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harts/chart8.xml" ContentType="application/vnd.openxmlformats-officedocument.drawingml.chart+xml"/>
  <Override PartName="/xl/charts/style1.xml" ContentType="application/vnd.ms-office.chartstyle+xml"/>
  <Override PartName="/xl/charts/colors1.xml" ContentType="application/vnd.ms-office.chartcolorstyle+xml"/>
  <Override PartName="/xl/charts/chart9.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harts/chart1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charts/chart1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theme/themeOverride1.xml" ContentType="application/vnd.openxmlformats-officedocument.themeOverride+xml"/>
  <Override PartName="/xl/drawings/drawing9.xml" ContentType="application/vnd.openxmlformats-officedocument.drawing+xml"/>
  <Override PartName="/xl/charts/chart18.xml" ContentType="application/vnd.openxmlformats-officedocument.drawingml.chart+xml"/>
  <Override PartName="/xl/charts/style9.xml" ContentType="application/vnd.ms-office.chartstyle+xml"/>
  <Override PartName="/xl/charts/colors9.xml" ContentType="application/vnd.ms-office.chartcolorstyle+xml"/>
  <Override PartName="/xl/charts/chart19.xml" ContentType="application/vnd.openxmlformats-officedocument.drawingml.chart+xml"/>
  <Override PartName="/xl/charts/style10.xml" ContentType="application/vnd.ms-office.chartstyle+xml"/>
  <Override PartName="/xl/charts/colors10.xml" ContentType="application/vnd.ms-office.chartcolorstyle+xml"/>
  <Override PartName="/xl/charts/chart20.xml" ContentType="application/vnd.openxmlformats-officedocument.drawingml.chart+xml"/>
  <Override PartName="/xl/charts/style11.xml" ContentType="application/vnd.ms-office.chartstyle+xml"/>
  <Override PartName="/xl/charts/colors11.xml" ContentType="application/vnd.ms-office.chartcolorstyle+xml"/>
  <Override PartName="/xl/charts/chart21.xml" ContentType="application/vnd.openxmlformats-officedocument.drawingml.chart+xml"/>
  <Override PartName="/xl/charts/style12.xml" ContentType="application/vnd.ms-office.chartstyle+xml"/>
  <Override PartName="/xl/charts/colors12.xml" ContentType="application/vnd.ms-office.chartcolorstyle+xml"/>
  <Override PartName="/xl/charts/chart22.xml" ContentType="application/vnd.openxmlformats-officedocument.drawingml.chart+xml"/>
  <Override PartName="/xl/charts/style13.xml" ContentType="application/vnd.ms-office.chartstyle+xml"/>
  <Override PartName="/xl/charts/colors13.xml" ContentType="application/vnd.ms-office.chartcolorstyle+xml"/>
  <Override PartName="/xl/charts/chart23.xml" ContentType="application/vnd.openxmlformats-officedocument.drawingml.chart+xml"/>
  <Override PartName="/xl/charts/style14.xml" ContentType="application/vnd.ms-office.chartstyle+xml"/>
  <Override PartName="/xl/charts/colors14.xml" ContentType="application/vnd.ms-office.chartcolorstyle+xml"/>
  <Override PartName="/xl/charts/chart24.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charts/chart25.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1.xml" ContentType="application/vnd.openxmlformats-officedocument.drawing+xml"/>
  <Override PartName="/xl/charts/chart26.xml" ContentType="application/vnd.openxmlformats-officedocument.drawingml.chart+xml"/>
  <Override PartName="/xl/charts/chart27.xml" ContentType="application/vnd.openxmlformats-officedocument.drawingml.chart+xml"/>
  <Override PartName="/xl/drawings/drawing12.xml" ContentType="application/vnd.openxmlformats-officedocument.drawing+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drawings/drawing13.xml" ContentType="application/vnd.openxmlformats-officedocument.drawing+xml"/>
  <Override PartName="/xl/charts/chart34.xml" ContentType="application/vnd.openxmlformats-officedocument.drawingml.chart+xml"/>
  <Override PartName="/xl/drawings/drawing14.xml" ContentType="application/vnd.openxmlformats-officedocument.drawingml.chartshapes+xml"/>
  <Override PartName="/xl/charts/chart35.xml" ContentType="application/vnd.openxmlformats-officedocument.drawingml.chart+xml"/>
  <Override PartName="/xl/drawings/drawing15.xml" ContentType="application/vnd.openxmlformats-officedocument.drawingml.chartshapes+xml"/>
  <Override PartName="/xl/charts/chart36.xml" ContentType="application/vnd.openxmlformats-officedocument.drawingml.chart+xml"/>
  <Override PartName="/xl/drawings/drawing16.xml" ContentType="application/vnd.openxmlformats-officedocument.drawingml.chartshapes+xml"/>
  <Override PartName="/xl/charts/chart37.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38.xml" ContentType="application/vnd.openxmlformats-officedocument.drawingml.chart+xml"/>
  <Override PartName="/xl/charts/style17.xml" ContentType="application/vnd.ms-office.chartstyle+xml"/>
  <Override PartName="/xl/charts/colors17.xml" ContentType="application/vnd.ms-office.chartcolorstyle+xml"/>
  <Override PartName="/xl/charts/chart39.xml" ContentType="application/vnd.openxmlformats-officedocument.drawingml.chart+xml"/>
  <Override PartName="/xl/charts/style18.xml" ContentType="application/vnd.ms-office.chartstyle+xml"/>
  <Override PartName="/xl/charts/colors18.xml" ContentType="application/vnd.ms-office.chartcolorstyle+xml"/>
  <Override PartName="/xl/charts/chart40.xml" ContentType="application/vnd.openxmlformats-officedocument.drawingml.chart+xml"/>
  <Override PartName="/xl/charts/style19.xml" ContentType="application/vnd.ms-office.chartstyle+xml"/>
  <Override PartName="/xl/charts/colors19.xml" ContentType="application/vnd.ms-office.chartcolorstyle+xml"/>
  <Override PartName="/xl/charts/chart41.xml" ContentType="application/vnd.openxmlformats-officedocument.drawingml.chart+xml"/>
  <Override PartName="/xl/charts/style20.xml" ContentType="application/vnd.ms-office.chartstyle+xml"/>
  <Override PartName="/xl/charts/colors20.xml" ContentType="application/vnd.ms-office.chartcolorstyle+xml"/>
  <Override PartName="/xl/charts/chart42.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9.xml" ContentType="application/vnd.openxmlformats-officedocument.drawing+xml"/>
  <Override PartName="/xl/charts/chart43.xml" ContentType="application/vnd.openxmlformats-officedocument.drawingml.chart+xml"/>
  <Override PartName="/xl/charts/style22.xml" ContentType="application/vnd.ms-office.chartstyle+xml"/>
  <Override PartName="/xl/charts/colors22.xml" ContentType="application/vnd.ms-office.chartcolorstyle+xml"/>
  <Override PartName="/xl/charts/chart44.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0.xml" ContentType="application/vnd.openxmlformats-officedocument.drawing+xml"/>
  <Override PartName="/xl/charts/chart45.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1.xml" ContentType="application/vnd.openxmlformats-officedocument.drawing+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drawings/drawing22.xml" ContentType="application/vnd.openxmlformats-officedocument.drawing+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theme/themeOverride2.xml" ContentType="application/vnd.openxmlformats-officedocument.themeOverride+xml"/>
  <Override PartName="/xl/charts/chart55.xml" ContentType="application/vnd.openxmlformats-officedocument.drawingml.chart+xml"/>
  <Override PartName="/xl/theme/themeOverride3.xml" ContentType="application/vnd.openxmlformats-officedocument.themeOverride+xml"/>
  <Override PartName="/xl/charts/chart56.xml" ContentType="application/vnd.openxmlformats-officedocument.drawingml.chart+xml"/>
  <Override PartName="/xl/theme/themeOverride4.xml" ContentType="application/vnd.openxmlformats-officedocument.themeOverride+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theme/themeOverride5.xml" ContentType="application/vnd.openxmlformats-officedocument.themeOverride+xml"/>
  <Override PartName="/xl/charts/chart60.xml" ContentType="application/vnd.openxmlformats-officedocument.drawingml.chart+xml"/>
  <Override PartName="/xl/drawings/drawing23.xml" ContentType="application/vnd.openxmlformats-officedocument.drawing+xml"/>
  <Override PartName="/xl/charts/chart61.xml" ContentType="application/vnd.openxmlformats-officedocument.drawingml.chart+xml"/>
  <Override PartName="/xl/charts/chart62.xml" ContentType="application/vnd.openxmlformats-officedocument.drawingml.chart+xml"/>
  <Override PartName="/xl/drawings/drawing24.xml" ContentType="application/vnd.openxmlformats-officedocument.drawing+xml"/>
  <Override PartName="/xl/charts/chart63.xml" ContentType="application/vnd.openxmlformats-officedocument.drawingml.chart+xml"/>
  <Override PartName="/xl/charts/chart64.xml" ContentType="application/vnd.openxmlformats-officedocument.drawingml.chart+xml"/>
  <Override PartName="/xl/drawings/drawing25.xml" ContentType="application/vnd.openxmlformats-officedocument.drawing+xml"/>
  <Override PartName="/xl/charts/chart65.xml" ContentType="application/vnd.openxmlformats-officedocument.drawingml.chart+xml"/>
  <Override PartName="/xl/drawings/drawing26.xml" ContentType="application/vnd.openxmlformats-officedocument.drawing+xml"/>
  <Override PartName="/xl/charts/chart66.xml" ContentType="application/vnd.openxmlformats-officedocument.drawingml.chart+xml"/>
  <Override PartName="/xl/charts/chart67.xml" ContentType="application/vnd.openxmlformats-officedocument.drawingml.chart+xml"/>
  <Override PartName="/xl/drawings/drawing27.xml" ContentType="application/vnd.openxmlformats-officedocument.drawing+xml"/>
  <Override PartName="/xl/charts/chart68.xml" ContentType="application/vnd.openxmlformats-officedocument.drawingml.chart+xml"/>
  <Override PartName="/xl/drawings/drawing28.xml" ContentType="application/vnd.openxmlformats-officedocument.drawing+xml"/>
  <Override PartName="/xl/charts/chart69.xml" ContentType="application/vnd.openxmlformats-officedocument.drawingml.chart+xml"/>
  <Override PartName="/xl/charts/style25.xml" ContentType="application/vnd.ms-office.chartstyle+xml"/>
  <Override PartName="/xl/charts/colors25.xml" ContentType="application/vnd.ms-office.chartcolorstyle+xml"/>
  <Override PartName="/xl/charts/chart70.xml" ContentType="application/vnd.openxmlformats-officedocument.drawingml.chart+xml"/>
  <Override PartName="/xl/charts/style26.xml" ContentType="application/vnd.ms-office.chartstyle+xml"/>
  <Override PartName="/xl/charts/colors26.xml" ContentType="application/vnd.ms-office.chartcolorstyle+xml"/>
  <Override PartName="/xl/charts/chart71.xml" ContentType="application/vnd.openxmlformats-officedocument.drawingml.chart+xml"/>
  <Override PartName="/xl/charts/style27.xml" ContentType="application/vnd.ms-office.chartstyle+xml"/>
  <Override PartName="/xl/charts/colors27.xml" ContentType="application/vnd.ms-office.chartcolorstyle+xml"/>
  <Override PartName="/xl/charts/chart72.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charts/chart73.xml" ContentType="application/vnd.openxmlformats-officedocument.drawingml.chart+xml"/>
  <Override PartName="/xl/charts/style29.xml" ContentType="application/vnd.ms-office.chartstyle+xml"/>
  <Override PartName="/xl/charts/colors29.xml" ContentType="application/vnd.ms-office.chartcolorstyle+xml"/>
  <Override PartName="/xl/charts/chart74.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31.xml" ContentType="application/vnd.openxmlformats-officedocument.drawing+xml"/>
  <Override PartName="/xl/charts/chart75.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style32.xml" ContentType="application/vnd.ms-office.chartstyle+xml"/>
  <Override PartName="/xl/charts/colors32.xml" ContentType="application/vnd.ms-office.chartcolorstyle+xml"/>
  <Override PartName="/xl/charts/chart79.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34.xml" ContentType="application/vnd.openxmlformats-officedocument.drawing+xml"/>
  <Override PartName="/xl/charts/chart80.xml" ContentType="application/vnd.openxmlformats-officedocument.drawingml.chart+xml"/>
  <Override PartName="/xl/theme/themeOverride6.xml" ContentType="application/vnd.openxmlformats-officedocument.themeOverride+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harts/chart87.xml" ContentType="application/vnd.openxmlformats-officedocument.drawingml.chart+xml"/>
  <Override PartName="/xl/drawings/drawing35.xml" ContentType="application/vnd.openxmlformats-officedocument.drawingml.chartshapes+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theme/themeOverride7.xml" ContentType="application/vnd.openxmlformats-officedocument.themeOverride+xml"/>
  <Override PartName="/xl/charts/chart92.xml" ContentType="application/vnd.openxmlformats-officedocument.drawingml.chart+xml"/>
  <Override PartName="/xl/theme/themeOverride8.xml" ContentType="application/vnd.openxmlformats-officedocument.themeOverride+xml"/>
  <Override PartName="/xl/charts/chart93.xml" ContentType="application/vnd.openxmlformats-officedocument.drawingml.chart+xml"/>
  <Override PartName="/xl/charts/chart94.xml" ContentType="application/vnd.openxmlformats-officedocument.drawingml.chart+xml"/>
  <Override PartName="/xl/theme/themeOverride9.xml" ContentType="application/vnd.openxmlformats-officedocument.themeOverride+xml"/>
  <Override PartName="/xl/drawings/drawing36.xml" ContentType="application/vnd.openxmlformats-officedocument.drawing+xml"/>
  <Override PartName="/xl/charts/chart95.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37.xml" ContentType="application/vnd.openxmlformats-officedocument.drawingml.chartshapes+xml"/>
  <Override PartName="/xl/charts/chart96.xml" ContentType="application/vnd.openxmlformats-officedocument.drawingml.chart+xml"/>
  <Override PartName="/xl/charts/style35.xml" ContentType="application/vnd.ms-office.chartstyle+xml"/>
  <Override PartName="/xl/charts/colors35.xml" ContentType="application/vnd.ms-office.chartcolorstyle+xml"/>
  <Override PartName="/xl/charts/chart97.xml" ContentType="application/vnd.openxmlformats-officedocument.drawingml.chart+xml"/>
  <Override PartName="/xl/charts/style36.xml" ContentType="application/vnd.ms-office.chartstyle+xml"/>
  <Override PartName="/xl/charts/colors36.xml" ContentType="application/vnd.ms-office.chartcolorstyle+xml"/>
  <Override PartName="/xl/charts/chart98.xml" ContentType="application/vnd.openxmlformats-officedocument.drawingml.chart+xml"/>
  <Override PartName="/xl/charts/style37.xml" ContentType="application/vnd.ms-office.chartstyle+xml"/>
  <Override PartName="/xl/charts/colors37.xml" ContentType="application/vnd.ms-office.chartcolorstyle+xml"/>
  <Override PartName="/xl/charts/chart99.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38.xml" ContentType="application/vnd.openxmlformats-officedocument.drawingml.chartshapes+xml"/>
  <Override PartName="/xl/charts/chart100.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39.xml" ContentType="application/vnd.openxmlformats-officedocument.drawingml.chartshapes+xml"/>
  <Override PartName="/xl/charts/chart101.xml" ContentType="application/vnd.openxmlformats-officedocument.drawingml.chart+xml"/>
  <Override PartName="/xl/charts/style40.xml" ContentType="application/vnd.ms-office.chartstyle+xml"/>
  <Override PartName="/xl/charts/colors4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ser\Documents\GitHub\DataVisualization\"/>
    </mc:Choice>
  </mc:AlternateContent>
  <bookViews>
    <workbookView xWindow="240" yWindow="96" windowWidth="15072" windowHeight="7608" tabRatio="908" firstSheet="4" activeTab="12"/>
  </bookViews>
  <sheets>
    <sheet name="檢核" sheetId="23" r:id="rId1"/>
    <sheet name="視覺元素" sheetId="13" r:id="rId2"/>
    <sheet name="圖例格線刻度" sheetId="6" r:id="rId3"/>
    <sheet name="如何描述數據" sheetId="25" r:id="rId4"/>
    <sheet name="圓餅圖" sheetId="8" r:id="rId5"/>
    <sheet name="折線圖與散佈圖" sheetId="24" r:id="rId6"/>
    <sheet name="作業-不同日期的口罩產量" sheetId="20" r:id="rId7"/>
    <sheet name="作業-pH對氧氣量" sheetId="30" r:id="rId8"/>
    <sheet name="散佈圖作軌跡圖" sheetId="27" r:id="rId9"/>
    <sheet name="長條圖" sheetId="7" r:id="rId10"/>
    <sheet name="日期序列" sheetId="2" r:id="rId11"/>
    <sheet name="時間序列" sheetId="1" r:id="rId12"/>
    <sheet name="隨時間變化的個體數" sheetId="33" r:id="rId13"/>
    <sheet name="類別連線的折線圖" sheetId="26" r:id="rId14"/>
    <sheet name="瀑布圖" sheetId="21" r:id="rId15"/>
    <sheet name="橫條圖" sheetId="17" r:id="rId16"/>
    <sheet name="輔助數據作圖" sheetId="9" r:id="rId17"/>
    <sheet name="輔助背景-垂直" sheetId="14" r:id="rId18"/>
    <sheet name="輔助背景-水平" sheetId="15" r:id="rId19"/>
    <sheet name="輔助背景-用儲存格" sheetId="12" r:id="rId20"/>
    <sheet name="輔助線-誤差線" sheetId="16" r:id="rId21"/>
    <sheet name="輔助線與標記資料點" sheetId="11" r:id="rId22"/>
    <sheet name="作業-滴定" sheetId="31" r:id="rId23"/>
    <sheet name="熱區圖" sheetId="28" r:id="rId24"/>
    <sheet name="月均溫熱區圖" sheetId="32" r:id="rId25"/>
    <sheet name="熱區圖範例" sheetId="29" r:id="rId26"/>
    <sheet name="組圖(1)" sheetId="18" r:id="rId27"/>
    <sheet name="組圖(2)" sheetId="19" r:id="rId28"/>
    <sheet name="作業(2)" sheetId="22" r:id="rId29"/>
  </sheets>
  <definedNames>
    <definedName name="_xlchart.0" hidden="1">如何描述數據!$A$26:$A$45</definedName>
    <definedName name="_xlchart.1" hidden="1">如何描述數據!$B$25</definedName>
    <definedName name="_xlchart.2" hidden="1">如何描述數據!$B$26:$B$45</definedName>
    <definedName name="_xlchart.3" hidden="1">瀑布圖!$H$3:$H$6</definedName>
    <definedName name="_xlchart.4" hidden="1">瀑布圖!$I$3:$I$6</definedName>
  </definedNames>
  <calcPr calcId="162913"/>
</workbook>
</file>

<file path=xl/calcChain.xml><?xml version="1.0" encoding="utf-8"?>
<calcChain xmlns="http://schemas.openxmlformats.org/spreadsheetml/2006/main">
  <c r="G1" i="33" l="1"/>
  <c r="G2" i="33"/>
  <c r="K2" i="33"/>
  <c r="G3" i="33"/>
  <c r="G4" i="33"/>
  <c r="G5" i="33"/>
  <c r="G6" i="33"/>
  <c r="G7" i="33"/>
  <c r="G8" i="33"/>
  <c r="K8" i="33"/>
  <c r="G9" i="33"/>
  <c r="G10" i="33"/>
  <c r="J10" i="33"/>
  <c r="G11" i="33"/>
  <c r="G12" i="33"/>
  <c r="G13" i="33"/>
  <c r="G14" i="33"/>
  <c r="G15" i="33"/>
  <c r="G16" i="33"/>
  <c r="G17" i="33"/>
  <c r="O32" i="32" l="1"/>
  <c r="P32" i="32"/>
  <c r="Q32" i="32"/>
  <c r="R32" i="32"/>
  <c r="S32" i="32"/>
  <c r="T32" i="32"/>
  <c r="U32" i="32"/>
  <c r="V32" i="32"/>
  <c r="W32" i="32"/>
  <c r="X32" i="32"/>
  <c r="Y32" i="32"/>
  <c r="Z32" i="32"/>
  <c r="AA32" i="32"/>
  <c r="AB32" i="32"/>
  <c r="AC32" i="32"/>
  <c r="AD32" i="32"/>
  <c r="AE32" i="32"/>
  <c r="AF32" i="32"/>
  <c r="AG32" i="32"/>
  <c r="AH32" i="32"/>
  <c r="AI32" i="32"/>
  <c r="C59" i="32"/>
  <c r="G59" i="32"/>
  <c r="K59" i="32"/>
  <c r="L4" i="31" l="1"/>
  <c r="L3" i="31"/>
  <c r="L2" i="31"/>
  <c r="I6" i="31"/>
  <c r="I7" i="31"/>
  <c r="I8" i="31"/>
  <c r="I9" i="31"/>
  <c r="I10" i="31"/>
  <c r="I11" i="31"/>
  <c r="I12" i="31"/>
  <c r="I13" i="31"/>
  <c r="I14" i="31"/>
  <c r="I15" i="31"/>
  <c r="I16" i="31"/>
  <c r="I17" i="31"/>
  <c r="I18" i="31"/>
  <c r="I19" i="31"/>
  <c r="I20" i="31"/>
  <c r="I21" i="31"/>
  <c r="I22" i="31"/>
  <c r="I23" i="31"/>
  <c r="I24" i="31"/>
  <c r="I25" i="31"/>
  <c r="I26" i="31"/>
  <c r="I27" i="31"/>
  <c r="I28" i="31"/>
  <c r="I29" i="31"/>
  <c r="I30" i="31"/>
  <c r="I31" i="31"/>
  <c r="I32" i="31"/>
  <c r="I33" i="31"/>
  <c r="I34" i="31"/>
  <c r="I35" i="31"/>
  <c r="I36" i="31"/>
  <c r="I37" i="31"/>
  <c r="I38" i="31"/>
  <c r="I39" i="31"/>
  <c r="I40" i="31"/>
  <c r="I41" i="31"/>
  <c r="I42" i="31"/>
  <c r="I43" i="31"/>
  <c r="I44" i="31"/>
  <c r="I45" i="31"/>
  <c r="I46" i="31"/>
  <c r="I47" i="31"/>
  <c r="I48" i="31"/>
  <c r="I49" i="31"/>
  <c r="I50" i="31"/>
  <c r="I51" i="31"/>
  <c r="I5" i="31"/>
  <c r="G5" i="31"/>
  <c r="H5" i="31"/>
  <c r="G6" i="31"/>
  <c r="H6" i="31"/>
  <c r="G7" i="31"/>
  <c r="H7" i="31"/>
  <c r="G8" i="31"/>
  <c r="H8" i="31"/>
  <c r="G9" i="31"/>
  <c r="H9" i="31"/>
  <c r="G10" i="31"/>
  <c r="H10" i="31"/>
  <c r="G11" i="31"/>
  <c r="H11" i="31"/>
  <c r="G12" i="31"/>
  <c r="H12" i="31"/>
  <c r="G13" i="31"/>
  <c r="H13" i="31"/>
  <c r="G14" i="31"/>
  <c r="H14" i="31"/>
  <c r="G15" i="31"/>
  <c r="H15" i="31"/>
  <c r="G16" i="31"/>
  <c r="H16" i="31"/>
  <c r="G17" i="31"/>
  <c r="H17" i="31"/>
  <c r="G18" i="31"/>
  <c r="H18" i="31"/>
  <c r="G19" i="31"/>
  <c r="H19" i="31"/>
  <c r="G20" i="31"/>
  <c r="H20" i="31"/>
  <c r="G21" i="31"/>
  <c r="H21" i="31"/>
  <c r="G22" i="31"/>
  <c r="H22" i="31"/>
  <c r="G23" i="31"/>
  <c r="H23" i="31"/>
  <c r="G24" i="31"/>
  <c r="H24" i="31"/>
  <c r="G25" i="31"/>
  <c r="H25" i="31"/>
  <c r="G26" i="31"/>
  <c r="H26" i="31"/>
  <c r="G27" i="31"/>
  <c r="H27" i="31"/>
  <c r="G28" i="31"/>
  <c r="H28" i="31"/>
  <c r="G29" i="31"/>
  <c r="H29" i="31"/>
  <c r="G30" i="31"/>
  <c r="H30" i="31"/>
  <c r="G31" i="31"/>
  <c r="H31" i="31"/>
  <c r="G32" i="31"/>
  <c r="H32" i="31"/>
  <c r="G33" i="31"/>
  <c r="H33" i="31"/>
  <c r="G34" i="31"/>
  <c r="H34" i="31"/>
  <c r="G35" i="31"/>
  <c r="H35" i="31"/>
  <c r="G36" i="31"/>
  <c r="H36" i="31"/>
  <c r="G37" i="31"/>
  <c r="H37" i="31"/>
  <c r="G38" i="31"/>
  <c r="H38" i="31"/>
  <c r="G39" i="31"/>
  <c r="H39" i="31"/>
  <c r="G40" i="31"/>
  <c r="H40" i="31"/>
  <c r="G41" i="31"/>
  <c r="H41" i="31"/>
  <c r="G42" i="31"/>
  <c r="H42" i="31"/>
  <c r="G43" i="31"/>
  <c r="H43" i="31"/>
  <c r="G44" i="31"/>
  <c r="H44" i="31"/>
  <c r="G45" i="31"/>
  <c r="H45" i="31"/>
  <c r="G46" i="31"/>
  <c r="H46" i="31"/>
  <c r="G47" i="31"/>
  <c r="H47" i="31"/>
  <c r="G48" i="31"/>
  <c r="H48" i="31"/>
  <c r="G49" i="31"/>
  <c r="H49" i="31"/>
  <c r="G50" i="31"/>
  <c r="H50" i="31"/>
  <c r="G51" i="31"/>
  <c r="H51" i="31"/>
  <c r="G4" i="31"/>
  <c r="H4" i="31"/>
  <c r="D4" i="31"/>
  <c r="D5" i="31"/>
  <c r="D6" i="31"/>
  <c r="D7" i="31"/>
  <c r="D8" i="31"/>
  <c r="D9" i="31"/>
  <c r="D10" i="31"/>
  <c r="D11" i="31"/>
  <c r="D12" i="31"/>
  <c r="D13" i="31"/>
  <c r="D14" i="31"/>
  <c r="D15" i="31"/>
  <c r="D16" i="31"/>
  <c r="D17" i="31"/>
  <c r="D18" i="31"/>
  <c r="D19" i="31"/>
  <c r="D20"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3" i="31"/>
  <c r="E4" i="31"/>
  <c r="E5" i="31"/>
  <c r="E6" i="31"/>
  <c r="E7" i="31"/>
  <c r="E8" i="31"/>
  <c r="E9" i="31"/>
  <c r="E10" i="31"/>
  <c r="E11" i="31"/>
  <c r="E12" i="31"/>
  <c r="E13" i="31"/>
  <c r="E14" i="31"/>
  <c r="E15" i="31"/>
  <c r="E16" i="31"/>
  <c r="E17" i="31"/>
  <c r="E18" i="31"/>
  <c r="E19" i="31"/>
  <c r="E20" i="31"/>
  <c r="E21" i="31"/>
  <c r="E22" i="31"/>
  <c r="E23" i="31"/>
  <c r="E24" i="31"/>
  <c r="E25" i="31"/>
  <c r="E26" i="31"/>
  <c r="E27" i="31"/>
  <c r="E28" i="31"/>
  <c r="E29" i="31"/>
  <c r="E30" i="31"/>
  <c r="E31" i="31"/>
  <c r="E32" i="31"/>
  <c r="E33" i="31"/>
  <c r="E34" i="31"/>
  <c r="E35" i="31"/>
  <c r="E36" i="31"/>
  <c r="E37" i="31"/>
  <c r="E38" i="31"/>
  <c r="E39" i="31"/>
  <c r="E40" i="31"/>
  <c r="E41" i="31"/>
  <c r="E42" i="31"/>
  <c r="E43" i="31"/>
  <c r="E44" i="31"/>
  <c r="E45" i="31"/>
  <c r="E46" i="31"/>
  <c r="E47" i="31"/>
  <c r="E48" i="31"/>
  <c r="E49" i="31"/>
  <c r="E50" i="31"/>
  <c r="E51" i="31"/>
  <c r="E3" i="31"/>
  <c r="F7" i="25" l="1"/>
  <c r="F6" i="25"/>
  <c r="D27" i="25" l="1"/>
  <c r="E27" i="25" s="1"/>
  <c r="F27" i="25" s="1"/>
  <c r="D28" i="25"/>
  <c r="E28" i="25" s="1"/>
  <c r="F28" i="25" s="1"/>
  <c r="D29" i="25"/>
  <c r="E29" i="25" s="1"/>
  <c r="F29" i="25" s="1"/>
  <c r="D30" i="25"/>
  <c r="E30" i="25" s="1"/>
  <c r="F30" i="25" s="1"/>
  <c r="D31" i="25"/>
  <c r="E31" i="25" s="1"/>
  <c r="F31" i="25" s="1"/>
  <c r="D32" i="25"/>
  <c r="E32" i="25" s="1"/>
  <c r="F32" i="25" s="1"/>
  <c r="D33" i="25"/>
  <c r="E33" i="25" s="1"/>
  <c r="F33" i="25" s="1"/>
  <c r="D34" i="25"/>
  <c r="E34" i="25" s="1"/>
  <c r="F34" i="25" s="1"/>
  <c r="D35" i="25"/>
  <c r="E35" i="25" s="1"/>
  <c r="F35" i="25" s="1"/>
  <c r="D36" i="25"/>
  <c r="E36" i="25" s="1"/>
  <c r="F36" i="25" s="1"/>
  <c r="D37" i="25"/>
  <c r="E37" i="25" s="1"/>
  <c r="F37" i="25" s="1"/>
  <c r="D38" i="25"/>
  <c r="E38" i="25" s="1"/>
  <c r="F38" i="25" s="1"/>
  <c r="D39" i="25"/>
  <c r="E39" i="25" s="1"/>
  <c r="F39" i="25" s="1"/>
  <c r="D40" i="25"/>
  <c r="E40" i="25" s="1"/>
  <c r="F40" i="25" s="1"/>
  <c r="D41" i="25"/>
  <c r="E41" i="25" s="1"/>
  <c r="F41" i="25" s="1"/>
  <c r="D42" i="25"/>
  <c r="E42" i="25" s="1"/>
  <c r="F42" i="25" s="1"/>
  <c r="D43" i="25"/>
  <c r="E43" i="25" s="1"/>
  <c r="F43" i="25" s="1"/>
  <c r="D44" i="25"/>
  <c r="E44" i="25" s="1"/>
  <c r="F44" i="25" s="1"/>
  <c r="D45" i="25"/>
  <c r="E45" i="25" s="1"/>
  <c r="F45" i="25" s="1"/>
  <c r="D26" i="25"/>
  <c r="E26" i="25" s="1"/>
  <c r="F26" i="25" s="1"/>
  <c r="F3" i="25"/>
  <c r="F2" i="25"/>
  <c r="C47" i="24" l="1"/>
  <c r="C46" i="24"/>
  <c r="AE16" i="22" l="1"/>
  <c r="AF16" i="22"/>
  <c r="AG16" i="22"/>
  <c r="AH16" i="22"/>
  <c r="AE17" i="22"/>
  <c r="AF17" i="22"/>
  <c r="AG17" i="22"/>
  <c r="AH17" i="22"/>
  <c r="AF15" i="22"/>
  <c r="AG15" i="22"/>
  <c r="AH15" i="22"/>
  <c r="AE15" i="22"/>
  <c r="AE11" i="22"/>
  <c r="AF11" i="22"/>
  <c r="AG11" i="22"/>
  <c r="AH11" i="22"/>
  <c r="AE12" i="22"/>
  <c r="AF12" i="22"/>
  <c r="AG12" i="22"/>
  <c r="AH12" i="22"/>
  <c r="AF10" i="22"/>
  <c r="AG10" i="22"/>
  <c r="AH10" i="22"/>
  <c r="AE10" i="22"/>
  <c r="AE6" i="22"/>
  <c r="AF6" i="22"/>
  <c r="AG6" i="22"/>
  <c r="AH6" i="22"/>
  <c r="AE7" i="22"/>
  <c r="AF7" i="22"/>
  <c r="AG7" i="22"/>
  <c r="AH7" i="22"/>
  <c r="AF5" i="22"/>
  <c r="AG5" i="22"/>
  <c r="AH5" i="22"/>
  <c r="AE5" i="22"/>
  <c r="AC16" i="22"/>
  <c r="AC17" i="22"/>
  <c r="AC15" i="22"/>
  <c r="AB16" i="22"/>
  <c r="AB17" i="22"/>
  <c r="AB15" i="22"/>
  <c r="AA16" i="22"/>
  <c r="AA17" i="22"/>
  <c r="AA15" i="22"/>
  <c r="Z16" i="22"/>
  <c r="Z17" i="22"/>
  <c r="Z15" i="22"/>
  <c r="AC11" i="22"/>
  <c r="AC12" i="22"/>
  <c r="AC10" i="22"/>
  <c r="AB11" i="22"/>
  <c r="AB12" i="22"/>
  <c r="AB10" i="22"/>
  <c r="AA11" i="22"/>
  <c r="AA12" i="22"/>
  <c r="AA10" i="22"/>
  <c r="Z11" i="22"/>
  <c r="Z12" i="22"/>
  <c r="Z10" i="22"/>
  <c r="AC6" i="22"/>
  <c r="AC7" i="22"/>
  <c r="AC5" i="22"/>
  <c r="AB6" i="22"/>
  <c r="AB7" i="22"/>
  <c r="AB5" i="22"/>
  <c r="AA6" i="22"/>
  <c r="AA7" i="22"/>
  <c r="AA5" i="22"/>
  <c r="Z6" i="22"/>
  <c r="Z7" i="22"/>
  <c r="Z5" i="22"/>
  <c r="I6" i="21" l="1"/>
  <c r="D4" i="17" l="1"/>
  <c r="D5" i="17"/>
  <c r="D6" i="17"/>
  <c r="D7" i="17"/>
  <c r="D8" i="17"/>
  <c r="D9" i="17"/>
  <c r="D10" i="17"/>
  <c r="D3" i="17"/>
  <c r="G4" i="17" l="1"/>
  <c r="H4" i="17" s="1"/>
  <c r="I4" i="17" s="1"/>
  <c r="G6" i="17"/>
  <c r="H6" i="17" s="1"/>
  <c r="I6" i="17" s="1"/>
  <c r="G8" i="17"/>
  <c r="H8" i="17" s="1"/>
  <c r="I8" i="17" s="1"/>
  <c r="G7" i="17"/>
  <c r="H7" i="17" s="1"/>
  <c r="I7" i="17" s="1"/>
  <c r="G9" i="17"/>
  <c r="H9" i="17" s="1"/>
  <c r="I9" i="17" s="1"/>
  <c r="G10" i="17"/>
  <c r="H10" i="17" s="1"/>
  <c r="I10" i="17" s="1"/>
  <c r="G3" i="17"/>
  <c r="H3" i="17" s="1"/>
  <c r="I3" i="17" s="1"/>
  <c r="G5" i="17"/>
  <c r="H5" i="17" s="1"/>
  <c r="I5" i="17" s="1"/>
  <c r="B77" i="9"/>
  <c r="B76" i="9"/>
  <c r="C67" i="9" s="1"/>
  <c r="A59" i="9"/>
  <c r="A58" i="9"/>
  <c r="B29" i="9"/>
  <c r="B28" i="9"/>
  <c r="D70" i="9" l="1"/>
  <c r="C66" i="9"/>
  <c r="D67" i="9"/>
  <c r="D66" i="9"/>
  <c r="C69" i="9"/>
  <c r="D65" i="9"/>
  <c r="D69" i="9"/>
  <c r="C70" i="9"/>
  <c r="D68" i="9"/>
  <c r="C68" i="9"/>
  <c r="C65" i="9"/>
  <c r="C19" i="11"/>
  <c r="C13" i="11"/>
  <c r="D7" i="11"/>
  <c r="D6" i="11"/>
  <c r="D5" i="11"/>
  <c r="D4" i="11"/>
  <c r="D3" i="11"/>
  <c r="D2" i="11"/>
  <c r="B11" i="9"/>
  <c r="B10" i="9"/>
</calcChain>
</file>

<file path=xl/sharedStrings.xml><?xml version="1.0" encoding="utf-8"?>
<sst xmlns="http://schemas.openxmlformats.org/spreadsheetml/2006/main" count="797" uniqueCount="459">
  <si>
    <t>時間</t>
    <phoneticPr fontId="1" type="noConversion"/>
  </si>
  <si>
    <t>溫度</t>
    <phoneticPr fontId="1" type="noConversion"/>
  </si>
  <si>
    <t>日期</t>
    <phoneticPr fontId="1" type="noConversion"/>
  </si>
  <si>
    <t>長度</t>
    <phoneticPr fontId="1" type="noConversion"/>
  </si>
  <si>
    <t>輔助</t>
    <phoneticPr fontId="1" type="noConversion"/>
  </si>
  <si>
    <t>折線圖</t>
    <phoneticPr fontId="1" type="noConversion"/>
  </si>
  <si>
    <t>XY散佈圖+輔助線。可手動調整X軸的Max和Min</t>
    <phoneticPr fontId="1" type="noConversion"/>
  </si>
  <si>
    <t>折線圖+座標軸類型為日期座標軸，不顯示原數據的標籤，加上輔助線作圖。使用虛線連線</t>
    <phoneticPr fontId="1" type="noConversion"/>
  </si>
  <si>
    <t>直條圖</t>
    <phoneticPr fontId="1" type="noConversion"/>
  </si>
  <si>
    <t>A</t>
    <phoneticPr fontId="1" type="noConversion"/>
  </si>
  <si>
    <t>B</t>
    <phoneticPr fontId="1" type="noConversion"/>
  </si>
  <si>
    <t>C</t>
    <phoneticPr fontId="1" type="noConversion"/>
  </si>
  <si>
    <t>time</t>
    <phoneticPr fontId="1" type="noConversion"/>
  </si>
  <si>
    <t>D</t>
    <phoneticPr fontId="1" type="noConversion"/>
  </si>
  <si>
    <t>E</t>
    <phoneticPr fontId="1" type="noConversion"/>
  </si>
  <si>
    <t>數量</t>
    <phoneticPr fontId="1" type="noConversion"/>
  </si>
  <si>
    <t>項目</t>
    <phoneticPr fontId="1" type="noConversion"/>
  </si>
  <si>
    <t>A和B誰比較多？</t>
    <phoneticPr fontId="1" type="noConversion"/>
  </si>
  <si>
    <t>C和D誰比較多？</t>
    <phoneticPr fontId="1" type="noConversion"/>
  </si>
  <si>
    <t>對照組</t>
    <phoneticPr fontId="1" type="noConversion"/>
  </si>
  <si>
    <t>數值</t>
    <phoneticPr fontId="1" type="noConversion"/>
  </si>
  <si>
    <t>組別</t>
    <phoneticPr fontId="1" type="noConversion"/>
  </si>
  <si>
    <t>處理A</t>
    <phoneticPr fontId="1" type="noConversion"/>
  </si>
  <si>
    <t>處理B</t>
    <phoneticPr fontId="1" type="noConversion"/>
  </si>
  <si>
    <t>處理C</t>
    <phoneticPr fontId="1" type="noConversion"/>
  </si>
  <si>
    <t>x</t>
    <phoneticPr fontId="1" type="noConversion"/>
  </si>
  <si>
    <t>y</t>
    <phoneticPr fontId="1" type="noConversion"/>
  </si>
  <si>
    <t>國家</t>
    <phoneticPr fontId="1" type="noConversion"/>
  </si>
  <si>
    <t>確診數</t>
    <phoneticPr fontId="1" type="noConversion"/>
  </si>
  <si>
    <t>死亡數</t>
    <phoneticPr fontId="1" type="noConversion"/>
  </si>
  <si>
    <t>死亡率</t>
    <phoneticPr fontId="1" type="noConversion"/>
  </si>
  <si>
    <t>F</t>
    <phoneticPr fontId="1" type="noConversion"/>
  </si>
  <si>
    <t>死亡率 1%</t>
    <phoneticPr fontId="1" type="noConversion"/>
  </si>
  <si>
    <t>http://www.appspro.com/Utilities/ChartLabeler.htm</t>
  </si>
  <si>
    <t>死亡率 5%</t>
    <phoneticPr fontId="1" type="noConversion"/>
  </si>
  <si>
    <t>B</t>
    <phoneticPr fontId="1" type="noConversion"/>
  </si>
  <si>
    <t>各國確診數與死亡數比較</t>
    <phoneticPr fontId="1" type="noConversion"/>
  </si>
  <si>
    <t>長條圖的最小值若不是從0開始，則會誤解實際高度。其次，預設值的數值小數點不整齊</t>
    <phoneticPr fontId="1" type="noConversion"/>
  </si>
  <si>
    <t>使用ChartLabeler進行標記</t>
    <phoneticPr fontId="1" type="noConversion"/>
  </si>
  <si>
    <t>選定末點加入資料標籤，設定為數列名稱。調整線條粗細。減少刻度</t>
    <phoneticPr fontId="1" type="noConversion"/>
  </si>
  <si>
    <t>折線圖</t>
    <phoneticPr fontId="1" type="noConversion"/>
  </si>
  <si>
    <t>散布圖</t>
    <phoneticPr fontId="1" type="noConversion"/>
  </si>
  <si>
    <t>長條圖</t>
    <phoneticPr fontId="1" type="noConversion"/>
  </si>
  <si>
    <t>使用ctrl錨定圖表區和繪圖區</t>
    <phoneticPr fontId="1" type="noConversion"/>
  </si>
  <si>
    <t>使用Shift移動圖表內元素</t>
    <phoneticPr fontId="1" type="noConversion"/>
  </si>
  <si>
    <t>[檔案/選項/自訂功能區]開啟攝影功能</t>
    <phoneticPr fontId="1" type="noConversion"/>
  </si>
  <si>
    <t>平均值</t>
    <phoneticPr fontId="1" type="noConversion"/>
  </si>
  <si>
    <t>將設計好的圖表存成範本。選定圖表，上方功能區/設計/另存為範本</t>
    <phoneticPr fontId="1" type="noConversion"/>
  </si>
  <si>
    <t>預設的分類次序和資料源順序不同</t>
    <phoneticPr fontId="1" type="noConversion"/>
  </si>
  <si>
    <t>以函數計算輔助線的數值</t>
    <phoneticPr fontId="1" type="noConversion"/>
  </si>
  <si>
    <t>類別次序反轉</t>
    <phoneticPr fontId="1" type="noConversion"/>
  </si>
  <si>
    <t>指定輔助線的數值</t>
    <phoneticPr fontId="1" type="noConversion"/>
  </si>
  <si>
    <t>排序問題</t>
    <phoneticPr fontId="1" type="noConversion"/>
  </si>
  <si>
    <t>輔助線是由另外一組數列以XY連線散布圖所繪製</t>
  </si>
  <si>
    <t>將對照組畫成輔助線</t>
    <phoneticPr fontId="1" type="noConversion"/>
  </si>
  <si>
    <t>處理D</t>
    <phoneticPr fontId="1" type="noConversion"/>
  </si>
  <si>
    <t>處理E</t>
    <phoneticPr fontId="1" type="noConversion"/>
  </si>
  <si>
    <t>處理F</t>
    <phoneticPr fontId="1" type="noConversion"/>
  </si>
  <si>
    <t>將數據分離</t>
    <phoneticPr fontId="1" type="noConversion"/>
  </si>
  <si>
    <t>高於平均</t>
    <phoneticPr fontId="1" type="noConversion"/>
  </si>
  <si>
    <t>低於平均</t>
    <phoneticPr fontId="1" type="noConversion"/>
  </si>
  <si>
    <t>先將數據排序再繪圖</t>
    <phoneticPr fontId="1" type="noConversion"/>
  </si>
  <si>
    <t>時間</t>
    <phoneticPr fontId="1" type="noConversion"/>
  </si>
  <si>
    <t>夜晚</t>
    <phoneticPr fontId="1" type="noConversion"/>
  </si>
  <si>
    <t>day</t>
    <phoneticPr fontId="1" type="noConversion"/>
  </si>
  <si>
    <t>day1</t>
    <phoneticPr fontId="1" type="noConversion"/>
  </si>
  <si>
    <t>day2</t>
    <phoneticPr fontId="1" type="noConversion"/>
  </si>
  <si>
    <t>time</t>
    <phoneticPr fontId="1" type="noConversion"/>
  </si>
  <si>
    <t>temp</t>
    <phoneticPr fontId="1" type="noConversion"/>
  </si>
  <si>
    <t>add</t>
    <phoneticPr fontId="1" type="noConversion"/>
  </si>
  <si>
    <t>low</t>
    <phoneticPr fontId="1" type="noConversion"/>
  </si>
  <si>
    <t>A</t>
    <phoneticPr fontId="1" type="noConversion"/>
  </si>
  <si>
    <t>B</t>
    <phoneticPr fontId="1" type="noConversion"/>
  </si>
  <si>
    <t>C</t>
    <phoneticPr fontId="1" type="noConversion"/>
  </si>
  <si>
    <t>D</t>
    <phoneticPr fontId="1" type="noConversion"/>
  </si>
  <si>
    <t>E</t>
    <phoneticPr fontId="1" type="noConversion"/>
  </si>
  <si>
    <t>F</t>
    <phoneticPr fontId="1" type="noConversion"/>
  </si>
  <si>
    <t>個體</t>
    <phoneticPr fontId="1" type="noConversion"/>
  </si>
  <si>
    <t>寬</t>
    <phoneticPr fontId="1" type="noConversion"/>
  </si>
  <si>
    <t>長</t>
    <phoneticPr fontId="1" type="noConversion"/>
  </si>
  <si>
    <t>中心點</t>
    <phoneticPr fontId="1" type="noConversion"/>
  </si>
  <si>
    <t>Excel 2016可以直接設定用儲存格的數值來做標籤</t>
    <phoneticPr fontId="1" type="noConversion"/>
  </si>
  <si>
    <t>輔助數據</t>
    <phoneticPr fontId="1" type="noConversion"/>
  </si>
  <si>
    <t>G</t>
    <phoneticPr fontId="1" type="noConversion"/>
  </si>
  <si>
    <t>H</t>
    <phoneticPr fontId="1" type="noConversion"/>
  </si>
  <si>
    <t>項目</t>
    <phoneticPr fontId="1" type="noConversion"/>
  </si>
  <si>
    <t>數量</t>
    <phoneticPr fontId="1" type="noConversion"/>
  </si>
  <si>
    <t>自動排序</t>
    <phoneticPr fontId="1" type="noConversion"/>
  </si>
  <si>
    <t>順序</t>
    <phoneticPr fontId="1" type="noConversion"/>
  </si>
  <si>
    <t>加入兩組重複的數列。上面那組將無填色無線條，顯示標籤為類別。下面那組顯示數值</t>
    <phoneticPr fontId="1" type="noConversion"/>
  </si>
  <si>
    <t>澄粉量</t>
    <phoneticPr fontId="1" type="noConversion"/>
  </si>
  <si>
    <t>低筋</t>
    <phoneticPr fontId="1" type="noConversion"/>
  </si>
  <si>
    <t>中筋</t>
    <phoneticPr fontId="1" type="noConversion"/>
  </si>
  <si>
    <t>高筋</t>
    <phoneticPr fontId="1" type="noConversion"/>
  </si>
  <si>
    <t>透光度</t>
    <phoneticPr fontId="1" type="noConversion"/>
  </si>
  <si>
    <t>彈性</t>
    <phoneticPr fontId="1" type="noConversion"/>
  </si>
  <si>
    <t>平滑度</t>
    <phoneticPr fontId="1" type="noConversion"/>
  </si>
  <si>
    <t>A</t>
    <phoneticPr fontId="1" type="noConversion"/>
  </si>
  <si>
    <t>B</t>
    <phoneticPr fontId="1" type="noConversion"/>
  </si>
  <si>
    <t>C</t>
    <phoneticPr fontId="1" type="noConversion"/>
  </si>
  <si>
    <t>D</t>
    <phoneticPr fontId="1" type="noConversion"/>
  </si>
  <si>
    <t>day</t>
    <phoneticPr fontId="1" type="noConversion"/>
  </si>
  <si>
    <t>輔助</t>
    <phoneticPr fontId="1" type="noConversion"/>
  </si>
  <si>
    <t>調整小數點對齊</t>
    <phoneticPr fontId="1" type="noConversion"/>
  </si>
  <si>
    <t>自訂數值格式代碼 [=8]"0";#.0</t>
    <phoneticPr fontId="1" type="noConversion"/>
  </si>
  <si>
    <t>用圖案遮蓋。繪製平行斜線</t>
    <phoneticPr fontId="1" type="noConversion"/>
  </si>
  <si>
    <t>所有資料當作同一數列</t>
    <phoneticPr fontId="1" type="noConversion"/>
  </si>
  <si>
    <t>每群資料中間空一列</t>
    <phoneticPr fontId="1" type="noConversion"/>
  </si>
  <si>
    <t>各資料線之間的直線用主要格線</t>
    <phoneticPr fontId="1" type="noConversion"/>
  </si>
  <si>
    <t>A</t>
    <phoneticPr fontId="1" type="noConversion"/>
  </si>
  <si>
    <t>B</t>
    <phoneticPr fontId="1" type="noConversion"/>
  </si>
  <si>
    <t>C</t>
    <phoneticPr fontId="1" type="noConversion"/>
  </si>
  <si>
    <t>D</t>
    <phoneticPr fontId="1" type="noConversion"/>
  </si>
  <si>
    <t>輔助</t>
    <phoneticPr fontId="1" type="noConversion"/>
  </si>
  <si>
    <t>利用輔助資料做資料標籤的位置和顯示</t>
    <phoneticPr fontId="1" type="noConversion"/>
  </si>
  <si>
    <t>B</t>
    <phoneticPr fontId="1" type="noConversion"/>
  </si>
  <si>
    <t>長條圖，會有高度為0的長條，那是無數據還是數據為0？</t>
    <phoneticPr fontId="1" type="noConversion"/>
  </si>
  <si>
    <t>折線圖+座標軸類型為日期座標軸，無法明確顯示資料點的採樣日期</t>
    <phoneticPr fontId="1" type="noConversion"/>
  </si>
  <si>
    <t>折線圖+座標軸類型為日期座標軸+資料標籤標示日期</t>
    <phoneticPr fontId="1" type="noConversion"/>
  </si>
  <si>
    <t>不可有的做法：折線圖+座標軸類型為文字座標軸。應該不等距的時間間隔，卻變成等距的</t>
    <phoneticPr fontId="1" type="noConversion"/>
  </si>
  <si>
    <t>二月</t>
    <phoneticPr fontId="1" type="noConversion"/>
  </si>
  <si>
    <t>188萬</t>
    <phoneticPr fontId="1" type="noConversion"/>
  </si>
  <si>
    <t>820萬</t>
    <phoneticPr fontId="1" type="noConversion"/>
  </si>
  <si>
    <t>五月中旬</t>
    <phoneticPr fontId="1" type="noConversion"/>
  </si>
  <si>
    <t>1500萬</t>
    <phoneticPr fontId="1" type="noConversion"/>
  </si>
  <si>
    <t>1300萬</t>
    <phoneticPr fontId="1" type="noConversion"/>
  </si>
  <si>
    <t>1000萬</t>
    <phoneticPr fontId="1" type="noConversion"/>
  </si>
  <si>
    <t>口罩進出口</t>
    <phoneticPr fontId="1" type="noConversion"/>
  </si>
  <si>
    <t>產能</t>
    <phoneticPr fontId="1" type="noConversion"/>
  </si>
  <si>
    <t>進口</t>
    <phoneticPr fontId="1" type="noConversion"/>
  </si>
  <si>
    <t>出口</t>
    <phoneticPr fontId="1" type="noConversion"/>
  </si>
  <si>
    <t>億</t>
  </si>
  <si>
    <t>合計</t>
    <phoneticPr fontId="1" type="noConversion"/>
  </si>
  <si>
    <t>四組數據當作四個數列</t>
    <phoneticPr fontId="1" type="noConversion"/>
  </si>
  <si>
    <t>折線圖比起長條圖容易比較數值大小</t>
    <phoneticPr fontId="1" type="noConversion"/>
  </si>
  <si>
    <t>例如比較 60%的不同麵粉</t>
    <phoneticPr fontId="1" type="noConversion"/>
  </si>
  <si>
    <t>改變圖片長寬比，增加斜率容易看出趨勢</t>
    <phoneticPr fontId="1" type="noConversion"/>
  </si>
  <si>
    <t>[檢視/整頁模式]觀察圖表配置，確定圖表大小</t>
    <phoneticPr fontId="1" type="noConversion"/>
  </si>
  <si>
    <t>如何匯出圖片？</t>
    <phoneticPr fontId="1" type="noConversion"/>
  </si>
  <si>
    <t>選擇區域後，用【複製/複製成圖片/外觀：如螢幕顯示，格式：圖片】，貼到inkscape</t>
    <phoneticPr fontId="1" type="noConversion"/>
  </si>
  <si>
    <t>檔案儲存為pdf後，匯入inkscape(使用Pappler/Cairo模式匯入)</t>
  </si>
  <si>
    <t>*</t>
    <phoneticPr fontId="1" type="noConversion"/>
  </si>
  <si>
    <t>用攝影功能整理圖表</t>
    <phoneticPr fontId="1" type="noConversion"/>
  </si>
  <si>
    <t>樣本編號</t>
    <phoneticPr fontId="1" type="noConversion"/>
  </si>
  <si>
    <t>A1</t>
    <phoneticPr fontId="1" type="noConversion"/>
  </si>
  <si>
    <t>A2</t>
    <phoneticPr fontId="1" type="noConversion"/>
  </si>
  <si>
    <t>A3</t>
    <phoneticPr fontId="1" type="noConversion"/>
  </si>
  <si>
    <t>A4</t>
    <phoneticPr fontId="1" type="noConversion"/>
  </si>
  <si>
    <t>A5</t>
    <phoneticPr fontId="1" type="noConversion"/>
  </si>
  <si>
    <t>根長度</t>
    <phoneticPr fontId="1" type="noConversion"/>
  </si>
  <si>
    <t>莖高度</t>
    <phoneticPr fontId="1" type="noConversion"/>
  </si>
  <si>
    <t>葉寬度</t>
    <phoneticPr fontId="1" type="noConversion"/>
  </si>
  <si>
    <t>單位(mm)</t>
    <phoneticPr fontId="1" type="noConversion"/>
  </si>
  <si>
    <t>B1</t>
  </si>
  <si>
    <t>B2</t>
  </si>
  <si>
    <t>B3</t>
  </si>
  <si>
    <t>B4</t>
  </si>
  <si>
    <t>B5</t>
  </si>
  <si>
    <t>C1</t>
  </si>
  <si>
    <t>C2</t>
  </si>
  <si>
    <t>C3</t>
  </si>
  <si>
    <t>C4</t>
  </si>
  <si>
    <t>C5</t>
  </si>
  <si>
    <t>無肥料</t>
    <phoneticPr fontId="1" type="noConversion"/>
  </si>
  <si>
    <t>提出問題，用合理的圖片說明</t>
    <phoneticPr fontId="1" type="noConversion"/>
  </si>
  <si>
    <t xml:space="preserve"> 第1天</t>
    <phoneticPr fontId="1" type="noConversion"/>
  </si>
  <si>
    <t xml:space="preserve"> 第15天</t>
    <phoneticPr fontId="1" type="noConversion"/>
  </si>
  <si>
    <t xml:space="preserve"> 第20天</t>
    <phoneticPr fontId="1" type="noConversion"/>
  </si>
  <si>
    <t xml:space="preserve"> 第6天</t>
    <phoneticPr fontId="1" type="noConversion"/>
  </si>
  <si>
    <t>輔助線畫在副座標軸上</t>
    <phoneticPr fontId="1" type="noConversion"/>
  </si>
  <si>
    <t>副水平軸範圍是0-1</t>
    <phoneticPr fontId="1" type="noConversion"/>
  </si>
  <si>
    <t>副垂直軸範圍和主垂直軸一樣</t>
    <phoneticPr fontId="1" type="noConversion"/>
  </si>
  <si>
    <t>[=34]"0";#0.0</t>
  </si>
  <si>
    <t>座標非從0開始，需要特別標記</t>
    <phoneticPr fontId="1" type="noConversion"/>
  </si>
  <si>
    <t>截斷標記</t>
    <phoneticPr fontId="1" type="noConversion"/>
  </si>
  <si>
    <t>平均</t>
    <phoneticPr fontId="1" type="noConversion"/>
  </si>
  <si>
    <t>根</t>
    <phoneticPr fontId="1" type="noConversion"/>
  </si>
  <si>
    <t>莖</t>
    <phoneticPr fontId="1" type="noConversion"/>
  </si>
  <si>
    <t>葉</t>
    <phoneticPr fontId="1" type="noConversion"/>
  </si>
  <si>
    <t>輔助</t>
    <phoneticPr fontId="1" type="noConversion"/>
  </si>
  <si>
    <t>肥料1:1</t>
    <phoneticPr fontId="1" type="noConversion"/>
  </si>
  <si>
    <t>肥料1:10</t>
    <phoneticPr fontId="1" type="noConversion"/>
  </si>
  <si>
    <t>1:1</t>
    <phoneticPr fontId="1" type="noConversion"/>
  </si>
  <si>
    <t>1:10</t>
    <phoneticPr fontId="1" type="noConversion"/>
  </si>
  <si>
    <t>none</t>
    <phoneticPr fontId="1" type="noConversion"/>
  </si>
  <si>
    <t>作圖比較不同肥料的效果差異</t>
    <phoneticPr fontId="1" type="noConversion"/>
  </si>
  <si>
    <t>Excel 2010</t>
    <phoneticPr fontId="1" type="noConversion"/>
  </si>
  <si>
    <t>Excel 2016</t>
    <phoneticPr fontId="1" type="noConversion"/>
  </si>
  <si>
    <t>利用輔助資料畫背景</t>
    <phoneticPr fontId="1" type="noConversion"/>
  </si>
  <si>
    <t>輔助資料作直條圖，直條圖的線條設為無，填色為灰色。畫在Y副座標軸上。</t>
    <phoneticPr fontId="1" type="noConversion"/>
  </si>
  <si>
    <t>Y副座標軸的範圍是0-1。坐標軸不顯示線條、刻度、標籤</t>
    <phoneticPr fontId="1" type="noConversion"/>
  </si>
  <si>
    <t>用inkscape加工處理</t>
    <phoneticPr fontId="1" type="noConversion"/>
  </si>
  <si>
    <t>散佈圖</t>
    <phoneticPr fontId="1" type="noConversion"/>
  </si>
  <si>
    <t>長條圖</t>
    <phoneticPr fontId="1" type="noConversion"/>
  </si>
  <si>
    <t>圓餅圖</t>
    <phoneticPr fontId="1" type="noConversion"/>
  </si>
  <si>
    <t>對比組與組間的數據</t>
    <phoneticPr fontId="1" type="noConversion"/>
  </si>
  <si>
    <t>圖和圖說在同一頁</t>
    <phoneticPr fontId="1" type="noConversion"/>
  </si>
  <si>
    <t>圖說的字體和正文字體相同</t>
    <phoneticPr fontId="1" type="noConversion"/>
  </si>
  <si>
    <t>圖說中寫清楚樣本數量、統計方法</t>
    <phoneticPr fontId="1" type="noConversion"/>
  </si>
  <si>
    <t>圖中若使用了標準差、標準誤或是誤差區間，在圖說中進行說明</t>
    <phoneticPr fontId="1" type="noConversion"/>
  </si>
  <si>
    <t>圖和正文足夠靠近</t>
    <phoneticPr fontId="1" type="noConversion"/>
  </si>
  <si>
    <t>同一文件中的所有圖，有一致的大小、標註、字體、圖例形式</t>
    <phoneticPr fontId="1" type="noConversion"/>
  </si>
  <si>
    <t>彩色圖形轉成灰階之後，仍可辨別清楚</t>
    <phoneticPr fontId="1" type="noConversion"/>
  </si>
  <si>
    <t>Y軸若是非零起始，有截斷標記，或在圖說中說明</t>
    <phoneticPr fontId="1" type="noConversion"/>
  </si>
  <si>
    <t>一張圖中含有兩張子圖，在子圖的左上角用大寫字母加以標註</t>
    <phoneticPr fontId="1" type="noConversion"/>
  </si>
  <si>
    <t>圖說中的標題將圖形描述清楚</t>
    <phoneticPr fontId="1" type="noConversion"/>
  </si>
  <si>
    <t>圖的資料來自外部，有寫出引用來源</t>
    <phoneticPr fontId="1" type="noConversion"/>
  </si>
  <si>
    <t>圖說有說明縮寫和特殊符號</t>
    <phoneticPr fontId="1" type="noConversion"/>
  </si>
  <si>
    <t>省去圖例，用標籤直接標示在資料點或線條。如果需要圖例，把圖例放在圖像內部</t>
    <phoneticPr fontId="1" type="noConversion"/>
  </si>
  <si>
    <t>填色可使用黑、灰、白</t>
    <phoneticPr fontId="1" type="noConversion"/>
  </si>
  <si>
    <t>直方圖</t>
    <phoneticPr fontId="1" type="noConversion"/>
  </si>
  <si>
    <t>變量的頻率分布。X軸是被分類的數據，通常是定量變量(高度、年齡、年度)。X軸的變量要從小到大排列</t>
    <phoneticPr fontId="1" type="noConversion"/>
  </si>
  <si>
    <t>考試成績分布</t>
    <phoneticPr fontId="1" type="noConversion"/>
  </si>
  <si>
    <t>不同年度的人口變化</t>
    <phoneticPr fontId="1" type="noConversion"/>
  </si>
  <si>
    <t>不使用太密的網格線，或是省略</t>
    <phoneticPr fontId="1" type="noConversion"/>
  </si>
  <si>
    <t>當一個圖中有兩條或兩條以上的線條時，改變線條樣式或數據點的標記以區分線條，特別是線條之間有交叉或重疊時</t>
    <phoneticPr fontId="1" type="noConversion"/>
  </si>
  <si>
    <t>[版面配置/色彩]可以修改預設配色，但是須注意是否友善色覺異常者。可以用模擬軟體如visolve檢測</t>
    <phoneticPr fontId="1" type="noConversion"/>
  </si>
  <si>
    <t>[檢視格線]關閉格線</t>
    <phoneticPr fontId="1" type="noConversion"/>
  </si>
  <si>
    <t>整個文件中用一致性的尺寸和色彩</t>
    <phoneticPr fontId="1" type="noConversion"/>
  </si>
  <si>
    <t>http://www.ryobi-sol.co.jp/visolve/</t>
    <phoneticPr fontId="1" type="noConversion"/>
  </si>
  <si>
    <t>需要比較的圖形可以組合排列在一起，適當省略X軸或Y軸的數值或類別標籤，或是軸線</t>
    <phoneticPr fontId="1" type="noConversion"/>
  </si>
  <si>
    <t>表示一個或多個因變量如何隨著自變量變化而變化。</t>
    <phoneticPr fontId="1" type="noConversion"/>
  </si>
  <si>
    <t>表現趨勢或交互作用。</t>
    <phoneticPr fontId="1" type="noConversion"/>
  </si>
  <si>
    <t>例如隨時間、試驗而變化的數據</t>
  </si>
  <si>
    <t>X軸是自變量(操縱變因)，Y軸是因變量(應變變因)</t>
    <phoneticPr fontId="1" type="noConversion"/>
  </si>
  <si>
    <t>XY軸長度比例適當，通常Y軸是X軸的2/3或 3/4</t>
    <phoneticPr fontId="1" type="noConversion"/>
  </si>
  <si>
    <t>呈現的線條最好不要超過四條。若有許多條曲線可考慮用組合圖或其他方式表示</t>
    <phoneticPr fontId="1" type="noConversion"/>
  </si>
  <si>
    <t>組合圖的圖例和X軸標題只呈現一次。通常圖例在最上方，X軸標題在最下方的圖形呈現</t>
    <phoneticPr fontId="1" type="noConversion"/>
  </si>
  <si>
    <t>圖的字體在8-14之間</t>
    <phoneticPr fontId="1" type="noConversion"/>
  </si>
  <si>
    <t>每一個數據點在兩個變量之間的分布</t>
    <phoneticPr fontId="1" type="noConversion"/>
  </si>
  <si>
    <t>兩變量之間的關係，例如兩變量是線性關係，則數據點會沿著對角線而變化</t>
    <phoneticPr fontId="1" type="noConversion"/>
  </si>
  <si>
    <t>一般圖形的上邊框和右邊框可以不呈現，但是散佈圖通常呈現邊框</t>
    <phoneticPr fontId="1" type="noConversion"/>
  </si>
  <si>
    <t>把單一點加入資料數列，增加水平和垂直誤差線。隱藏該資料點</t>
    <phoneticPr fontId="1" type="noConversion"/>
  </si>
  <si>
    <t>改變水平軸和垂直軸的交叉位置。</t>
    <phoneticPr fontId="1" type="noConversion"/>
  </si>
  <si>
    <t>乙區</t>
    <phoneticPr fontId="1" type="noConversion"/>
  </si>
  <si>
    <t>丙區</t>
    <phoneticPr fontId="1" type="noConversion"/>
  </si>
  <si>
    <t>丁區</t>
    <phoneticPr fontId="1" type="noConversion"/>
  </si>
  <si>
    <t>甲區</t>
    <phoneticPr fontId="1" type="noConversion"/>
  </si>
  <si>
    <t>測試次數</t>
    <phoneticPr fontId="1" type="noConversion"/>
  </si>
  <si>
    <t>看到什麼問題了嗎？</t>
    <phoneticPr fontId="1" type="noConversion"/>
  </si>
  <si>
    <t>擺長7.5公分的擺動時間</t>
    <phoneticPr fontId="1" type="noConversion"/>
  </si>
  <si>
    <t>擺長24公分的擺動時間</t>
    <phoneticPr fontId="1" type="noConversion"/>
  </si>
  <si>
    <t>擺長</t>
    <phoneticPr fontId="1" type="noConversion"/>
  </si>
  <si>
    <t>散佈圖</t>
    <phoneticPr fontId="1" type="noConversion"/>
  </si>
  <si>
    <t>擺動週期(秒/次)</t>
    <phoneticPr fontId="1" type="noConversion"/>
  </si>
  <si>
    <t>擺長(cm)</t>
    <phoneticPr fontId="1" type="noConversion"/>
  </si>
  <si>
    <t>https://science.km.edu.tw/storage/media/1466/5aca111637a43.pdf</t>
    <phoneticPr fontId="1" type="noConversion"/>
  </si>
  <si>
    <t>次數</t>
    <phoneticPr fontId="1" type="noConversion"/>
  </si>
  <si>
    <t>時間</t>
    <phoneticPr fontId="1" type="noConversion"/>
  </si>
  <si>
    <t>繪圖是要觀察不同次數的握拳時間變化趨勢</t>
    <phoneticPr fontId="1" type="noConversion"/>
  </si>
  <si>
    <t>折線圖</t>
    <phoneticPr fontId="1" type="noConversion"/>
  </si>
  <si>
    <t>要注意excel折線圖的x軸是文字屬性或日期屬性</t>
    <phoneticPr fontId="1" type="noConversion"/>
  </si>
  <si>
    <t>當放入數字時，其實是當文字的類別變項在處理。注意當次數的「數值」改變時，兩圖有何不同？哪種圖才是合理的？</t>
    <phoneticPr fontId="1" type="noConversion"/>
  </si>
  <si>
    <t>單擺的擺動時間</t>
    <phoneticPr fontId="1" type="noConversion"/>
  </si>
  <si>
    <t>把「重複」的樣本取平均。用平均值作圖</t>
    <phoneticPr fontId="1" type="noConversion"/>
  </si>
  <si>
    <t>注意應該是散佈圖，而不是折線圖</t>
    <phoneticPr fontId="1" type="noConversion"/>
  </si>
  <si>
    <t>pH值</t>
    <phoneticPr fontId="1" type="noConversion"/>
  </si>
  <si>
    <t>氧氣產量</t>
    <phoneticPr fontId="1" type="noConversion"/>
  </si>
  <si>
    <t>問題：pH值對氧氣產量的影響，應該用哪種圖來繪製？</t>
    <phoneticPr fontId="1" type="noConversion"/>
  </si>
  <si>
    <t>用折線圖表示時間，會有時距問題</t>
    <phoneticPr fontId="1" type="noConversion"/>
  </si>
  <si>
    <t>直條圖也有時距問題，因為是當作文字處理</t>
    <phoneticPr fontId="1" type="noConversion"/>
  </si>
  <si>
    <t>使用XY散佈圖來處理時距問題</t>
    <phoneticPr fontId="1" type="noConversion"/>
  </si>
  <si>
    <t>但會有刻度與標籤無法呈現實驗數值的問題</t>
    <phoneticPr fontId="1" type="noConversion"/>
  </si>
  <si>
    <t>隱藏X軸的刻度和標籤</t>
    <phoneticPr fontId="1" type="noConversion"/>
  </si>
  <si>
    <t>利用輔助數據加上資料標籤，調整標記符號，成為新的X座標軸標籤</t>
    <phoneticPr fontId="1" type="noConversion"/>
  </si>
  <si>
    <t>密集的格線，和分離的圖例。</t>
    <phoneticPr fontId="1" type="noConversion"/>
  </si>
  <si>
    <t>你的視線如何來回移動找尋線條？</t>
    <phoneticPr fontId="1" type="noConversion"/>
  </si>
  <si>
    <t>把圖例變成資料標籤</t>
    <phoneticPr fontId="1" type="noConversion"/>
  </si>
  <si>
    <t>去除多餘格線</t>
    <phoneticPr fontId="1" type="noConversion"/>
  </si>
  <si>
    <t>類別變項沒有順序之分，所以可以依據數值進行排序</t>
    <phoneticPr fontId="1" type="noConversion"/>
  </si>
  <si>
    <t>當項目太多時，可以採用橫條圖來繪製</t>
    <phoneticPr fontId="1" type="noConversion"/>
  </si>
  <si>
    <t>但是須注意橫條的順序會和資料來源不同</t>
    <phoneticPr fontId="1" type="noConversion"/>
  </si>
  <si>
    <t>藉由函數或重新排序可以將順序和資料來源調成一致</t>
    <phoneticPr fontId="1" type="noConversion"/>
  </si>
  <si>
    <t>增加一點點數字</t>
    <phoneticPr fontId="1" type="noConversion"/>
  </si>
  <si>
    <t>以和重複數據區別</t>
    <phoneticPr fontId="1" type="noConversion"/>
  </si>
  <si>
    <t>match</t>
    <phoneticPr fontId="1" type="noConversion"/>
  </si>
  <si>
    <t>數值</t>
    <phoneticPr fontId="1" type="noConversion"/>
  </si>
  <si>
    <t>index</t>
    <phoneticPr fontId="1" type="noConversion"/>
  </si>
  <si>
    <t>處理方式</t>
    <phoneticPr fontId="1" type="noConversion"/>
  </si>
  <si>
    <t>甲</t>
    <phoneticPr fontId="1" type="noConversion"/>
  </si>
  <si>
    <t>乙</t>
    <phoneticPr fontId="1" type="noConversion"/>
  </si>
  <si>
    <t>乙</t>
    <phoneticPr fontId="1" type="noConversion"/>
  </si>
  <si>
    <t>averageif</t>
    <phoneticPr fontId="1" type="noConversion"/>
  </si>
  <si>
    <t>用平均值表達集中的趨勢</t>
    <phoneticPr fontId="1" type="noConversion"/>
  </si>
  <si>
    <t>x</t>
    <phoneticPr fontId="1" type="noConversion"/>
  </si>
  <si>
    <t>random - 0.5</t>
    <phoneticPr fontId="1" type="noConversion"/>
  </si>
  <si>
    <t xml:space="preserve">multiple </t>
    <phoneticPr fontId="1" type="noConversion"/>
  </si>
  <si>
    <t>new x</t>
    <phoneticPr fontId="1" type="noConversion"/>
  </si>
  <si>
    <t>用抖動的散佈圖表達分散的趨勢</t>
    <phoneticPr fontId="1" type="noConversion"/>
  </si>
  <si>
    <t>類別的變項給予編號當作X值，以散佈圖繪製</t>
    <phoneticPr fontId="1" type="noConversion"/>
  </si>
  <si>
    <t>乙</t>
    <phoneticPr fontId="1" type="noConversion"/>
  </si>
  <si>
    <t>花瓣寬</t>
    <phoneticPr fontId="1" type="noConversion"/>
  </si>
  <si>
    <t>花萼長</t>
    <phoneticPr fontId="1" type="noConversion"/>
  </si>
  <si>
    <t>花瓣長</t>
    <phoneticPr fontId="1" type="noConversion"/>
  </si>
  <si>
    <t>花萼寬</t>
    <phoneticPr fontId="1" type="noConversion"/>
  </si>
  <si>
    <t>通常用長條圖表示多組數據的比較關係</t>
    <phoneticPr fontId="1" type="noConversion"/>
  </si>
  <si>
    <t>可以用折線圖作出數據的關係圖</t>
    <phoneticPr fontId="1" type="noConversion"/>
  </si>
  <si>
    <t>標準差</t>
    <phoneticPr fontId="1" type="noConversion"/>
  </si>
  <si>
    <t>加上標準差</t>
    <phoneticPr fontId="1" type="noConversion"/>
  </si>
  <si>
    <t>圖1. 甲和乙的OO值比較。誤差線為標準差(n=10)</t>
    <phoneticPr fontId="1" type="noConversion"/>
  </si>
  <si>
    <t>stdev</t>
    <phoneticPr fontId="1" type="noConversion"/>
  </si>
  <si>
    <t>平均值</t>
    <phoneticPr fontId="1" type="noConversion"/>
  </si>
  <si>
    <t>本次各國 COVID-19 ，綠點為有強制施打者，由左至右：中國、伊朗、南韓、葡萄牙、巴西、土耳其、馬來西亞、日本、愛爾蘭、厄瓜多。紅點為無強制組，由左至右：義大利、美國、西班牙、德國、法國、瑞士、英國、荷蘭、澳洲、比利時。From: 參考文獻1</t>
  </si>
  <si>
    <t>https://pansci.asia/archives/184397</t>
  </si>
  <si>
    <t>隱藏類別軸的標籤</t>
    <phoneticPr fontId="1" type="noConversion"/>
  </si>
  <si>
    <t>資料點加抖動，同時呈現集中和分散的趨勢</t>
    <phoneticPr fontId="1" type="noConversion"/>
  </si>
  <si>
    <t>平均值用長條圖繪製在主座標軸</t>
    <phoneticPr fontId="1" type="noConversion"/>
  </si>
  <si>
    <t>資料點用散佈圖繪製在副座標軸</t>
    <phoneticPr fontId="1" type="noConversion"/>
  </si>
  <si>
    <t>關閉座標軸</t>
    <phoneticPr fontId="1" type="noConversion"/>
  </si>
  <si>
    <t>實例</t>
    <phoneticPr fontId="1" type="noConversion"/>
  </si>
  <si>
    <t>給各類別指定一個數值，繪製成散佈圖</t>
    <phoneticPr fontId="1" type="noConversion"/>
  </si>
  <si>
    <t>溫度資料：折線圖</t>
    <phoneticPr fontId="1" type="noConversion"/>
  </si>
  <si>
    <t>輔助資料：堆疊直條圖</t>
    <phoneticPr fontId="1" type="noConversion"/>
  </si>
  <si>
    <t>調整目標區顏色</t>
    <phoneticPr fontId="1" type="noConversion"/>
  </si>
  <si>
    <t>time</t>
    <phoneticPr fontId="1" type="noConversion"/>
  </si>
  <si>
    <t>x</t>
    <phoneticPr fontId="1" type="noConversion"/>
  </si>
  <si>
    <t>y</t>
    <phoneticPr fontId="1" type="noConversion"/>
  </si>
  <si>
    <t>start</t>
    <phoneticPr fontId="1" type="noConversion"/>
  </si>
  <si>
    <t>End</t>
    <phoneticPr fontId="1" type="noConversion"/>
  </si>
  <si>
    <t>mid</t>
    <phoneticPr fontId="1" type="noConversion"/>
  </si>
  <si>
    <r>
      <rPr>
        <sz val="10"/>
        <color rgb="FF3C3C3C"/>
        <rFont val="Times New Roman"/>
        <family val="1"/>
      </rPr>
      <t>Path integration and experimental protocol. Sample path of an individual desert ant (Cataglyphis fortis). The outbound search path on the left (solid black line; dots mark 10 s intervals) ends with successful arrival at a feeder; (outbound) travel direction is indicated by open arrow. The individual was captured at the feeder and transferred to a (distant) test area where, after being released, it played out its home vector (dotted lines indicate straight paths between nest and feeder). The position of the nest assumed by the transferred ant is indicated by the termination of the straight home run and the beginning of search loops (turning point, arrowhead). Adapted from fig.?3 in Wehner and Wehner (Wehner and Wehner, 1986).
they look back (black arrows) to the nest entrance. Time is color coded. </t>
    </r>
    <r>
      <rPr>
        <b/>
        <sz val="10"/>
        <color rgb="FF3C3C3C"/>
        <rFont val="Times New Roman"/>
        <family val="1"/>
      </rPr>
      <t>Inset lower right: Detailed tracking of a pirouette. </t>
    </r>
    <r>
      <rPr>
        <sz val="10"/>
        <color rgb="FF3C3C3C"/>
        <rFont val="Times New Roman"/>
        <family val="1"/>
      </rPr>
      <t>During pirouettes, the ants perform a tight turn about their own vertical body axes. The ants stop briefly (&gt; 100 ms) several times while oriented in different directions (arrows). The longest of these stopping phases (black arrow) is precisely directed towards the nest entrance. The tracking positions of the mandibles (green) and the thorax (gray) during a pirouette are indicated. Modified from Fleischmann et al. (2017).</t>
    </r>
    <phoneticPr fontId="1" type="noConversion"/>
  </si>
  <si>
    <t>Excel 內建的盒鬚圖</t>
    <phoneticPr fontId="1" type="noConversion"/>
  </si>
  <si>
    <t>資料類型</t>
    <phoneticPr fontId="1" type="noConversion"/>
  </si>
  <si>
    <t>類別</t>
    <phoneticPr fontId="1" type="noConversion"/>
  </si>
  <si>
    <t>有序</t>
    <phoneticPr fontId="1" type="noConversion"/>
  </si>
  <si>
    <t>數值</t>
    <phoneticPr fontId="1" type="noConversion"/>
  </si>
  <si>
    <t>香蕉、橘子、芭樂</t>
    <phoneticPr fontId="1" type="noConversion"/>
  </si>
  <si>
    <t>排名、月份</t>
    <phoneticPr fontId="1" type="noConversion"/>
  </si>
  <si>
    <t>常用/設定格式化的條件</t>
    <phoneticPr fontId="1" type="noConversion"/>
  </si>
  <si>
    <t>B</t>
    <phoneticPr fontId="1" type="noConversion"/>
  </si>
  <si>
    <t>E</t>
    <phoneticPr fontId="1" type="noConversion"/>
  </si>
  <si>
    <t>F</t>
    <phoneticPr fontId="1" type="noConversion"/>
  </si>
  <si>
    <t>G</t>
    <phoneticPr fontId="1" type="noConversion"/>
  </si>
  <si>
    <t>H</t>
    <phoneticPr fontId="1" type="noConversion"/>
  </si>
  <si>
    <t>I</t>
    <phoneticPr fontId="1" type="noConversion"/>
  </si>
  <si>
    <t>J</t>
    <phoneticPr fontId="1" type="noConversion"/>
  </si>
  <si>
    <t>甲</t>
    <phoneticPr fontId="1" type="noConversion"/>
  </si>
  <si>
    <t>乙</t>
    <phoneticPr fontId="1" type="noConversion"/>
  </si>
  <si>
    <t>丙</t>
    <phoneticPr fontId="1" type="noConversion"/>
  </si>
  <si>
    <t>丁</t>
    <phoneticPr fontId="1" type="noConversion"/>
  </si>
  <si>
    <t>戊</t>
    <phoneticPr fontId="1" type="noConversion"/>
  </si>
  <si>
    <t>己</t>
    <phoneticPr fontId="1" type="noConversion"/>
  </si>
  <si>
    <t>庚</t>
    <phoneticPr fontId="1" type="noConversion"/>
  </si>
  <si>
    <t>辛</t>
    <phoneticPr fontId="1" type="noConversion"/>
  </si>
  <si>
    <t>二維資料用熱區圖呈現</t>
    <phoneticPr fontId="1" type="noConversion"/>
  </si>
  <si>
    <t>自訂格式化條件</t>
    <phoneticPr fontId="1" type="noConversion"/>
  </si>
  <si>
    <t>美國</t>
    <phoneticPr fontId="1" type="noConversion"/>
  </si>
  <si>
    <t>超過5000例</t>
    <phoneticPr fontId="1" type="noConversion"/>
  </si>
  <si>
    <t>新確診新冠肺炎病例在哪裡</t>
    <phoneticPr fontId="1" type="noConversion"/>
  </si>
  <si>
    <t>義大利</t>
    <phoneticPr fontId="1" type="noConversion"/>
  </si>
  <si>
    <t>1001-5000例</t>
    <phoneticPr fontId="1" type="noConversion"/>
  </si>
  <si>
    <t>西班牙</t>
    <phoneticPr fontId="1" type="noConversion"/>
  </si>
  <si>
    <t>501-1000例</t>
    <phoneticPr fontId="1" type="noConversion"/>
  </si>
  <si>
    <t>中國</t>
    <phoneticPr fontId="1" type="noConversion"/>
  </si>
  <si>
    <t>251-5000例</t>
    <phoneticPr fontId="1" type="noConversion"/>
  </si>
  <si>
    <t>德國</t>
    <phoneticPr fontId="1" type="noConversion"/>
  </si>
  <si>
    <t>101-250例</t>
    <phoneticPr fontId="1" type="noConversion"/>
  </si>
  <si>
    <t>法國</t>
    <phoneticPr fontId="1" type="noConversion"/>
  </si>
  <si>
    <t>51-100例</t>
    <phoneticPr fontId="1" type="noConversion"/>
  </si>
  <si>
    <t>11-50例</t>
    <phoneticPr fontId="1" type="noConversion"/>
  </si>
  <si>
    <t>1-10例</t>
    <phoneticPr fontId="1" type="noConversion"/>
  </si>
  <si>
    <t>1月</t>
  </si>
  <si>
    <t>2月</t>
    <phoneticPr fontId="1" type="noConversion"/>
  </si>
  <si>
    <t>3月</t>
    <phoneticPr fontId="1" type="noConversion"/>
  </si>
  <si>
    <t>4月</t>
    <phoneticPr fontId="1" type="noConversion"/>
  </si>
  <si>
    <t>scale</t>
    <phoneticPr fontId="1" type="noConversion"/>
  </si>
  <si>
    <t>BBC</t>
    <phoneticPr fontId="1" type="noConversion"/>
  </si>
  <si>
    <t>二維資料怎麼呈現？</t>
    <phoneticPr fontId="1" type="noConversion"/>
  </si>
  <si>
    <t>等距-等距。不同年的不同月份氣溫</t>
    <phoneticPr fontId="1" type="noConversion"/>
  </si>
  <si>
    <t>類別變項-類別變項。不同學生的不同學科分數比較、不同種生物的各種形態測量</t>
    <phoneticPr fontId="1" type="noConversion"/>
  </si>
  <si>
    <t>類別變項-連續變項。各種處理在不同時間的變化情況</t>
    <phoneticPr fontId="1" type="noConversion"/>
  </si>
  <si>
    <t>K</t>
    <phoneticPr fontId="1" type="noConversion"/>
  </si>
  <si>
    <t>L</t>
    <phoneticPr fontId="1" type="noConversion"/>
  </si>
  <si>
    <t>M</t>
    <phoneticPr fontId="1" type="noConversion"/>
  </si>
  <si>
    <t>N</t>
    <phoneticPr fontId="1" type="noConversion"/>
  </si>
  <si>
    <t>O</t>
    <phoneticPr fontId="1" type="noConversion"/>
  </si>
  <si>
    <t>P</t>
    <phoneticPr fontId="1" type="noConversion"/>
  </si>
  <si>
    <t>Q</t>
    <phoneticPr fontId="1" type="noConversion"/>
  </si>
  <si>
    <t>R</t>
    <phoneticPr fontId="1" type="noConversion"/>
  </si>
  <si>
    <t>S</t>
    <phoneticPr fontId="1" type="noConversion"/>
  </si>
  <si>
    <t>T</t>
    <phoneticPr fontId="1" type="noConversion"/>
  </si>
  <si>
    <t>用攝影把圖例和主圖放在一起，成為組合圖</t>
    <phoneticPr fontId="1" type="noConversion"/>
  </si>
  <si>
    <t>1-2</t>
    <phoneticPr fontId="1" type="noConversion"/>
  </si>
  <si>
    <t>3-4</t>
    <phoneticPr fontId="1" type="noConversion"/>
  </si>
  <si>
    <t>5-6</t>
    <phoneticPr fontId="1" type="noConversion"/>
  </si>
  <si>
    <t>≧7</t>
    <phoneticPr fontId="1" type="noConversion"/>
  </si>
  <si>
    <t>=0</t>
    <phoneticPr fontId="1" type="noConversion"/>
  </si>
  <si>
    <t>圓餅圖和長條圖哪個能辨識？</t>
    <phoneticPr fontId="1" type="noConversion"/>
  </si>
  <si>
    <t>初學者常會把測試次數當作數列一起繪圖</t>
    <phoneticPr fontId="1" type="noConversion"/>
  </si>
  <si>
    <t>初學者常弄混「測試次數」和「實驗重複」的關係。這個實驗的「次數」，其實是作實驗的多個「重複」。重複的目的是為了降低誤差，所以要把原始數據作統計再繪圖</t>
    <phoneticPr fontId="1" type="noConversion"/>
  </si>
  <si>
    <t>連續握拳20下所需時間</t>
    <phoneticPr fontId="1" type="noConversion"/>
  </si>
  <si>
    <t>每次作一組，一組20下</t>
    <phoneticPr fontId="1" type="noConversion"/>
  </si>
  <si>
    <t>這個實驗的「次數」是操縱變因，握拳越多組，會越疲勞</t>
    <phoneticPr fontId="1" type="noConversion"/>
  </si>
  <si>
    <t>如果次數數字是不連續時，例如1,2,3,5,8,10。哪種圖會出問題？</t>
    <phoneticPr fontId="1" type="noConversion"/>
  </si>
  <si>
    <t>不同月份的口罩產量</t>
    <phoneticPr fontId="1" type="noConversion"/>
  </si>
  <si>
    <t>Excel 2016的圖表名稱翻譯有問題</t>
    <phoneticPr fontId="1" type="noConversion"/>
  </si>
  <si>
    <t>我們所稱的長條圖或直條圖，翻譯成分欄符號</t>
    <phoneticPr fontId="1" type="noConversion"/>
  </si>
  <si>
    <t>直方圖翻譯成長條圖</t>
    <phoneticPr fontId="1" type="noConversion"/>
  </si>
  <si>
    <t>體積</t>
    <phoneticPr fontId="1" type="noConversion"/>
  </si>
  <si>
    <t>pH</t>
    <phoneticPr fontId="1" type="noConversion"/>
  </si>
  <si>
    <t>體積(mL)</t>
    <phoneticPr fontId="1" type="noConversion"/>
  </si>
  <si>
    <t>一階微分 d pH /d mL</t>
    <phoneticPr fontId="1" type="noConversion"/>
  </si>
  <si>
    <t>平均體積</t>
    <phoneticPr fontId="1" type="noConversion"/>
  </si>
  <si>
    <t xml:space="preserve">二階 </t>
    <phoneticPr fontId="1" type="noConversion"/>
  </si>
  <si>
    <t>找零交會點</t>
    <phoneticPr fontId="1" type="noConversion"/>
  </si>
  <si>
    <t>平均體積</t>
    <phoneticPr fontId="1" type="noConversion"/>
  </si>
  <si>
    <t>min</t>
    <phoneticPr fontId="1" type="noConversion"/>
  </si>
  <si>
    <t>match</t>
    <phoneticPr fontId="1" type="noConversion"/>
  </si>
  <si>
    <t>在圖下方寫出圖號(圖1)、圖標題、圖說明。例如【圖1. 人口族群的變化。】</t>
    <phoneticPr fontId="1" type="noConversion"/>
  </si>
  <si>
    <t>https://www.cwb.gov.tw/V8/C/C/Statistics/monthlymean.html</t>
  </si>
  <si>
    <t>恆春</t>
  </si>
  <si>
    <t>大武</t>
  </si>
  <si>
    <t>臺東</t>
  </si>
  <si>
    <t>高雄</t>
  </si>
  <si>
    <t>成功</t>
  </si>
  <si>
    <t>蘭嶼</t>
  </si>
  <si>
    <t>花蓮</t>
  </si>
  <si>
    <t>東吉島</t>
  </si>
  <si>
    <t>臺南</t>
  </si>
  <si>
    <t>澎湖</t>
  </si>
  <si>
    <t>臺中</t>
  </si>
  <si>
    <t>嘉義</t>
  </si>
  <si>
    <t>蘇澳</t>
  </si>
  <si>
    <t>宜蘭</t>
  </si>
  <si>
    <t>臺北</t>
  </si>
  <si>
    <t>梧棲</t>
  </si>
  <si>
    <t>基隆</t>
  </si>
  <si>
    <t>彭佳嶼</t>
  </si>
  <si>
    <t>新竹</t>
  </si>
  <si>
    <t>淡水</t>
  </si>
  <si>
    <t>日月潭</t>
  </si>
  <si>
    <t>竹子湖</t>
  </si>
  <si>
    <t>鞍部</t>
  </si>
  <si>
    <t>阿里山</t>
  </si>
  <si>
    <t>玉山</t>
  </si>
  <si>
    <t>測站</t>
    <phoneticPr fontId="1" type="noConversion"/>
  </si>
  <si>
    <t>十二月</t>
  </si>
  <si>
    <t>十一月</t>
  </si>
  <si>
    <t>十月</t>
  </si>
  <si>
    <t>九月</t>
  </si>
  <si>
    <t>八月</t>
  </si>
  <si>
    <t>七月</t>
  </si>
  <si>
    <t>六月</t>
  </si>
  <si>
    <t>五月</t>
  </si>
  <si>
    <t>四月</t>
  </si>
  <si>
    <t>三月</t>
  </si>
  <si>
    <t>二月</t>
  </si>
  <si>
    <t>一月</t>
  </si>
  <si>
    <t>測站</t>
    <phoneticPr fontId="1" type="noConversion"/>
  </si>
  <si>
    <t>散佈圖</t>
    <phoneticPr fontId="1" type="noConversion"/>
  </si>
  <si>
    <t>折線圖</t>
    <phoneticPr fontId="1" type="noConversion"/>
  </si>
  <si>
    <t>且Y軸同時代表氣溫和個體數</t>
    <phoneticPr fontId="1" type="noConversion"/>
  </si>
  <si>
    <t>做出的趨勢線，其X其實是1,2,3…，不是日期</t>
    <phoneticPr fontId="1" type="noConversion"/>
  </si>
  <si>
    <t>使用折線圖，但其實把日期當作類別文字處理了。</t>
    <phoneticPr fontId="1" type="noConversion"/>
  </si>
  <si>
    <t>輔助</t>
    <phoneticPr fontId="1" type="noConversion"/>
  </si>
  <si>
    <t>個體數</t>
    <phoneticPr fontId="1" type="noConversion"/>
  </si>
  <si>
    <t>氣溫</t>
    <phoneticPr fontId="1" type="noConversion"/>
  </si>
  <si>
    <t>date</t>
    <phoneticPr fontId="1" type="noConversion"/>
  </si>
  <si>
    <t>不定期調查某種生物的個體數量</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</si>
</sst>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mm/dd"/>
    <numFmt numFmtId="177" formatCode="0.000"/>
    <numFmt numFmtId="178" formatCode="hh"/>
    <numFmt numFmtId="179" formatCode="m&quot;月&quot;d&quot;日&quot;"/>
    <numFmt numFmtId="180" formatCode="0.0000"/>
    <numFmt numFmtId="181" formatCode="0.0"/>
    <numFmt numFmtId="182" formatCode="&quot;&quot;"/>
  </numFmts>
  <fonts count="25">
    <font>
      <sz val="12"/>
      <color theme="1"/>
      <name val="新細明體"/>
      <family val="2"/>
      <charset val="136"/>
      <scheme val="minor"/>
    </font>
    <font>
      <sz val="9"/>
      <name val="新細明體"/>
      <family val="2"/>
      <charset val="136"/>
      <scheme val="minor"/>
    </font>
    <font>
      <u/>
      <sz val="12"/>
      <color theme="10"/>
      <name val="新細明體"/>
      <family val="2"/>
      <charset val="136"/>
      <scheme val="minor"/>
    </font>
    <font>
      <sz val="11"/>
      <color theme="0" tint="-0.499984740745262"/>
      <name val="新細明體"/>
      <family val="2"/>
      <charset val="136"/>
      <scheme val="minor"/>
    </font>
    <font>
      <sz val="12"/>
      <color theme="0"/>
      <name val="新細明體"/>
      <family val="2"/>
      <charset val="136"/>
      <scheme val="minor"/>
    </font>
    <font>
      <sz val="12"/>
      <color theme="1"/>
      <name val="新細明體"/>
      <family val="1"/>
      <charset val="136"/>
      <scheme val="minor"/>
    </font>
    <font>
      <sz val="12"/>
      <name val="新細明體"/>
      <family val="2"/>
      <charset val="136"/>
      <scheme val="minor"/>
    </font>
    <font>
      <sz val="12"/>
      <color theme="0"/>
      <name val="新細明體"/>
      <family val="1"/>
      <charset val="136"/>
      <scheme val="minor"/>
    </font>
    <font>
      <sz val="10"/>
      <color theme="1"/>
      <name val="新細明體"/>
      <family val="2"/>
      <charset val="136"/>
      <scheme val="minor"/>
    </font>
    <font>
      <sz val="12"/>
      <color rgb="FF333333"/>
      <name val="新細明體"/>
      <family val="1"/>
      <charset val="136"/>
      <scheme val="minor"/>
    </font>
    <font>
      <sz val="8"/>
      <color theme="1"/>
      <name val="新細明體"/>
      <family val="2"/>
      <charset val="136"/>
      <scheme val="minor"/>
    </font>
    <font>
      <sz val="8"/>
      <color theme="1"/>
      <name val="新細明體"/>
      <family val="1"/>
      <charset val="136"/>
      <scheme val="minor"/>
    </font>
    <font>
      <sz val="10"/>
      <color rgb="FF888888"/>
      <name val="Arial"/>
      <family val="2"/>
    </font>
    <font>
      <sz val="10"/>
      <color rgb="FF3C3C3C"/>
      <name val="Times New Roman"/>
      <family val="1"/>
    </font>
    <font>
      <b/>
      <sz val="10"/>
      <color rgb="FF3C3C3C"/>
      <name val="Times New Roman"/>
      <family val="1"/>
    </font>
    <font>
      <sz val="10"/>
      <color theme="1"/>
      <name val="微軟正黑體"/>
      <family val="2"/>
      <charset val="136"/>
    </font>
    <font>
      <sz val="8"/>
      <color theme="1"/>
      <name val="微軟正黑體"/>
      <family val="2"/>
      <charset val="136"/>
    </font>
    <font>
      <sz val="1"/>
      <color theme="1"/>
      <name val="新細明體"/>
      <family val="2"/>
      <charset val="136"/>
      <scheme val="minor"/>
    </font>
    <font>
      <sz val="12"/>
      <color theme="1"/>
      <name val="微軟正黑體"/>
      <family val="2"/>
      <charset val="136"/>
    </font>
    <font>
      <sz val="10"/>
      <color theme="1"/>
      <name val="新細明體"/>
      <family val="1"/>
      <charset val="136"/>
      <scheme val="minor"/>
    </font>
    <font>
      <sz val="10"/>
      <color rgb="FF444444"/>
      <name val="Arial"/>
      <family val="2"/>
    </font>
    <font>
      <sz val="10"/>
      <color theme="1"/>
      <name val="Malgun Gothic Semilight"/>
      <family val="2"/>
      <charset val="136"/>
    </font>
    <font>
      <sz val="10"/>
      <color rgb="FF222222"/>
      <name val="Malgun Gothic Semilight"/>
      <family val="2"/>
      <charset val="136"/>
    </font>
    <font>
      <sz val="12"/>
      <name val="微軟正黑體"/>
      <family val="2"/>
      <charset val="136"/>
    </font>
    <font>
      <sz val="10"/>
      <name val="微軟正黑體"/>
      <family val="2"/>
      <charset val="136"/>
    </font>
  </fonts>
  <fills count="10">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249977111117893"/>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hair">
        <color theme="0"/>
      </top>
      <bottom style="hair">
        <color theme="0"/>
      </bottom>
      <diagonal/>
    </border>
    <border>
      <left/>
      <right style="hair">
        <color theme="0"/>
      </right>
      <top style="hair">
        <color theme="0"/>
      </top>
      <bottom style="hair">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37">
    <xf numFmtId="0" fontId="0" fillId="0" borderId="0" xfId="0">
      <alignment vertical="center"/>
    </xf>
    <xf numFmtId="0" fontId="0" fillId="0" borderId="0" xfId="0" applyNumberFormat="1">
      <alignment vertical="center"/>
    </xf>
    <xf numFmtId="0" fontId="0" fillId="0" borderId="1" xfId="0" applyBorder="1">
      <alignment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0" xfId="0" applyBorder="1">
      <alignment vertical="center"/>
    </xf>
    <xf numFmtId="0" fontId="0" fillId="0" borderId="0" xfId="0" applyNumberFormat="1" applyBorder="1">
      <alignment vertical="center"/>
    </xf>
    <xf numFmtId="0" fontId="0" fillId="0" borderId="0" xfId="0" applyBorder="1" applyAlignment="1">
      <alignment horizontal="center" vertical="center"/>
    </xf>
    <xf numFmtId="20" fontId="0" fillId="0" borderId="1" xfId="0" applyNumberFormat="1" applyBorder="1">
      <alignment vertical="center"/>
    </xf>
    <xf numFmtId="0" fontId="0" fillId="0" borderId="0" xfId="0" applyNumberFormat="1" applyAlignment="1">
      <alignment horizontal="center" vertical="center"/>
    </xf>
    <xf numFmtId="0" fontId="0" fillId="0" borderId="1" xfId="0" applyFill="1" applyBorder="1">
      <alignment vertical="center"/>
    </xf>
    <xf numFmtId="0" fontId="0" fillId="0" borderId="0" xfId="0" applyBorder="1" applyAlignment="1">
      <alignment horizontal="left" vertical="center"/>
    </xf>
    <xf numFmtId="0" fontId="0" fillId="0" borderId="0" xfId="0" applyAlignment="1">
      <alignment horizontal="center" vertical="center"/>
    </xf>
    <xf numFmtId="0" fontId="2" fillId="0" borderId="0" xfId="1">
      <alignment vertical="center"/>
    </xf>
    <xf numFmtId="0" fontId="3" fillId="0" borderId="0" xfId="0" applyFont="1">
      <alignment vertical="center"/>
    </xf>
    <xf numFmtId="0" fontId="0" fillId="0" borderId="0" xfId="0" applyAlignment="1">
      <alignment vertical="top" wrapText="1"/>
    </xf>
    <xf numFmtId="177" fontId="0" fillId="0" borderId="1" xfId="0" applyNumberFormat="1" applyBorder="1">
      <alignment vertical="center"/>
    </xf>
    <xf numFmtId="0" fontId="0" fillId="0" borderId="0" xfId="0" applyAlignment="1">
      <alignment vertical="center"/>
    </xf>
    <xf numFmtId="0" fontId="0" fillId="0" borderId="0" xfId="0" applyFont="1">
      <alignment vertical="center"/>
    </xf>
    <xf numFmtId="0" fontId="5" fillId="0" borderId="0" xfId="0" applyFont="1">
      <alignment vertical="center"/>
    </xf>
    <xf numFmtId="0" fontId="6" fillId="2" borderId="0" xfId="0" applyFont="1" applyFill="1">
      <alignment vertical="center"/>
    </xf>
    <xf numFmtId="0" fontId="6" fillId="2" borderId="0" xfId="0" applyFont="1" applyFill="1" applyAlignment="1">
      <alignment horizontal="left" vertical="top" wrapText="1"/>
    </xf>
    <xf numFmtId="0" fontId="0" fillId="2" borderId="0" xfId="0" applyFill="1">
      <alignment vertical="center"/>
    </xf>
    <xf numFmtId="0" fontId="5" fillId="2" borderId="0" xfId="0" applyFont="1" applyFill="1">
      <alignment vertical="center"/>
    </xf>
    <xf numFmtId="0" fontId="0" fillId="0" borderId="0" xfId="0" applyAlignment="1">
      <alignment vertical="top"/>
    </xf>
    <xf numFmtId="0" fontId="4" fillId="3" borderId="0" xfId="0" applyFont="1" applyFill="1">
      <alignment vertical="center"/>
    </xf>
    <xf numFmtId="0" fontId="7" fillId="3" borderId="0" xfId="0" applyFont="1" applyFill="1">
      <alignment vertical="center"/>
    </xf>
    <xf numFmtId="0" fontId="0" fillId="0" borderId="1" xfId="0" applyBorder="1" applyAlignment="1">
      <alignment horizontal="right" vertical="center"/>
    </xf>
    <xf numFmtId="0" fontId="0" fillId="0" borderId="1" xfId="0" applyFill="1" applyBorder="1" applyAlignment="1">
      <alignment horizontal="right" vertical="center"/>
    </xf>
    <xf numFmtId="0" fontId="0" fillId="0" borderId="0" xfId="0" applyFill="1" applyBorder="1">
      <alignment vertical="center"/>
    </xf>
    <xf numFmtId="0" fontId="0" fillId="0" borderId="2" xfId="0" applyBorder="1" applyAlignment="1">
      <alignment horizontal="right" vertical="center"/>
    </xf>
    <xf numFmtId="0" fontId="0" fillId="0" borderId="2" xfId="0" applyBorder="1">
      <alignment vertical="center"/>
    </xf>
    <xf numFmtId="0" fontId="0" fillId="0" borderId="3" xfId="0" applyFill="1" applyBorder="1" applyAlignment="1">
      <alignment horizontal="right" vertical="center"/>
    </xf>
    <xf numFmtId="0" fontId="0" fillId="0" borderId="3" xfId="0" applyBorder="1">
      <alignment vertical="center"/>
    </xf>
    <xf numFmtId="0" fontId="0" fillId="0" borderId="2" xfId="0" applyFill="1" applyBorder="1">
      <alignment vertical="center"/>
    </xf>
    <xf numFmtId="178" fontId="0" fillId="0" borderId="2" xfId="0" applyNumberFormat="1" applyBorder="1">
      <alignment vertical="center"/>
    </xf>
    <xf numFmtId="178" fontId="0" fillId="0" borderId="1" xfId="0" applyNumberFormat="1" applyBorder="1">
      <alignment vertical="center"/>
    </xf>
    <xf numFmtId="178" fontId="0" fillId="0" borderId="3" xfId="0" applyNumberFormat="1" applyBorder="1">
      <alignment vertical="center"/>
    </xf>
    <xf numFmtId="0" fontId="0" fillId="0" borderId="0" xfId="0" applyAlignment="1">
      <alignment horizontal="left" vertical="center" shrinkToFit="1"/>
    </xf>
    <xf numFmtId="0" fontId="0" fillId="4" borderId="0" xfId="0" applyFill="1">
      <alignment vertical="center"/>
    </xf>
    <xf numFmtId="0" fontId="0" fillId="0" borderId="0" xfId="0" applyFill="1">
      <alignment vertical="center"/>
    </xf>
    <xf numFmtId="9" fontId="0" fillId="0" borderId="1" xfId="0" applyNumberFormat="1" applyBorder="1">
      <alignment vertical="center"/>
    </xf>
    <xf numFmtId="0" fontId="0" fillId="0" borderId="1" xfId="0" applyNumberFormat="1" applyBorder="1" applyAlignment="1">
      <alignment horizontal="center" vertical="center"/>
    </xf>
    <xf numFmtId="0" fontId="0" fillId="0" borderId="1" xfId="0" applyNumberFormat="1" applyBorder="1">
      <alignment vertical="center"/>
    </xf>
    <xf numFmtId="179" fontId="0" fillId="0" borderId="1" xfId="0" applyNumberFormat="1" applyBorder="1">
      <alignment vertical="center"/>
    </xf>
    <xf numFmtId="0" fontId="0" fillId="0" borderId="0" xfId="0" applyAlignment="1">
      <alignment horizontal="righ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5" xfId="0" applyBorder="1" applyAlignment="1">
      <alignment horizontal="center" vertical="center"/>
    </xf>
    <xf numFmtId="0" fontId="0" fillId="0" borderId="4" xfId="0" applyNumberFormat="1" applyBorder="1" applyAlignment="1">
      <alignment horizontal="center" vertical="center"/>
    </xf>
    <xf numFmtId="0" fontId="0" fillId="0" borderId="0" xfId="0" applyNumberFormat="1" applyBorder="1" applyAlignment="1">
      <alignment horizontal="center" vertical="center"/>
    </xf>
    <xf numFmtId="0" fontId="0" fillId="0" borderId="6" xfId="0" applyNumberFormat="1" applyBorder="1" applyAlignment="1">
      <alignment horizontal="center"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vertical="top" wrapText="1" shrinkToFit="1"/>
    </xf>
    <xf numFmtId="0" fontId="0" fillId="0" borderId="0" xfId="0" applyFill="1" applyBorder="1" applyAlignment="1">
      <alignment horizontal="center" vertical="center"/>
    </xf>
    <xf numFmtId="0" fontId="0" fillId="0" borderId="0" xfId="0" applyNumberFormat="1" applyFill="1" applyBorder="1" applyAlignment="1">
      <alignment horizontal="center" vertical="center"/>
    </xf>
    <xf numFmtId="9" fontId="0" fillId="0" borderId="0" xfId="0" applyNumberFormat="1">
      <alignment vertical="center"/>
    </xf>
    <xf numFmtId="0" fontId="0" fillId="2" borderId="0" xfId="0" applyFill="1" applyBorder="1" applyAlignment="1">
      <alignment horizontal="center" vertical="center"/>
    </xf>
    <xf numFmtId="0" fontId="0" fillId="2" borderId="0" xfId="0" applyFill="1" applyBorder="1" applyAlignment="1">
      <alignment horizontal="left" vertical="center"/>
    </xf>
    <xf numFmtId="0" fontId="0" fillId="2" borderId="0" xfId="0" applyNumberFormat="1" applyFill="1" applyBorder="1" applyAlignment="1">
      <alignment horizontal="center"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 xfId="0" applyFill="1" applyBorder="1" applyAlignment="1">
      <alignment vertical="center"/>
    </xf>
    <xf numFmtId="0" fontId="0" fillId="0" borderId="1" xfId="0" applyBorder="1" applyAlignment="1">
      <alignment vertical="center"/>
    </xf>
    <xf numFmtId="0" fontId="8" fillId="0" borderId="13" xfId="0" applyFont="1" applyBorder="1">
      <alignment vertical="center"/>
    </xf>
    <xf numFmtId="49" fontId="0" fillId="0" borderId="0" xfId="0" applyNumberFormat="1" applyAlignment="1">
      <alignment horizontal="right" vertical="center"/>
    </xf>
    <xf numFmtId="0" fontId="5" fillId="0" borderId="0" xfId="0" applyFont="1" applyAlignment="1">
      <alignment vertical="center"/>
    </xf>
    <xf numFmtId="0" fontId="9" fillId="0" borderId="0" xfId="0" applyFont="1">
      <alignment vertical="center"/>
    </xf>
    <xf numFmtId="0" fontId="10" fillId="8" borderId="0" xfId="0" applyFont="1" applyFill="1" applyAlignment="1">
      <alignment horizontal="center" vertical="center"/>
    </xf>
    <xf numFmtId="0" fontId="11" fillId="7" borderId="0" xfId="0" applyFont="1" applyFill="1" applyAlignment="1">
      <alignment horizontal="center" vertical="center"/>
    </xf>
    <xf numFmtId="0" fontId="11" fillId="5" borderId="0" xfId="0" applyFont="1" applyFill="1" applyAlignment="1">
      <alignment horizontal="center" vertical="center"/>
    </xf>
    <xf numFmtId="0" fontId="11" fillId="6" borderId="0" xfId="0" applyFont="1" applyFill="1" applyAlignment="1">
      <alignment horizontal="center" vertical="center"/>
    </xf>
    <xf numFmtId="0" fontId="11" fillId="8" borderId="0" xfId="0" applyFont="1" applyFill="1" applyAlignment="1">
      <alignment horizontal="center" vertical="center"/>
    </xf>
    <xf numFmtId="0" fontId="2" fillId="2" borderId="0" xfId="1" applyFill="1">
      <alignment vertical="center"/>
    </xf>
    <xf numFmtId="0" fontId="0" fillId="2" borderId="0" xfId="0" applyNumberFormat="1" applyFill="1">
      <alignment vertical="center"/>
    </xf>
    <xf numFmtId="0" fontId="0" fillId="9" borderId="0" xfId="0" applyFill="1">
      <alignment vertical="center"/>
    </xf>
    <xf numFmtId="0" fontId="16" fillId="0" borderId="0" xfId="0" applyFont="1" applyAlignment="1">
      <alignment horizontal="right" vertical="center"/>
    </xf>
    <xf numFmtId="0" fontId="0" fillId="0" borderId="15" xfId="0" applyBorder="1">
      <alignment vertical="center"/>
    </xf>
    <xf numFmtId="0" fontId="0" fillId="0" borderId="16" xfId="0" applyBorder="1">
      <alignment vertical="center"/>
    </xf>
    <xf numFmtId="0" fontId="17" fillId="0" borderId="15" xfId="0" applyFont="1" applyBorder="1" applyAlignment="1">
      <alignment horizontal="left" vertical="center" shrinkToFit="1"/>
    </xf>
    <xf numFmtId="0" fontId="15" fillId="0" borderId="0" xfId="0" applyFont="1" applyAlignment="1">
      <alignment horizontal="right" vertical="center"/>
    </xf>
    <xf numFmtId="0" fontId="18" fillId="0" borderId="0" xfId="0" applyFont="1" applyAlignment="1">
      <alignment horizontal="left" vertical="center"/>
    </xf>
    <xf numFmtId="0" fontId="17" fillId="0" borderId="0" xfId="0" applyFont="1" applyAlignment="1">
      <alignment horizontal="left" vertical="center" shrinkToFit="1"/>
    </xf>
    <xf numFmtId="0" fontId="15" fillId="2" borderId="15" xfId="0" applyFont="1" applyFill="1" applyBorder="1">
      <alignment vertical="center"/>
    </xf>
    <xf numFmtId="0" fontId="15" fillId="0" borderId="15" xfId="0" applyFont="1" applyBorder="1">
      <alignment vertical="center"/>
    </xf>
    <xf numFmtId="0" fontId="15" fillId="0" borderId="15" xfId="0" applyFont="1" applyBorder="1" applyAlignment="1">
      <alignment horizontal="left" vertical="center"/>
    </xf>
    <xf numFmtId="0" fontId="15" fillId="2" borderId="15" xfId="0" applyFont="1" applyFill="1" applyBorder="1" applyAlignment="1">
      <alignment horizontal="left" vertical="center"/>
    </xf>
    <xf numFmtId="0" fontId="0" fillId="0" borderId="15" xfId="0" applyBorder="1" applyAlignment="1">
      <alignment horizontal="left" vertical="center"/>
    </xf>
    <xf numFmtId="0" fontId="0" fillId="0" borderId="16" xfId="0" applyBorder="1" applyAlignment="1">
      <alignment horizontal="left" vertical="center"/>
    </xf>
    <xf numFmtId="14" fontId="0" fillId="0" borderId="15" xfId="0" applyNumberFormat="1" applyBorder="1">
      <alignment vertical="center"/>
    </xf>
    <xf numFmtId="14" fontId="0" fillId="0" borderId="16" xfId="0" applyNumberFormat="1" applyBorder="1">
      <alignment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8" fillId="0" borderId="0" xfId="0" applyFont="1" applyAlignment="1">
      <alignment horizontal="center" vertical="center"/>
    </xf>
    <xf numFmtId="0" fontId="19" fillId="0" borderId="0" xfId="0" applyFont="1" applyAlignment="1">
      <alignment horizontal="center" vertical="center"/>
    </xf>
    <xf numFmtId="0" fontId="8" fillId="0" borderId="0" xfId="0" applyFont="1" applyAlignment="1">
      <alignment horizontal="left" vertical="center"/>
    </xf>
    <xf numFmtId="0" fontId="8" fillId="0" borderId="0" xfId="0" applyFont="1">
      <alignment vertical="center"/>
    </xf>
    <xf numFmtId="0" fontId="8" fillId="0" borderId="0" xfId="0" applyFont="1" applyFill="1" applyBorder="1" applyAlignment="1">
      <alignment horizontal="left" vertical="center"/>
    </xf>
    <xf numFmtId="0" fontId="20" fillId="0" borderId="0" xfId="0" applyFont="1" applyAlignment="1">
      <alignment horizontal="right" vertical="center"/>
    </xf>
    <xf numFmtId="0" fontId="20" fillId="0" borderId="0" xfId="0" applyFont="1">
      <alignment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1" xfId="0" applyFill="1" applyBorder="1" applyAlignment="1">
      <alignment horizontal="center" vertical="center"/>
    </xf>
    <xf numFmtId="0" fontId="0" fillId="0" borderId="22" xfId="0" applyFill="1" applyBorder="1" applyAlignment="1">
      <alignment horizontal="center" vertical="center"/>
    </xf>
    <xf numFmtId="0" fontId="16" fillId="2" borderId="0" xfId="0" applyFont="1" applyFill="1" applyAlignment="1">
      <alignment horizontal="right" vertical="center"/>
    </xf>
    <xf numFmtId="0" fontId="17" fillId="2" borderId="0" xfId="0" applyFont="1" applyFill="1" applyAlignment="1">
      <alignment horizontal="left" vertical="center" shrinkToFit="1"/>
    </xf>
    <xf numFmtId="49" fontId="21" fillId="0" borderId="0" xfId="0" applyNumberFormat="1" applyFont="1" applyAlignment="1">
      <alignment horizontal="left" vertical="center"/>
    </xf>
    <xf numFmtId="49" fontId="22" fillId="0" borderId="0" xfId="0" applyNumberFormat="1" applyFont="1" applyAlignment="1">
      <alignment horizontal="left" vertical="center"/>
    </xf>
    <xf numFmtId="0" fontId="21" fillId="0" borderId="0" xfId="0" applyFont="1" applyAlignment="1">
      <alignment horizontal="center" vertical="center"/>
    </xf>
    <xf numFmtId="0" fontId="0" fillId="0" borderId="0" xfId="0" applyAlignment="1">
      <alignment vertical="center" wrapText="1"/>
    </xf>
    <xf numFmtId="180" fontId="0" fillId="0" borderId="0" xfId="0" applyNumberFormat="1">
      <alignment vertical="center"/>
    </xf>
    <xf numFmtId="181" fontId="0" fillId="0" borderId="0" xfId="0" applyNumberFormat="1">
      <alignment vertical="center"/>
    </xf>
    <xf numFmtId="0" fontId="5" fillId="0" borderId="0" xfId="0" applyFont="1" applyAlignment="1">
      <alignment horizontal="center" vertical="top" wrapText="1"/>
    </xf>
    <xf numFmtId="0" fontId="12" fillId="0" borderId="0" xfId="0" applyFont="1" applyAlignment="1">
      <alignment horizontal="left" vertical="center" wrapText="1"/>
    </xf>
    <xf numFmtId="0" fontId="0" fillId="0" borderId="0" xfId="0" applyAlignment="1">
      <alignment horizontal="left" vertical="center" wrapText="1"/>
    </xf>
    <xf numFmtId="0" fontId="14" fillId="0" borderId="0" xfId="0" applyFont="1" applyAlignment="1">
      <alignment horizontal="left" vertical="center" wrapText="1"/>
    </xf>
    <xf numFmtId="0" fontId="0" fillId="0" borderId="0" xfId="0" applyAlignment="1">
      <alignment horizontal="left" vertical="top" wrapText="1"/>
    </xf>
    <xf numFmtId="0" fontId="0" fillId="0" borderId="0" xfId="0" applyAlignment="1">
      <alignment horizontal="left" vertical="top" wrapText="1" shrinkToFit="1"/>
    </xf>
    <xf numFmtId="0" fontId="0" fillId="0" borderId="6" xfId="0" applyBorder="1" applyAlignment="1">
      <alignment horizontal="center" vertical="center"/>
    </xf>
    <xf numFmtId="0" fontId="0" fillId="0" borderId="6" xfId="0" applyBorder="1" applyAlignment="1">
      <alignment horizontal="left" vertical="center"/>
    </xf>
    <xf numFmtId="182" fontId="23" fillId="0" borderId="0" xfId="0" applyNumberFormat="1" applyFont="1" applyFill="1" applyAlignment="1">
      <alignment vertical="center" wrapText="1"/>
    </xf>
    <xf numFmtId="0" fontId="23" fillId="0" borderId="0" xfId="0" applyFont="1" applyFill="1" applyAlignment="1">
      <alignment vertical="center" wrapText="1"/>
    </xf>
    <xf numFmtId="0" fontId="23" fillId="0" borderId="0" xfId="0" applyFont="1" applyFill="1" applyAlignment="1">
      <alignment horizontal="center" vertical="center" wrapText="1"/>
    </xf>
    <xf numFmtId="181" fontId="24" fillId="0" borderId="0" xfId="0" applyNumberFormat="1" applyFont="1" applyFill="1" applyAlignment="1">
      <alignment vertical="center" wrapText="1"/>
    </xf>
    <xf numFmtId="14" fontId="0" fillId="0" borderId="0" xfId="0" applyNumberFormat="1">
      <alignment vertical="center"/>
    </xf>
    <xf numFmtId="14" fontId="0" fillId="2" borderId="0" xfId="0" applyNumberFormat="1" applyFill="1">
      <alignment vertical="center"/>
    </xf>
    <xf numFmtId="14" fontId="0" fillId="0" borderId="1" xfId="0" applyNumberFormat="1" applyBorder="1">
      <alignment vertical="center"/>
    </xf>
  </cellXfs>
  <cellStyles count="2">
    <cellStyle name="一般" xfId="0" builtinId="0"/>
    <cellStyle name="超連結" xfId="1" builtinId="8"/>
  </cellStyles>
  <dxfs count="14">
    <dxf>
      <fill>
        <patternFill>
          <bgColor rgb="FF000000"/>
        </patternFill>
      </fill>
    </dxf>
    <dxf>
      <fill>
        <patternFill>
          <bgColor rgb="FF450000"/>
        </patternFill>
      </fill>
    </dxf>
    <dxf>
      <fill>
        <patternFill>
          <bgColor rgb="FF8B0000"/>
        </patternFill>
      </fill>
    </dxf>
    <dxf>
      <fill>
        <patternFill>
          <bgColor rgb="FFCE5151"/>
        </patternFill>
      </fill>
    </dxf>
    <dxf>
      <fill>
        <patternFill>
          <bgColor rgb="FFCB5D00"/>
        </patternFill>
      </fill>
    </dxf>
    <dxf>
      <fill>
        <patternFill>
          <bgColor rgb="FFF9A000"/>
        </patternFill>
      </fill>
    </dxf>
    <dxf>
      <fill>
        <patternFill>
          <bgColor rgb="FFFFD54F"/>
        </patternFill>
      </fill>
    </dxf>
    <dxf>
      <fill>
        <patternFill>
          <bgColor rgb="FFFFECCC"/>
        </patternFill>
      </fill>
    </dxf>
    <dxf>
      <fill>
        <patternFill>
          <bgColor rgb="FFE0E0E0"/>
        </patternFill>
      </fill>
    </dxf>
    <dxf>
      <font>
        <color theme="0"/>
      </font>
      <fill>
        <patternFill>
          <bgColor theme="0"/>
        </patternFill>
      </fill>
    </dxf>
    <dxf>
      <font>
        <color theme="5" tint="0.79998168889431442"/>
      </font>
      <fill>
        <patternFill>
          <bgColor theme="5" tint="0.79998168889431442"/>
        </patternFill>
      </fill>
    </dxf>
    <dxf>
      <font>
        <color theme="5" tint="0.59996337778862885"/>
      </font>
      <fill>
        <patternFill>
          <bgColor theme="5" tint="0.59996337778862885"/>
        </patternFill>
      </fill>
    </dxf>
    <dxf>
      <font>
        <color theme="5" tint="0.39994506668294322"/>
      </font>
      <fill>
        <patternFill>
          <bgColor theme="5" tint="0.39994506668294322"/>
        </patternFill>
      </fill>
    </dxf>
    <dxf>
      <font>
        <color theme="5" tint="-0.24994659260841701"/>
      </font>
      <fill>
        <patternFill>
          <bgColor theme="5" tint="-0.24994659260841701"/>
        </patternFill>
      </fill>
    </dxf>
  </dxfs>
  <tableStyles count="0" defaultTableStyle="TableStyleMedium2" defaultPivotStyle="PivotStyleLight16"/>
  <colors>
    <mruColors>
      <color rgb="FF5B9BD5"/>
      <color rgb="FFED7D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39.xml"/><Relationship Id="rId1" Type="http://schemas.microsoft.com/office/2011/relationships/chartStyle" Target="style39.xml"/></Relationships>
</file>

<file path=xl/charts/_rels/chart101.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1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7.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3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4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4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4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4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4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4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54.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55.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56.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59.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6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7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71.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72.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28.xml"/><Relationship Id="rId1" Type="http://schemas.microsoft.com/office/2011/relationships/chartStyle" Target="style28.xml"/></Relationships>
</file>

<file path=xl/charts/_rels/chart73.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74.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75.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78.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79.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8.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0.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87.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91.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92.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94.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_rels/chart95.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34.xml"/><Relationship Id="rId1" Type="http://schemas.microsoft.com/office/2011/relationships/chartStyle" Target="style34.xml"/></Relationships>
</file>

<file path=xl/charts/_rels/chart96.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97.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98.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38.xml"/><Relationship Id="rId2" Type="http://schemas.microsoft.com/office/2011/relationships/chartColorStyle" Target="colors38.xml"/><Relationship Id="rId1" Type="http://schemas.microsoft.com/office/2011/relationships/chartStyle" Target="style3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786002797554497"/>
          <c:y val="8.3562395609639697E-2"/>
          <c:w val="0.6463444764015277"/>
          <c:h val="0.74907142289032047"/>
        </c:manualLayout>
      </c:layout>
      <c:barChart>
        <c:barDir val="col"/>
        <c:grouping val="clustered"/>
        <c:varyColors val="0"/>
        <c:ser>
          <c:idx val="0"/>
          <c:order val="0"/>
          <c:tx>
            <c:strRef>
              <c:f>圖例格線刻度!$B$1</c:f>
              <c:strCache>
                <c:ptCount val="1"/>
                <c:pt idx="0">
                  <c:v>A</c:v>
                </c:pt>
              </c:strCache>
            </c:strRef>
          </c:tx>
          <c:invertIfNegative val="0"/>
          <c:cat>
            <c:numRef>
              <c:f>圖例格線刻度!$A$2:$A$8</c:f>
              <c:numCache>
                <c:formatCode>General</c:formatCode>
                <c:ptCount val="7"/>
                <c:pt idx="0">
                  <c:v>0</c:v>
                </c:pt>
                <c:pt idx="1">
                  <c:v>10</c:v>
                </c:pt>
                <c:pt idx="2">
                  <c:v>20</c:v>
                </c:pt>
                <c:pt idx="3">
                  <c:v>30</c:v>
                </c:pt>
                <c:pt idx="4">
                  <c:v>40</c:v>
                </c:pt>
                <c:pt idx="5">
                  <c:v>50</c:v>
                </c:pt>
                <c:pt idx="6">
                  <c:v>60</c:v>
                </c:pt>
              </c:numCache>
            </c:numRef>
          </c:cat>
          <c:val>
            <c:numRef>
              <c:f>圖例格線刻度!$B$2:$B$8</c:f>
              <c:numCache>
                <c:formatCode>General</c:formatCode>
                <c:ptCount val="7"/>
                <c:pt idx="0">
                  <c:v>1</c:v>
                </c:pt>
                <c:pt idx="1">
                  <c:v>2</c:v>
                </c:pt>
                <c:pt idx="2">
                  <c:v>4</c:v>
                </c:pt>
                <c:pt idx="3">
                  <c:v>5</c:v>
                </c:pt>
                <c:pt idx="4">
                  <c:v>5</c:v>
                </c:pt>
                <c:pt idx="5">
                  <c:v>6.5</c:v>
                </c:pt>
                <c:pt idx="6">
                  <c:v>7</c:v>
                </c:pt>
              </c:numCache>
            </c:numRef>
          </c:val>
          <c:extLst>
            <c:ext xmlns:c16="http://schemas.microsoft.com/office/drawing/2014/chart" uri="{C3380CC4-5D6E-409C-BE32-E72D297353CC}">
              <c16:uniqueId val="{00000000-8333-4D68-94F2-B12751D7B5EB}"/>
            </c:ext>
          </c:extLst>
        </c:ser>
        <c:ser>
          <c:idx val="1"/>
          <c:order val="1"/>
          <c:tx>
            <c:strRef>
              <c:f>圖例格線刻度!$C$1</c:f>
              <c:strCache>
                <c:ptCount val="1"/>
                <c:pt idx="0">
                  <c:v>B</c:v>
                </c:pt>
              </c:strCache>
            </c:strRef>
          </c:tx>
          <c:invertIfNegative val="0"/>
          <c:cat>
            <c:numRef>
              <c:f>圖例格線刻度!$A$2:$A$8</c:f>
              <c:numCache>
                <c:formatCode>General</c:formatCode>
                <c:ptCount val="7"/>
                <c:pt idx="0">
                  <c:v>0</c:v>
                </c:pt>
                <c:pt idx="1">
                  <c:v>10</c:v>
                </c:pt>
                <c:pt idx="2">
                  <c:v>20</c:v>
                </c:pt>
                <c:pt idx="3">
                  <c:v>30</c:v>
                </c:pt>
                <c:pt idx="4">
                  <c:v>40</c:v>
                </c:pt>
                <c:pt idx="5">
                  <c:v>50</c:v>
                </c:pt>
                <c:pt idx="6">
                  <c:v>60</c:v>
                </c:pt>
              </c:numCache>
            </c:numRef>
          </c:cat>
          <c:val>
            <c:numRef>
              <c:f>圖例格線刻度!$C$2:$C$8</c:f>
              <c:numCache>
                <c:formatCode>General</c:formatCode>
                <c:ptCount val="7"/>
                <c:pt idx="0">
                  <c:v>1.2</c:v>
                </c:pt>
                <c:pt idx="1">
                  <c:v>3</c:v>
                </c:pt>
                <c:pt idx="2">
                  <c:v>5</c:v>
                </c:pt>
                <c:pt idx="3">
                  <c:v>6</c:v>
                </c:pt>
                <c:pt idx="4">
                  <c:v>6</c:v>
                </c:pt>
                <c:pt idx="5">
                  <c:v>7</c:v>
                </c:pt>
                <c:pt idx="6">
                  <c:v>8</c:v>
                </c:pt>
              </c:numCache>
            </c:numRef>
          </c:val>
          <c:extLst>
            <c:ext xmlns:c16="http://schemas.microsoft.com/office/drawing/2014/chart" uri="{C3380CC4-5D6E-409C-BE32-E72D297353CC}">
              <c16:uniqueId val="{00000001-8333-4D68-94F2-B12751D7B5EB}"/>
            </c:ext>
          </c:extLst>
        </c:ser>
        <c:ser>
          <c:idx val="2"/>
          <c:order val="2"/>
          <c:tx>
            <c:strRef>
              <c:f>圖例格線刻度!$D$1</c:f>
              <c:strCache>
                <c:ptCount val="1"/>
                <c:pt idx="0">
                  <c:v>C</c:v>
                </c:pt>
              </c:strCache>
            </c:strRef>
          </c:tx>
          <c:invertIfNegative val="0"/>
          <c:cat>
            <c:numRef>
              <c:f>圖例格線刻度!$A$2:$A$8</c:f>
              <c:numCache>
                <c:formatCode>General</c:formatCode>
                <c:ptCount val="7"/>
                <c:pt idx="0">
                  <c:v>0</c:v>
                </c:pt>
                <c:pt idx="1">
                  <c:v>10</c:v>
                </c:pt>
                <c:pt idx="2">
                  <c:v>20</c:v>
                </c:pt>
                <c:pt idx="3">
                  <c:v>30</c:v>
                </c:pt>
                <c:pt idx="4">
                  <c:v>40</c:v>
                </c:pt>
                <c:pt idx="5">
                  <c:v>50</c:v>
                </c:pt>
                <c:pt idx="6">
                  <c:v>60</c:v>
                </c:pt>
              </c:numCache>
            </c:numRef>
          </c:cat>
          <c:val>
            <c:numRef>
              <c:f>圖例格線刻度!$D$2:$D$8</c:f>
              <c:numCache>
                <c:formatCode>General</c:formatCode>
                <c:ptCount val="7"/>
                <c:pt idx="0">
                  <c:v>1.4</c:v>
                </c:pt>
                <c:pt idx="1">
                  <c:v>5</c:v>
                </c:pt>
                <c:pt idx="2">
                  <c:v>6</c:v>
                </c:pt>
                <c:pt idx="3">
                  <c:v>7</c:v>
                </c:pt>
                <c:pt idx="4">
                  <c:v>7</c:v>
                </c:pt>
                <c:pt idx="5">
                  <c:v>8</c:v>
                </c:pt>
                <c:pt idx="6">
                  <c:v>9</c:v>
                </c:pt>
              </c:numCache>
            </c:numRef>
          </c:val>
          <c:extLst>
            <c:ext xmlns:c16="http://schemas.microsoft.com/office/drawing/2014/chart" uri="{C3380CC4-5D6E-409C-BE32-E72D297353CC}">
              <c16:uniqueId val="{00000002-8333-4D68-94F2-B12751D7B5EB}"/>
            </c:ext>
          </c:extLst>
        </c:ser>
        <c:dLbls>
          <c:showLegendKey val="0"/>
          <c:showVal val="0"/>
          <c:showCatName val="0"/>
          <c:showSerName val="0"/>
          <c:showPercent val="0"/>
          <c:showBubbleSize val="0"/>
        </c:dLbls>
        <c:gapWidth val="150"/>
        <c:axId val="127212544"/>
        <c:axId val="127234816"/>
      </c:barChart>
      <c:catAx>
        <c:axId val="127212544"/>
        <c:scaling>
          <c:orientation val="minMax"/>
        </c:scaling>
        <c:delete val="0"/>
        <c:axPos val="b"/>
        <c:numFmt formatCode="General" sourceLinked="1"/>
        <c:majorTickMark val="out"/>
        <c:minorTickMark val="none"/>
        <c:tickLblPos val="nextTo"/>
        <c:crossAx val="127234816"/>
        <c:crosses val="autoZero"/>
        <c:auto val="1"/>
        <c:lblAlgn val="ctr"/>
        <c:lblOffset val="100"/>
        <c:noMultiLvlLbl val="0"/>
      </c:catAx>
      <c:valAx>
        <c:axId val="127234816"/>
        <c:scaling>
          <c:orientation val="minMax"/>
        </c:scaling>
        <c:delete val="0"/>
        <c:axPos val="l"/>
        <c:majorGridlines/>
        <c:numFmt formatCode="General" sourceLinked="1"/>
        <c:majorTickMark val="out"/>
        <c:minorTickMark val="none"/>
        <c:tickLblPos val="nextTo"/>
        <c:crossAx val="127212544"/>
        <c:crosses val="autoZero"/>
        <c:crossBetween val="between"/>
      </c:valAx>
    </c:plotArea>
    <c:legend>
      <c:legendPos val="r"/>
      <c:layout>
        <c:manualLayout>
          <c:xMode val="edge"/>
          <c:yMode val="edge"/>
          <c:x val="0.86087721552288476"/>
          <c:y val="7.2628018813084602E-2"/>
          <c:w val="0.10819468619054197"/>
          <c:h val="0.4497944006999125"/>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52718410198725"/>
          <c:y val="8.4251239428404789E-2"/>
          <c:w val="0.60937757780277468"/>
          <c:h val="0.66574876057159527"/>
        </c:manualLayout>
      </c:layout>
      <c:barChart>
        <c:barDir val="col"/>
        <c:grouping val="clustered"/>
        <c:varyColors val="0"/>
        <c:ser>
          <c:idx val="2"/>
          <c:order val="2"/>
          <c:tx>
            <c:v>平均值</c:v>
          </c:tx>
          <c:spPr>
            <a:solidFill>
              <a:schemeClr val="accent1">
                <a:lumMod val="40000"/>
                <a:lumOff val="60000"/>
              </a:schemeClr>
            </a:solidFill>
            <a:ln>
              <a:noFill/>
            </a:ln>
            <a:effectLst/>
          </c:spPr>
          <c:invertIfNegative val="0"/>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4-346B-4120-A2EF-B7E1133F8B74}"/>
              </c:ext>
            </c:extLst>
          </c:dPt>
          <c:cat>
            <c:strRef>
              <c:f>如何描述數據!$E$2:$E$3</c:f>
              <c:strCache>
                <c:ptCount val="2"/>
                <c:pt idx="0">
                  <c:v>甲</c:v>
                </c:pt>
                <c:pt idx="1">
                  <c:v>乙</c:v>
                </c:pt>
              </c:strCache>
            </c:strRef>
          </c:cat>
          <c:val>
            <c:numRef>
              <c:f>如何描述數據!$F$2:$F$3</c:f>
              <c:numCache>
                <c:formatCode>General</c:formatCode>
                <c:ptCount val="2"/>
                <c:pt idx="0">
                  <c:v>3.84</c:v>
                </c:pt>
                <c:pt idx="1">
                  <c:v>6.69</c:v>
                </c:pt>
              </c:numCache>
            </c:numRef>
          </c:val>
          <c:extLst>
            <c:ext xmlns:c16="http://schemas.microsoft.com/office/drawing/2014/chart" uri="{C3380CC4-5D6E-409C-BE32-E72D297353CC}">
              <c16:uniqueId val="{00000002-346B-4120-A2EF-B7E1133F8B74}"/>
            </c:ext>
          </c:extLst>
        </c:ser>
        <c:dLbls>
          <c:showLegendKey val="0"/>
          <c:showVal val="0"/>
          <c:showCatName val="0"/>
          <c:showSerName val="0"/>
          <c:showPercent val="0"/>
          <c:showBubbleSize val="0"/>
        </c:dLbls>
        <c:gapWidth val="194"/>
        <c:overlap val="-27"/>
        <c:axId val="589836960"/>
        <c:axId val="589837944"/>
      </c:barChart>
      <c:scatterChart>
        <c:scatterStyle val="lineMarker"/>
        <c:varyColors val="0"/>
        <c:ser>
          <c:idx val="0"/>
          <c:order val="0"/>
          <c:tx>
            <c:strRef>
              <c:f>如何描述數據!$A$26</c:f>
              <c:strCache>
                <c:ptCount val="1"/>
                <c:pt idx="0">
                  <c:v>甲</c:v>
                </c:pt>
              </c:strCache>
            </c:strRef>
          </c:tx>
          <c:spPr>
            <a:ln w="25400" cap="rnd">
              <a:noFill/>
              <a:round/>
            </a:ln>
            <a:effectLst/>
          </c:spPr>
          <c:marker>
            <c:symbol val="circle"/>
            <c:size val="5"/>
            <c:spPr>
              <a:solidFill>
                <a:srgbClr val="5B9BD5">
                  <a:alpha val="50196"/>
                </a:srgbClr>
              </a:solidFill>
              <a:ln w="9525">
                <a:solidFill>
                  <a:schemeClr val="accent1"/>
                </a:solidFill>
              </a:ln>
              <a:effectLst/>
            </c:spPr>
          </c:marker>
          <c:xVal>
            <c:numRef>
              <c:f>如何描述數據!$F$26:$F$35</c:f>
              <c:numCache>
                <c:formatCode>General</c:formatCode>
                <c:ptCount val="10"/>
                <c:pt idx="0">
                  <c:v>1.0820633267532873</c:v>
                </c:pt>
                <c:pt idx="1">
                  <c:v>1.0891535201725924</c:v>
                </c:pt>
                <c:pt idx="2">
                  <c:v>1.1734644033524755</c:v>
                </c:pt>
                <c:pt idx="3">
                  <c:v>1.170371466871357</c:v>
                </c:pt>
                <c:pt idx="4">
                  <c:v>0.82793333046096174</c:v>
                </c:pt>
                <c:pt idx="5">
                  <c:v>1.1519894168003737</c:v>
                </c:pt>
                <c:pt idx="6">
                  <c:v>1.0027520449772391</c:v>
                </c:pt>
                <c:pt idx="7">
                  <c:v>0.95068703016355494</c:v>
                </c:pt>
                <c:pt idx="8">
                  <c:v>0.81310382694671457</c:v>
                </c:pt>
                <c:pt idx="9">
                  <c:v>0.91867461107622617</c:v>
                </c:pt>
              </c:numCache>
            </c:numRef>
          </c:xVal>
          <c:yVal>
            <c:numRef>
              <c:f>如何描述數據!$B$26:$B$35</c:f>
              <c:numCache>
                <c:formatCode>General</c:formatCode>
                <c:ptCount val="10"/>
                <c:pt idx="0">
                  <c:v>4</c:v>
                </c:pt>
                <c:pt idx="1">
                  <c:v>4.2</c:v>
                </c:pt>
                <c:pt idx="2">
                  <c:v>3</c:v>
                </c:pt>
                <c:pt idx="3">
                  <c:v>3.5</c:v>
                </c:pt>
                <c:pt idx="4">
                  <c:v>4</c:v>
                </c:pt>
                <c:pt idx="5">
                  <c:v>3.7</c:v>
                </c:pt>
                <c:pt idx="6">
                  <c:v>5</c:v>
                </c:pt>
                <c:pt idx="7">
                  <c:v>3</c:v>
                </c:pt>
                <c:pt idx="8">
                  <c:v>4</c:v>
                </c:pt>
                <c:pt idx="9">
                  <c:v>3.9</c:v>
                </c:pt>
              </c:numCache>
            </c:numRef>
          </c:yVal>
          <c:smooth val="0"/>
          <c:extLst>
            <c:ext xmlns:c16="http://schemas.microsoft.com/office/drawing/2014/chart" uri="{C3380CC4-5D6E-409C-BE32-E72D297353CC}">
              <c16:uniqueId val="{00000000-346B-4120-A2EF-B7E1133F8B74}"/>
            </c:ext>
          </c:extLst>
        </c:ser>
        <c:ser>
          <c:idx val="1"/>
          <c:order val="1"/>
          <c:tx>
            <c:strRef>
              <c:f>如何描述數據!$A$36</c:f>
              <c:strCache>
                <c:ptCount val="1"/>
                <c:pt idx="0">
                  <c:v>乙</c:v>
                </c:pt>
              </c:strCache>
            </c:strRef>
          </c:tx>
          <c:spPr>
            <a:ln w="25400" cap="rnd">
              <a:noFill/>
              <a:round/>
            </a:ln>
            <a:effectLst/>
          </c:spPr>
          <c:marker>
            <c:symbol val="circle"/>
            <c:size val="5"/>
            <c:spPr>
              <a:solidFill>
                <a:srgbClr val="ED7D31">
                  <a:alpha val="50196"/>
                </a:srgbClr>
              </a:solidFill>
              <a:ln w="9525">
                <a:solidFill>
                  <a:schemeClr val="accent2"/>
                </a:solidFill>
              </a:ln>
              <a:effectLst/>
            </c:spPr>
          </c:marker>
          <c:xVal>
            <c:numRef>
              <c:f>如何描述數據!$F$36:$F$45</c:f>
              <c:numCache>
                <c:formatCode>General</c:formatCode>
                <c:ptCount val="10"/>
                <c:pt idx="0">
                  <c:v>2.8702199446076331</c:v>
                </c:pt>
                <c:pt idx="1">
                  <c:v>3.169130597382678</c:v>
                </c:pt>
                <c:pt idx="2">
                  <c:v>2.8641610464562266</c:v>
                </c:pt>
                <c:pt idx="3">
                  <c:v>3.1921506947952252</c:v>
                </c:pt>
                <c:pt idx="4">
                  <c:v>2.8506334042286379</c:v>
                </c:pt>
                <c:pt idx="5">
                  <c:v>2.9202462864940024</c:v>
                </c:pt>
                <c:pt idx="6">
                  <c:v>2.9159315102731784</c:v>
                </c:pt>
                <c:pt idx="7">
                  <c:v>2.8587487862027663</c:v>
                </c:pt>
                <c:pt idx="8">
                  <c:v>2.9011548377162484</c:v>
                </c:pt>
                <c:pt idx="9">
                  <c:v>2.8348289861927451</c:v>
                </c:pt>
              </c:numCache>
            </c:numRef>
          </c:xVal>
          <c:yVal>
            <c:numRef>
              <c:f>如何描述數據!$B$36:$B$45</c:f>
              <c:numCache>
                <c:formatCode>General</c:formatCode>
                <c:ptCount val="10"/>
                <c:pt idx="0">
                  <c:v>5.5</c:v>
                </c:pt>
                <c:pt idx="1">
                  <c:v>5.7</c:v>
                </c:pt>
                <c:pt idx="2">
                  <c:v>8</c:v>
                </c:pt>
                <c:pt idx="3">
                  <c:v>6</c:v>
                </c:pt>
                <c:pt idx="4">
                  <c:v>5.9</c:v>
                </c:pt>
                <c:pt idx="5">
                  <c:v>6</c:v>
                </c:pt>
                <c:pt idx="6">
                  <c:v>6.3</c:v>
                </c:pt>
                <c:pt idx="7">
                  <c:v>6.5</c:v>
                </c:pt>
                <c:pt idx="8">
                  <c:v>10</c:v>
                </c:pt>
                <c:pt idx="9">
                  <c:v>7</c:v>
                </c:pt>
              </c:numCache>
            </c:numRef>
          </c:yVal>
          <c:smooth val="0"/>
          <c:extLst>
            <c:ext xmlns:c16="http://schemas.microsoft.com/office/drawing/2014/chart" uri="{C3380CC4-5D6E-409C-BE32-E72D297353CC}">
              <c16:uniqueId val="{00000001-346B-4120-A2EF-B7E1133F8B74}"/>
            </c:ext>
          </c:extLst>
        </c:ser>
        <c:dLbls>
          <c:showLegendKey val="0"/>
          <c:showVal val="0"/>
          <c:showCatName val="0"/>
          <c:showSerName val="0"/>
          <c:showPercent val="0"/>
          <c:showBubbleSize val="0"/>
        </c:dLbls>
        <c:axId val="419647984"/>
        <c:axId val="419649624"/>
      </c:scatterChart>
      <c:catAx>
        <c:axId val="58983696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7944"/>
        <c:crosses val="autoZero"/>
        <c:auto val="1"/>
        <c:lblAlgn val="ctr"/>
        <c:lblOffset val="100"/>
        <c:tickMarkSkip val="1"/>
        <c:noMultiLvlLbl val="0"/>
      </c:catAx>
      <c:valAx>
        <c:axId val="589837944"/>
        <c:scaling>
          <c:orientation val="minMax"/>
          <c:max val="10"/>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6960"/>
        <c:crosses val="autoZero"/>
        <c:crossBetween val="between"/>
      </c:valAx>
      <c:valAx>
        <c:axId val="419649624"/>
        <c:scaling>
          <c:orientation val="minMax"/>
          <c:max val="10"/>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647984"/>
        <c:crosses val="max"/>
        <c:crossBetween val="midCat"/>
      </c:valAx>
      <c:valAx>
        <c:axId val="419647984"/>
        <c:scaling>
          <c:orientation val="minMax"/>
          <c:max val="4"/>
          <c:min val="0"/>
        </c:scaling>
        <c:delete val="0"/>
        <c:axPos val="t"/>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649624"/>
        <c:crosses val="max"/>
        <c:crossBetween val="midCat"/>
        <c:majorUnit val="1"/>
      </c:valAx>
      <c:spPr>
        <a:solidFill>
          <a:schemeClr val="bg1"/>
        </a:solid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6489852334449276"/>
          <c:y val="0.14412435266014123"/>
          <c:w val="0.52704655007154066"/>
          <c:h val="0.68693982696607359"/>
        </c:manualLayout>
      </c:layout>
      <c:lineChart>
        <c:grouping val="standard"/>
        <c:varyColors val="0"/>
        <c:ser>
          <c:idx val="2"/>
          <c:order val="0"/>
          <c:tx>
            <c:strRef>
              <c:f>'作業(2)'!$X$15</c:f>
              <c:strCache>
                <c:ptCount val="1"/>
                <c:pt idx="0">
                  <c:v>none</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Lbl>
              <c:idx val="3"/>
              <c:layout>
                <c:manualLayout>
                  <c:x val="-7.1670926695097725E-2"/>
                  <c:y val="-5.291005291005299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6136-4689-BA14-C1E3E689D7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'作業(2)'!$AE$15:$AH$15</c:f>
              <c:numCache>
                <c:formatCode>General</c:formatCode>
                <c:ptCount val="4"/>
                <c:pt idx="0">
                  <c:v>0</c:v>
                </c:pt>
                <c:pt idx="1">
                  <c:v>5.3289473684210442E-2</c:v>
                </c:pt>
                <c:pt idx="2">
                  <c:v>7.3684210526315852E-2</c:v>
                </c:pt>
                <c:pt idx="3">
                  <c:v>0.10526315789473695</c:v>
                </c:pt>
              </c:numCache>
            </c:numRef>
          </c:val>
          <c:smooth val="0"/>
          <c:extLst>
            <c:ext xmlns:c16="http://schemas.microsoft.com/office/drawing/2014/chart" uri="{C3380CC4-5D6E-409C-BE32-E72D297353CC}">
              <c16:uniqueId val="{00000001-6136-4689-BA14-C1E3E689D7A1}"/>
            </c:ext>
          </c:extLst>
        </c:ser>
        <c:ser>
          <c:idx val="0"/>
          <c:order val="1"/>
          <c:tx>
            <c:strRef>
              <c:f>'作業(2)'!$X$5</c:f>
              <c:strCache>
                <c:ptCount val="1"/>
                <c:pt idx="0">
                  <c:v>1:1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3"/>
              <c:layout>
                <c:manualLayout>
                  <c:x val="-0.12128926056093461"/>
                  <c:y val="-5.7319223985890649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6136-4689-BA14-C1E3E689D7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'作業(2)'!$Z$4:$AC$4</c:f>
              <c:numCache>
                <c:formatCode>General</c:formatCode>
                <c:ptCount val="4"/>
                <c:pt idx="0">
                  <c:v>1</c:v>
                </c:pt>
                <c:pt idx="1">
                  <c:v>6</c:v>
                </c:pt>
                <c:pt idx="2">
                  <c:v>15</c:v>
                </c:pt>
                <c:pt idx="3">
                  <c:v>20</c:v>
                </c:pt>
              </c:numCache>
            </c:numRef>
          </c:cat>
          <c:val>
            <c:numRef>
              <c:f>'作業(2)'!$AE$5:$AH$5</c:f>
              <c:numCache>
                <c:formatCode>General</c:formatCode>
                <c:ptCount val="4"/>
                <c:pt idx="0">
                  <c:v>0</c:v>
                </c:pt>
                <c:pt idx="1">
                  <c:v>4.075235109717882E-2</c:v>
                </c:pt>
                <c:pt idx="2">
                  <c:v>0.12225705329153601</c:v>
                </c:pt>
                <c:pt idx="3">
                  <c:v>0.27272727272727282</c:v>
                </c:pt>
              </c:numCache>
            </c:numRef>
          </c:val>
          <c:smooth val="0"/>
          <c:extLst>
            <c:ext xmlns:c16="http://schemas.microsoft.com/office/drawing/2014/chart" uri="{C3380CC4-5D6E-409C-BE32-E72D297353CC}">
              <c16:uniqueId val="{00000003-6136-4689-BA14-C1E3E689D7A1}"/>
            </c:ext>
          </c:extLst>
        </c:ser>
        <c:ser>
          <c:idx val="1"/>
          <c:order val="2"/>
          <c:tx>
            <c:strRef>
              <c:f>'作業(2)'!$X$10</c:f>
              <c:strCache>
                <c:ptCount val="1"/>
                <c:pt idx="0">
                  <c:v>1:10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Lbl>
              <c:idx val="3"/>
              <c:layout>
                <c:manualLayout>
                  <c:x val="-0.1157761123536194"/>
                  <c:y val="-4.8500881834215248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6136-4689-BA14-C1E3E689D7A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'作業(2)'!$Z$4:$AC$4</c:f>
              <c:numCache>
                <c:formatCode>General</c:formatCode>
                <c:ptCount val="4"/>
                <c:pt idx="0">
                  <c:v>1</c:v>
                </c:pt>
                <c:pt idx="1">
                  <c:v>6</c:v>
                </c:pt>
                <c:pt idx="2">
                  <c:v>15</c:v>
                </c:pt>
                <c:pt idx="3">
                  <c:v>20</c:v>
                </c:pt>
              </c:numCache>
            </c:numRef>
          </c:cat>
          <c:val>
            <c:numRef>
              <c:f>'作業(2)'!$AE$10:$AH$10</c:f>
              <c:numCache>
                <c:formatCode>General</c:formatCode>
                <c:ptCount val="4"/>
                <c:pt idx="0">
                  <c:v>0</c:v>
                </c:pt>
                <c:pt idx="1">
                  <c:v>0.11797405806053143</c:v>
                </c:pt>
                <c:pt idx="2">
                  <c:v>0.27856701667696121</c:v>
                </c:pt>
                <c:pt idx="3">
                  <c:v>0.500926497838172</c:v>
                </c:pt>
              </c:numCache>
            </c:numRef>
          </c:val>
          <c:smooth val="0"/>
          <c:extLst>
            <c:ext xmlns:c16="http://schemas.microsoft.com/office/drawing/2014/chart" uri="{C3380CC4-5D6E-409C-BE32-E72D297353CC}">
              <c16:uniqueId val="{00000005-6136-4689-BA14-C1E3E689D7A1}"/>
            </c:ext>
          </c:extLst>
        </c:ser>
        <c:ser>
          <c:idx val="3"/>
          <c:order val="3"/>
          <c:tx>
            <c:strRef>
              <c:f>'作業(2)'!$BB$13</c:f>
              <c:strCache>
                <c:ptCount val="1"/>
                <c:pt idx="0">
                  <c:v>輔助</c:v>
                </c:pt>
              </c:strCache>
            </c:strRef>
          </c:tx>
          <c:spPr>
            <a:ln w="28575" cap="rnd">
              <a:noFill/>
              <a:round/>
            </a:ln>
            <a:effectLst/>
          </c:spPr>
          <c:marker>
            <c:symbol val="plus"/>
            <c:size val="5"/>
            <c:spPr>
              <a:noFill/>
              <a:ln w="9525">
                <a:solidFill>
                  <a:schemeClr val="bg1">
                    <a:lumMod val="8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'作業(2)'!$BB$15:$BE$15</c:f>
              <c:numCache>
                <c:formatCode>General</c:formatCode>
                <c:ptCount val="4"/>
                <c:pt idx="0">
                  <c:v>0</c:v>
                </c:pt>
                <c:pt idx="1">
                  <c:v>0</c:v>
                </c:pt>
                <c:pt idx="2">
                  <c:v>0</c:v>
                </c:pt>
                <c:pt idx="3">
                  <c:v>0</c:v>
                </c:pt>
              </c:numCache>
            </c:numRef>
          </c:val>
          <c:smooth val="0"/>
          <c:extLst>
            <c:ext xmlns:c16="http://schemas.microsoft.com/office/drawing/2014/chart" uri="{C3380CC4-5D6E-409C-BE32-E72D297353CC}">
              <c16:uniqueId val="{00000006-6136-4689-BA14-C1E3E689D7A1}"/>
            </c:ext>
          </c:extLst>
        </c:ser>
        <c:dLbls>
          <c:showLegendKey val="0"/>
          <c:showVal val="0"/>
          <c:showCatName val="0"/>
          <c:showSerName val="0"/>
          <c:showPercent val="0"/>
          <c:showBubbleSize val="0"/>
        </c:dLbls>
        <c:marker val="1"/>
        <c:smooth val="0"/>
        <c:axId val="413719344"/>
        <c:axId val="413720328"/>
      </c:lineChart>
      <c:dateAx>
        <c:axId val="413719344"/>
        <c:scaling>
          <c:orientation val="minMax"/>
        </c:scaling>
        <c:delete val="0"/>
        <c:axPos val="b"/>
        <c:numFmt formatCode="General" sourceLinked="1"/>
        <c:majorTickMark val="none"/>
        <c:minorTickMark val="none"/>
        <c:tickLblPos val="none"/>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20328"/>
        <c:crosses val="autoZero"/>
        <c:auto val="0"/>
        <c:lblOffset val="100"/>
        <c:baseTimeUnit val="days"/>
      </c:dateAx>
      <c:valAx>
        <c:axId val="413720328"/>
        <c:scaling>
          <c:orientation val="minMax"/>
          <c:max val="1"/>
          <c:min val="0"/>
        </c:scaling>
        <c:delete val="0"/>
        <c:axPos val="l"/>
        <c:numFmt formatCode="0%" sourceLinked="0"/>
        <c:majorTickMark val="out"/>
        <c:minorTickMark val="out"/>
        <c:tickLblPos val="nextTo"/>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19344"/>
        <c:crosses val="autoZero"/>
        <c:crossBetween val="between"/>
        <c:majorUnit val="0.2"/>
        <c:minorUnit val="0.1"/>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'作業(2)'!$X$5:$Y$5</c:f>
              <c:strCache>
                <c:ptCount val="2"/>
                <c:pt idx="0">
                  <c:v>1:1</c:v>
                </c:pt>
                <c:pt idx="1">
                  <c:v>根</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'作業(2)'!$Z$4:$AC$4</c:f>
              <c:numCache>
                <c:formatCode>General</c:formatCode>
                <c:ptCount val="4"/>
                <c:pt idx="0">
                  <c:v>1</c:v>
                </c:pt>
                <c:pt idx="1">
                  <c:v>6</c:v>
                </c:pt>
                <c:pt idx="2">
                  <c:v>15</c:v>
                </c:pt>
                <c:pt idx="3">
                  <c:v>20</c:v>
                </c:pt>
              </c:numCache>
            </c:numRef>
          </c:cat>
          <c:val>
            <c:numRef>
              <c:f>'作業(2)'!$Z$5:$AC$5</c:f>
              <c:numCache>
                <c:formatCode>General</c:formatCode>
                <c:ptCount val="4"/>
                <c:pt idx="0">
                  <c:v>31.9</c:v>
                </c:pt>
                <c:pt idx="1">
                  <c:v>33.200000000000003</c:v>
                </c:pt>
                <c:pt idx="2">
                  <c:v>35.799999999999997</c:v>
                </c:pt>
                <c:pt idx="3">
                  <c:v>40.6</c:v>
                </c:pt>
              </c:numCache>
            </c:numRef>
          </c:val>
          <c:smooth val="0"/>
          <c:extLst>
            <c:ext xmlns:c16="http://schemas.microsoft.com/office/drawing/2014/chart" uri="{C3380CC4-5D6E-409C-BE32-E72D297353CC}">
              <c16:uniqueId val="{00000004-96F8-416B-9BA9-48EB1B20B3D4}"/>
            </c:ext>
          </c:extLst>
        </c:ser>
        <c:ser>
          <c:idx val="1"/>
          <c:order val="1"/>
          <c:tx>
            <c:strRef>
              <c:f>'作業(2)'!$X$6:$Y$6</c:f>
              <c:strCache>
                <c:ptCount val="2"/>
                <c:pt idx="0">
                  <c:v>1:1</c:v>
                </c:pt>
                <c:pt idx="1">
                  <c:v>莖</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'作業(2)'!$Z$4:$AC$4</c:f>
              <c:numCache>
                <c:formatCode>General</c:formatCode>
                <c:ptCount val="4"/>
                <c:pt idx="0">
                  <c:v>1</c:v>
                </c:pt>
                <c:pt idx="1">
                  <c:v>6</c:v>
                </c:pt>
                <c:pt idx="2">
                  <c:v>15</c:v>
                </c:pt>
                <c:pt idx="3">
                  <c:v>20</c:v>
                </c:pt>
              </c:numCache>
            </c:numRef>
          </c:cat>
          <c:val>
            <c:numRef>
              <c:f>'作業(2)'!$Z$6:$AC$6</c:f>
              <c:numCache>
                <c:formatCode>General</c:formatCode>
                <c:ptCount val="4"/>
                <c:pt idx="0">
                  <c:v>51</c:v>
                </c:pt>
                <c:pt idx="1">
                  <c:v>54.2</c:v>
                </c:pt>
                <c:pt idx="2">
                  <c:v>57.6</c:v>
                </c:pt>
                <c:pt idx="3">
                  <c:v>63</c:v>
                </c:pt>
              </c:numCache>
            </c:numRef>
          </c:val>
          <c:smooth val="0"/>
          <c:extLst>
            <c:ext xmlns:c16="http://schemas.microsoft.com/office/drawing/2014/chart" uri="{C3380CC4-5D6E-409C-BE32-E72D297353CC}">
              <c16:uniqueId val="{00000005-96F8-416B-9BA9-48EB1B20B3D4}"/>
            </c:ext>
          </c:extLst>
        </c:ser>
        <c:ser>
          <c:idx val="2"/>
          <c:order val="2"/>
          <c:tx>
            <c:strRef>
              <c:f>'作業(2)'!$X$7:$Y$7</c:f>
              <c:strCache>
                <c:ptCount val="2"/>
                <c:pt idx="0">
                  <c:v>1:1</c:v>
                </c:pt>
                <c:pt idx="1">
                  <c:v>葉</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'作業(2)'!$Z$4:$AC$4</c:f>
              <c:numCache>
                <c:formatCode>General</c:formatCode>
                <c:ptCount val="4"/>
                <c:pt idx="0">
                  <c:v>1</c:v>
                </c:pt>
                <c:pt idx="1">
                  <c:v>6</c:v>
                </c:pt>
                <c:pt idx="2">
                  <c:v>15</c:v>
                </c:pt>
                <c:pt idx="3">
                  <c:v>20</c:v>
                </c:pt>
              </c:numCache>
            </c:numRef>
          </c:cat>
          <c:val>
            <c:numRef>
              <c:f>'作業(2)'!$Z$7:$AC$7</c:f>
              <c:numCache>
                <c:formatCode>General</c:formatCode>
                <c:ptCount val="4"/>
                <c:pt idx="0">
                  <c:v>12</c:v>
                </c:pt>
                <c:pt idx="1">
                  <c:v>13.6</c:v>
                </c:pt>
                <c:pt idx="2">
                  <c:v>17.2</c:v>
                </c:pt>
                <c:pt idx="3">
                  <c:v>22</c:v>
                </c:pt>
              </c:numCache>
            </c:numRef>
          </c:val>
          <c:smooth val="0"/>
          <c:extLst>
            <c:ext xmlns:c16="http://schemas.microsoft.com/office/drawing/2014/chart" uri="{C3380CC4-5D6E-409C-BE32-E72D297353CC}">
              <c16:uniqueId val="{00000006-96F8-416B-9BA9-48EB1B20B3D4}"/>
            </c:ext>
          </c:extLst>
        </c:ser>
        <c:ser>
          <c:idx val="3"/>
          <c:order val="3"/>
          <c:tx>
            <c:strRef>
              <c:f>'作業(2)'!$X$10:$Y$10</c:f>
              <c:strCache>
                <c:ptCount val="2"/>
                <c:pt idx="0">
                  <c:v>1:10</c:v>
                </c:pt>
                <c:pt idx="1">
                  <c:v>根</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'作業(2)'!$Z$4:$AC$4</c:f>
              <c:numCache>
                <c:formatCode>General</c:formatCode>
                <c:ptCount val="4"/>
                <c:pt idx="0">
                  <c:v>1</c:v>
                </c:pt>
                <c:pt idx="1">
                  <c:v>6</c:v>
                </c:pt>
                <c:pt idx="2">
                  <c:v>15</c:v>
                </c:pt>
                <c:pt idx="3">
                  <c:v>20</c:v>
                </c:pt>
              </c:numCache>
            </c:numRef>
          </c:cat>
          <c:val>
            <c:numRef>
              <c:f>'作業(2)'!$Z$10:$AC$10</c:f>
              <c:numCache>
                <c:formatCode>General</c:formatCode>
                <c:ptCount val="4"/>
                <c:pt idx="0">
                  <c:v>32.379999999999995</c:v>
                </c:pt>
                <c:pt idx="1">
                  <c:v>36.200000000000003</c:v>
                </c:pt>
                <c:pt idx="2">
                  <c:v>41.4</c:v>
                </c:pt>
                <c:pt idx="3">
                  <c:v>48.6</c:v>
                </c:pt>
              </c:numCache>
            </c:numRef>
          </c:val>
          <c:smooth val="0"/>
          <c:extLst>
            <c:ext xmlns:c16="http://schemas.microsoft.com/office/drawing/2014/chart" uri="{C3380CC4-5D6E-409C-BE32-E72D297353CC}">
              <c16:uniqueId val="{00000008-96F8-416B-9BA9-48EB1B20B3D4}"/>
            </c:ext>
          </c:extLst>
        </c:ser>
        <c:ser>
          <c:idx val="4"/>
          <c:order val="4"/>
          <c:tx>
            <c:strRef>
              <c:f>'作業(2)'!$X$11:$Y$11</c:f>
              <c:strCache>
                <c:ptCount val="2"/>
                <c:pt idx="0">
                  <c:v>1:10</c:v>
                </c:pt>
                <c:pt idx="1">
                  <c:v>莖</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'作業(2)'!$Z$4:$AC$4</c:f>
              <c:numCache>
                <c:formatCode>General</c:formatCode>
                <c:ptCount val="4"/>
                <c:pt idx="0">
                  <c:v>1</c:v>
                </c:pt>
                <c:pt idx="1">
                  <c:v>6</c:v>
                </c:pt>
                <c:pt idx="2">
                  <c:v>15</c:v>
                </c:pt>
                <c:pt idx="3">
                  <c:v>20</c:v>
                </c:pt>
              </c:numCache>
            </c:numRef>
          </c:cat>
          <c:val>
            <c:numRef>
              <c:f>'作業(2)'!$Z$11:$AC$11</c:f>
              <c:numCache>
                <c:formatCode>General</c:formatCode>
                <c:ptCount val="4"/>
                <c:pt idx="0">
                  <c:v>50.8</c:v>
                </c:pt>
                <c:pt idx="1">
                  <c:v>53.6</c:v>
                </c:pt>
                <c:pt idx="2">
                  <c:v>57</c:v>
                </c:pt>
                <c:pt idx="3">
                  <c:v>61.4</c:v>
                </c:pt>
              </c:numCache>
            </c:numRef>
          </c:val>
          <c:smooth val="0"/>
          <c:extLst>
            <c:ext xmlns:c16="http://schemas.microsoft.com/office/drawing/2014/chart" uri="{C3380CC4-5D6E-409C-BE32-E72D297353CC}">
              <c16:uniqueId val="{00000009-96F8-416B-9BA9-48EB1B20B3D4}"/>
            </c:ext>
          </c:extLst>
        </c:ser>
        <c:ser>
          <c:idx val="5"/>
          <c:order val="5"/>
          <c:tx>
            <c:strRef>
              <c:f>'作業(2)'!$X$12:$Y$12</c:f>
              <c:strCache>
                <c:ptCount val="2"/>
                <c:pt idx="0">
                  <c:v>1:10</c:v>
                </c:pt>
                <c:pt idx="1">
                  <c:v>葉</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'作業(2)'!$Z$4:$AC$4</c:f>
              <c:numCache>
                <c:formatCode>General</c:formatCode>
                <c:ptCount val="4"/>
                <c:pt idx="0">
                  <c:v>1</c:v>
                </c:pt>
                <c:pt idx="1">
                  <c:v>6</c:v>
                </c:pt>
                <c:pt idx="2">
                  <c:v>15</c:v>
                </c:pt>
                <c:pt idx="3">
                  <c:v>20</c:v>
                </c:pt>
              </c:numCache>
            </c:numRef>
          </c:cat>
          <c:val>
            <c:numRef>
              <c:f>'作業(2)'!$Z$12:$AC$12</c:f>
              <c:numCache>
                <c:formatCode>General</c:formatCode>
                <c:ptCount val="4"/>
                <c:pt idx="0">
                  <c:v>12.2</c:v>
                </c:pt>
                <c:pt idx="1">
                  <c:v>13.2</c:v>
                </c:pt>
                <c:pt idx="2">
                  <c:v>14.4</c:v>
                </c:pt>
                <c:pt idx="3">
                  <c:v>16.8</c:v>
                </c:pt>
              </c:numCache>
            </c:numRef>
          </c:val>
          <c:smooth val="0"/>
          <c:extLst>
            <c:ext xmlns:c16="http://schemas.microsoft.com/office/drawing/2014/chart" uri="{C3380CC4-5D6E-409C-BE32-E72D297353CC}">
              <c16:uniqueId val="{0000000A-96F8-416B-9BA9-48EB1B20B3D4}"/>
            </c:ext>
          </c:extLst>
        </c:ser>
        <c:ser>
          <c:idx val="6"/>
          <c:order val="6"/>
          <c:tx>
            <c:strRef>
              <c:f>'作業(2)'!$X$15:$Y$15</c:f>
              <c:strCache>
                <c:ptCount val="2"/>
                <c:pt idx="0">
                  <c:v>none</c:v>
                </c:pt>
                <c:pt idx="1">
                  <c:v>根</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'作業(2)'!$Z$4:$AC$4</c:f>
              <c:numCache>
                <c:formatCode>General</c:formatCode>
                <c:ptCount val="4"/>
                <c:pt idx="0">
                  <c:v>1</c:v>
                </c:pt>
                <c:pt idx="1">
                  <c:v>6</c:v>
                </c:pt>
                <c:pt idx="2">
                  <c:v>15</c:v>
                </c:pt>
                <c:pt idx="3">
                  <c:v>20</c:v>
                </c:pt>
              </c:numCache>
            </c:numRef>
          </c:cat>
          <c:val>
            <c:numRef>
              <c:f>'作業(2)'!$Z$15:$AC$15</c:f>
              <c:numCache>
                <c:formatCode>General</c:formatCode>
                <c:ptCount val="4"/>
                <c:pt idx="0">
                  <c:v>30.4</c:v>
                </c:pt>
                <c:pt idx="1">
                  <c:v>32.019999999999996</c:v>
                </c:pt>
                <c:pt idx="2">
                  <c:v>32.64</c:v>
                </c:pt>
                <c:pt idx="3">
                  <c:v>33.6</c:v>
                </c:pt>
              </c:numCache>
            </c:numRef>
          </c:val>
          <c:smooth val="0"/>
          <c:extLst>
            <c:ext xmlns:c16="http://schemas.microsoft.com/office/drawing/2014/chart" uri="{C3380CC4-5D6E-409C-BE32-E72D297353CC}">
              <c16:uniqueId val="{0000000B-96F8-416B-9BA9-48EB1B20B3D4}"/>
            </c:ext>
          </c:extLst>
        </c:ser>
        <c:ser>
          <c:idx val="7"/>
          <c:order val="7"/>
          <c:tx>
            <c:strRef>
              <c:f>'作業(2)'!$X$16:$Y$16</c:f>
              <c:strCache>
                <c:ptCount val="2"/>
                <c:pt idx="0">
                  <c:v>none</c:v>
                </c:pt>
                <c:pt idx="1">
                  <c:v>莖</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'作業(2)'!$Z$4:$AC$4</c:f>
              <c:numCache>
                <c:formatCode>General</c:formatCode>
                <c:ptCount val="4"/>
                <c:pt idx="0">
                  <c:v>1</c:v>
                </c:pt>
                <c:pt idx="1">
                  <c:v>6</c:v>
                </c:pt>
                <c:pt idx="2">
                  <c:v>15</c:v>
                </c:pt>
                <c:pt idx="3">
                  <c:v>20</c:v>
                </c:pt>
              </c:numCache>
            </c:numRef>
          </c:cat>
          <c:val>
            <c:numRef>
              <c:f>'作業(2)'!$Z$16:$AC$16</c:f>
              <c:numCache>
                <c:formatCode>General</c:formatCode>
                <c:ptCount val="4"/>
                <c:pt idx="0">
                  <c:v>50.8</c:v>
                </c:pt>
                <c:pt idx="1">
                  <c:v>51.2</c:v>
                </c:pt>
                <c:pt idx="2">
                  <c:v>52.8</c:v>
                </c:pt>
                <c:pt idx="3">
                  <c:v>53.6</c:v>
                </c:pt>
              </c:numCache>
            </c:numRef>
          </c:val>
          <c:smooth val="0"/>
          <c:extLst>
            <c:ext xmlns:c16="http://schemas.microsoft.com/office/drawing/2014/chart" uri="{C3380CC4-5D6E-409C-BE32-E72D297353CC}">
              <c16:uniqueId val="{0000000C-96F8-416B-9BA9-48EB1B20B3D4}"/>
            </c:ext>
          </c:extLst>
        </c:ser>
        <c:ser>
          <c:idx val="8"/>
          <c:order val="8"/>
          <c:tx>
            <c:strRef>
              <c:f>'作業(2)'!$X$17:$Y$17</c:f>
              <c:strCache>
                <c:ptCount val="2"/>
                <c:pt idx="0">
                  <c:v>none</c:v>
                </c:pt>
                <c:pt idx="1">
                  <c:v>葉</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numRef>
              <c:f>'作業(2)'!$Z$4:$AC$4</c:f>
              <c:numCache>
                <c:formatCode>General</c:formatCode>
                <c:ptCount val="4"/>
                <c:pt idx="0">
                  <c:v>1</c:v>
                </c:pt>
                <c:pt idx="1">
                  <c:v>6</c:v>
                </c:pt>
                <c:pt idx="2">
                  <c:v>15</c:v>
                </c:pt>
                <c:pt idx="3">
                  <c:v>20</c:v>
                </c:pt>
              </c:numCache>
            </c:numRef>
          </c:cat>
          <c:val>
            <c:numRef>
              <c:f>'作業(2)'!$Z$17:$AC$17</c:f>
              <c:numCache>
                <c:formatCode>General</c:formatCode>
                <c:ptCount val="4"/>
                <c:pt idx="0">
                  <c:v>11.8</c:v>
                </c:pt>
                <c:pt idx="1">
                  <c:v>12.2</c:v>
                </c:pt>
                <c:pt idx="2">
                  <c:v>13.4</c:v>
                </c:pt>
                <c:pt idx="3">
                  <c:v>15.4</c:v>
                </c:pt>
              </c:numCache>
            </c:numRef>
          </c:val>
          <c:smooth val="0"/>
          <c:extLst>
            <c:ext xmlns:c16="http://schemas.microsoft.com/office/drawing/2014/chart" uri="{C3380CC4-5D6E-409C-BE32-E72D297353CC}">
              <c16:uniqueId val="{0000000D-96F8-416B-9BA9-48EB1B20B3D4}"/>
            </c:ext>
          </c:extLst>
        </c:ser>
        <c:dLbls>
          <c:showLegendKey val="0"/>
          <c:showVal val="0"/>
          <c:showCatName val="0"/>
          <c:showSerName val="0"/>
          <c:showPercent val="0"/>
          <c:showBubbleSize val="0"/>
        </c:dLbls>
        <c:marker val="1"/>
        <c:smooth val="0"/>
        <c:axId val="791095400"/>
        <c:axId val="791100320"/>
      </c:lineChart>
      <c:catAx>
        <c:axId val="791095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天數</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91100320"/>
        <c:crosses val="autoZero"/>
        <c:auto val="1"/>
        <c:lblAlgn val="ctr"/>
        <c:lblOffset val="100"/>
        <c:noMultiLvlLbl val="0"/>
      </c:catAx>
      <c:valAx>
        <c:axId val="79110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長度</a:t>
                </a:r>
                <a:r>
                  <a:rPr lang="en-US" altLang="zh-TW"/>
                  <a:t>(mm)</a:t>
                </a:r>
                <a:endParaRPr lang="zh-TW"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91095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bg1">
          <a:lumMod val="50000"/>
        </a:schemeClr>
      </a:solidFill>
      <a:round/>
    </a:ln>
    <a:effectLst/>
  </c:spPr>
  <c:txPr>
    <a:bodyPr/>
    <a:lstStyle/>
    <a:p>
      <a:pPr>
        <a:defRPr/>
      </a:pPr>
      <a:endParaRPr lang="zh-TW"/>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6981627296589"/>
          <c:y val="0.23178769320501605"/>
          <c:w val="0.6667204724409449"/>
          <c:h val="0.6163600810582438"/>
        </c:manualLayout>
      </c:layout>
      <c:barChart>
        <c:barDir val="col"/>
        <c:grouping val="clustered"/>
        <c:varyColors val="0"/>
        <c:ser>
          <c:idx val="0"/>
          <c:order val="0"/>
          <c:tx>
            <c:strRef>
              <c:f>如何描述數據!$F$1</c:f>
              <c:strCache>
                <c:ptCount val="1"/>
                <c:pt idx="0">
                  <c:v>平均值</c:v>
                </c:pt>
              </c:strCache>
            </c:strRef>
          </c:tx>
          <c:spPr>
            <a:solidFill>
              <a:schemeClr val="accent1"/>
            </a:solidFill>
            <a:ln>
              <a:noFill/>
            </a:ln>
            <a:effectLst/>
          </c:spPr>
          <c:invertIfNegative val="0"/>
          <c:errBars>
            <c:errBarType val="both"/>
            <c:errValType val="cust"/>
            <c:noEndCap val="0"/>
            <c:plus>
              <c:numRef>
                <c:f>如何描述數據!$F$6:$F$7</c:f>
                <c:numCache>
                  <c:formatCode>General</c:formatCode>
                  <c:ptCount val="2"/>
                  <c:pt idx="0">
                    <c:v>0.58916136254095164</c:v>
                  </c:pt>
                  <c:pt idx="1">
                    <c:v>1.3714955340794943</c:v>
                  </c:pt>
                </c:numCache>
              </c:numRef>
            </c:plus>
            <c:minus>
              <c:numRef>
                <c:f>如何描述數據!$F$6:$F$7</c:f>
                <c:numCache>
                  <c:formatCode>General</c:formatCode>
                  <c:ptCount val="2"/>
                  <c:pt idx="0">
                    <c:v>0.58916136254095164</c:v>
                  </c:pt>
                  <c:pt idx="1">
                    <c:v>1.3714955340794943</c:v>
                  </c:pt>
                </c:numCache>
              </c:numRef>
            </c:minus>
            <c:spPr>
              <a:noFill/>
              <a:ln w="9525" cap="flat" cmpd="sng" algn="ctr">
                <a:solidFill>
                  <a:schemeClr val="tx1">
                    <a:lumMod val="65000"/>
                    <a:lumOff val="35000"/>
                  </a:schemeClr>
                </a:solidFill>
                <a:round/>
              </a:ln>
              <a:effectLst/>
            </c:spPr>
          </c:errBars>
          <c:cat>
            <c:strRef>
              <c:f>如何描述數據!$E$2:$E$3</c:f>
              <c:strCache>
                <c:ptCount val="2"/>
                <c:pt idx="0">
                  <c:v>甲</c:v>
                </c:pt>
                <c:pt idx="1">
                  <c:v>乙</c:v>
                </c:pt>
              </c:strCache>
            </c:strRef>
          </c:cat>
          <c:val>
            <c:numRef>
              <c:f>如何描述數據!$F$2:$F$3</c:f>
              <c:numCache>
                <c:formatCode>General</c:formatCode>
                <c:ptCount val="2"/>
                <c:pt idx="0">
                  <c:v>3.84</c:v>
                </c:pt>
                <c:pt idx="1">
                  <c:v>6.69</c:v>
                </c:pt>
              </c:numCache>
            </c:numRef>
          </c:val>
          <c:extLst>
            <c:ext xmlns:c16="http://schemas.microsoft.com/office/drawing/2014/chart" uri="{C3380CC4-5D6E-409C-BE32-E72D297353CC}">
              <c16:uniqueId val="{00000000-A736-485F-B429-0A269372249D}"/>
            </c:ext>
          </c:extLst>
        </c:ser>
        <c:dLbls>
          <c:showLegendKey val="0"/>
          <c:showVal val="0"/>
          <c:showCatName val="0"/>
          <c:showSerName val="0"/>
          <c:showPercent val="0"/>
          <c:showBubbleSize val="0"/>
        </c:dLbls>
        <c:gapWidth val="219"/>
        <c:overlap val="-27"/>
        <c:axId val="419598832"/>
        <c:axId val="419595224"/>
      </c:barChart>
      <c:catAx>
        <c:axId val="41959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595224"/>
        <c:crosses val="autoZero"/>
        <c:auto val="1"/>
        <c:lblAlgn val="ctr"/>
        <c:lblOffset val="100"/>
        <c:noMultiLvlLbl val="0"/>
      </c:catAx>
      <c:valAx>
        <c:axId val="419595224"/>
        <c:scaling>
          <c:orientation val="minMax"/>
          <c:max val="8"/>
        </c:scaling>
        <c:delete val="0"/>
        <c:axPos val="l"/>
        <c:numFmt formatCode="General" sourceLinked="1"/>
        <c:majorTickMark val="out"/>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59883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276527934008248"/>
          <c:y val="5.0925925925925923E-2"/>
          <c:w val="0.7135442444694412"/>
          <c:h val="0.69815616797900248"/>
        </c:manualLayout>
      </c:layout>
      <c:scatterChart>
        <c:scatterStyle val="lineMarker"/>
        <c:varyColors val="0"/>
        <c:ser>
          <c:idx val="0"/>
          <c:order val="0"/>
          <c:tx>
            <c:strRef>
              <c:f>如何描述數據!$A$26</c:f>
              <c:strCache>
                <c:ptCount val="1"/>
                <c:pt idx="0">
                  <c:v>甲</c:v>
                </c:pt>
              </c:strCache>
            </c:strRef>
          </c:tx>
          <c:spPr>
            <a:ln w="25400" cap="rnd">
              <a:noFill/>
              <a:round/>
            </a:ln>
            <a:effectLst/>
          </c:spPr>
          <c:marker>
            <c:symbol val="circle"/>
            <c:size val="5"/>
            <c:spPr>
              <a:solidFill>
                <a:srgbClr val="5B9BD5">
                  <a:alpha val="50196"/>
                </a:srgbClr>
              </a:solidFill>
              <a:ln w="9525">
                <a:solidFill>
                  <a:schemeClr val="accent1"/>
                </a:solidFill>
              </a:ln>
              <a:effectLst/>
            </c:spPr>
          </c:marker>
          <c:xVal>
            <c:numRef>
              <c:f>如何描述數據!$F$26:$F$35</c:f>
              <c:numCache>
                <c:formatCode>General</c:formatCode>
                <c:ptCount val="10"/>
                <c:pt idx="0">
                  <c:v>1.0820633267532873</c:v>
                </c:pt>
                <c:pt idx="1">
                  <c:v>1.0891535201725924</c:v>
                </c:pt>
                <c:pt idx="2">
                  <c:v>1.1734644033524755</c:v>
                </c:pt>
                <c:pt idx="3">
                  <c:v>1.170371466871357</c:v>
                </c:pt>
                <c:pt idx="4">
                  <c:v>0.82793333046096174</c:v>
                </c:pt>
                <c:pt idx="5">
                  <c:v>1.1519894168003737</c:v>
                </c:pt>
                <c:pt idx="6">
                  <c:v>1.0027520449772391</c:v>
                </c:pt>
                <c:pt idx="7">
                  <c:v>0.95068703016355494</c:v>
                </c:pt>
                <c:pt idx="8">
                  <c:v>0.81310382694671457</c:v>
                </c:pt>
                <c:pt idx="9">
                  <c:v>0.91867461107622617</c:v>
                </c:pt>
              </c:numCache>
            </c:numRef>
          </c:xVal>
          <c:yVal>
            <c:numRef>
              <c:f>如何描述數據!$B$26:$B$35</c:f>
              <c:numCache>
                <c:formatCode>General</c:formatCode>
                <c:ptCount val="10"/>
                <c:pt idx="0">
                  <c:v>4</c:v>
                </c:pt>
                <c:pt idx="1">
                  <c:v>4.2</c:v>
                </c:pt>
                <c:pt idx="2">
                  <c:v>3</c:v>
                </c:pt>
                <c:pt idx="3">
                  <c:v>3.5</c:v>
                </c:pt>
                <c:pt idx="4">
                  <c:v>4</c:v>
                </c:pt>
                <c:pt idx="5">
                  <c:v>3.7</c:v>
                </c:pt>
                <c:pt idx="6">
                  <c:v>5</c:v>
                </c:pt>
                <c:pt idx="7">
                  <c:v>3</c:v>
                </c:pt>
                <c:pt idx="8">
                  <c:v>4</c:v>
                </c:pt>
                <c:pt idx="9">
                  <c:v>3.9</c:v>
                </c:pt>
              </c:numCache>
            </c:numRef>
          </c:yVal>
          <c:smooth val="0"/>
          <c:extLst>
            <c:ext xmlns:c16="http://schemas.microsoft.com/office/drawing/2014/chart" uri="{C3380CC4-5D6E-409C-BE32-E72D297353CC}">
              <c16:uniqueId val="{00000000-858F-4353-8993-475484E950F9}"/>
            </c:ext>
          </c:extLst>
        </c:ser>
        <c:ser>
          <c:idx val="1"/>
          <c:order val="1"/>
          <c:tx>
            <c:strRef>
              <c:f>如何描述數據!$A$36</c:f>
              <c:strCache>
                <c:ptCount val="1"/>
                <c:pt idx="0">
                  <c:v>乙</c:v>
                </c:pt>
              </c:strCache>
            </c:strRef>
          </c:tx>
          <c:spPr>
            <a:ln w="25400" cap="rnd">
              <a:noFill/>
              <a:round/>
            </a:ln>
            <a:effectLst/>
          </c:spPr>
          <c:marker>
            <c:symbol val="circle"/>
            <c:size val="5"/>
            <c:spPr>
              <a:solidFill>
                <a:srgbClr val="ED7D31">
                  <a:alpha val="50196"/>
                </a:srgbClr>
              </a:solidFill>
              <a:ln w="9525">
                <a:solidFill>
                  <a:schemeClr val="accent2"/>
                </a:solidFill>
              </a:ln>
              <a:effectLst/>
            </c:spPr>
          </c:marker>
          <c:xVal>
            <c:numRef>
              <c:f>如何描述數據!$F$36:$F$45</c:f>
              <c:numCache>
                <c:formatCode>General</c:formatCode>
                <c:ptCount val="10"/>
                <c:pt idx="0">
                  <c:v>2.8702199446076331</c:v>
                </c:pt>
                <c:pt idx="1">
                  <c:v>3.169130597382678</c:v>
                </c:pt>
                <c:pt idx="2">
                  <c:v>2.8641610464562266</c:v>
                </c:pt>
                <c:pt idx="3">
                  <c:v>3.1921506947952252</c:v>
                </c:pt>
                <c:pt idx="4">
                  <c:v>2.8506334042286379</c:v>
                </c:pt>
                <c:pt idx="5">
                  <c:v>2.9202462864940024</c:v>
                </c:pt>
                <c:pt idx="6">
                  <c:v>2.9159315102731784</c:v>
                </c:pt>
                <c:pt idx="7">
                  <c:v>2.8587487862027663</c:v>
                </c:pt>
                <c:pt idx="8">
                  <c:v>2.9011548377162484</c:v>
                </c:pt>
                <c:pt idx="9">
                  <c:v>2.8348289861927451</c:v>
                </c:pt>
              </c:numCache>
            </c:numRef>
          </c:xVal>
          <c:yVal>
            <c:numRef>
              <c:f>如何描述數據!$B$36:$B$45</c:f>
              <c:numCache>
                <c:formatCode>General</c:formatCode>
                <c:ptCount val="10"/>
                <c:pt idx="0">
                  <c:v>5.5</c:v>
                </c:pt>
                <c:pt idx="1">
                  <c:v>5.7</c:v>
                </c:pt>
                <c:pt idx="2">
                  <c:v>8</c:v>
                </c:pt>
                <c:pt idx="3">
                  <c:v>6</c:v>
                </c:pt>
                <c:pt idx="4">
                  <c:v>5.9</c:v>
                </c:pt>
                <c:pt idx="5">
                  <c:v>6</c:v>
                </c:pt>
                <c:pt idx="6">
                  <c:v>6.3</c:v>
                </c:pt>
                <c:pt idx="7">
                  <c:v>6.5</c:v>
                </c:pt>
                <c:pt idx="8">
                  <c:v>10</c:v>
                </c:pt>
                <c:pt idx="9">
                  <c:v>7</c:v>
                </c:pt>
              </c:numCache>
            </c:numRef>
          </c:yVal>
          <c:smooth val="0"/>
          <c:extLst>
            <c:ext xmlns:c16="http://schemas.microsoft.com/office/drawing/2014/chart" uri="{C3380CC4-5D6E-409C-BE32-E72D297353CC}">
              <c16:uniqueId val="{00000001-858F-4353-8993-475484E950F9}"/>
            </c:ext>
          </c:extLst>
        </c:ser>
        <c:dLbls>
          <c:showLegendKey val="0"/>
          <c:showVal val="0"/>
          <c:showCatName val="0"/>
          <c:showSerName val="0"/>
          <c:showPercent val="0"/>
          <c:showBubbleSize val="0"/>
        </c:dLbls>
        <c:axId val="589836960"/>
        <c:axId val="589837944"/>
      </c:scatterChart>
      <c:valAx>
        <c:axId val="589836960"/>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7944"/>
        <c:crosses val="autoZero"/>
        <c:crossBetween val="midCat"/>
        <c:majorUnit val="1"/>
      </c:valAx>
      <c:valAx>
        <c:axId val="589837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6960"/>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252718410198725"/>
          <c:y val="8.4251239428404789E-2"/>
          <c:w val="0.60937757780277468"/>
          <c:h val="0.66574876057159527"/>
        </c:manualLayout>
      </c:layout>
      <c:barChart>
        <c:barDir val="col"/>
        <c:grouping val="clustered"/>
        <c:varyColors val="0"/>
        <c:ser>
          <c:idx val="2"/>
          <c:order val="2"/>
          <c:tx>
            <c:v>平均值</c:v>
          </c:tx>
          <c:spPr>
            <a:solidFill>
              <a:schemeClr val="accent1">
                <a:lumMod val="40000"/>
                <a:lumOff val="60000"/>
              </a:schemeClr>
            </a:solidFill>
            <a:ln>
              <a:noFill/>
            </a:ln>
            <a:effectLst/>
          </c:spPr>
          <c:invertIfNegative val="0"/>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1-B482-47D4-B27C-109B28171D31}"/>
              </c:ext>
            </c:extLst>
          </c:dPt>
          <c:cat>
            <c:strRef>
              <c:f>如何描述數據!$E$2:$E$3</c:f>
              <c:strCache>
                <c:ptCount val="2"/>
                <c:pt idx="0">
                  <c:v>甲</c:v>
                </c:pt>
                <c:pt idx="1">
                  <c:v>乙</c:v>
                </c:pt>
              </c:strCache>
            </c:strRef>
          </c:cat>
          <c:val>
            <c:numRef>
              <c:f>如何描述數據!$F$2:$F$3</c:f>
              <c:numCache>
                <c:formatCode>General</c:formatCode>
                <c:ptCount val="2"/>
                <c:pt idx="0">
                  <c:v>3.84</c:v>
                </c:pt>
                <c:pt idx="1">
                  <c:v>6.69</c:v>
                </c:pt>
              </c:numCache>
            </c:numRef>
          </c:val>
          <c:extLst>
            <c:ext xmlns:c16="http://schemas.microsoft.com/office/drawing/2014/chart" uri="{C3380CC4-5D6E-409C-BE32-E72D297353CC}">
              <c16:uniqueId val="{00000002-B482-47D4-B27C-109B28171D31}"/>
            </c:ext>
          </c:extLst>
        </c:ser>
        <c:dLbls>
          <c:showLegendKey val="0"/>
          <c:showVal val="0"/>
          <c:showCatName val="0"/>
          <c:showSerName val="0"/>
          <c:showPercent val="0"/>
          <c:showBubbleSize val="0"/>
        </c:dLbls>
        <c:gapWidth val="194"/>
        <c:overlap val="-27"/>
        <c:axId val="589836960"/>
        <c:axId val="589837944"/>
      </c:barChart>
      <c:scatterChart>
        <c:scatterStyle val="lineMarker"/>
        <c:varyColors val="0"/>
        <c:ser>
          <c:idx val="0"/>
          <c:order val="0"/>
          <c:tx>
            <c:strRef>
              <c:f>如何描述數據!$A$26</c:f>
              <c:strCache>
                <c:ptCount val="1"/>
                <c:pt idx="0">
                  <c:v>甲</c:v>
                </c:pt>
              </c:strCache>
            </c:strRef>
          </c:tx>
          <c:spPr>
            <a:ln w="25400" cap="rnd">
              <a:noFill/>
              <a:round/>
            </a:ln>
            <a:effectLst/>
          </c:spPr>
          <c:marker>
            <c:symbol val="circle"/>
            <c:size val="5"/>
            <c:spPr>
              <a:solidFill>
                <a:srgbClr val="5B9BD5">
                  <a:alpha val="50196"/>
                </a:srgbClr>
              </a:solidFill>
              <a:ln w="9525">
                <a:solidFill>
                  <a:schemeClr val="accent1"/>
                </a:solidFill>
              </a:ln>
              <a:effectLst/>
            </c:spPr>
          </c:marker>
          <c:xVal>
            <c:numRef>
              <c:f>如何描述數據!$F$26:$F$35</c:f>
              <c:numCache>
                <c:formatCode>General</c:formatCode>
                <c:ptCount val="10"/>
                <c:pt idx="0">
                  <c:v>1.0820633267532873</c:v>
                </c:pt>
                <c:pt idx="1">
                  <c:v>1.0891535201725924</c:v>
                </c:pt>
                <c:pt idx="2">
                  <c:v>1.1734644033524755</c:v>
                </c:pt>
                <c:pt idx="3">
                  <c:v>1.170371466871357</c:v>
                </c:pt>
                <c:pt idx="4">
                  <c:v>0.82793333046096174</c:v>
                </c:pt>
                <c:pt idx="5">
                  <c:v>1.1519894168003737</c:v>
                </c:pt>
                <c:pt idx="6">
                  <c:v>1.0027520449772391</c:v>
                </c:pt>
                <c:pt idx="7">
                  <c:v>0.95068703016355494</c:v>
                </c:pt>
                <c:pt idx="8">
                  <c:v>0.81310382694671457</c:v>
                </c:pt>
                <c:pt idx="9">
                  <c:v>0.91867461107622617</c:v>
                </c:pt>
              </c:numCache>
            </c:numRef>
          </c:xVal>
          <c:yVal>
            <c:numRef>
              <c:f>如何描述數據!$B$26:$B$35</c:f>
              <c:numCache>
                <c:formatCode>General</c:formatCode>
                <c:ptCount val="10"/>
                <c:pt idx="0">
                  <c:v>4</c:v>
                </c:pt>
                <c:pt idx="1">
                  <c:v>4.2</c:v>
                </c:pt>
                <c:pt idx="2">
                  <c:v>3</c:v>
                </c:pt>
                <c:pt idx="3">
                  <c:v>3.5</c:v>
                </c:pt>
                <c:pt idx="4">
                  <c:v>4</c:v>
                </c:pt>
                <c:pt idx="5">
                  <c:v>3.7</c:v>
                </c:pt>
                <c:pt idx="6">
                  <c:v>5</c:v>
                </c:pt>
                <c:pt idx="7">
                  <c:v>3</c:v>
                </c:pt>
                <c:pt idx="8">
                  <c:v>4</c:v>
                </c:pt>
                <c:pt idx="9">
                  <c:v>3.9</c:v>
                </c:pt>
              </c:numCache>
            </c:numRef>
          </c:yVal>
          <c:smooth val="0"/>
          <c:extLst>
            <c:ext xmlns:c16="http://schemas.microsoft.com/office/drawing/2014/chart" uri="{C3380CC4-5D6E-409C-BE32-E72D297353CC}">
              <c16:uniqueId val="{00000003-B482-47D4-B27C-109B28171D31}"/>
            </c:ext>
          </c:extLst>
        </c:ser>
        <c:ser>
          <c:idx val="1"/>
          <c:order val="1"/>
          <c:tx>
            <c:strRef>
              <c:f>如何描述數據!$A$36</c:f>
              <c:strCache>
                <c:ptCount val="1"/>
                <c:pt idx="0">
                  <c:v>乙</c:v>
                </c:pt>
              </c:strCache>
            </c:strRef>
          </c:tx>
          <c:spPr>
            <a:ln w="25400" cap="rnd">
              <a:noFill/>
              <a:round/>
            </a:ln>
            <a:effectLst/>
          </c:spPr>
          <c:marker>
            <c:symbol val="circle"/>
            <c:size val="5"/>
            <c:spPr>
              <a:solidFill>
                <a:srgbClr val="ED7D31">
                  <a:alpha val="50196"/>
                </a:srgbClr>
              </a:solidFill>
              <a:ln w="9525">
                <a:solidFill>
                  <a:schemeClr val="accent2"/>
                </a:solidFill>
              </a:ln>
              <a:effectLst/>
            </c:spPr>
          </c:marker>
          <c:xVal>
            <c:numRef>
              <c:f>如何描述數據!$F$36:$F$45</c:f>
              <c:numCache>
                <c:formatCode>General</c:formatCode>
                <c:ptCount val="10"/>
                <c:pt idx="0">
                  <c:v>2.8702199446076331</c:v>
                </c:pt>
                <c:pt idx="1">
                  <c:v>3.169130597382678</c:v>
                </c:pt>
                <c:pt idx="2">
                  <c:v>2.8641610464562266</c:v>
                </c:pt>
                <c:pt idx="3">
                  <c:v>3.1921506947952252</c:v>
                </c:pt>
                <c:pt idx="4">
                  <c:v>2.8506334042286379</c:v>
                </c:pt>
                <c:pt idx="5">
                  <c:v>2.9202462864940024</c:v>
                </c:pt>
                <c:pt idx="6">
                  <c:v>2.9159315102731784</c:v>
                </c:pt>
                <c:pt idx="7">
                  <c:v>2.8587487862027663</c:v>
                </c:pt>
                <c:pt idx="8">
                  <c:v>2.9011548377162484</c:v>
                </c:pt>
                <c:pt idx="9">
                  <c:v>2.8348289861927451</c:v>
                </c:pt>
              </c:numCache>
            </c:numRef>
          </c:xVal>
          <c:yVal>
            <c:numRef>
              <c:f>如何描述數據!$B$36:$B$45</c:f>
              <c:numCache>
                <c:formatCode>General</c:formatCode>
                <c:ptCount val="10"/>
                <c:pt idx="0">
                  <c:v>5.5</c:v>
                </c:pt>
                <c:pt idx="1">
                  <c:v>5.7</c:v>
                </c:pt>
                <c:pt idx="2">
                  <c:v>8</c:v>
                </c:pt>
                <c:pt idx="3">
                  <c:v>6</c:v>
                </c:pt>
                <c:pt idx="4">
                  <c:v>5.9</c:v>
                </c:pt>
                <c:pt idx="5">
                  <c:v>6</c:v>
                </c:pt>
                <c:pt idx="6">
                  <c:v>6.3</c:v>
                </c:pt>
                <c:pt idx="7">
                  <c:v>6.5</c:v>
                </c:pt>
                <c:pt idx="8">
                  <c:v>10</c:v>
                </c:pt>
                <c:pt idx="9">
                  <c:v>7</c:v>
                </c:pt>
              </c:numCache>
            </c:numRef>
          </c:yVal>
          <c:smooth val="0"/>
          <c:extLst>
            <c:ext xmlns:c16="http://schemas.microsoft.com/office/drawing/2014/chart" uri="{C3380CC4-5D6E-409C-BE32-E72D297353CC}">
              <c16:uniqueId val="{00000004-B482-47D4-B27C-109B28171D31}"/>
            </c:ext>
          </c:extLst>
        </c:ser>
        <c:dLbls>
          <c:showLegendKey val="0"/>
          <c:showVal val="0"/>
          <c:showCatName val="0"/>
          <c:showSerName val="0"/>
          <c:showPercent val="0"/>
          <c:showBubbleSize val="0"/>
        </c:dLbls>
        <c:axId val="419647984"/>
        <c:axId val="419649624"/>
      </c:scatterChart>
      <c:catAx>
        <c:axId val="58983696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7944"/>
        <c:crosses val="autoZero"/>
        <c:auto val="1"/>
        <c:lblAlgn val="ctr"/>
        <c:lblOffset val="100"/>
        <c:tickMarkSkip val="1"/>
        <c:noMultiLvlLbl val="0"/>
      </c:catAx>
      <c:valAx>
        <c:axId val="589837944"/>
        <c:scaling>
          <c:orientation val="minMax"/>
          <c:max val="10"/>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6960"/>
        <c:crosses val="autoZero"/>
        <c:crossBetween val="between"/>
      </c:valAx>
      <c:valAx>
        <c:axId val="419649624"/>
        <c:scaling>
          <c:orientation val="minMax"/>
          <c:max val="10"/>
        </c:scaling>
        <c:delete val="0"/>
        <c:axPos val="r"/>
        <c:numFmt formatCode="General" sourceLinked="1"/>
        <c:majorTickMark val="out"/>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647984"/>
        <c:crosses val="max"/>
        <c:crossBetween val="midCat"/>
      </c:valAx>
      <c:valAx>
        <c:axId val="419647984"/>
        <c:scaling>
          <c:orientation val="minMax"/>
          <c:max val="4"/>
          <c:min val="0"/>
        </c:scaling>
        <c:delete val="0"/>
        <c:axPos val="t"/>
        <c:numFmt formatCode="General" sourceLinked="1"/>
        <c:majorTickMark val="out"/>
        <c:minorTickMark val="none"/>
        <c:tickLblPos val="none"/>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649624"/>
        <c:crosses val="max"/>
        <c:crossBetween val="midCat"/>
        <c:majorUnit val="1"/>
      </c:valAx>
      <c:spPr>
        <a:solidFill>
          <a:schemeClr val="bg1"/>
        </a:solid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276527934008248"/>
          <c:y val="5.0925925925925923E-2"/>
          <c:w val="0.7135442444694412"/>
          <c:h val="0.69815616797900248"/>
        </c:manualLayout>
      </c:layout>
      <c:scatterChart>
        <c:scatterStyle val="lineMarker"/>
        <c:varyColors val="0"/>
        <c:ser>
          <c:idx val="0"/>
          <c:order val="0"/>
          <c:tx>
            <c:strRef>
              <c:f>如何描述數據!$A$26</c:f>
              <c:strCache>
                <c:ptCount val="1"/>
                <c:pt idx="0">
                  <c:v>甲</c:v>
                </c:pt>
              </c:strCache>
            </c:strRef>
          </c:tx>
          <c:spPr>
            <a:ln w="25400" cap="rnd">
              <a:noFill/>
              <a:round/>
            </a:ln>
            <a:effectLst/>
          </c:spPr>
          <c:marker>
            <c:symbol val="circle"/>
            <c:size val="5"/>
            <c:spPr>
              <a:solidFill>
                <a:schemeClr val="accent1"/>
              </a:solidFill>
              <a:ln w="9525">
                <a:solidFill>
                  <a:schemeClr val="accent1"/>
                </a:solidFill>
              </a:ln>
              <a:effectLst/>
            </c:spPr>
          </c:marker>
          <c:xVal>
            <c:numRef>
              <c:f>如何描述數據!$C$26:$C$35</c:f>
              <c:numCache>
                <c:formatCode>General</c:formatCode>
                <c:ptCount val="10"/>
                <c:pt idx="0">
                  <c:v>1</c:v>
                </c:pt>
                <c:pt idx="1">
                  <c:v>1</c:v>
                </c:pt>
                <c:pt idx="2">
                  <c:v>1</c:v>
                </c:pt>
                <c:pt idx="3">
                  <c:v>1</c:v>
                </c:pt>
                <c:pt idx="4">
                  <c:v>1</c:v>
                </c:pt>
                <c:pt idx="5">
                  <c:v>1</c:v>
                </c:pt>
                <c:pt idx="6">
                  <c:v>1</c:v>
                </c:pt>
                <c:pt idx="7">
                  <c:v>1</c:v>
                </c:pt>
                <c:pt idx="8">
                  <c:v>1</c:v>
                </c:pt>
                <c:pt idx="9">
                  <c:v>1</c:v>
                </c:pt>
              </c:numCache>
            </c:numRef>
          </c:xVal>
          <c:yVal>
            <c:numRef>
              <c:f>如何描述數據!$B$26:$B$35</c:f>
              <c:numCache>
                <c:formatCode>General</c:formatCode>
                <c:ptCount val="10"/>
                <c:pt idx="0">
                  <c:v>4</c:v>
                </c:pt>
                <c:pt idx="1">
                  <c:v>4.2</c:v>
                </c:pt>
                <c:pt idx="2">
                  <c:v>3</c:v>
                </c:pt>
                <c:pt idx="3">
                  <c:v>3.5</c:v>
                </c:pt>
                <c:pt idx="4">
                  <c:v>4</c:v>
                </c:pt>
                <c:pt idx="5">
                  <c:v>3.7</c:v>
                </c:pt>
                <c:pt idx="6">
                  <c:v>5</c:v>
                </c:pt>
                <c:pt idx="7">
                  <c:v>3</c:v>
                </c:pt>
                <c:pt idx="8">
                  <c:v>4</c:v>
                </c:pt>
                <c:pt idx="9">
                  <c:v>3.9</c:v>
                </c:pt>
              </c:numCache>
            </c:numRef>
          </c:yVal>
          <c:smooth val="0"/>
          <c:extLst>
            <c:ext xmlns:c16="http://schemas.microsoft.com/office/drawing/2014/chart" uri="{C3380CC4-5D6E-409C-BE32-E72D297353CC}">
              <c16:uniqueId val="{00000015-91FA-402A-BFC9-C2376ED63947}"/>
            </c:ext>
          </c:extLst>
        </c:ser>
        <c:ser>
          <c:idx val="1"/>
          <c:order val="1"/>
          <c:tx>
            <c:strRef>
              <c:f>如何描述數據!$A$36</c:f>
              <c:strCache>
                <c:ptCount val="1"/>
                <c:pt idx="0">
                  <c:v>乙</c:v>
                </c:pt>
              </c:strCache>
            </c:strRef>
          </c:tx>
          <c:spPr>
            <a:ln w="25400" cap="rnd">
              <a:noFill/>
              <a:round/>
            </a:ln>
            <a:effectLst/>
          </c:spPr>
          <c:marker>
            <c:symbol val="circle"/>
            <c:size val="5"/>
            <c:spPr>
              <a:solidFill>
                <a:schemeClr val="accent2"/>
              </a:solidFill>
              <a:ln w="9525">
                <a:solidFill>
                  <a:schemeClr val="accent2"/>
                </a:solidFill>
              </a:ln>
              <a:effectLst/>
            </c:spPr>
          </c:marker>
          <c:xVal>
            <c:numRef>
              <c:f>如何描述數據!$C$36:$C$45</c:f>
              <c:numCache>
                <c:formatCode>General</c:formatCode>
                <c:ptCount val="10"/>
                <c:pt idx="0">
                  <c:v>3</c:v>
                </c:pt>
                <c:pt idx="1">
                  <c:v>3</c:v>
                </c:pt>
                <c:pt idx="2">
                  <c:v>3</c:v>
                </c:pt>
                <c:pt idx="3">
                  <c:v>3</c:v>
                </c:pt>
                <c:pt idx="4">
                  <c:v>3</c:v>
                </c:pt>
                <c:pt idx="5">
                  <c:v>3</c:v>
                </c:pt>
                <c:pt idx="6">
                  <c:v>3</c:v>
                </c:pt>
                <c:pt idx="7">
                  <c:v>3</c:v>
                </c:pt>
                <c:pt idx="8">
                  <c:v>3</c:v>
                </c:pt>
                <c:pt idx="9">
                  <c:v>3</c:v>
                </c:pt>
              </c:numCache>
            </c:numRef>
          </c:xVal>
          <c:yVal>
            <c:numRef>
              <c:f>如何描述數據!$B$36:$B$45</c:f>
              <c:numCache>
                <c:formatCode>General</c:formatCode>
                <c:ptCount val="10"/>
                <c:pt idx="0">
                  <c:v>5.5</c:v>
                </c:pt>
                <c:pt idx="1">
                  <c:v>5.7</c:v>
                </c:pt>
                <c:pt idx="2">
                  <c:v>8</c:v>
                </c:pt>
                <c:pt idx="3">
                  <c:v>6</c:v>
                </c:pt>
                <c:pt idx="4">
                  <c:v>5.9</c:v>
                </c:pt>
                <c:pt idx="5">
                  <c:v>6</c:v>
                </c:pt>
                <c:pt idx="6">
                  <c:v>6.3</c:v>
                </c:pt>
                <c:pt idx="7">
                  <c:v>6.5</c:v>
                </c:pt>
                <c:pt idx="8">
                  <c:v>10</c:v>
                </c:pt>
                <c:pt idx="9">
                  <c:v>7</c:v>
                </c:pt>
              </c:numCache>
            </c:numRef>
          </c:yVal>
          <c:smooth val="0"/>
          <c:extLst>
            <c:ext xmlns:c16="http://schemas.microsoft.com/office/drawing/2014/chart" uri="{C3380CC4-5D6E-409C-BE32-E72D297353CC}">
              <c16:uniqueId val="{00000016-91FA-402A-BFC9-C2376ED63947}"/>
            </c:ext>
          </c:extLst>
        </c:ser>
        <c:dLbls>
          <c:showLegendKey val="0"/>
          <c:showVal val="0"/>
          <c:showCatName val="0"/>
          <c:showSerName val="0"/>
          <c:showPercent val="0"/>
          <c:showBubbleSize val="0"/>
        </c:dLbls>
        <c:axId val="589836960"/>
        <c:axId val="589837944"/>
      </c:scatterChart>
      <c:valAx>
        <c:axId val="589836960"/>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7944"/>
        <c:crosses val="autoZero"/>
        <c:crossBetween val="midCat"/>
        <c:majorUnit val="1"/>
      </c:valAx>
      <c:valAx>
        <c:axId val="589837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6960"/>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15.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val">
        <cx:f>_xlchart.2</cx:f>
      </cx:numDim>
    </cx:data>
  </cx:chartData>
  <cx:chart>
    <cx:plotArea>
      <cx:plotAreaRegion>
        <cx:series layoutId="boxWhisker" uniqueId="{1D5C59CD-18DC-4943-9AC0-FC56A771C134}">
          <cx:tx>
            <cx:txData>
              <cx:f>_xlchart.1</cx:f>
              <cx:v>數值</cx:v>
            </cx:txData>
          </cx:tx>
          <cx:dataId val="0"/>
          <cx:layoutPr>
            <cx:visibility meanLine="0" meanMarker="1" nonoutliers="0" outliers="1"/>
            <cx:statistics quartileMethod="exclusive"/>
          </cx:layoutPr>
        </cx:series>
      </cx:plotAreaRegion>
      <cx:axis id="0">
        <cx:catScaling gapWidth="1"/>
        <cx:tickLabels/>
      </cx:axis>
      <cx:axis id="1">
        <cx:valScaling max="10"/>
        <cx:majorTickMarks type="out"/>
        <cx:tickLabels/>
      </cx:axis>
    </cx:plotArea>
  </cx:chart>
  <cx:spPr>
    <a:noFill/>
    <a:ln>
      <a:noFill/>
    </a:ln>
  </cx:spPr>
</cx: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圓餅圖!$B$1</c:f>
              <c:strCache>
                <c:ptCount val="1"/>
                <c:pt idx="0">
                  <c:v>數量</c:v>
                </c:pt>
              </c:strCache>
            </c:strRef>
          </c:tx>
          <c:cat>
            <c:strRef>
              <c:f>圓餅圖!$A$2:$A$5</c:f>
              <c:strCache>
                <c:ptCount val="4"/>
                <c:pt idx="0">
                  <c:v>A</c:v>
                </c:pt>
                <c:pt idx="1">
                  <c:v>B</c:v>
                </c:pt>
                <c:pt idx="2">
                  <c:v>C</c:v>
                </c:pt>
                <c:pt idx="3">
                  <c:v>D</c:v>
                </c:pt>
              </c:strCache>
            </c:strRef>
          </c:cat>
          <c:val>
            <c:numRef>
              <c:f>圓餅圖!$B$2:$B$5</c:f>
              <c:numCache>
                <c:formatCode>General</c:formatCode>
                <c:ptCount val="4"/>
                <c:pt idx="0">
                  <c:v>35</c:v>
                </c:pt>
                <c:pt idx="1">
                  <c:v>40</c:v>
                </c:pt>
                <c:pt idx="2">
                  <c:v>52</c:v>
                </c:pt>
                <c:pt idx="3">
                  <c:v>10</c:v>
                </c:pt>
              </c:numCache>
            </c:numRef>
          </c:val>
          <c:extLst>
            <c:ext xmlns:c16="http://schemas.microsoft.com/office/drawing/2014/chart" uri="{C3380CC4-5D6E-409C-BE32-E72D297353CC}">
              <c16:uniqueId val="{00000000-9DCD-4B40-9208-CB2997C818E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6573758141343445"/>
          <c:y val="0.14376772935956295"/>
          <c:w val="0.66821303587051617"/>
          <c:h val="0.64319577316679066"/>
        </c:manualLayout>
      </c:layout>
      <c:barChart>
        <c:barDir val="col"/>
        <c:grouping val="clustered"/>
        <c:varyColors val="0"/>
        <c:ser>
          <c:idx val="0"/>
          <c:order val="0"/>
          <c:tx>
            <c:strRef>
              <c:f>圓餅圖!$B$1</c:f>
              <c:strCache>
                <c:ptCount val="1"/>
                <c:pt idx="0">
                  <c:v>數量</c:v>
                </c:pt>
              </c:strCache>
            </c:strRef>
          </c:tx>
          <c:invertIfNegative val="0"/>
          <c:cat>
            <c:strRef>
              <c:f>圓餅圖!$A$2:$A$5</c:f>
              <c:strCache>
                <c:ptCount val="4"/>
                <c:pt idx="0">
                  <c:v>A</c:v>
                </c:pt>
                <c:pt idx="1">
                  <c:v>B</c:v>
                </c:pt>
                <c:pt idx="2">
                  <c:v>C</c:v>
                </c:pt>
                <c:pt idx="3">
                  <c:v>D</c:v>
                </c:pt>
              </c:strCache>
            </c:strRef>
          </c:cat>
          <c:val>
            <c:numRef>
              <c:f>圓餅圖!$B$2:$B$5</c:f>
              <c:numCache>
                <c:formatCode>General</c:formatCode>
                <c:ptCount val="4"/>
                <c:pt idx="0">
                  <c:v>35</c:v>
                </c:pt>
                <c:pt idx="1">
                  <c:v>40</c:v>
                </c:pt>
                <c:pt idx="2">
                  <c:v>52</c:v>
                </c:pt>
                <c:pt idx="3">
                  <c:v>10</c:v>
                </c:pt>
              </c:numCache>
            </c:numRef>
          </c:val>
          <c:extLst>
            <c:ext xmlns:c16="http://schemas.microsoft.com/office/drawing/2014/chart" uri="{C3380CC4-5D6E-409C-BE32-E72D297353CC}">
              <c16:uniqueId val="{00000000-6CB7-431D-A2CC-5BEC5714D83F}"/>
            </c:ext>
          </c:extLst>
        </c:ser>
        <c:dLbls>
          <c:showLegendKey val="0"/>
          <c:showVal val="0"/>
          <c:showCatName val="0"/>
          <c:showSerName val="0"/>
          <c:showPercent val="0"/>
          <c:showBubbleSize val="0"/>
        </c:dLbls>
        <c:gapWidth val="150"/>
        <c:axId val="126441344"/>
        <c:axId val="126442880"/>
      </c:barChart>
      <c:catAx>
        <c:axId val="126441344"/>
        <c:scaling>
          <c:orientation val="minMax"/>
        </c:scaling>
        <c:delete val="0"/>
        <c:axPos val="b"/>
        <c:numFmt formatCode="General" sourceLinked="0"/>
        <c:majorTickMark val="out"/>
        <c:minorTickMark val="none"/>
        <c:tickLblPos val="nextTo"/>
        <c:crossAx val="126442880"/>
        <c:crosses val="autoZero"/>
        <c:auto val="1"/>
        <c:lblAlgn val="ctr"/>
        <c:lblOffset val="100"/>
        <c:noMultiLvlLbl val="0"/>
      </c:catAx>
      <c:valAx>
        <c:axId val="126442880"/>
        <c:scaling>
          <c:orientation val="minMax"/>
        </c:scaling>
        <c:delete val="0"/>
        <c:axPos val="l"/>
        <c:numFmt formatCode="General" sourceLinked="1"/>
        <c:majorTickMark val="out"/>
        <c:minorTickMark val="none"/>
        <c:tickLblPos val="nextTo"/>
        <c:crossAx val="126441344"/>
        <c:crosses val="autoZero"/>
        <c:crossBetween val="between"/>
      </c:valAx>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折線圖與散佈圖!$A$2</c:f>
              <c:strCache>
                <c:ptCount val="1"/>
                <c:pt idx="0">
                  <c:v>測試次數</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折線圖與散佈圖!$A$3:$A$7</c:f>
              <c:numCache>
                <c:formatCode>General</c:formatCode>
                <c:ptCount val="5"/>
                <c:pt idx="0">
                  <c:v>1</c:v>
                </c:pt>
                <c:pt idx="1">
                  <c:v>2</c:v>
                </c:pt>
                <c:pt idx="2">
                  <c:v>3</c:v>
                </c:pt>
                <c:pt idx="3">
                  <c:v>4</c:v>
                </c:pt>
                <c:pt idx="4">
                  <c:v>5</c:v>
                </c:pt>
              </c:numCache>
            </c:numRef>
          </c:val>
          <c:smooth val="0"/>
          <c:extLst>
            <c:ext xmlns:c16="http://schemas.microsoft.com/office/drawing/2014/chart" uri="{C3380CC4-5D6E-409C-BE32-E72D297353CC}">
              <c16:uniqueId val="{00000000-1AC1-435B-8692-41D8A5DA25BF}"/>
            </c:ext>
          </c:extLst>
        </c:ser>
        <c:ser>
          <c:idx val="1"/>
          <c:order val="1"/>
          <c:tx>
            <c:strRef>
              <c:f>折線圖與散佈圖!$B$2</c:f>
              <c:strCache>
                <c:ptCount val="1"/>
                <c:pt idx="0">
                  <c:v>擺長7.5公分的擺動時間</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折線圖與散佈圖!$B$3:$B$7</c:f>
              <c:numCache>
                <c:formatCode>General</c:formatCode>
                <c:ptCount val="5"/>
                <c:pt idx="0">
                  <c:v>0.5</c:v>
                </c:pt>
                <c:pt idx="1">
                  <c:v>0.505</c:v>
                </c:pt>
                <c:pt idx="2">
                  <c:v>0.503</c:v>
                </c:pt>
                <c:pt idx="3">
                  <c:v>0.51</c:v>
                </c:pt>
                <c:pt idx="4">
                  <c:v>0.5</c:v>
                </c:pt>
              </c:numCache>
            </c:numRef>
          </c:val>
          <c:smooth val="0"/>
          <c:extLst>
            <c:ext xmlns:c16="http://schemas.microsoft.com/office/drawing/2014/chart" uri="{C3380CC4-5D6E-409C-BE32-E72D297353CC}">
              <c16:uniqueId val="{00000001-1AC1-435B-8692-41D8A5DA25BF}"/>
            </c:ext>
          </c:extLst>
        </c:ser>
        <c:ser>
          <c:idx val="2"/>
          <c:order val="2"/>
          <c:tx>
            <c:strRef>
              <c:f>折線圖與散佈圖!$C$2</c:f>
              <c:strCache>
                <c:ptCount val="1"/>
                <c:pt idx="0">
                  <c:v>擺長24公分的擺動時間</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折線圖與散佈圖!$C$3:$C$7</c:f>
              <c:numCache>
                <c:formatCode>General</c:formatCode>
                <c:ptCount val="5"/>
                <c:pt idx="0">
                  <c:v>1.004</c:v>
                </c:pt>
                <c:pt idx="1">
                  <c:v>1.0009999999999999</c:v>
                </c:pt>
                <c:pt idx="2">
                  <c:v>1</c:v>
                </c:pt>
                <c:pt idx="3">
                  <c:v>1.0029999999999999</c:v>
                </c:pt>
                <c:pt idx="4">
                  <c:v>1.002</c:v>
                </c:pt>
              </c:numCache>
            </c:numRef>
          </c:val>
          <c:smooth val="0"/>
          <c:extLst>
            <c:ext xmlns:c16="http://schemas.microsoft.com/office/drawing/2014/chart" uri="{C3380CC4-5D6E-409C-BE32-E72D297353CC}">
              <c16:uniqueId val="{00000002-1AC1-435B-8692-41D8A5DA25BF}"/>
            </c:ext>
          </c:extLst>
        </c:ser>
        <c:dLbls>
          <c:showLegendKey val="0"/>
          <c:showVal val="0"/>
          <c:showCatName val="0"/>
          <c:showSerName val="0"/>
          <c:showPercent val="0"/>
          <c:showBubbleSize val="0"/>
        </c:dLbls>
        <c:marker val="1"/>
        <c:smooth val="0"/>
        <c:axId val="678453824"/>
        <c:axId val="678455136"/>
      </c:lineChart>
      <c:catAx>
        <c:axId val="67845382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78455136"/>
        <c:crosses val="autoZero"/>
        <c:auto val="1"/>
        <c:lblAlgn val="ctr"/>
        <c:lblOffset val="100"/>
        <c:noMultiLvlLbl val="0"/>
      </c:catAx>
      <c:valAx>
        <c:axId val="67845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78453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527531714785651"/>
          <c:y val="0.14916666666666667"/>
          <c:w val="0.57553012904636924"/>
          <c:h val="0.64272799233429168"/>
        </c:manualLayout>
      </c:layout>
      <c:scatterChart>
        <c:scatterStyle val="lineMarker"/>
        <c:varyColors val="0"/>
        <c:ser>
          <c:idx val="0"/>
          <c:order val="0"/>
          <c:tx>
            <c:strRef>
              <c:f>折線圖與散佈圖!$A$46</c:f>
              <c:strCache>
                <c:ptCount val="1"/>
                <c:pt idx="0">
                  <c:v>擺長</c:v>
                </c:pt>
              </c:strCache>
            </c:strRef>
          </c:tx>
          <c:spPr>
            <a:ln w="25400" cap="rnd">
              <a:noFill/>
              <a:round/>
            </a:ln>
            <a:effectLst/>
          </c:spPr>
          <c:marker>
            <c:symbol val="circle"/>
            <c:size val="5"/>
            <c:spPr>
              <a:solidFill>
                <a:schemeClr val="accent1"/>
              </a:solidFill>
              <a:ln w="9525">
                <a:solidFill>
                  <a:schemeClr val="accent1"/>
                </a:solidFill>
              </a:ln>
              <a:effectLst/>
            </c:spPr>
          </c:marker>
          <c:xVal>
            <c:numRef>
              <c:f>折線圖與散佈圖!$B$46:$B$47</c:f>
              <c:numCache>
                <c:formatCode>General</c:formatCode>
                <c:ptCount val="2"/>
                <c:pt idx="0">
                  <c:v>7.5</c:v>
                </c:pt>
                <c:pt idx="1">
                  <c:v>24</c:v>
                </c:pt>
              </c:numCache>
            </c:numRef>
          </c:xVal>
          <c:yVal>
            <c:numRef>
              <c:f>折線圖與散佈圖!$C$46:$C$47</c:f>
              <c:numCache>
                <c:formatCode>General</c:formatCode>
                <c:ptCount val="2"/>
                <c:pt idx="0">
                  <c:v>0.50359999999999994</c:v>
                </c:pt>
                <c:pt idx="1">
                  <c:v>1.002</c:v>
                </c:pt>
              </c:numCache>
            </c:numRef>
          </c:yVal>
          <c:smooth val="0"/>
          <c:extLst>
            <c:ext xmlns:c16="http://schemas.microsoft.com/office/drawing/2014/chart" uri="{C3380CC4-5D6E-409C-BE32-E72D297353CC}">
              <c16:uniqueId val="{00000001-7DA4-4409-B759-84FF2A7C5E1C}"/>
            </c:ext>
          </c:extLst>
        </c:ser>
        <c:dLbls>
          <c:showLegendKey val="0"/>
          <c:showVal val="0"/>
          <c:showCatName val="0"/>
          <c:showSerName val="0"/>
          <c:showPercent val="0"/>
          <c:showBubbleSize val="0"/>
        </c:dLbls>
        <c:axId val="532612176"/>
        <c:axId val="532615128"/>
      </c:scatterChart>
      <c:valAx>
        <c:axId val="5326121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擺長</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32615128"/>
        <c:crosses val="autoZero"/>
        <c:crossBetween val="midCat"/>
      </c:valAx>
      <c:valAx>
        <c:axId val="532615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時間</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3261217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946888991817199"/>
          <c:y val="8.3562395609639697E-2"/>
          <c:w val="0.60276141952844131"/>
          <c:h val="0.72886940268830025"/>
        </c:manualLayout>
      </c:layout>
      <c:scatterChart>
        <c:scatterStyle val="lineMarker"/>
        <c:varyColors val="0"/>
        <c:ser>
          <c:idx val="0"/>
          <c:order val="0"/>
          <c:tx>
            <c:strRef>
              <c:f>圖例格線刻度!$B$1</c:f>
              <c:strCache>
                <c:ptCount val="1"/>
                <c:pt idx="0">
                  <c:v>A</c:v>
                </c:pt>
              </c:strCache>
            </c:strRef>
          </c:tx>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圖例格線刻度!$B$2:$B$8</c:f>
              <c:numCache>
                <c:formatCode>General</c:formatCode>
                <c:ptCount val="7"/>
                <c:pt idx="0">
                  <c:v>1</c:v>
                </c:pt>
                <c:pt idx="1">
                  <c:v>2</c:v>
                </c:pt>
                <c:pt idx="2">
                  <c:v>4</c:v>
                </c:pt>
                <c:pt idx="3">
                  <c:v>5</c:v>
                </c:pt>
                <c:pt idx="4">
                  <c:v>5</c:v>
                </c:pt>
                <c:pt idx="5">
                  <c:v>6.5</c:v>
                </c:pt>
                <c:pt idx="6">
                  <c:v>7</c:v>
                </c:pt>
              </c:numCache>
            </c:numRef>
          </c:yVal>
          <c:smooth val="0"/>
          <c:extLst>
            <c:ext xmlns:c16="http://schemas.microsoft.com/office/drawing/2014/chart" uri="{C3380CC4-5D6E-409C-BE32-E72D297353CC}">
              <c16:uniqueId val="{00000000-2A00-40E2-B3C9-42B1B26BB703}"/>
            </c:ext>
          </c:extLst>
        </c:ser>
        <c:ser>
          <c:idx val="1"/>
          <c:order val="1"/>
          <c:tx>
            <c:strRef>
              <c:f>圖例格線刻度!$C$1</c:f>
              <c:strCache>
                <c:ptCount val="1"/>
                <c:pt idx="0">
                  <c:v>B</c:v>
                </c:pt>
              </c:strCache>
            </c:strRef>
          </c:tx>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圖例格線刻度!$C$2:$C$8</c:f>
              <c:numCache>
                <c:formatCode>General</c:formatCode>
                <c:ptCount val="7"/>
                <c:pt idx="0">
                  <c:v>1.2</c:v>
                </c:pt>
                <c:pt idx="1">
                  <c:v>3</c:v>
                </c:pt>
                <c:pt idx="2">
                  <c:v>5</c:v>
                </c:pt>
                <c:pt idx="3">
                  <c:v>6</c:v>
                </c:pt>
                <c:pt idx="4">
                  <c:v>6</c:v>
                </c:pt>
                <c:pt idx="5">
                  <c:v>7</c:v>
                </c:pt>
                <c:pt idx="6">
                  <c:v>8</c:v>
                </c:pt>
              </c:numCache>
            </c:numRef>
          </c:yVal>
          <c:smooth val="0"/>
          <c:extLst>
            <c:ext xmlns:c16="http://schemas.microsoft.com/office/drawing/2014/chart" uri="{C3380CC4-5D6E-409C-BE32-E72D297353CC}">
              <c16:uniqueId val="{00000001-2A00-40E2-B3C9-42B1B26BB703}"/>
            </c:ext>
          </c:extLst>
        </c:ser>
        <c:ser>
          <c:idx val="2"/>
          <c:order val="2"/>
          <c:tx>
            <c:strRef>
              <c:f>圖例格線刻度!$D$1</c:f>
              <c:strCache>
                <c:ptCount val="1"/>
                <c:pt idx="0">
                  <c:v>C</c:v>
                </c:pt>
              </c:strCache>
            </c:strRef>
          </c:tx>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圖例格線刻度!$D$2:$D$8</c:f>
              <c:numCache>
                <c:formatCode>General</c:formatCode>
                <c:ptCount val="7"/>
                <c:pt idx="0">
                  <c:v>1.4</c:v>
                </c:pt>
                <c:pt idx="1">
                  <c:v>5</c:v>
                </c:pt>
                <c:pt idx="2">
                  <c:v>6</c:v>
                </c:pt>
                <c:pt idx="3">
                  <c:v>7</c:v>
                </c:pt>
                <c:pt idx="4">
                  <c:v>7</c:v>
                </c:pt>
                <c:pt idx="5">
                  <c:v>8</c:v>
                </c:pt>
                <c:pt idx="6">
                  <c:v>9</c:v>
                </c:pt>
              </c:numCache>
            </c:numRef>
          </c:yVal>
          <c:smooth val="0"/>
          <c:extLst>
            <c:ext xmlns:c16="http://schemas.microsoft.com/office/drawing/2014/chart" uri="{C3380CC4-5D6E-409C-BE32-E72D297353CC}">
              <c16:uniqueId val="{00000002-2A00-40E2-B3C9-42B1B26BB703}"/>
            </c:ext>
          </c:extLst>
        </c:ser>
        <c:dLbls>
          <c:showLegendKey val="0"/>
          <c:showVal val="0"/>
          <c:showCatName val="0"/>
          <c:showSerName val="0"/>
          <c:showPercent val="0"/>
          <c:showBubbleSize val="0"/>
        </c:dLbls>
        <c:axId val="127268736"/>
        <c:axId val="127270272"/>
      </c:scatterChart>
      <c:valAx>
        <c:axId val="127268736"/>
        <c:scaling>
          <c:orientation val="minMax"/>
        </c:scaling>
        <c:delete val="0"/>
        <c:axPos val="b"/>
        <c:numFmt formatCode="General" sourceLinked="1"/>
        <c:majorTickMark val="out"/>
        <c:minorTickMark val="none"/>
        <c:tickLblPos val="nextTo"/>
        <c:crossAx val="127270272"/>
        <c:crosses val="autoZero"/>
        <c:crossBetween val="midCat"/>
      </c:valAx>
      <c:valAx>
        <c:axId val="127270272"/>
        <c:scaling>
          <c:orientation val="minMax"/>
        </c:scaling>
        <c:delete val="0"/>
        <c:axPos val="l"/>
        <c:majorGridlines/>
        <c:numFmt formatCode="General" sourceLinked="1"/>
        <c:majorTickMark val="out"/>
        <c:minorTickMark val="none"/>
        <c:tickLblPos val="nextTo"/>
        <c:crossAx val="127268736"/>
        <c:crosses val="autoZero"/>
        <c:crossBetween val="midCat"/>
      </c:valAx>
    </c:plotArea>
    <c:legend>
      <c:legendPos val="r"/>
      <c:layout>
        <c:manualLayout>
          <c:xMode val="edge"/>
          <c:yMode val="edge"/>
          <c:x val="0.8011198600174978"/>
          <c:y val="8.7779368488029905E-2"/>
          <c:w val="0.16672621804627363"/>
          <c:h val="0.21323789071820567"/>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manualLayout>
          <c:layoutTarget val="inner"/>
          <c:xMode val="edge"/>
          <c:yMode val="edge"/>
          <c:x val="0.1956574771219291"/>
          <c:y val="0.14149029982363318"/>
          <c:w val="0.75227439635738969"/>
          <c:h val="0.71649793775778037"/>
        </c:manualLayout>
      </c:layout>
      <c:scatterChart>
        <c:scatterStyle val="lineMarker"/>
        <c:varyColors val="0"/>
        <c:ser>
          <c:idx val="0"/>
          <c:order val="0"/>
          <c:tx>
            <c:strRef>
              <c:f>折線圖與散佈圖!$A$68</c:f>
              <c:strCache>
                <c:ptCount val="1"/>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折線圖與散佈圖!$A$70:$A$90</c:f>
              <c:numCache>
                <c:formatCode>General</c:formatCode>
                <c:ptCount val="21"/>
                <c:pt idx="0">
                  <c:v>6</c:v>
                </c:pt>
                <c:pt idx="1">
                  <c:v>7</c:v>
                </c:pt>
                <c:pt idx="2">
                  <c:v>10</c:v>
                </c:pt>
                <c:pt idx="3">
                  <c:v>20</c:v>
                </c:pt>
                <c:pt idx="4">
                  <c:v>22.5</c:v>
                </c:pt>
                <c:pt idx="5">
                  <c:v>22.5</c:v>
                </c:pt>
                <c:pt idx="6">
                  <c:v>25</c:v>
                </c:pt>
                <c:pt idx="7">
                  <c:v>30</c:v>
                </c:pt>
                <c:pt idx="8">
                  <c:v>40</c:v>
                </c:pt>
                <c:pt idx="9">
                  <c:v>45</c:v>
                </c:pt>
                <c:pt idx="10">
                  <c:v>47</c:v>
                </c:pt>
                <c:pt idx="11">
                  <c:v>48</c:v>
                </c:pt>
                <c:pt idx="12">
                  <c:v>49</c:v>
                </c:pt>
                <c:pt idx="13">
                  <c:v>50</c:v>
                </c:pt>
                <c:pt idx="14">
                  <c:v>62</c:v>
                </c:pt>
                <c:pt idx="15">
                  <c:v>70</c:v>
                </c:pt>
                <c:pt idx="16">
                  <c:v>80</c:v>
                </c:pt>
                <c:pt idx="17">
                  <c:v>90</c:v>
                </c:pt>
                <c:pt idx="18">
                  <c:v>100</c:v>
                </c:pt>
                <c:pt idx="19">
                  <c:v>108</c:v>
                </c:pt>
                <c:pt idx="20">
                  <c:v>112</c:v>
                </c:pt>
              </c:numCache>
            </c:numRef>
          </c:xVal>
          <c:yVal>
            <c:numRef>
              <c:f>折線圖與散佈圖!$B$70:$B$90</c:f>
              <c:numCache>
                <c:formatCode>General</c:formatCode>
                <c:ptCount val="21"/>
                <c:pt idx="0">
                  <c:v>0.505</c:v>
                </c:pt>
                <c:pt idx="1">
                  <c:v>0.54900000000000004</c:v>
                </c:pt>
                <c:pt idx="2">
                  <c:v>0.69899999999999995</c:v>
                </c:pt>
                <c:pt idx="3">
                  <c:v>0.93600000000000005</c:v>
                </c:pt>
                <c:pt idx="4">
                  <c:v>1.004</c:v>
                </c:pt>
                <c:pt idx="5">
                  <c:v>0.997</c:v>
                </c:pt>
                <c:pt idx="6">
                  <c:v>1.07</c:v>
                </c:pt>
                <c:pt idx="7">
                  <c:v>1.0920000000000001</c:v>
                </c:pt>
                <c:pt idx="8">
                  <c:v>1.2549999999999999</c:v>
                </c:pt>
                <c:pt idx="9">
                  <c:v>1.363</c:v>
                </c:pt>
                <c:pt idx="10">
                  <c:v>1.381</c:v>
                </c:pt>
                <c:pt idx="11">
                  <c:v>1.41</c:v>
                </c:pt>
                <c:pt idx="12">
                  <c:v>1.4259999999999999</c:v>
                </c:pt>
                <c:pt idx="13">
                  <c:v>1.421</c:v>
                </c:pt>
                <c:pt idx="14">
                  <c:v>1.536</c:v>
                </c:pt>
                <c:pt idx="15">
                  <c:v>1.694</c:v>
                </c:pt>
                <c:pt idx="16">
                  <c:v>1.784</c:v>
                </c:pt>
                <c:pt idx="17">
                  <c:v>1.9079999999999999</c:v>
                </c:pt>
                <c:pt idx="18">
                  <c:v>2.0030000000000001</c:v>
                </c:pt>
                <c:pt idx="19">
                  <c:v>2.0750000000000002</c:v>
                </c:pt>
                <c:pt idx="20">
                  <c:v>2.1110000000000002</c:v>
                </c:pt>
              </c:numCache>
            </c:numRef>
          </c:yVal>
          <c:smooth val="0"/>
          <c:extLst>
            <c:ext xmlns:c16="http://schemas.microsoft.com/office/drawing/2014/chart" uri="{C3380CC4-5D6E-409C-BE32-E72D297353CC}">
              <c16:uniqueId val="{00000000-55C9-471A-BA16-9361F67257EA}"/>
            </c:ext>
          </c:extLst>
        </c:ser>
        <c:dLbls>
          <c:showLegendKey val="0"/>
          <c:showVal val="0"/>
          <c:showCatName val="0"/>
          <c:showSerName val="0"/>
          <c:showPercent val="0"/>
          <c:showBubbleSize val="0"/>
        </c:dLbls>
        <c:axId val="662030832"/>
        <c:axId val="662033784"/>
      </c:scatterChart>
      <c:valAx>
        <c:axId val="662030832"/>
        <c:scaling>
          <c:orientation val="minMax"/>
          <c:max val="1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擺長</a:t>
                </a:r>
                <a:r>
                  <a:rPr lang="en-US" altLang="zh-TW"/>
                  <a:t>(cm)</a:t>
                </a:r>
                <a:endParaRPr lang="zh-TW"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2033784"/>
        <c:crosses val="autoZero"/>
        <c:crossBetween val="midCat"/>
      </c:valAx>
      <c:valAx>
        <c:axId val="662033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擺動週期</a:t>
                </a:r>
                <a:r>
                  <a:rPr lang="en-US" altLang="zh-TW"/>
                  <a:t>(</a:t>
                </a:r>
                <a:r>
                  <a:rPr lang="zh-TW" altLang="en-US"/>
                  <a:t>秒</a:t>
                </a:r>
                <a:r>
                  <a:rPr lang="en-US" altLang="zh-TW"/>
                  <a:t>/</a:t>
                </a:r>
                <a:r>
                  <a:rPr lang="zh-TW" altLang="en-US"/>
                  <a:t>次</a:t>
                </a:r>
                <a:r>
                  <a:rPr lang="en-US" altLang="zh-TW"/>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20308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TW"/>
        </a:p>
      </c:txPr>
    </c:title>
    <c:autoTitleDeleted val="0"/>
    <c:plotArea>
      <c:layout>
        <c:manualLayout>
          <c:layoutTarget val="inner"/>
          <c:xMode val="edge"/>
          <c:yMode val="edge"/>
          <c:x val="0.1956574771219291"/>
          <c:y val="0.14149029982363318"/>
          <c:w val="0.75227439635738969"/>
          <c:h val="0.71649793775778037"/>
        </c:manualLayout>
      </c:layout>
      <c:scatterChart>
        <c:scatterStyle val="lineMarker"/>
        <c:varyColors val="0"/>
        <c:ser>
          <c:idx val="0"/>
          <c:order val="0"/>
          <c:tx>
            <c:strRef>
              <c:f>折線圖與散佈圖!$A$68</c:f>
              <c:strCache>
                <c:ptCount val="1"/>
              </c:strCache>
            </c:strRef>
          </c:tx>
          <c:spPr>
            <a:ln w="25400" cap="rnd">
              <a:noFill/>
              <a:round/>
            </a:ln>
            <a:effectLst/>
          </c:spPr>
          <c:marker>
            <c:symbol val="circle"/>
            <c:size val="5"/>
            <c:spPr>
              <a:solidFill>
                <a:schemeClr val="bg1">
                  <a:lumMod val="65000"/>
                </a:schemeClr>
              </a:solidFill>
              <a:ln w="9525">
                <a:noFill/>
              </a:ln>
              <a:effectLst/>
            </c:spPr>
          </c:marker>
          <c:trendline>
            <c:spPr>
              <a:ln w="19050" cap="rnd">
                <a:solidFill>
                  <a:schemeClr val="bg1">
                    <a:lumMod val="75000"/>
                  </a:schemeClr>
                </a:solidFill>
                <a:prstDash val="sysDot"/>
              </a:ln>
              <a:effectLst/>
            </c:spPr>
            <c:trendlineType val="power"/>
            <c:dispRSqr val="1"/>
            <c:dispEq val="1"/>
            <c:trendlineLbl>
              <c:layout>
                <c:manualLayout>
                  <c:x val="-8.1600155819938569E-2"/>
                  <c:y val="-4.964874907936163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trendlineLbl>
          </c:trendline>
          <c:xVal>
            <c:numRef>
              <c:f>折線圖與散佈圖!$A$70:$A$90</c:f>
              <c:numCache>
                <c:formatCode>General</c:formatCode>
                <c:ptCount val="21"/>
                <c:pt idx="0">
                  <c:v>6</c:v>
                </c:pt>
                <c:pt idx="1">
                  <c:v>7</c:v>
                </c:pt>
                <c:pt idx="2">
                  <c:v>10</c:v>
                </c:pt>
                <c:pt idx="3">
                  <c:v>20</c:v>
                </c:pt>
                <c:pt idx="4">
                  <c:v>22.5</c:v>
                </c:pt>
                <c:pt idx="5">
                  <c:v>22.5</c:v>
                </c:pt>
                <c:pt idx="6">
                  <c:v>25</c:v>
                </c:pt>
                <c:pt idx="7">
                  <c:v>30</c:v>
                </c:pt>
                <c:pt idx="8">
                  <c:v>40</c:v>
                </c:pt>
                <c:pt idx="9">
                  <c:v>45</c:v>
                </c:pt>
                <c:pt idx="10">
                  <c:v>47</c:v>
                </c:pt>
                <c:pt idx="11">
                  <c:v>48</c:v>
                </c:pt>
                <c:pt idx="12">
                  <c:v>49</c:v>
                </c:pt>
                <c:pt idx="13">
                  <c:v>50</c:v>
                </c:pt>
                <c:pt idx="14">
                  <c:v>62</c:v>
                </c:pt>
                <c:pt idx="15">
                  <c:v>70</c:v>
                </c:pt>
                <c:pt idx="16">
                  <c:v>80</c:v>
                </c:pt>
                <c:pt idx="17">
                  <c:v>90</c:v>
                </c:pt>
                <c:pt idx="18">
                  <c:v>100</c:v>
                </c:pt>
                <c:pt idx="19">
                  <c:v>108</c:v>
                </c:pt>
                <c:pt idx="20">
                  <c:v>112</c:v>
                </c:pt>
              </c:numCache>
            </c:numRef>
          </c:xVal>
          <c:yVal>
            <c:numRef>
              <c:f>折線圖與散佈圖!$B$70:$B$90</c:f>
              <c:numCache>
                <c:formatCode>General</c:formatCode>
                <c:ptCount val="21"/>
                <c:pt idx="0">
                  <c:v>0.505</c:v>
                </c:pt>
                <c:pt idx="1">
                  <c:v>0.54900000000000004</c:v>
                </c:pt>
                <c:pt idx="2">
                  <c:v>0.69899999999999995</c:v>
                </c:pt>
                <c:pt idx="3">
                  <c:v>0.93600000000000005</c:v>
                </c:pt>
                <c:pt idx="4">
                  <c:v>1.004</c:v>
                </c:pt>
                <c:pt idx="5">
                  <c:v>0.997</c:v>
                </c:pt>
                <c:pt idx="6">
                  <c:v>1.07</c:v>
                </c:pt>
                <c:pt idx="7">
                  <c:v>1.0920000000000001</c:v>
                </c:pt>
                <c:pt idx="8">
                  <c:v>1.2549999999999999</c:v>
                </c:pt>
                <c:pt idx="9">
                  <c:v>1.363</c:v>
                </c:pt>
                <c:pt idx="10">
                  <c:v>1.381</c:v>
                </c:pt>
                <c:pt idx="11">
                  <c:v>1.41</c:v>
                </c:pt>
                <c:pt idx="12">
                  <c:v>1.4259999999999999</c:v>
                </c:pt>
                <c:pt idx="13">
                  <c:v>1.421</c:v>
                </c:pt>
                <c:pt idx="14">
                  <c:v>1.536</c:v>
                </c:pt>
                <c:pt idx="15">
                  <c:v>1.694</c:v>
                </c:pt>
                <c:pt idx="16">
                  <c:v>1.784</c:v>
                </c:pt>
                <c:pt idx="17">
                  <c:v>1.9079999999999999</c:v>
                </c:pt>
                <c:pt idx="18">
                  <c:v>2.0030000000000001</c:v>
                </c:pt>
                <c:pt idx="19">
                  <c:v>2.0750000000000002</c:v>
                </c:pt>
                <c:pt idx="20">
                  <c:v>2.1110000000000002</c:v>
                </c:pt>
              </c:numCache>
            </c:numRef>
          </c:yVal>
          <c:smooth val="0"/>
          <c:extLst>
            <c:ext xmlns:c16="http://schemas.microsoft.com/office/drawing/2014/chart" uri="{C3380CC4-5D6E-409C-BE32-E72D297353CC}">
              <c16:uniqueId val="{00000000-1417-40B3-A18D-5EB266654D36}"/>
            </c:ext>
          </c:extLst>
        </c:ser>
        <c:dLbls>
          <c:showLegendKey val="0"/>
          <c:showVal val="0"/>
          <c:showCatName val="0"/>
          <c:showSerName val="0"/>
          <c:showPercent val="0"/>
          <c:showBubbleSize val="0"/>
        </c:dLbls>
        <c:axId val="662030832"/>
        <c:axId val="662033784"/>
      </c:scatterChart>
      <c:valAx>
        <c:axId val="662030832"/>
        <c:scaling>
          <c:orientation val="minMax"/>
          <c:max val="120"/>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擺長</a:t>
                </a:r>
                <a:r>
                  <a:rPr lang="en-US" altLang="zh-TW"/>
                  <a:t>(cm)</a:t>
                </a:r>
                <a:endParaRPr lang="zh-TW"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2033784"/>
        <c:crosses val="autoZero"/>
        <c:crossBetween val="midCat"/>
      </c:valAx>
      <c:valAx>
        <c:axId val="6620337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擺動週期</a:t>
                </a:r>
                <a:r>
                  <a:rPr lang="en-US" altLang="zh-TW"/>
                  <a:t>(</a:t>
                </a:r>
                <a:r>
                  <a:rPr lang="zh-TW" altLang="en-US"/>
                  <a:t>秒</a:t>
                </a:r>
                <a:r>
                  <a:rPr lang="en-US" altLang="zh-TW"/>
                  <a:t>/</a:t>
                </a:r>
                <a:r>
                  <a:rPr lang="zh-TW" altLang="en-US"/>
                  <a:t>次</a:t>
                </a:r>
                <a:r>
                  <a:rPr lang="en-US" altLang="zh-TW"/>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20308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49699256342959"/>
          <c:y val="5.6286546467827825E-2"/>
          <c:w val="0.79430856299212593"/>
          <c:h val="0.61073562124512937"/>
        </c:manualLayout>
      </c:layout>
      <c:lineChart>
        <c:grouping val="standard"/>
        <c:varyColors val="0"/>
        <c:ser>
          <c:idx val="1"/>
          <c:order val="0"/>
          <c:tx>
            <c:strRef>
              <c:f>折線圖與散佈圖!$B$2</c:f>
              <c:strCache>
                <c:ptCount val="1"/>
                <c:pt idx="0">
                  <c:v>擺長7.5公分的擺動時間</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折線圖與散佈圖!$A$3:$A$7</c:f>
              <c:numCache>
                <c:formatCode>General</c:formatCode>
                <c:ptCount val="5"/>
                <c:pt idx="0">
                  <c:v>1</c:v>
                </c:pt>
                <c:pt idx="1">
                  <c:v>2</c:v>
                </c:pt>
                <c:pt idx="2">
                  <c:v>3</c:v>
                </c:pt>
                <c:pt idx="3">
                  <c:v>4</c:v>
                </c:pt>
                <c:pt idx="4">
                  <c:v>5</c:v>
                </c:pt>
              </c:numCache>
            </c:numRef>
          </c:cat>
          <c:val>
            <c:numRef>
              <c:f>折線圖與散佈圖!$B$3:$B$7</c:f>
              <c:numCache>
                <c:formatCode>General</c:formatCode>
                <c:ptCount val="5"/>
                <c:pt idx="0">
                  <c:v>0.5</c:v>
                </c:pt>
                <c:pt idx="1">
                  <c:v>0.505</c:v>
                </c:pt>
                <c:pt idx="2">
                  <c:v>0.503</c:v>
                </c:pt>
                <c:pt idx="3">
                  <c:v>0.51</c:v>
                </c:pt>
                <c:pt idx="4">
                  <c:v>0.5</c:v>
                </c:pt>
              </c:numCache>
            </c:numRef>
          </c:val>
          <c:smooth val="0"/>
          <c:extLst>
            <c:ext xmlns:c16="http://schemas.microsoft.com/office/drawing/2014/chart" uri="{C3380CC4-5D6E-409C-BE32-E72D297353CC}">
              <c16:uniqueId val="{00000001-6149-45C1-840A-3328BBAB3BF4}"/>
            </c:ext>
          </c:extLst>
        </c:ser>
        <c:ser>
          <c:idx val="2"/>
          <c:order val="1"/>
          <c:tx>
            <c:strRef>
              <c:f>折線圖與散佈圖!$C$2</c:f>
              <c:strCache>
                <c:ptCount val="1"/>
                <c:pt idx="0">
                  <c:v>擺長24公分的擺動時間</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折線圖與散佈圖!$A$3:$A$7</c:f>
              <c:numCache>
                <c:formatCode>General</c:formatCode>
                <c:ptCount val="5"/>
                <c:pt idx="0">
                  <c:v>1</c:v>
                </c:pt>
                <c:pt idx="1">
                  <c:v>2</c:v>
                </c:pt>
                <c:pt idx="2">
                  <c:v>3</c:v>
                </c:pt>
                <c:pt idx="3">
                  <c:v>4</c:v>
                </c:pt>
                <c:pt idx="4">
                  <c:v>5</c:v>
                </c:pt>
              </c:numCache>
            </c:numRef>
          </c:cat>
          <c:val>
            <c:numRef>
              <c:f>折線圖與散佈圖!$C$3:$C$7</c:f>
              <c:numCache>
                <c:formatCode>General</c:formatCode>
                <c:ptCount val="5"/>
                <c:pt idx="0">
                  <c:v>1.004</c:v>
                </c:pt>
                <c:pt idx="1">
                  <c:v>1.0009999999999999</c:v>
                </c:pt>
                <c:pt idx="2">
                  <c:v>1</c:v>
                </c:pt>
                <c:pt idx="3">
                  <c:v>1.0029999999999999</c:v>
                </c:pt>
                <c:pt idx="4">
                  <c:v>1.002</c:v>
                </c:pt>
              </c:numCache>
            </c:numRef>
          </c:val>
          <c:smooth val="0"/>
          <c:extLst>
            <c:ext xmlns:c16="http://schemas.microsoft.com/office/drawing/2014/chart" uri="{C3380CC4-5D6E-409C-BE32-E72D297353CC}">
              <c16:uniqueId val="{00000002-6149-45C1-840A-3328BBAB3BF4}"/>
            </c:ext>
          </c:extLst>
        </c:ser>
        <c:dLbls>
          <c:showLegendKey val="0"/>
          <c:showVal val="0"/>
          <c:showCatName val="0"/>
          <c:showSerName val="0"/>
          <c:showPercent val="0"/>
          <c:showBubbleSize val="0"/>
        </c:dLbls>
        <c:marker val="1"/>
        <c:smooth val="0"/>
        <c:axId val="678453824"/>
        <c:axId val="678455136"/>
      </c:lineChart>
      <c:catAx>
        <c:axId val="67845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次數</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78455136"/>
        <c:crosses val="autoZero"/>
        <c:auto val="1"/>
        <c:lblAlgn val="ctr"/>
        <c:lblOffset val="100"/>
        <c:noMultiLvlLbl val="0"/>
      </c:catAx>
      <c:valAx>
        <c:axId val="67845513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時間</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78453824"/>
        <c:crosses val="autoZero"/>
        <c:crossBetween val="between"/>
      </c:valAx>
      <c:spPr>
        <a:noFill/>
        <a:ln>
          <a:solidFill>
            <a:schemeClr val="bg1">
              <a:lumMod val="75000"/>
            </a:schemeClr>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46981627296587"/>
          <c:y val="0.12037037037037036"/>
          <c:w val="0.59591896325459315"/>
          <c:h val="0.67963764946048411"/>
        </c:manualLayout>
      </c:layout>
      <c:lineChart>
        <c:grouping val="standard"/>
        <c:varyColors val="0"/>
        <c:ser>
          <c:idx val="1"/>
          <c:order val="0"/>
          <c:tx>
            <c:strRef>
              <c:f>折線圖與散佈圖!$B$21</c:f>
              <c:strCache>
                <c:ptCount val="1"/>
                <c:pt idx="0">
                  <c:v>時間</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折線圖與散佈圖!$A$22:$A$26</c:f>
              <c:numCache>
                <c:formatCode>General</c:formatCode>
                <c:ptCount val="5"/>
                <c:pt idx="0">
                  <c:v>1</c:v>
                </c:pt>
                <c:pt idx="1">
                  <c:v>2</c:v>
                </c:pt>
                <c:pt idx="2">
                  <c:v>3</c:v>
                </c:pt>
                <c:pt idx="3">
                  <c:v>4</c:v>
                </c:pt>
                <c:pt idx="4">
                  <c:v>5</c:v>
                </c:pt>
              </c:numCache>
            </c:numRef>
          </c:cat>
          <c:val>
            <c:numRef>
              <c:f>折線圖與散佈圖!$B$22:$B$26</c:f>
              <c:numCache>
                <c:formatCode>General</c:formatCode>
                <c:ptCount val="5"/>
                <c:pt idx="0">
                  <c:v>7</c:v>
                </c:pt>
                <c:pt idx="1">
                  <c:v>8</c:v>
                </c:pt>
                <c:pt idx="2">
                  <c:v>8</c:v>
                </c:pt>
                <c:pt idx="3">
                  <c:v>9</c:v>
                </c:pt>
                <c:pt idx="4">
                  <c:v>10</c:v>
                </c:pt>
              </c:numCache>
            </c:numRef>
          </c:val>
          <c:smooth val="0"/>
          <c:extLst>
            <c:ext xmlns:c16="http://schemas.microsoft.com/office/drawing/2014/chart" uri="{C3380CC4-5D6E-409C-BE32-E72D297353CC}">
              <c16:uniqueId val="{00000001-00F2-44E9-B410-A5A1048FAA90}"/>
            </c:ext>
          </c:extLst>
        </c:ser>
        <c:dLbls>
          <c:showLegendKey val="0"/>
          <c:showVal val="0"/>
          <c:showCatName val="0"/>
          <c:showSerName val="0"/>
          <c:showPercent val="0"/>
          <c:showBubbleSize val="0"/>
        </c:dLbls>
        <c:marker val="1"/>
        <c:smooth val="0"/>
        <c:axId val="656729784"/>
        <c:axId val="656730112"/>
      </c:lineChart>
      <c:catAx>
        <c:axId val="656729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次數</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6730112"/>
        <c:crosses val="autoZero"/>
        <c:auto val="1"/>
        <c:lblAlgn val="ctr"/>
        <c:lblOffset val="100"/>
        <c:noMultiLvlLbl val="0"/>
      </c:catAx>
      <c:valAx>
        <c:axId val="6567301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時間</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672978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46981627296587"/>
          <c:y val="0.12037037037037036"/>
          <c:w val="0.59591896325459315"/>
          <c:h val="0.67963764946048411"/>
        </c:manualLayout>
      </c:layout>
      <c:scatterChart>
        <c:scatterStyle val="lineMarker"/>
        <c:varyColors val="0"/>
        <c:ser>
          <c:idx val="1"/>
          <c:order val="0"/>
          <c:tx>
            <c:strRef>
              <c:f>折線圖與散佈圖!$B$21</c:f>
              <c:strCache>
                <c:ptCount val="1"/>
                <c:pt idx="0">
                  <c:v>時間</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xVal>
            <c:numRef>
              <c:f>折線圖與散佈圖!$A$22:$A$26</c:f>
              <c:numCache>
                <c:formatCode>General</c:formatCode>
                <c:ptCount val="5"/>
                <c:pt idx="0">
                  <c:v>1</c:v>
                </c:pt>
                <c:pt idx="1">
                  <c:v>2</c:v>
                </c:pt>
                <c:pt idx="2">
                  <c:v>3</c:v>
                </c:pt>
                <c:pt idx="3">
                  <c:v>4</c:v>
                </c:pt>
                <c:pt idx="4">
                  <c:v>5</c:v>
                </c:pt>
              </c:numCache>
            </c:numRef>
          </c:xVal>
          <c:yVal>
            <c:numRef>
              <c:f>折線圖與散佈圖!$B$22:$B$26</c:f>
              <c:numCache>
                <c:formatCode>General</c:formatCode>
                <c:ptCount val="5"/>
                <c:pt idx="0">
                  <c:v>7</c:v>
                </c:pt>
                <c:pt idx="1">
                  <c:v>8</c:v>
                </c:pt>
                <c:pt idx="2">
                  <c:v>8</c:v>
                </c:pt>
                <c:pt idx="3">
                  <c:v>9</c:v>
                </c:pt>
                <c:pt idx="4">
                  <c:v>10</c:v>
                </c:pt>
              </c:numCache>
            </c:numRef>
          </c:yVal>
          <c:smooth val="0"/>
          <c:extLst>
            <c:ext xmlns:c16="http://schemas.microsoft.com/office/drawing/2014/chart" uri="{C3380CC4-5D6E-409C-BE32-E72D297353CC}">
              <c16:uniqueId val="{00000000-AC26-43B0-A8FD-6A96274F55AD}"/>
            </c:ext>
          </c:extLst>
        </c:ser>
        <c:dLbls>
          <c:showLegendKey val="0"/>
          <c:showVal val="0"/>
          <c:showCatName val="0"/>
          <c:showSerName val="0"/>
          <c:showPercent val="0"/>
          <c:showBubbleSize val="0"/>
        </c:dLbls>
        <c:axId val="656729784"/>
        <c:axId val="656730112"/>
      </c:scatterChart>
      <c:valAx>
        <c:axId val="656729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次數</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6730112"/>
        <c:crosses val="autoZero"/>
        <c:crossBetween val="midCat"/>
        <c:majorUnit val="1"/>
      </c:valAx>
      <c:valAx>
        <c:axId val="6567301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時間</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out"/>
        <c:minorTickMark val="none"/>
        <c:tickLblPos val="nextTo"/>
        <c:spPr>
          <a:noFill/>
          <a:ln>
            <a:solidFill>
              <a:schemeClr val="bg1">
                <a:lumMod val="7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6729784"/>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595595472440946"/>
          <c:y val="5.4209973212287023E-2"/>
          <c:w val="0.70582185039370082"/>
          <c:h val="0.81147241434149164"/>
        </c:manualLayout>
      </c:layout>
      <c:scatterChart>
        <c:scatterStyle val="lineMarker"/>
        <c:varyColors val="0"/>
        <c:ser>
          <c:idx val="1"/>
          <c:order val="0"/>
          <c:tx>
            <c:v>ant</c:v>
          </c:tx>
          <c:spPr>
            <a:ln w="19050" cap="rnd">
              <a:solidFill>
                <a:schemeClr val="accent6">
                  <a:lumMod val="40000"/>
                  <a:lumOff val="60000"/>
                </a:schemeClr>
              </a:solidFill>
              <a:round/>
            </a:ln>
            <a:effectLst/>
          </c:spPr>
          <c:marker>
            <c:symbol val="circle"/>
            <c:size val="5"/>
            <c:spPr>
              <a:solidFill>
                <a:schemeClr val="bg1">
                  <a:lumMod val="85000"/>
                </a:schemeClr>
              </a:solidFill>
              <a:ln w="9525">
                <a:solidFill>
                  <a:schemeClr val="accent6">
                    <a:lumMod val="40000"/>
                    <a:lumOff val="60000"/>
                  </a:schemeClr>
                </a:solidFill>
              </a:ln>
              <a:effectLst/>
            </c:spPr>
          </c:marker>
          <c:dPt>
            <c:idx val="0"/>
            <c:marker>
              <c:symbol val="triangle"/>
              <c:size val="7"/>
              <c:spPr>
                <a:solidFill>
                  <a:schemeClr val="accent1">
                    <a:lumMod val="20000"/>
                    <a:lumOff val="80000"/>
                  </a:schemeClr>
                </a:solidFill>
                <a:ln w="9525">
                  <a:solidFill>
                    <a:schemeClr val="bg1">
                      <a:lumMod val="65000"/>
                    </a:schemeClr>
                  </a:solidFill>
                </a:ln>
                <a:effectLst/>
              </c:spPr>
            </c:marker>
            <c:bubble3D val="0"/>
            <c:extLst>
              <c:ext xmlns:c16="http://schemas.microsoft.com/office/drawing/2014/chart" uri="{C3380CC4-5D6E-409C-BE32-E72D297353CC}">
                <c16:uniqueId val="{00000003-19E4-438D-8FA3-6CFC86906527}"/>
              </c:ext>
            </c:extLst>
          </c:dPt>
          <c:dPt>
            <c:idx val="14"/>
            <c:marker>
              <c:symbol val="circle"/>
              <c:size val="5"/>
              <c:spPr>
                <a:solidFill>
                  <a:schemeClr val="accent1">
                    <a:lumMod val="60000"/>
                    <a:lumOff val="40000"/>
                  </a:schemeClr>
                </a:solidFill>
                <a:ln w="9525">
                  <a:solidFill>
                    <a:schemeClr val="accent6">
                      <a:lumMod val="40000"/>
                      <a:lumOff val="60000"/>
                    </a:schemeClr>
                  </a:solidFill>
                </a:ln>
                <a:effectLst/>
              </c:spPr>
            </c:marker>
            <c:bubble3D val="0"/>
            <c:extLst>
              <c:ext xmlns:c16="http://schemas.microsoft.com/office/drawing/2014/chart" uri="{C3380CC4-5D6E-409C-BE32-E72D297353CC}">
                <c16:uniqueId val="{00000005-19E4-438D-8FA3-6CFC86906527}"/>
              </c:ext>
            </c:extLst>
          </c:dPt>
          <c:dPt>
            <c:idx val="29"/>
            <c:marker>
              <c:symbol val="square"/>
              <c:size val="5"/>
              <c:spPr>
                <a:solidFill>
                  <a:schemeClr val="accent2">
                    <a:lumMod val="75000"/>
                  </a:schemeClr>
                </a:solidFill>
                <a:ln w="9525">
                  <a:solidFill>
                    <a:schemeClr val="bg1">
                      <a:lumMod val="65000"/>
                    </a:schemeClr>
                  </a:solidFill>
                </a:ln>
                <a:effectLst/>
              </c:spPr>
            </c:marker>
            <c:bubble3D val="0"/>
            <c:extLst>
              <c:ext xmlns:c16="http://schemas.microsoft.com/office/drawing/2014/chart" uri="{C3380CC4-5D6E-409C-BE32-E72D297353CC}">
                <c16:uniqueId val="{00000006-19E4-438D-8FA3-6CFC86906527}"/>
              </c:ext>
            </c:extLst>
          </c:dPt>
          <c:dLbls>
            <c:dLbl>
              <c:idx val="0"/>
              <c:tx>
                <c:rich>
                  <a:bodyPr/>
                  <a:lstStyle/>
                  <a:p>
                    <a:fld id="{B3219890-890F-4219-8899-A6604C8D39A6}"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19E4-438D-8FA3-6CFC86906527}"/>
                </c:ext>
              </c:extLst>
            </c:dLbl>
            <c:dLbl>
              <c:idx val="1"/>
              <c:tx>
                <c:rich>
                  <a:bodyPr/>
                  <a:lstStyle/>
                  <a:p>
                    <a:fld id="{6D207C96-EF6A-40A5-8727-9574EAEDCC70}"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19E4-438D-8FA3-6CFC86906527}"/>
                </c:ext>
              </c:extLst>
            </c:dLbl>
            <c:dLbl>
              <c:idx val="2"/>
              <c:tx>
                <c:rich>
                  <a:bodyPr/>
                  <a:lstStyle/>
                  <a:p>
                    <a:fld id="{AAAFA25F-937D-496F-8B2B-C85B7FDB03C1}"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9E4-438D-8FA3-6CFC86906527}"/>
                </c:ext>
              </c:extLst>
            </c:dLbl>
            <c:dLbl>
              <c:idx val="3"/>
              <c:tx>
                <c:rich>
                  <a:bodyPr/>
                  <a:lstStyle/>
                  <a:p>
                    <a:fld id="{FA7E12AF-4B13-451B-A9B3-5D52F3B79D15}"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9E4-438D-8FA3-6CFC86906527}"/>
                </c:ext>
              </c:extLst>
            </c:dLbl>
            <c:dLbl>
              <c:idx val="4"/>
              <c:tx>
                <c:rich>
                  <a:bodyPr/>
                  <a:lstStyle/>
                  <a:p>
                    <a:fld id="{A830A332-11DF-41B9-A10E-6C46B6326EE2}"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9E4-438D-8FA3-6CFC86906527}"/>
                </c:ext>
              </c:extLst>
            </c:dLbl>
            <c:dLbl>
              <c:idx val="5"/>
              <c:tx>
                <c:rich>
                  <a:bodyPr/>
                  <a:lstStyle/>
                  <a:p>
                    <a:fld id="{7DD31296-F51C-42E1-8163-42A913F0ED6D}"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19E4-438D-8FA3-6CFC86906527}"/>
                </c:ext>
              </c:extLst>
            </c:dLbl>
            <c:dLbl>
              <c:idx val="6"/>
              <c:tx>
                <c:rich>
                  <a:bodyPr/>
                  <a:lstStyle/>
                  <a:p>
                    <a:fld id="{B1D26B26-FB35-409C-8F9A-ED3428896D84}"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19E4-438D-8FA3-6CFC86906527}"/>
                </c:ext>
              </c:extLst>
            </c:dLbl>
            <c:dLbl>
              <c:idx val="7"/>
              <c:tx>
                <c:rich>
                  <a:bodyPr/>
                  <a:lstStyle/>
                  <a:p>
                    <a:fld id="{1DAC7E26-4194-4AED-8955-E2E7403C3C83}"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19E4-438D-8FA3-6CFC86906527}"/>
                </c:ext>
              </c:extLst>
            </c:dLbl>
            <c:dLbl>
              <c:idx val="8"/>
              <c:tx>
                <c:rich>
                  <a:bodyPr/>
                  <a:lstStyle/>
                  <a:p>
                    <a:fld id="{830691D4-820F-4D0C-A817-12DF15D0C8B0}"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19E4-438D-8FA3-6CFC86906527}"/>
                </c:ext>
              </c:extLst>
            </c:dLbl>
            <c:dLbl>
              <c:idx val="9"/>
              <c:tx>
                <c:rich>
                  <a:bodyPr/>
                  <a:lstStyle/>
                  <a:p>
                    <a:fld id="{94247879-EFBF-48D8-AD89-9903EF87BFFD}"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19E4-438D-8FA3-6CFC86906527}"/>
                </c:ext>
              </c:extLst>
            </c:dLbl>
            <c:dLbl>
              <c:idx val="10"/>
              <c:tx>
                <c:rich>
                  <a:bodyPr/>
                  <a:lstStyle/>
                  <a:p>
                    <a:fld id="{46E0E470-AA90-4B16-90F5-8B63F4ECCF44}"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9E4-438D-8FA3-6CFC86906527}"/>
                </c:ext>
              </c:extLst>
            </c:dLbl>
            <c:dLbl>
              <c:idx val="11"/>
              <c:tx>
                <c:rich>
                  <a:bodyPr/>
                  <a:lstStyle/>
                  <a:p>
                    <a:fld id="{B0F8912B-3BD6-4E68-A102-A20270861352}"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19E4-438D-8FA3-6CFC86906527}"/>
                </c:ext>
              </c:extLst>
            </c:dLbl>
            <c:dLbl>
              <c:idx val="12"/>
              <c:tx>
                <c:rich>
                  <a:bodyPr/>
                  <a:lstStyle/>
                  <a:p>
                    <a:fld id="{707AE17E-D2EC-4B8C-978F-2B28C5EEC3A6}"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19E4-438D-8FA3-6CFC86906527}"/>
                </c:ext>
              </c:extLst>
            </c:dLbl>
            <c:dLbl>
              <c:idx val="13"/>
              <c:tx>
                <c:rich>
                  <a:bodyPr/>
                  <a:lstStyle/>
                  <a:p>
                    <a:fld id="{7E056303-0511-4A7E-A38A-F8E16077A873}"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19E4-438D-8FA3-6CFC86906527}"/>
                </c:ext>
              </c:extLst>
            </c:dLbl>
            <c:dLbl>
              <c:idx val="14"/>
              <c:layout>
                <c:manualLayout>
                  <c:x val="-8.8541666666666671E-2"/>
                  <c:y val="7.6060730965587298E-2"/>
                </c:manualLayout>
              </c:layout>
              <c:tx>
                <c:rich>
                  <a:bodyPr/>
                  <a:lstStyle/>
                  <a:p>
                    <a:fld id="{DA58F1F8-5A42-4754-ABEB-354D3DD56B72}"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19E4-438D-8FA3-6CFC86906527}"/>
                </c:ext>
              </c:extLst>
            </c:dLbl>
            <c:dLbl>
              <c:idx val="15"/>
              <c:tx>
                <c:rich>
                  <a:bodyPr/>
                  <a:lstStyle/>
                  <a:p>
                    <a:fld id="{03A96D18-86FC-4AE6-9020-F2F7AEB7FBF6}"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19E4-438D-8FA3-6CFC86906527}"/>
                </c:ext>
              </c:extLst>
            </c:dLbl>
            <c:dLbl>
              <c:idx val="16"/>
              <c:tx>
                <c:rich>
                  <a:bodyPr/>
                  <a:lstStyle/>
                  <a:p>
                    <a:fld id="{859C00B8-0E25-4EF9-B55C-5D3B4C007000}"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19E4-438D-8FA3-6CFC86906527}"/>
                </c:ext>
              </c:extLst>
            </c:dLbl>
            <c:dLbl>
              <c:idx val="17"/>
              <c:tx>
                <c:rich>
                  <a:bodyPr/>
                  <a:lstStyle/>
                  <a:p>
                    <a:fld id="{7D5691B5-3163-4FB6-B61F-B3064CEA2E10}"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19E4-438D-8FA3-6CFC86906527}"/>
                </c:ext>
              </c:extLst>
            </c:dLbl>
            <c:dLbl>
              <c:idx val="18"/>
              <c:tx>
                <c:rich>
                  <a:bodyPr/>
                  <a:lstStyle/>
                  <a:p>
                    <a:fld id="{0CCABBA1-54C8-42D6-B5EF-6285584FD2DB}"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19E4-438D-8FA3-6CFC86906527}"/>
                </c:ext>
              </c:extLst>
            </c:dLbl>
            <c:dLbl>
              <c:idx val="19"/>
              <c:tx>
                <c:rich>
                  <a:bodyPr/>
                  <a:lstStyle/>
                  <a:p>
                    <a:fld id="{6BA6BE8A-B123-46B2-82A5-B51BD7B5D87B}"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19E4-438D-8FA3-6CFC86906527}"/>
                </c:ext>
              </c:extLst>
            </c:dLbl>
            <c:dLbl>
              <c:idx val="20"/>
              <c:tx>
                <c:rich>
                  <a:bodyPr/>
                  <a:lstStyle/>
                  <a:p>
                    <a:fld id="{065D4E46-9CD2-4405-BD25-71E5DA0785C4}"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19E4-438D-8FA3-6CFC86906527}"/>
                </c:ext>
              </c:extLst>
            </c:dLbl>
            <c:dLbl>
              <c:idx val="21"/>
              <c:tx>
                <c:rich>
                  <a:bodyPr/>
                  <a:lstStyle/>
                  <a:p>
                    <a:fld id="{6768F321-D358-4822-8FE6-99FE3238EB6D}"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19E4-438D-8FA3-6CFC86906527}"/>
                </c:ext>
              </c:extLst>
            </c:dLbl>
            <c:dLbl>
              <c:idx val="22"/>
              <c:tx>
                <c:rich>
                  <a:bodyPr/>
                  <a:lstStyle/>
                  <a:p>
                    <a:fld id="{B82DD3C9-D720-4DD6-AF00-F1987E31AD1E}"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19E4-438D-8FA3-6CFC86906527}"/>
                </c:ext>
              </c:extLst>
            </c:dLbl>
            <c:dLbl>
              <c:idx val="23"/>
              <c:tx>
                <c:rich>
                  <a:bodyPr/>
                  <a:lstStyle/>
                  <a:p>
                    <a:fld id="{0DF5F06A-F298-413E-9757-AC20DB2766F3}"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19E4-438D-8FA3-6CFC86906527}"/>
                </c:ext>
              </c:extLst>
            </c:dLbl>
            <c:dLbl>
              <c:idx val="24"/>
              <c:tx>
                <c:rich>
                  <a:bodyPr/>
                  <a:lstStyle/>
                  <a:p>
                    <a:fld id="{5F9ACD8B-6F02-4AA4-A70F-0154A1FD38AC}"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19E4-438D-8FA3-6CFC86906527}"/>
                </c:ext>
              </c:extLst>
            </c:dLbl>
            <c:dLbl>
              <c:idx val="25"/>
              <c:tx>
                <c:rich>
                  <a:bodyPr/>
                  <a:lstStyle/>
                  <a:p>
                    <a:fld id="{D88EC1D5-43A2-48AC-8DF4-422DE4D75987}"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19E4-438D-8FA3-6CFC86906527}"/>
                </c:ext>
              </c:extLst>
            </c:dLbl>
            <c:dLbl>
              <c:idx val="26"/>
              <c:tx>
                <c:rich>
                  <a:bodyPr/>
                  <a:lstStyle/>
                  <a:p>
                    <a:fld id="{A7AAE51D-685E-4255-96F6-F359D3C02C28}"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19E4-438D-8FA3-6CFC86906527}"/>
                </c:ext>
              </c:extLst>
            </c:dLbl>
            <c:dLbl>
              <c:idx val="27"/>
              <c:tx>
                <c:rich>
                  <a:bodyPr/>
                  <a:lstStyle/>
                  <a:p>
                    <a:fld id="{70743074-A733-4376-B6AC-A23988C086A3}"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19E4-438D-8FA3-6CFC86906527}"/>
                </c:ext>
              </c:extLst>
            </c:dLbl>
            <c:dLbl>
              <c:idx val="28"/>
              <c:tx>
                <c:rich>
                  <a:bodyPr/>
                  <a:lstStyle/>
                  <a:p>
                    <a:fld id="{52EC1CD3-EC66-4FD7-BC7B-A9669F26AB76}"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19E4-438D-8FA3-6CFC86906527}"/>
                </c:ext>
              </c:extLst>
            </c:dLbl>
            <c:dLbl>
              <c:idx val="29"/>
              <c:layout>
                <c:manualLayout>
                  <c:x val="-9.5486111111111174E-2"/>
                  <c:y val="-3.4054657497254569E-3"/>
                </c:manualLayout>
              </c:layout>
              <c:tx>
                <c:rich>
                  <a:bodyPr/>
                  <a:lstStyle/>
                  <a:p>
                    <a:fld id="{DD5966AC-8E52-4BDA-9FB7-9FCB54B6DC82}"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19E4-438D-8FA3-6CFC869065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散佈圖作軌跡圖!$B$21:$B$50</c:f>
              <c:numCache>
                <c:formatCode>General</c:formatCode>
                <c:ptCount val="30"/>
                <c:pt idx="0">
                  <c:v>1.510454838025046</c:v>
                </c:pt>
                <c:pt idx="1">
                  <c:v>2.6335774254883453</c:v>
                </c:pt>
                <c:pt idx="2">
                  <c:v>5.5366277477950341</c:v>
                </c:pt>
                <c:pt idx="3">
                  <c:v>6.0731758078916016</c:v>
                </c:pt>
                <c:pt idx="4">
                  <c:v>4.1619016758219418</c:v>
                </c:pt>
                <c:pt idx="5">
                  <c:v>5.9363893960953451</c:v>
                </c:pt>
                <c:pt idx="6">
                  <c:v>7.75543408863913</c:v>
                </c:pt>
                <c:pt idx="7">
                  <c:v>7.3232449753342275</c:v>
                </c:pt>
                <c:pt idx="8">
                  <c:v>5.6252659586363212</c:v>
                </c:pt>
                <c:pt idx="9">
                  <c:v>6.8230557946364456</c:v>
                </c:pt>
                <c:pt idx="10">
                  <c:v>9.9661610506288465</c:v>
                </c:pt>
                <c:pt idx="11">
                  <c:v>6.7892197992663386</c:v>
                </c:pt>
                <c:pt idx="12">
                  <c:v>4.002337234063738</c:v>
                </c:pt>
                <c:pt idx="13">
                  <c:v>4.3814375328007156</c:v>
                </c:pt>
                <c:pt idx="14">
                  <c:v>2.7040303033603079</c:v>
                </c:pt>
                <c:pt idx="15">
                  <c:v>2.1215371736692861</c:v>
                </c:pt>
                <c:pt idx="16">
                  <c:v>2.959545923801711</c:v>
                </c:pt>
                <c:pt idx="17">
                  <c:v>3.5540732727160131</c:v>
                </c:pt>
                <c:pt idx="18">
                  <c:v>4.2972864021407027</c:v>
                </c:pt>
                <c:pt idx="19">
                  <c:v>12.24544839441457</c:v>
                </c:pt>
                <c:pt idx="20">
                  <c:v>14.527902251739533</c:v>
                </c:pt>
                <c:pt idx="21">
                  <c:v>11.178255064229083</c:v>
                </c:pt>
                <c:pt idx="22">
                  <c:v>11.286675940723558</c:v>
                </c:pt>
                <c:pt idx="23">
                  <c:v>13.865584578780229</c:v>
                </c:pt>
                <c:pt idx="24">
                  <c:v>12.896058905918178</c:v>
                </c:pt>
                <c:pt idx="25">
                  <c:v>12.88326844044472</c:v>
                </c:pt>
                <c:pt idx="26">
                  <c:v>10.714746627860729</c:v>
                </c:pt>
                <c:pt idx="27">
                  <c:v>10.792791705053695</c:v>
                </c:pt>
                <c:pt idx="28">
                  <c:v>8.9731457250213396</c:v>
                </c:pt>
                <c:pt idx="29">
                  <c:v>10.312863357794839</c:v>
                </c:pt>
              </c:numCache>
            </c:numRef>
          </c:xVal>
          <c:yVal>
            <c:numRef>
              <c:f>散佈圖作軌跡圖!$C$21:$C$50</c:f>
              <c:numCache>
                <c:formatCode>General</c:formatCode>
                <c:ptCount val="30"/>
                <c:pt idx="0">
                  <c:v>1.714897860573092</c:v>
                </c:pt>
                <c:pt idx="1">
                  <c:v>6.3332244886360671</c:v>
                </c:pt>
                <c:pt idx="2">
                  <c:v>9.4393755033606617</c:v>
                </c:pt>
                <c:pt idx="3">
                  <c:v>7.7895837359502185</c:v>
                </c:pt>
                <c:pt idx="4">
                  <c:v>9.950801387020574</c:v>
                </c:pt>
                <c:pt idx="5">
                  <c:v>9.1748667674490463</c:v>
                </c:pt>
                <c:pt idx="6">
                  <c:v>6.2533789533820414</c:v>
                </c:pt>
                <c:pt idx="7">
                  <c:v>8.528200028739267</c:v>
                </c:pt>
                <c:pt idx="8">
                  <c:v>3.6631079685696224</c:v>
                </c:pt>
                <c:pt idx="9">
                  <c:v>2.7477922777123815</c:v>
                </c:pt>
                <c:pt idx="10">
                  <c:v>4.875578758255914</c:v>
                </c:pt>
                <c:pt idx="11">
                  <c:v>5.6201259242164223</c:v>
                </c:pt>
                <c:pt idx="12">
                  <c:v>8.1966359318223851</c:v>
                </c:pt>
                <c:pt idx="13">
                  <c:v>7.7944405114589008</c:v>
                </c:pt>
                <c:pt idx="14">
                  <c:v>9.4871408870749594</c:v>
                </c:pt>
                <c:pt idx="15">
                  <c:v>10.781876875597906</c:v>
                </c:pt>
                <c:pt idx="16">
                  <c:v>10.235808585660074</c:v>
                </c:pt>
                <c:pt idx="17">
                  <c:v>9.3115597693083014</c:v>
                </c:pt>
                <c:pt idx="18">
                  <c:v>5.1116918668387648</c:v>
                </c:pt>
                <c:pt idx="19">
                  <c:v>4.7746665538287729</c:v>
                </c:pt>
                <c:pt idx="20">
                  <c:v>6.0565474874689</c:v>
                </c:pt>
                <c:pt idx="21">
                  <c:v>7.5484774190356854</c:v>
                </c:pt>
                <c:pt idx="22">
                  <c:v>4.2971414698575447</c:v>
                </c:pt>
                <c:pt idx="23">
                  <c:v>5.0299256416200047</c:v>
                </c:pt>
                <c:pt idx="24">
                  <c:v>7.6936645085445985</c:v>
                </c:pt>
                <c:pt idx="25">
                  <c:v>7.7154194900024606</c:v>
                </c:pt>
                <c:pt idx="26">
                  <c:v>5.1799629726391814</c:v>
                </c:pt>
                <c:pt idx="27">
                  <c:v>6.5824239778347025</c:v>
                </c:pt>
                <c:pt idx="28">
                  <c:v>6.8584987996036055</c:v>
                </c:pt>
                <c:pt idx="29">
                  <c:v>2.4445000000000001</c:v>
                </c:pt>
              </c:numCache>
            </c:numRef>
          </c:yVal>
          <c:smooth val="0"/>
          <c:extLst>
            <c:ext xmlns:c15="http://schemas.microsoft.com/office/drawing/2012/chart" uri="{02D57815-91ED-43cb-92C2-25804820EDAC}">
              <c15:datalabelsRange>
                <c15:f>散佈圖作軌跡圖!$D$21:$D$50</c15:f>
                <c15:dlblRangeCache>
                  <c:ptCount val="30"/>
                  <c:pt idx="0">
                    <c:v>start</c:v>
                  </c:pt>
                  <c:pt idx="14">
                    <c:v>mid</c:v>
                  </c:pt>
                  <c:pt idx="29">
                    <c:v>End</c:v>
                  </c:pt>
                </c15:dlblRangeCache>
              </c15:datalabelsRange>
            </c:ext>
            <c:ext xmlns:c16="http://schemas.microsoft.com/office/drawing/2014/chart" uri="{C3380CC4-5D6E-409C-BE32-E72D297353CC}">
              <c16:uniqueId val="{00000001-19E4-438D-8FA3-6CFC86906527}"/>
            </c:ext>
          </c:extLst>
        </c:ser>
        <c:dLbls>
          <c:showLegendKey val="0"/>
          <c:showVal val="0"/>
          <c:showCatName val="0"/>
          <c:showSerName val="0"/>
          <c:showPercent val="0"/>
          <c:showBubbleSize val="0"/>
        </c:dLbls>
        <c:axId val="659677560"/>
        <c:axId val="659676576"/>
      </c:scatterChart>
      <c:valAx>
        <c:axId val="659677560"/>
        <c:scaling>
          <c:orientation val="minMax"/>
          <c:max val="15"/>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9676576"/>
        <c:crosses val="autoZero"/>
        <c:crossBetween val="midCat"/>
      </c:valAx>
      <c:valAx>
        <c:axId val="659676576"/>
        <c:scaling>
          <c:orientation val="minMax"/>
          <c:max val="15"/>
          <c:min val="0"/>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9677560"/>
        <c:crosses val="autoZero"/>
        <c:crossBetween val="midCat"/>
      </c:valAx>
      <c:spPr>
        <a:solidFill>
          <a:schemeClr val="bg1"/>
        </a:solidFill>
        <a:ln>
          <a:solidFill>
            <a:schemeClr val="bg1">
              <a:lumMod val="50000"/>
            </a:schemeClr>
          </a:solid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73758141343445"/>
          <c:y val="0.14376772935956295"/>
          <c:w val="0.66821303587051617"/>
          <c:h val="0.64319577316679066"/>
        </c:manualLayout>
      </c:layout>
      <c:barChart>
        <c:barDir val="col"/>
        <c:grouping val="clustered"/>
        <c:varyColors val="0"/>
        <c:ser>
          <c:idx val="0"/>
          <c:order val="0"/>
          <c:invertIfNegative val="0"/>
          <c:cat>
            <c:strRef>
              <c:f>長條圖!$A$2:$A$3</c:f>
              <c:strCache>
                <c:ptCount val="2"/>
                <c:pt idx="0">
                  <c:v>A</c:v>
                </c:pt>
                <c:pt idx="1">
                  <c:v>B</c:v>
                </c:pt>
              </c:strCache>
            </c:strRef>
          </c:cat>
          <c:val>
            <c:numRef>
              <c:f>長條圖!$B$2:$B$3</c:f>
              <c:numCache>
                <c:formatCode>General</c:formatCode>
                <c:ptCount val="2"/>
                <c:pt idx="0">
                  <c:v>8.5</c:v>
                </c:pt>
                <c:pt idx="1">
                  <c:v>9.1999999999999993</c:v>
                </c:pt>
              </c:numCache>
            </c:numRef>
          </c:val>
          <c:extLst>
            <c:ext xmlns:c16="http://schemas.microsoft.com/office/drawing/2014/chart" uri="{C3380CC4-5D6E-409C-BE32-E72D297353CC}">
              <c16:uniqueId val="{00000000-7715-41BB-B5E5-E89500568410}"/>
            </c:ext>
          </c:extLst>
        </c:ser>
        <c:dLbls>
          <c:showLegendKey val="0"/>
          <c:showVal val="0"/>
          <c:showCatName val="0"/>
          <c:showSerName val="0"/>
          <c:showPercent val="0"/>
          <c:showBubbleSize val="0"/>
        </c:dLbls>
        <c:gapWidth val="150"/>
        <c:axId val="126524800"/>
        <c:axId val="126538880"/>
      </c:barChart>
      <c:catAx>
        <c:axId val="126524800"/>
        <c:scaling>
          <c:orientation val="minMax"/>
        </c:scaling>
        <c:delete val="0"/>
        <c:axPos val="b"/>
        <c:numFmt formatCode="General" sourceLinked="0"/>
        <c:majorTickMark val="out"/>
        <c:minorTickMark val="none"/>
        <c:tickLblPos val="nextTo"/>
        <c:crossAx val="126538880"/>
        <c:crosses val="autoZero"/>
        <c:auto val="1"/>
        <c:lblAlgn val="ctr"/>
        <c:lblOffset val="100"/>
        <c:noMultiLvlLbl val="0"/>
      </c:catAx>
      <c:valAx>
        <c:axId val="126538880"/>
        <c:scaling>
          <c:orientation val="minMax"/>
        </c:scaling>
        <c:delete val="0"/>
        <c:axPos val="l"/>
        <c:numFmt formatCode="General" sourceLinked="1"/>
        <c:majorTickMark val="out"/>
        <c:minorTickMark val="none"/>
        <c:tickLblPos val="nextTo"/>
        <c:crossAx val="126524800"/>
        <c:crosses val="autoZero"/>
        <c:crossBetween val="between"/>
      </c:valAx>
    </c:plotArea>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73758141343445"/>
          <c:y val="0.14376772935956295"/>
          <c:w val="0.66821303587051617"/>
          <c:h val="0.64319577316679066"/>
        </c:manualLayout>
      </c:layout>
      <c:barChart>
        <c:barDir val="col"/>
        <c:grouping val="clustered"/>
        <c:varyColors val="0"/>
        <c:ser>
          <c:idx val="0"/>
          <c:order val="0"/>
          <c:invertIfNegative val="0"/>
          <c:cat>
            <c:strRef>
              <c:f>長條圖!$A$2:$A$3</c:f>
              <c:strCache>
                <c:ptCount val="2"/>
                <c:pt idx="0">
                  <c:v>A</c:v>
                </c:pt>
                <c:pt idx="1">
                  <c:v>B</c:v>
                </c:pt>
              </c:strCache>
            </c:strRef>
          </c:cat>
          <c:val>
            <c:numRef>
              <c:f>長條圖!$B$2:$B$3</c:f>
              <c:numCache>
                <c:formatCode>General</c:formatCode>
                <c:ptCount val="2"/>
                <c:pt idx="0">
                  <c:v>8.5</c:v>
                </c:pt>
                <c:pt idx="1">
                  <c:v>9.1999999999999993</c:v>
                </c:pt>
              </c:numCache>
            </c:numRef>
          </c:val>
          <c:extLst>
            <c:ext xmlns:c16="http://schemas.microsoft.com/office/drawing/2014/chart" uri="{C3380CC4-5D6E-409C-BE32-E72D297353CC}">
              <c16:uniqueId val="{00000000-3904-4D5F-9102-17ADE36C5BD2}"/>
            </c:ext>
          </c:extLst>
        </c:ser>
        <c:dLbls>
          <c:showLegendKey val="0"/>
          <c:showVal val="0"/>
          <c:showCatName val="0"/>
          <c:showSerName val="0"/>
          <c:showPercent val="0"/>
          <c:showBubbleSize val="0"/>
        </c:dLbls>
        <c:gapWidth val="150"/>
        <c:axId val="126524800"/>
        <c:axId val="126538880"/>
      </c:barChart>
      <c:catAx>
        <c:axId val="126524800"/>
        <c:scaling>
          <c:orientation val="minMax"/>
        </c:scaling>
        <c:delete val="0"/>
        <c:axPos val="b"/>
        <c:numFmt formatCode="General" sourceLinked="0"/>
        <c:majorTickMark val="out"/>
        <c:minorTickMark val="none"/>
        <c:tickLblPos val="nextTo"/>
        <c:crossAx val="126538880"/>
        <c:crosses val="autoZero"/>
        <c:auto val="1"/>
        <c:lblAlgn val="ctr"/>
        <c:lblOffset val="100"/>
        <c:noMultiLvlLbl val="0"/>
      </c:catAx>
      <c:valAx>
        <c:axId val="126538880"/>
        <c:scaling>
          <c:orientation val="minMax"/>
        </c:scaling>
        <c:delete val="0"/>
        <c:axPos val="l"/>
        <c:numFmt formatCode="[=8]&quot;0&quot;;#.0" sourceLinked="0"/>
        <c:majorTickMark val="out"/>
        <c:minorTickMark val="none"/>
        <c:tickLblPos val="nextTo"/>
        <c:crossAx val="126524800"/>
        <c:crosses val="autoZero"/>
        <c:crossBetween val="between"/>
      </c:valAx>
    </c:plotArea>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154783593227316"/>
          <c:y val="7.7936691732722663E-2"/>
          <c:w val="0.67080129689671142"/>
          <c:h val="0.68515875866508447"/>
        </c:manualLayout>
      </c:layout>
      <c:lineChart>
        <c:grouping val="standard"/>
        <c:varyColors val="0"/>
        <c:ser>
          <c:idx val="0"/>
          <c:order val="0"/>
          <c:tx>
            <c:strRef>
              <c:f>日期序列!$B$1</c:f>
              <c:strCache>
                <c:ptCount val="1"/>
                <c:pt idx="0">
                  <c:v>長度</c:v>
                </c:pt>
              </c:strCache>
            </c:strRef>
          </c:tx>
          <c:spPr>
            <a:ln w="12700">
              <a:solidFill>
                <a:schemeClr val="bg1">
                  <a:lumMod val="50000"/>
                </a:schemeClr>
              </a:solidFill>
            </a:ln>
          </c:spPr>
          <c:marker>
            <c:symbol val="circle"/>
            <c:size val="5"/>
            <c:spPr>
              <a:solidFill>
                <a:schemeClr val="bg1">
                  <a:lumMod val="50000"/>
                </a:schemeClr>
              </a:solidFill>
              <a:ln>
                <a:solidFill>
                  <a:schemeClr val="bg1">
                    <a:lumMod val="50000"/>
                  </a:schemeClr>
                </a:solidFill>
              </a:ln>
            </c:spPr>
          </c:marker>
          <c:cat>
            <c:numRef>
              <c:f>日期序列!$A$2:$A$6</c:f>
              <c:numCache>
                <c:formatCode>mm/dd</c:formatCode>
                <c:ptCount val="5"/>
                <c:pt idx="0">
                  <c:v>43891</c:v>
                </c:pt>
                <c:pt idx="1">
                  <c:v>43893</c:v>
                </c:pt>
                <c:pt idx="2">
                  <c:v>43898</c:v>
                </c:pt>
                <c:pt idx="3">
                  <c:v>43908</c:v>
                </c:pt>
                <c:pt idx="4">
                  <c:v>43920</c:v>
                </c:pt>
              </c:numCache>
            </c:numRef>
          </c:cat>
          <c:val>
            <c:numRef>
              <c:f>日期序列!$B$2:$B$6</c:f>
              <c:numCache>
                <c:formatCode>General</c:formatCode>
                <c:ptCount val="5"/>
                <c:pt idx="0">
                  <c:v>4</c:v>
                </c:pt>
                <c:pt idx="1">
                  <c:v>6</c:v>
                </c:pt>
                <c:pt idx="2">
                  <c:v>8</c:v>
                </c:pt>
                <c:pt idx="3">
                  <c:v>10</c:v>
                </c:pt>
                <c:pt idx="4">
                  <c:v>12</c:v>
                </c:pt>
              </c:numCache>
            </c:numRef>
          </c:val>
          <c:smooth val="0"/>
          <c:extLst>
            <c:ext xmlns:c16="http://schemas.microsoft.com/office/drawing/2014/chart" uri="{C3380CC4-5D6E-409C-BE32-E72D297353CC}">
              <c16:uniqueId val="{00000000-5CAD-4ABD-A166-07FDB9361230}"/>
            </c:ext>
          </c:extLst>
        </c:ser>
        <c:dLbls>
          <c:showLegendKey val="0"/>
          <c:showVal val="0"/>
          <c:showCatName val="0"/>
          <c:showSerName val="0"/>
          <c:showPercent val="0"/>
          <c:showBubbleSize val="0"/>
        </c:dLbls>
        <c:marker val="1"/>
        <c:smooth val="0"/>
        <c:axId val="128773504"/>
        <c:axId val="128772736"/>
      </c:lineChart>
      <c:dateAx>
        <c:axId val="128773504"/>
        <c:scaling>
          <c:orientation val="minMax"/>
        </c:scaling>
        <c:delete val="0"/>
        <c:axPos val="b"/>
        <c:numFmt formatCode="mm/dd" sourceLinked="1"/>
        <c:majorTickMark val="out"/>
        <c:minorTickMark val="none"/>
        <c:tickLblPos val="nextTo"/>
        <c:crossAx val="128772736"/>
        <c:crosses val="autoZero"/>
        <c:auto val="1"/>
        <c:lblOffset val="100"/>
        <c:baseTimeUnit val="days"/>
      </c:dateAx>
      <c:valAx>
        <c:axId val="128772736"/>
        <c:scaling>
          <c:orientation val="minMax"/>
        </c:scaling>
        <c:delete val="0"/>
        <c:axPos val="l"/>
        <c:title>
          <c:tx>
            <c:rich>
              <a:bodyPr rot="0" vert="wordArtVertRtl"/>
              <a:lstStyle/>
              <a:p>
                <a:pPr>
                  <a:defRPr/>
                </a:pPr>
                <a:r>
                  <a:rPr lang="zh-TW" altLang="en-US" b="0"/>
                  <a:t>長度</a:t>
                </a:r>
              </a:p>
            </c:rich>
          </c:tx>
          <c:overlay val="0"/>
        </c:title>
        <c:numFmt formatCode="General" sourceLinked="1"/>
        <c:majorTickMark val="out"/>
        <c:minorTickMark val="none"/>
        <c:tickLblPos val="nextTo"/>
        <c:crossAx val="128773504"/>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50695052007389"/>
          <c:y val="7.4358393556969757E-2"/>
          <c:w val="0.66639739477009818"/>
          <c:h val="0.76126103555237412"/>
        </c:manualLayout>
      </c:layout>
      <c:scatterChart>
        <c:scatterStyle val="lineMarker"/>
        <c:varyColors val="0"/>
        <c:ser>
          <c:idx val="0"/>
          <c:order val="0"/>
          <c:tx>
            <c:strRef>
              <c:f>日期序列!$B$1</c:f>
              <c:strCache>
                <c:ptCount val="1"/>
                <c:pt idx="0">
                  <c:v>長度</c:v>
                </c:pt>
              </c:strCache>
            </c:strRef>
          </c:tx>
          <c:spPr>
            <a:ln w="12700">
              <a:solidFill>
                <a:schemeClr val="bg1">
                  <a:lumMod val="50000"/>
                </a:schemeClr>
              </a:solidFill>
              <a:prstDash val="dash"/>
            </a:ln>
          </c:spPr>
          <c:marker>
            <c:symbol val="circle"/>
            <c:size val="5"/>
            <c:spPr>
              <a:noFill/>
              <a:ln>
                <a:solidFill>
                  <a:schemeClr val="bg1">
                    <a:lumMod val="50000"/>
                  </a:schemeClr>
                </a:solidFill>
              </a:ln>
            </c:spPr>
          </c:marker>
          <c:xVal>
            <c:numRef>
              <c:f>日期序列!$A$2:$A$6</c:f>
              <c:numCache>
                <c:formatCode>mm/dd</c:formatCode>
                <c:ptCount val="5"/>
                <c:pt idx="0">
                  <c:v>43891</c:v>
                </c:pt>
                <c:pt idx="1">
                  <c:v>43893</c:v>
                </c:pt>
                <c:pt idx="2">
                  <c:v>43898</c:v>
                </c:pt>
                <c:pt idx="3">
                  <c:v>43908</c:v>
                </c:pt>
                <c:pt idx="4">
                  <c:v>43920</c:v>
                </c:pt>
              </c:numCache>
            </c:numRef>
          </c:xVal>
          <c:yVal>
            <c:numRef>
              <c:f>日期序列!$B$2:$B$6</c:f>
              <c:numCache>
                <c:formatCode>General</c:formatCode>
                <c:ptCount val="5"/>
                <c:pt idx="0">
                  <c:v>4</c:v>
                </c:pt>
                <c:pt idx="1">
                  <c:v>6</c:v>
                </c:pt>
                <c:pt idx="2">
                  <c:v>8</c:v>
                </c:pt>
                <c:pt idx="3">
                  <c:v>10</c:v>
                </c:pt>
                <c:pt idx="4">
                  <c:v>12</c:v>
                </c:pt>
              </c:numCache>
            </c:numRef>
          </c:yVal>
          <c:smooth val="0"/>
          <c:extLst>
            <c:ext xmlns:c16="http://schemas.microsoft.com/office/drawing/2014/chart" uri="{C3380CC4-5D6E-409C-BE32-E72D297353CC}">
              <c16:uniqueId val="{00000000-F72F-47A5-B65B-C2CA1A00F064}"/>
            </c:ext>
          </c:extLst>
        </c:ser>
        <c:ser>
          <c:idx val="1"/>
          <c:order val="1"/>
          <c:tx>
            <c:strRef>
              <c:f>日期序列!$C$1</c:f>
              <c:strCache>
                <c:ptCount val="1"/>
                <c:pt idx="0">
                  <c:v>輔助</c:v>
                </c:pt>
              </c:strCache>
            </c:strRef>
          </c:tx>
          <c:spPr>
            <a:ln>
              <a:noFill/>
            </a:ln>
          </c:spPr>
          <c:marker>
            <c:symbol val="square"/>
            <c:size val="2"/>
            <c:spPr>
              <a:solidFill>
                <a:schemeClr val="bg1">
                  <a:lumMod val="50000"/>
                </a:schemeClr>
              </a:solidFill>
              <a:ln>
                <a:solidFill>
                  <a:schemeClr val="bg1">
                    <a:lumMod val="50000"/>
                  </a:schemeClr>
                </a:solidFill>
              </a:ln>
            </c:spPr>
          </c:marker>
          <c:dLbls>
            <c:spPr>
              <a:noFill/>
              <a:ln>
                <a:noFill/>
              </a:ln>
              <a:effectLst/>
            </c:spPr>
            <c:txPr>
              <a:bodyPr rot="-5400000" vert="horz"/>
              <a:lstStyle/>
              <a:p>
                <a:pPr>
                  <a:defRPr/>
                </a:pPr>
                <a:endParaRPr lang="zh-TW"/>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日期序列!$A$2:$A$6</c:f>
              <c:numCache>
                <c:formatCode>mm/dd</c:formatCode>
                <c:ptCount val="5"/>
                <c:pt idx="0">
                  <c:v>43891</c:v>
                </c:pt>
                <c:pt idx="1">
                  <c:v>43893</c:v>
                </c:pt>
                <c:pt idx="2">
                  <c:v>43898</c:v>
                </c:pt>
                <c:pt idx="3">
                  <c:v>43908</c:v>
                </c:pt>
                <c:pt idx="4">
                  <c:v>43920</c:v>
                </c:pt>
              </c:numCache>
            </c:numRef>
          </c:xVal>
          <c:yVal>
            <c:numRef>
              <c:f>日期序列!$C$2:$C$6</c:f>
              <c:numCache>
                <c:formatCode>General</c:formatCode>
                <c:ptCount val="5"/>
                <c:pt idx="0">
                  <c:v>0</c:v>
                </c:pt>
                <c:pt idx="1">
                  <c:v>0</c:v>
                </c:pt>
                <c:pt idx="2">
                  <c:v>0</c:v>
                </c:pt>
                <c:pt idx="3">
                  <c:v>0</c:v>
                </c:pt>
                <c:pt idx="4">
                  <c:v>0</c:v>
                </c:pt>
              </c:numCache>
            </c:numRef>
          </c:yVal>
          <c:smooth val="0"/>
          <c:extLst>
            <c:ext xmlns:c16="http://schemas.microsoft.com/office/drawing/2014/chart" uri="{C3380CC4-5D6E-409C-BE32-E72D297353CC}">
              <c16:uniqueId val="{00000001-F72F-47A5-B65B-C2CA1A00F064}"/>
            </c:ext>
          </c:extLst>
        </c:ser>
        <c:dLbls>
          <c:showLegendKey val="0"/>
          <c:showVal val="0"/>
          <c:showCatName val="0"/>
          <c:showSerName val="0"/>
          <c:showPercent val="0"/>
          <c:showBubbleSize val="0"/>
        </c:dLbls>
        <c:axId val="128103936"/>
        <c:axId val="128105472"/>
      </c:scatterChart>
      <c:valAx>
        <c:axId val="128103936"/>
        <c:scaling>
          <c:orientation val="minMax"/>
          <c:max val="43930"/>
          <c:min val="43890"/>
        </c:scaling>
        <c:delete val="0"/>
        <c:axPos val="b"/>
        <c:numFmt formatCode="mm/dd" sourceLinked="1"/>
        <c:majorTickMark val="none"/>
        <c:minorTickMark val="none"/>
        <c:tickLblPos val="none"/>
        <c:txPr>
          <a:bodyPr rot="-5400000" vert="horz"/>
          <a:lstStyle/>
          <a:p>
            <a:pPr>
              <a:defRPr/>
            </a:pPr>
            <a:endParaRPr lang="zh-TW"/>
          </a:p>
        </c:txPr>
        <c:crossAx val="128105472"/>
        <c:crosses val="autoZero"/>
        <c:crossBetween val="midCat"/>
      </c:valAx>
      <c:valAx>
        <c:axId val="128105472"/>
        <c:scaling>
          <c:orientation val="minMax"/>
        </c:scaling>
        <c:delete val="0"/>
        <c:axPos val="l"/>
        <c:title>
          <c:tx>
            <c:rich>
              <a:bodyPr rot="0" vert="wordArtVertRtl"/>
              <a:lstStyle/>
              <a:p>
                <a:pPr>
                  <a:defRPr/>
                </a:pPr>
                <a:r>
                  <a:rPr lang="zh-TW" altLang="en-US" b="0"/>
                  <a:t>長度</a:t>
                </a:r>
              </a:p>
            </c:rich>
          </c:tx>
          <c:overlay val="0"/>
        </c:title>
        <c:numFmt formatCode="General" sourceLinked="1"/>
        <c:majorTickMark val="out"/>
        <c:minorTickMark val="none"/>
        <c:tickLblPos val="nextTo"/>
        <c:crossAx val="128103936"/>
        <c:crosses val="autoZero"/>
        <c:crossBetween val="midCat"/>
      </c:valAx>
    </c:plotArea>
    <c:plotVisOnly val="1"/>
    <c:dispBlanksAs val="gap"/>
    <c:showDLblsOverMax val="0"/>
  </c:chart>
  <c:spPr>
    <a:noFill/>
    <a:ln>
      <a:solidFill>
        <a:schemeClr val="accent2"/>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230911476974468"/>
          <c:y val="8.422117490529489E-2"/>
          <c:w val="0.54892686709615846"/>
          <c:h val="0.74898909127944979"/>
        </c:manualLayout>
      </c:layout>
      <c:scatterChart>
        <c:scatterStyle val="lineMarker"/>
        <c:varyColors val="0"/>
        <c:ser>
          <c:idx val="0"/>
          <c:order val="0"/>
          <c:tx>
            <c:strRef>
              <c:f>圖例格線刻度!$B$1</c:f>
              <c:strCache>
                <c:ptCount val="1"/>
                <c:pt idx="0">
                  <c:v>A</c:v>
                </c:pt>
              </c:strCache>
            </c:strRef>
          </c:tx>
          <c:marker>
            <c:symbol val="square"/>
            <c:size val="7"/>
          </c:marker>
          <c:dLbls>
            <c:dLbl>
              <c:idx val="6"/>
              <c:layout>
                <c:manualLayout>
                  <c:x val="-3.787878787878788E-3"/>
                  <c:y val="-5.4247270017173778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01B4-4D86-A48C-1542E6AFF95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圖例格線刻度!$B$2:$B$8</c:f>
              <c:numCache>
                <c:formatCode>General</c:formatCode>
                <c:ptCount val="7"/>
                <c:pt idx="0">
                  <c:v>1</c:v>
                </c:pt>
                <c:pt idx="1">
                  <c:v>2</c:v>
                </c:pt>
                <c:pt idx="2">
                  <c:v>4</c:v>
                </c:pt>
                <c:pt idx="3">
                  <c:v>5</c:v>
                </c:pt>
                <c:pt idx="4">
                  <c:v>5</c:v>
                </c:pt>
                <c:pt idx="5">
                  <c:v>6.5</c:v>
                </c:pt>
                <c:pt idx="6">
                  <c:v>7</c:v>
                </c:pt>
              </c:numCache>
            </c:numRef>
          </c:yVal>
          <c:smooth val="0"/>
          <c:extLst>
            <c:ext xmlns:c16="http://schemas.microsoft.com/office/drawing/2014/chart" uri="{C3380CC4-5D6E-409C-BE32-E72D297353CC}">
              <c16:uniqueId val="{00000001-01B4-4D86-A48C-1542E6AFF95D}"/>
            </c:ext>
          </c:extLst>
        </c:ser>
        <c:ser>
          <c:idx val="1"/>
          <c:order val="1"/>
          <c:tx>
            <c:strRef>
              <c:f>圖例格線刻度!$C$1</c:f>
              <c:strCache>
                <c:ptCount val="1"/>
                <c:pt idx="0">
                  <c:v>B</c:v>
                </c:pt>
              </c:strCache>
            </c:strRef>
          </c:tx>
          <c:marker>
            <c:symbol val="circle"/>
            <c:size val="7"/>
          </c:marker>
          <c:dLbls>
            <c:dLbl>
              <c:idx val="6"/>
              <c:layout>
                <c:manualLayout>
                  <c:x val="0"/>
                  <c:y val="-1.515151515151515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01B4-4D86-A48C-1542E6AFF95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圖例格線刻度!$C$2:$C$8</c:f>
              <c:numCache>
                <c:formatCode>General</c:formatCode>
                <c:ptCount val="7"/>
                <c:pt idx="0">
                  <c:v>1.2</c:v>
                </c:pt>
                <c:pt idx="1">
                  <c:v>3</c:v>
                </c:pt>
                <c:pt idx="2">
                  <c:v>5</c:v>
                </c:pt>
                <c:pt idx="3">
                  <c:v>6</c:v>
                </c:pt>
                <c:pt idx="4">
                  <c:v>6</c:v>
                </c:pt>
                <c:pt idx="5">
                  <c:v>7</c:v>
                </c:pt>
                <c:pt idx="6">
                  <c:v>8</c:v>
                </c:pt>
              </c:numCache>
            </c:numRef>
          </c:yVal>
          <c:smooth val="0"/>
          <c:extLst>
            <c:ext xmlns:c16="http://schemas.microsoft.com/office/drawing/2014/chart" uri="{C3380CC4-5D6E-409C-BE32-E72D297353CC}">
              <c16:uniqueId val="{00000003-01B4-4D86-A48C-1542E6AFF95D}"/>
            </c:ext>
          </c:extLst>
        </c:ser>
        <c:ser>
          <c:idx val="2"/>
          <c:order val="2"/>
          <c:tx>
            <c:strRef>
              <c:f>圖例格線刻度!$D$1</c:f>
              <c:strCache>
                <c:ptCount val="1"/>
                <c:pt idx="0">
                  <c:v>C</c:v>
                </c:pt>
              </c:strCache>
            </c:strRef>
          </c:tx>
          <c:marker>
            <c:symbol val="triangle"/>
            <c:size val="7"/>
          </c:marker>
          <c:dLbls>
            <c:dLbl>
              <c:idx val="6"/>
              <c:layout>
                <c:manualLayout>
                  <c:x val="0"/>
                  <c:y val="-3.0303030303030297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01B4-4D86-A48C-1542E6AFF95D}"/>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圖例格線刻度!$D$2:$D$8</c:f>
              <c:numCache>
                <c:formatCode>General</c:formatCode>
                <c:ptCount val="7"/>
                <c:pt idx="0">
                  <c:v>1.4</c:v>
                </c:pt>
                <c:pt idx="1">
                  <c:v>5</c:v>
                </c:pt>
                <c:pt idx="2">
                  <c:v>6</c:v>
                </c:pt>
                <c:pt idx="3">
                  <c:v>7</c:v>
                </c:pt>
                <c:pt idx="4">
                  <c:v>7</c:v>
                </c:pt>
                <c:pt idx="5">
                  <c:v>8</c:v>
                </c:pt>
                <c:pt idx="6">
                  <c:v>9</c:v>
                </c:pt>
              </c:numCache>
            </c:numRef>
          </c:yVal>
          <c:smooth val="0"/>
          <c:extLst>
            <c:ext xmlns:c16="http://schemas.microsoft.com/office/drawing/2014/chart" uri="{C3380CC4-5D6E-409C-BE32-E72D297353CC}">
              <c16:uniqueId val="{00000005-01B4-4D86-A48C-1542E6AFF95D}"/>
            </c:ext>
          </c:extLst>
        </c:ser>
        <c:dLbls>
          <c:showLegendKey val="0"/>
          <c:showVal val="0"/>
          <c:showCatName val="0"/>
          <c:showSerName val="0"/>
          <c:showPercent val="0"/>
          <c:showBubbleSize val="0"/>
        </c:dLbls>
        <c:axId val="127189376"/>
        <c:axId val="127190912"/>
      </c:scatterChart>
      <c:valAx>
        <c:axId val="127189376"/>
        <c:scaling>
          <c:orientation val="minMax"/>
        </c:scaling>
        <c:delete val="0"/>
        <c:axPos val="b"/>
        <c:numFmt formatCode="General" sourceLinked="1"/>
        <c:majorTickMark val="out"/>
        <c:minorTickMark val="none"/>
        <c:tickLblPos val="nextTo"/>
        <c:crossAx val="127190912"/>
        <c:crosses val="autoZero"/>
        <c:crossBetween val="midCat"/>
      </c:valAx>
      <c:valAx>
        <c:axId val="127190912"/>
        <c:scaling>
          <c:orientation val="minMax"/>
        </c:scaling>
        <c:delete val="0"/>
        <c:axPos val="l"/>
        <c:numFmt formatCode="General" sourceLinked="1"/>
        <c:majorTickMark val="out"/>
        <c:minorTickMark val="none"/>
        <c:tickLblPos val="nextTo"/>
        <c:crossAx val="127189376"/>
        <c:crosses val="autoZero"/>
        <c:crossBetween val="midCat"/>
        <c:majorUnit val="2"/>
      </c:valAx>
    </c:plotArea>
    <c:plotVisOnly val="1"/>
    <c:dispBlanksAs val="gap"/>
    <c:showDLblsOverMax val="0"/>
  </c:chart>
  <c:spPr>
    <a:noFill/>
    <a:ln>
      <a:noFill/>
    </a:ln>
  </c:sp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47594050743658"/>
          <c:y val="6.4047827354913975E-2"/>
          <c:w val="0.67080129689671142"/>
          <c:h val="0.6897885680956547"/>
        </c:manualLayout>
      </c:layout>
      <c:lineChart>
        <c:grouping val="standard"/>
        <c:varyColors val="0"/>
        <c:ser>
          <c:idx val="0"/>
          <c:order val="0"/>
          <c:tx>
            <c:strRef>
              <c:f>日期序列!$B$1</c:f>
              <c:strCache>
                <c:ptCount val="1"/>
                <c:pt idx="0">
                  <c:v>長度</c:v>
                </c:pt>
              </c:strCache>
            </c:strRef>
          </c:tx>
          <c:spPr>
            <a:ln w="12700">
              <a:solidFill>
                <a:schemeClr val="bg1">
                  <a:lumMod val="50000"/>
                </a:schemeClr>
              </a:solidFill>
            </a:ln>
          </c:spPr>
          <c:marker>
            <c:symbol val="circle"/>
            <c:size val="5"/>
            <c:spPr>
              <a:solidFill>
                <a:schemeClr val="bg1">
                  <a:lumMod val="50000"/>
                </a:schemeClr>
              </a:solidFill>
              <a:ln>
                <a:solidFill>
                  <a:schemeClr val="bg1">
                    <a:lumMod val="50000"/>
                  </a:schemeClr>
                </a:solidFill>
              </a:ln>
            </c:spPr>
          </c:marker>
          <c:dLbls>
            <c:spPr>
              <a:noFill/>
              <a:ln>
                <a:noFill/>
              </a:ln>
              <a:effectLst/>
            </c:spPr>
            <c:dLblPos val="r"/>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numRef>
              <c:f>日期序列!$A$2:$A$6</c:f>
              <c:numCache>
                <c:formatCode>mm/dd</c:formatCode>
                <c:ptCount val="5"/>
                <c:pt idx="0">
                  <c:v>43891</c:v>
                </c:pt>
                <c:pt idx="1">
                  <c:v>43893</c:v>
                </c:pt>
                <c:pt idx="2">
                  <c:v>43898</c:v>
                </c:pt>
                <c:pt idx="3">
                  <c:v>43908</c:v>
                </c:pt>
                <c:pt idx="4">
                  <c:v>43920</c:v>
                </c:pt>
              </c:numCache>
            </c:numRef>
          </c:cat>
          <c:val>
            <c:numRef>
              <c:f>日期序列!$B$2:$B$6</c:f>
              <c:numCache>
                <c:formatCode>General</c:formatCode>
                <c:ptCount val="5"/>
                <c:pt idx="0">
                  <c:v>4</c:v>
                </c:pt>
                <c:pt idx="1">
                  <c:v>6</c:v>
                </c:pt>
                <c:pt idx="2">
                  <c:v>8</c:v>
                </c:pt>
                <c:pt idx="3">
                  <c:v>10</c:v>
                </c:pt>
                <c:pt idx="4">
                  <c:v>12</c:v>
                </c:pt>
              </c:numCache>
            </c:numRef>
          </c:val>
          <c:smooth val="0"/>
          <c:extLst>
            <c:ext xmlns:c16="http://schemas.microsoft.com/office/drawing/2014/chart" uri="{C3380CC4-5D6E-409C-BE32-E72D297353CC}">
              <c16:uniqueId val="{00000000-2E61-40B8-BE15-6F648504755F}"/>
            </c:ext>
          </c:extLst>
        </c:ser>
        <c:dLbls>
          <c:showLegendKey val="0"/>
          <c:showVal val="0"/>
          <c:showCatName val="0"/>
          <c:showSerName val="0"/>
          <c:showPercent val="0"/>
          <c:showBubbleSize val="0"/>
        </c:dLbls>
        <c:marker val="1"/>
        <c:smooth val="0"/>
        <c:axId val="128752640"/>
        <c:axId val="130618112"/>
      </c:lineChart>
      <c:dateAx>
        <c:axId val="128752640"/>
        <c:scaling>
          <c:orientation val="minMax"/>
        </c:scaling>
        <c:delete val="0"/>
        <c:axPos val="b"/>
        <c:numFmt formatCode="mm/dd" sourceLinked="1"/>
        <c:majorTickMark val="out"/>
        <c:minorTickMark val="none"/>
        <c:tickLblPos val="nextTo"/>
        <c:crossAx val="130618112"/>
        <c:crosses val="autoZero"/>
        <c:auto val="1"/>
        <c:lblOffset val="100"/>
        <c:baseTimeUnit val="days"/>
      </c:dateAx>
      <c:valAx>
        <c:axId val="130618112"/>
        <c:scaling>
          <c:orientation val="minMax"/>
        </c:scaling>
        <c:delete val="0"/>
        <c:axPos val="l"/>
        <c:title>
          <c:tx>
            <c:rich>
              <a:bodyPr rot="0" vert="wordArtVertRtl"/>
              <a:lstStyle/>
              <a:p>
                <a:pPr>
                  <a:defRPr/>
                </a:pPr>
                <a:r>
                  <a:rPr lang="zh-TW" altLang="en-US" b="0"/>
                  <a:t>長度</a:t>
                </a:r>
              </a:p>
            </c:rich>
          </c:tx>
          <c:overlay val="0"/>
        </c:title>
        <c:numFmt formatCode="General" sourceLinked="1"/>
        <c:majorTickMark val="out"/>
        <c:minorTickMark val="none"/>
        <c:tickLblPos val="nextTo"/>
        <c:crossAx val="128752640"/>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734926405286539"/>
          <c:y val="8.1946665063813581E-2"/>
          <c:w val="0.82271876957121015"/>
          <c:h val="0.72982629079761963"/>
        </c:manualLayout>
      </c:layout>
      <c:barChart>
        <c:barDir val="col"/>
        <c:grouping val="clustered"/>
        <c:varyColors val="0"/>
        <c:ser>
          <c:idx val="0"/>
          <c:order val="0"/>
          <c:tx>
            <c:strRef>
              <c:f>日期序列!$B$1</c:f>
              <c:strCache>
                <c:ptCount val="1"/>
                <c:pt idx="0">
                  <c:v>長度</c:v>
                </c:pt>
              </c:strCache>
            </c:strRef>
          </c:tx>
          <c:invertIfNegative val="0"/>
          <c:cat>
            <c:numRef>
              <c:f>日期序列!$A$2:$A$6</c:f>
              <c:numCache>
                <c:formatCode>mm/dd</c:formatCode>
                <c:ptCount val="5"/>
                <c:pt idx="0">
                  <c:v>43891</c:v>
                </c:pt>
                <c:pt idx="1">
                  <c:v>43893</c:v>
                </c:pt>
                <c:pt idx="2">
                  <c:v>43898</c:v>
                </c:pt>
                <c:pt idx="3">
                  <c:v>43908</c:v>
                </c:pt>
                <c:pt idx="4">
                  <c:v>43920</c:v>
                </c:pt>
              </c:numCache>
            </c:numRef>
          </c:cat>
          <c:val>
            <c:numRef>
              <c:f>日期序列!$B$2:$B$6</c:f>
              <c:numCache>
                <c:formatCode>General</c:formatCode>
                <c:ptCount val="5"/>
                <c:pt idx="0">
                  <c:v>4</c:v>
                </c:pt>
                <c:pt idx="1">
                  <c:v>6</c:v>
                </c:pt>
                <c:pt idx="2">
                  <c:v>8</c:v>
                </c:pt>
                <c:pt idx="3">
                  <c:v>10</c:v>
                </c:pt>
                <c:pt idx="4">
                  <c:v>12</c:v>
                </c:pt>
              </c:numCache>
            </c:numRef>
          </c:val>
          <c:extLst>
            <c:ext xmlns:c16="http://schemas.microsoft.com/office/drawing/2014/chart" uri="{C3380CC4-5D6E-409C-BE32-E72D297353CC}">
              <c16:uniqueId val="{00000000-33A8-4D58-A0EF-DA4296768FFE}"/>
            </c:ext>
          </c:extLst>
        </c:ser>
        <c:dLbls>
          <c:showLegendKey val="0"/>
          <c:showVal val="0"/>
          <c:showCatName val="0"/>
          <c:showSerName val="0"/>
          <c:showPercent val="0"/>
          <c:showBubbleSize val="0"/>
        </c:dLbls>
        <c:gapWidth val="150"/>
        <c:axId val="130638208"/>
        <c:axId val="130639744"/>
      </c:barChart>
      <c:dateAx>
        <c:axId val="130638208"/>
        <c:scaling>
          <c:orientation val="minMax"/>
        </c:scaling>
        <c:delete val="0"/>
        <c:axPos val="b"/>
        <c:numFmt formatCode="mm/dd" sourceLinked="1"/>
        <c:majorTickMark val="out"/>
        <c:minorTickMark val="none"/>
        <c:tickLblPos val="nextTo"/>
        <c:crossAx val="130639744"/>
        <c:crosses val="autoZero"/>
        <c:auto val="1"/>
        <c:lblOffset val="100"/>
        <c:baseTimeUnit val="days"/>
        <c:majorUnit val="1"/>
        <c:majorTimeUnit val="days"/>
      </c:dateAx>
      <c:valAx>
        <c:axId val="130639744"/>
        <c:scaling>
          <c:orientation val="minMax"/>
        </c:scaling>
        <c:delete val="0"/>
        <c:axPos val="l"/>
        <c:majorGridlines/>
        <c:title>
          <c:tx>
            <c:rich>
              <a:bodyPr rot="0" vert="wordArtVertRtl"/>
              <a:lstStyle/>
              <a:p>
                <a:pPr>
                  <a:defRPr/>
                </a:pPr>
                <a:r>
                  <a:rPr lang="zh-TW" altLang="en-US" b="0"/>
                  <a:t>長度</a:t>
                </a:r>
              </a:p>
            </c:rich>
          </c:tx>
          <c:overlay val="0"/>
        </c:title>
        <c:numFmt formatCode="General" sourceLinked="1"/>
        <c:majorTickMark val="out"/>
        <c:minorTickMark val="none"/>
        <c:tickLblPos val="nextTo"/>
        <c:crossAx val="130638208"/>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86925634295713"/>
          <c:y val="0.15347769028871389"/>
          <c:w val="0.76264170312044344"/>
          <c:h val="0.68680592009332164"/>
        </c:manualLayout>
      </c:layout>
      <c:lineChart>
        <c:grouping val="standard"/>
        <c:varyColors val="0"/>
        <c:ser>
          <c:idx val="0"/>
          <c:order val="0"/>
          <c:spPr>
            <a:ln w="12700">
              <a:solidFill>
                <a:schemeClr val="bg1">
                  <a:lumMod val="50000"/>
                </a:schemeClr>
              </a:solidFill>
            </a:ln>
          </c:spPr>
          <c:marker>
            <c:symbol val="circle"/>
            <c:size val="5"/>
            <c:spPr>
              <a:solidFill>
                <a:schemeClr val="bg1">
                  <a:lumMod val="50000"/>
                </a:schemeClr>
              </a:solidFill>
              <a:ln>
                <a:solidFill>
                  <a:schemeClr val="bg1">
                    <a:lumMod val="50000"/>
                  </a:schemeClr>
                </a:solidFill>
              </a:ln>
            </c:spPr>
          </c:marker>
          <c:cat>
            <c:numRef>
              <c:f>日期序列!$A$2:$A$6</c:f>
              <c:numCache>
                <c:formatCode>mm/dd</c:formatCode>
                <c:ptCount val="5"/>
                <c:pt idx="0">
                  <c:v>43891</c:v>
                </c:pt>
                <c:pt idx="1">
                  <c:v>43893</c:v>
                </c:pt>
                <c:pt idx="2">
                  <c:v>43898</c:v>
                </c:pt>
                <c:pt idx="3">
                  <c:v>43908</c:v>
                </c:pt>
                <c:pt idx="4">
                  <c:v>43920</c:v>
                </c:pt>
              </c:numCache>
            </c:numRef>
          </c:cat>
          <c:val>
            <c:numRef>
              <c:f>日期序列!$B$2:$B$6</c:f>
              <c:numCache>
                <c:formatCode>General</c:formatCode>
                <c:ptCount val="5"/>
                <c:pt idx="0">
                  <c:v>4</c:v>
                </c:pt>
                <c:pt idx="1">
                  <c:v>6</c:v>
                </c:pt>
                <c:pt idx="2">
                  <c:v>8</c:v>
                </c:pt>
                <c:pt idx="3">
                  <c:v>10</c:v>
                </c:pt>
                <c:pt idx="4">
                  <c:v>12</c:v>
                </c:pt>
              </c:numCache>
            </c:numRef>
          </c:val>
          <c:smooth val="0"/>
          <c:extLst>
            <c:ext xmlns:c16="http://schemas.microsoft.com/office/drawing/2014/chart" uri="{C3380CC4-5D6E-409C-BE32-E72D297353CC}">
              <c16:uniqueId val="{00000000-F450-41C3-9CE9-B85F9176A821}"/>
            </c:ext>
          </c:extLst>
        </c:ser>
        <c:dLbls>
          <c:showLegendKey val="0"/>
          <c:showVal val="0"/>
          <c:showCatName val="0"/>
          <c:showSerName val="0"/>
          <c:showPercent val="0"/>
          <c:showBubbleSize val="0"/>
        </c:dLbls>
        <c:marker val="1"/>
        <c:smooth val="0"/>
        <c:axId val="130667648"/>
        <c:axId val="130669568"/>
      </c:lineChart>
      <c:catAx>
        <c:axId val="130667648"/>
        <c:scaling>
          <c:orientation val="minMax"/>
        </c:scaling>
        <c:delete val="0"/>
        <c:axPos val="b"/>
        <c:numFmt formatCode="mm/dd" sourceLinked="1"/>
        <c:majorTickMark val="out"/>
        <c:minorTickMark val="none"/>
        <c:tickLblPos val="nextTo"/>
        <c:crossAx val="130669568"/>
        <c:crosses val="autoZero"/>
        <c:auto val="0"/>
        <c:lblAlgn val="ctr"/>
        <c:lblOffset val="100"/>
        <c:noMultiLvlLbl val="1"/>
      </c:catAx>
      <c:valAx>
        <c:axId val="130669568"/>
        <c:scaling>
          <c:orientation val="minMax"/>
        </c:scaling>
        <c:delete val="0"/>
        <c:axPos val="l"/>
        <c:title>
          <c:tx>
            <c:rich>
              <a:bodyPr rot="0" vert="wordArtVertRtl"/>
              <a:lstStyle/>
              <a:p>
                <a:pPr>
                  <a:defRPr b="0"/>
                </a:pPr>
                <a:r>
                  <a:rPr lang="zh-TW" altLang="en-US" b="0"/>
                  <a:t>長度</a:t>
                </a:r>
              </a:p>
            </c:rich>
          </c:tx>
          <c:overlay val="0"/>
        </c:title>
        <c:numFmt formatCode="General" sourceLinked="1"/>
        <c:majorTickMark val="out"/>
        <c:minorTickMark val="none"/>
        <c:tickLblPos val="nextTo"/>
        <c:crossAx val="130667648"/>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92171470369482"/>
          <c:y val="8.753376330310908E-2"/>
          <c:w val="0.80102675690128899"/>
          <c:h val="0.62782499409796"/>
        </c:manualLayout>
      </c:layout>
      <c:lineChart>
        <c:grouping val="standard"/>
        <c:varyColors val="0"/>
        <c:ser>
          <c:idx val="0"/>
          <c:order val="0"/>
          <c:tx>
            <c:strRef>
              <c:f>日期序列!$B$1</c:f>
              <c:strCache>
                <c:ptCount val="1"/>
                <c:pt idx="0">
                  <c:v>長度</c:v>
                </c:pt>
              </c:strCache>
            </c:strRef>
          </c:tx>
          <c:spPr>
            <a:ln w="12700">
              <a:solidFill>
                <a:schemeClr val="bg1">
                  <a:lumMod val="50000"/>
                </a:schemeClr>
              </a:solidFill>
              <a:prstDash val="dashDot"/>
            </a:ln>
            <a:effectLst/>
          </c:spPr>
          <c:marker>
            <c:symbol val="circle"/>
            <c:size val="5"/>
            <c:spPr>
              <a:solidFill>
                <a:schemeClr val="bg1">
                  <a:lumMod val="50000"/>
                </a:schemeClr>
              </a:solidFill>
              <a:ln>
                <a:solidFill>
                  <a:schemeClr val="bg1">
                    <a:lumMod val="50000"/>
                  </a:schemeClr>
                </a:solidFill>
              </a:ln>
              <a:effectLst/>
            </c:spPr>
          </c:marker>
          <c:cat>
            <c:numRef>
              <c:f>日期序列!$A$2:$A$6</c:f>
              <c:numCache>
                <c:formatCode>mm/dd</c:formatCode>
                <c:ptCount val="5"/>
                <c:pt idx="0">
                  <c:v>43891</c:v>
                </c:pt>
                <c:pt idx="1">
                  <c:v>43893</c:v>
                </c:pt>
                <c:pt idx="2">
                  <c:v>43898</c:v>
                </c:pt>
                <c:pt idx="3">
                  <c:v>43908</c:v>
                </c:pt>
                <c:pt idx="4">
                  <c:v>43920</c:v>
                </c:pt>
              </c:numCache>
            </c:numRef>
          </c:cat>
          <c:val>
            <c:numRef>
              <c:f>日期序列!$B$2:$B$6</c:f>
              <c:numCache>
                <c:formatCode>General</c:formatCode>
                <c:ptCount val="5"/>
                <c:pt idx="0">
                  <c:v>4</c:v>
                </c:pt>
                <c:pt idx="1">
                  <c:v>6</c:v>
                </c:pt>
                <c:pt idx="2">
                  <c:v>8</c:v>
                </c:pt>
                <c:pt idx="3">
                  <c:v>10</c:v>
                </c:pt>
                <c:pt idx="4">
                  <c:v>12</c:v>
                </c:pt>
              </c:numCache>
            </c:numRef>
          </c:val>
          <c:smooth val="0"/>
          <c:extLst>
            <c:ext xmlns:c16="http://schemas.microsoft.com/office/drawing/2014/chart" uri="{C3380CC4-5D6E-409C-BE32-E72D297353CC}">
              <c16:uniqueId val="{00000000-1E0B-41E1-AE44-F3163A363D3C}"/>
            </c:ext>
          </c:extLst>
        </c:ser>
        <c:ser>
          <c:idx val="1"/>
          <c:order val="1"/>
          <c:tx>
            <c:strRef>
              <c:f>日期序列!$C$1</c:f>
              <c:strCache>
                <c:ptCount val="1"/>
                <c:pt idx="0">
                  <c:v>輔助</c:v>
                </c:pt>
              </c:strCache>
            </c:strRef>
          </c:tx>
          <c:spPr>
            <a:ln>
              <a:noFill/>
            </a:ln>
          </c:spPr>
          <c:marker>
            <c:symbol val="plus"/>
            <c:size val="9"/>
            <c:spPr>
              <a:noFill/>
              <a:ln>
                <a:solidFill>
                  <a:schemeClr val="bg1">
                    <a:lumMod val="50000"/>
                  </a:schemeClr>
                </a:solidFill>
              </a:ln>
            </c:spPr>
          </c:marker>
          <c:dLbls>
            <c:numFmt formatCode="yyyy&quot;年&quot;m&quot;月&quot;d&quot;日&quot;;@" sourceLinked="0"/>
            <c:spPr>
              <a:noFill/>
              <a:ln>
                <a:noFill/>
              </a:ln>
              <a:effectLst/>
            </c:spPr>
            <c:txPr>
              <a:bodyPr rot="-5400000" vert="horz" anchor="ctr" anchorCtr="0"/>
              <a:lstStyle/>
              <a:p>
                <a:pPr>
                  <a:defRPr/>
                </a:pPr>
                <a:endParaRPr lang="zh-TW"/>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numRef>
              <c:f>日期序列!$A$2:$A$6</c:f>
              <c:numCache>
                <c:formatCode>mm/dd</c:formatCode>
                <c:ptCount val="5"/>
                <c:pt idx="0">
                  <c:v>43891</c:v>
                </c:pt>
                <c:pt idx="1">
                  <c:v>43893</c:v>
                </c:pt>
                <c:pt idx="2">
                  <c:v>43898</c:v>
                </c:pt>
                <c:pt idx="3">
                  <c:v>43908</c:v>
                </c:pt>
                <c:pt idx="4">
                  <c:v>43920</c:v>
                </c:pt>
              </c:numCache>
            </c:numRef>
          </c:cat>
          <c:val>
            <c:numRef>
              <c:f>日期序列!$C$2:$C$6</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1E0B-41E1-AE44-F3163A363D3C}"/>
            </c:ext>
          </c:extLst>
        </c:ser>
        <c:dLbls>
          <c:showLegendKey val="0"/>
          <c:showVal val="0"/>
          <c:showCatName val="0"/>
          <c:showSerName val="0"/>
          <c:showPercent val="0"/>
          <c:showBubbleSize val="0"/>
        </c:dLbls>
        <c:marker val="1"/>
        <c:smooth val="0"/>
        <c:axId val="130719744"/>
        <c:axId val="130721280"/>
      </c:lineChart>
      <c:dateAx>
        <c:axId val="130719744"/>
        <c:scaling>
          <c:orientation val="minMax"/>
        </c:scaling>
        <c:delete val="0"/>
        <c:axPos val="b"/>
        <c:numFmt formatCode="mm/dd" sourceLinked="1"/>
        <c:majorTickMark val="none"/>
        <c:minorTickMark val="none"/>
        <c:tickLblPos val="none"/>
        <c:crossAx val="130721280"/>
        <c:crosses val="autoZero"/>
        <c:auto val="1"/>
        <c:lblOffset val="100"/>
        <c:baseTimeUnit val="days"/>
      </c:dateAx>
      <c:valAx>
        <c:axId val="130721280"/>
        <c:scaling>
          <c:orientation val="minMax"/>
        </c:scaling>
        <c:delete val="0"/>
        <c:axPos val="l"/>
        <c:title>
          <c:tx>
            <c:rich>
              <a:bodyPr rot="0" vert="wordArtVertRtl"/>
              <a:lstStyle/>
              <a:p>
                <a:pPr>
                  <a:defRPr b="0"/>
                </a:pPr>
                <a:r>
                  <a:rPr lang="zh-TW" altLang="en-US" b="0"/>
                  <a:t>長度</a:t>
                </a:r>
              </a:p>
            </c:rich>
          </c:tx>
          <c:overlay val="0"/>
        </c:title>
        <c:numFmt formatCode="General" sourceLinked="1"/>
        <c:majorTickMark val="out"/>
        <c:minorTickMark val="none"/>
        <c:tickLblPos val="nextTo"/>
        <c:crossAx val="130719744"/>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515344235816677"/>
          <c:y val="0.17798294526488909"/>
          <c:w val="0.69228245507773067"/>
          <c:h val="0.56421073975195157"/>
        </c:manualLayout>
      </c:layout>
      <c:lineChart>
        <c:grouping val="standard"/>
        <c:varyColors val="0"/>
        <c:ser>
          <c:idx val="0"/>
          <c:order val="0"/>
          <c:tx>
            <c:strRef>
              <c:f>時間序列!$B$1</c:f>
              <c:strCache>
                <c:ptCount val="1"/>
                <c:pt idx="0">
                  <c:v>溫度</c:v>
                </c:pt>
              </c:strCache>
            </c:strRef>
          </c:tx>
          <c:spPr>
            <a:ln w="12700">
              <a:solidFill>
                <a:schemeClr val="bg1">
                  <a:lumMod val="50000"/>
                </a:schemeClr>
              </a:solidFill>
              <a:prstDash val="dash"/>
            </a:ln>
          </c:spPr>
          <c:marker>
            <c:symbol val="circle"/>
            <c:size val="5"/>
            <c:spPr>
              <a:solidFill>
                <a:schemeClr val="bg1">
                  <a:lumMod val="50000"/>
                </a:schemeClr>
              </a:solidFill>
              <a:ln>
                <a:solidFill>
                  <a:schemeClr val="bg1">
                    <a:lumMod val="50000"/>
                  </a:schemeClr>
                </a:solidFill>
                <a:prstDash val="solid"/>
              </a:ln>
            </c:spPr>
          </c:marker>
          <c:cat>
            <c:numRef>
              <c:f>時間序列!$A$2:$A$5</c:f>
              <c:numCache>
                <c:formatCode>h:mm</c:formatCode>
                <c:ptCount val="4"/>
                <c:pt idx="0">
                  <c:v>0.25</c:v>
                </c:pt>
                <c:pt idx="1">
                  <c:v>0.3125</c:v>
                </c:pt>
                <c:pt idx="2">
                  <c:v>0.41666666666666669</c:v>
                </c:pt>
                <c:pt idx="3">
                  <c:v>0.66666666666666663</c:v>
                </c:pt>
              </c:numCache>
            </c:numRef>
          </c:cat>
          <c:val>
            <c:numRef>
              <c:f>時間序列!$B$2:$B$5</c:f>
              <c:numCache>
                <c:formatCode>General</c:formatCode>
                <c:ptCount val="4"/>
                <c:pt idx="0">
                  <c:v>35.6</c:v>
                </c:pt>
                <c:pt idx="1">
                  <c:v>36</c:v>
                </c:pt>
                <c:pt idx="2">
                  <c:v>35</c:v>
                </c:pt>
                <c:pt idx="3">
                  <c:v>36</c:v>
                </c:pt>
              </c:numCache>
            </c:numRef>
          </c:val>
          <c:smooth val="0"/>
          <c:extLst>
            <c:ext xmlns:c16="http://schemas.microsoft.com/office/drawing/2014/chart" uri="{C3380CC4-5D6E-409C-BE32-E72D297353CC}">
              <c16:uniqueId val="{00000000-CD3D-45BE-AB33-614DDCD219F7}"/>
            </c:ext>
          </c:extLst>
        </c:ser>
        <c:dLbls>
          <c:showLegendKey val="0"/>
          <c:showVal val="0"/>
          <c:showCatName val="0"/>
          <c:showSerName val="0"/>
          <c:showPercent val="0"/>
          <c:showBubbleSize val="0"/>
        </c:dLbls>
        <c:marker val="1"/>
        <c:smooth val="0"/>
        <c:axId val="130438272"/>
        <c:axId val="130440192"/>
      </c:lineChart>
      <c:catAx>
        <c:axId val="130438272"/>
        <c:scaling>
          <c:orientation val="minMax"/>
        </c:scaling>
        <c:delete val="0"/>
        <c:axPos val="b"/>
        <c:numFmt formatCode="h:mm" sourceLinked="1"/>
        <c:majorTickMark val="out"/>
        <c:minorTickMark val="none"/>
        <c:tickLblPos val="nextTo"/>
        <c:crossAx val="130440192"/>
        <c:crosses val="autoZero"/>
        <c:auto val="1"/>
        <c:lblAlgn val="ctr"/>
        <c:lblOffset val="100"/>
        <c:noMultiLvlLbl val="0"/>
      </c:catAx>
      <c:valAx>
        <c:axId val="130440192"/>
        <c:scaling>
          <c:orientation val="minMax"/>
          <c:max val="37"/>
          <c:min val="34"/>
        </c:scaling>
        <c:delete val="0"/>
        <c:axPos val="l"/>
        <c:title>
          <c:tx>
            <c:rich>
              <a:bodyPr rot="0" vert="wordArtVertRtl"/>
              <a:lstStyle/>
              <a:p>
                <a:pPr>
                  <a:defRPr b="0"/>
                </a:pPr>
                <a:r>
                  <a:rPr lang="zh-TW" altLang="en-US" b="0"/>
                  <a:t>溫度</a:t>
                </a:r>
              </a:p>
            </c:rich>
          </c:tx>
          <c:layout/>
          <c:overlay val="0"/>
        </c:title>
        <c:numFmt formatCode="[=34]&quot;0&quot;;#0.0" sourceLinked="0"/>
        <c:majorTickMark val="out"/>
        <c:minorTickMark val="none"/>
        <c:tickLblPos val="nextTo"/>
        <c:crossAx val="130438272"/>
        <c:crosses val="autoZero"/>
        <c:crossBetween val="between"/>
        <c:majorUnit val="0.5"/>
      </c:valAx>
    </c:plotArea>
    <c:plotVisOnly val="1"/>
    <c:dispBlanksAs val="gap"/>
    <c:showDLblsOverMax val="0"/>
  </c:chart>
  <c:spPr>
    <a:noFill/>
    <a:ln>
      <a:noFill/>
    </a:ln>
  </c:spPr>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951601410648411"/>
          <c:y val="0.20373314569757983"/>
          <c:w val="0.67792010534765634"/>
          <c:h val="0.53846094075444251"/>
        </c:manualLayout>
      </c:layout>
      <c:scatterChart>
        <c:scatterStyle val="lineMarker"/>
        <c:varyColors val="0"/>
        <c:ser>
          <c:idx val="0"/>
          <c:order val="0"/>
          <c:tx>
            <c:strRef>
              <c:f>時間序列!$B$1</c:f>
              <c:strCache>
                <c:ptCount val="1"/>
                <c:pt idx="0">
                  <c:v>溫度</c:v>
                </c:pt>
              </c:strCache>
            </c:strRef>
          </c:tx>
          <c:spPr>
            <a:ln w="12700">
              <a:solidFill>
                <a:schemeClr val="bg1">
                  <a:lumMod val="50000"/>
                </a:schemeClr>
              </a:solidFill>
              <a:prstDash val="dash"/>
            </a:ln>
          </c:spPr>
          <c:marker>
            <c:symbol val="circle"/>
            <c:size val="5"/>
            <c:spPr>
              <a:solidFill>
                <a:schemeClr val="bg1">
                  <a:lumMod val="50000"/>
                </a:schemeClr>
              </a:solidFill>
              <a:ln>
                <a:solidFill>
                  <a:schemeClr val="bg1">
                    <a:lumMod val="50000"/>
                  </a:schemeClr>
                </a:solidFill>
                <a:prstDash val="solid"/>
              </a:ln>
            </c:spPr>
          </c:marker>
          <c:xVal>
            <c:numRef>
              <c:f>時間序列!$A$2:$A$5</c:f>
              <c:numCache>
                <c:formatCode>h:mm</c:formatCode>
                <c:ptCount val="4"/>
                <c:pt idx="0">
                  <c:v>0.25</c:v>
                </c:pt>
                <c:pt idx="1">
                  <c:v>0.3125</c:v>
                </c:pt>
                <c:pt idx="2">
                  <c:v>0.41666666666666669</c:v>
                </c:pt>
                <c:pt idx="3">
                  <c:v>0.66666666666666663</c:v>
                </c:pt>
              </c:numCache>
            </c:numRef>
          </c:xVal>
          <c:yVal>
            <c:numRef>
              <c:f>時間序列!$B$2:$B$5</c:f>
              <c:numCache>
                <c:formatCode>General</c:formatCode>
                <c:ptCount val="4"/>
                <c:pt idx="0">
                  <c:v>35.6</c:v>
                </c:pt>
                <c:pt idx="1">
                  <c:v>36</c:v>
                </c:pt>
                <c:pt idx="2">
                  <c:v>35</c:v>
                </c:pt>
                <c:pt idx="3">
                  <c:v>36</c:v>
                </c:pt>
              </c:numCache>
            </c:numRef>
          </c:yVal>
          <c:smooth val="0"/>
          <c:extLst>
            <c:ext xmlns:c16="http://schemas.microsoft.com/office/drawing/2014/chart" uri="{C3380CC4-5D6E-409C-BE32-E72D297353CC}">
              <c16:uniqueId val="{00000000-EFBA-4642-96DF-F096974E3D92}"/>
            </c:ext>
          </c:extLst>
        </c:ser>
        <c:ser>
          <c:idx val="1"/>
          <c:order val="1"/>
          <c:tx>
            <c:strRef>
              <c:f>時間序列!$D$1</c:f>
              <c:strCache>
                <c:ptCount val="1"/>
                <c:pt idx="0">
                  <c:v>輔助</c:v>
                </c:pt>
              </c:strCache>
            </c:strRef>
          </c:tx>
          <c:spPr>
            <a:ln>
              <a:noFill/>
            </a:ln>
          </c:spPr>
          <c:marker>
            <c:symbol val="plus"/>
            <c:size val="6"/>
            <c:spPr>
              <a:noFill/>
              <a:ln w="9525">
                <a:solidFill>
                  <a:schemeClr val="bg1">
                    <a:lumMod val="65000"/>
                  </a:schemeClr>
                </a:solidFill>
              </a:ln>
            </c:spPr>
          </c:marker>
          <c:dLbls>
            <c:spPr>
              <a:noFill/>
              <a:ln>
                <a:noFill/>
              </a:ln>
              <a:effectLst/>
            </c:spPr>
            <c:txPr>
              <a:bodyPr rot="-5400000" vert="horz"/>
              <a:lstStyle/>
              <a:p>
                <a:pPr>
                  <a:defRPr/>
                </a:pPr>
                <a:endParaRPr lang="zh-TW"/>
              </a:p>
            </c:txPr>
            <c:dLblPos val="b"/>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xVal>
            <c:numRef>
              <c:f>時間序列!$A$2:$A$5</c:f>
              <c:numCache>
                <c:formatCode>h:mm</c:formatCode>
                <c:ptCount val="4"/>
                <c:pt idx="0">
                  <c:v>0.25</c:v>
                </c:pt>
                <c:pt idx="1">
                  <c:v>0.3125</c:v>
                </c:pt>
                <c:pt idx="2">
                  <c:v>0.41666666666666669</c:v>
                </c:pt>
                <c:pt idx="3">
                  <c:v>0.66666666666666663</c:v>
                </c:pt>
              </c:numCache>
            </c:numRef>
          </c:xVal>
          <c:yVal>
            <c:numRef>
              <c:f>時間序列!$D$2:$D$5</c:f>
              <c:numCache>
                <c:formatCode>General</c:formatCode>
                <c:ptCount val="4"/>
                <c:pt idx="0">
                  <c:v>34</c:v>
                </c:pt>
                <c:pt idx="1">
                  <c:v>34</c:v>
                </c:pt>
                <c:pt idx="2">
                  <c:v>34</c:v>
                </c:pt>
                <c:pt idx="3">
                  <c:v>34</c:v>
                </c:pt>
              </c:numCache>
            </c:numRef>
          </c:yVal>
          <c:smooth val="0"/>
          <c:extLst>
            <c:ext xmlns:c16="http://schemas.microsoft.com/office/drawing/2014/chart" uri="{C3380CC4-5D6E-409C-BE32-E72D297353CC}">
              <c16:uniqueId val="{00000001-EFBA-4642-96DF-F096974E3D92}"/>
            </c:ext>
          </c:extLst>
        </c:ser>
        <c:dLbls>
          <c:showLegendKey val="0"/>
          <c:showVal val="0"/>
          <c:showCatName val="0"/>
          <c:showSerName val="0"/>
          <c:showPercent val="0"/>
          <c:showBubbleSize val="0"/>
        </c:dLbls>
        <c:axId val="130469888"/>
        <c:axId val="130471424"/>
      </c:scatterChart>
      <c:valAx>
        <c:axId val="130469888"/>
        <c:scaling>
          <c:orientation val="minMax"/>
          <c:max val="0.8"/>
          <c:min val="0.2"/>
        </c:scaling>
        <c:delete val="0"/>
        <c:axPos val="b"/>
        <c:numFmt formatCode="h:mm" sourceLinked="1"/>
        <c:majorTickMark val="none"/>
        <c:minorTickMark val="none"/>
        <c:tickLblPos val="none"/>
        <c:crossAx val="130471424"/>
        <c:crosses val="autoZero"/>
        <c:crossBetween val="midCat"/>
        <c:majorUnit val="0.2"/>
      </c:valAx>
      <c:valAx>
        <c:axId val="130471424"/>
        <c:scaling>
          <c:orientation val="minMax"/>
          <c:max val="37"/>
          <c:min val="34"/>
        </c:scaling>
        <c:delete val="0"/>
        <c:axPos val="l"/>
        <c:title>
          <c:tx>
            <c:rich>
              <a:bodyPr rot="0" vert="wordArtVertRtl"/>
              <a:lstStyle/>
              <a:p>
                <a:pPr>
                  <a:defRPr b="0"/>
                </a:pPr>
                <a:r>
                  <a:rPr lang="zh-TW" altLang="en-US" b="0"/>
                  <a:t>溫度</a:t>
                </a:r>
              </a:p>
            </c:rich>
          </c:tx>
          <c:layout/>
          <c:overlay val="0"/>
        </c:title>
        <c:numFmt formatCode="[=34]&quot;0&quot;;#0.0" sourceLinked="0"/>
        <c:majorTickMark val="out"/>
        <c:minorTickMark val="none"/>
        <c:tickLblPos val="nextTo"/>
        <c:crossAx val="130469888"/>
        <c:crosses val="autoZero"/>
        <c:crossBetween val="midCat"/>
        <c:majorUnit val="0.5"/>
      </c:valAx>
    </c:plotArea>
    <c:plotVisOnly val="1"/>
    <c:dispBlanksAs val="gap"/>
    <c:showDLblsOverMax val="0"/>
  </c:chart>
  <c:spPr>
    <a:noFill/>
    <a:ln>
      <a:noFill/>
    </a:ln>
  </c:spPr>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071159361210636"/>
          <c:y val="8.2405784182637554E-2"/>
          <c:w val="0.59129123845895282"/>
          <c:h val="0.72230079730599717"/>
        </c:manualLayout>
      </c:layout>
      <c:barChart>
        <c:barDir val="col"/>
        <c:grouping val="clustered"/>
        <c:varyColors val="0"/>
        <c:ser>
          <c:idx val="0"/>
          <c:order val="0"/>
          <c:tx>
            <c:strRef>
              <c:f>時間序列!$B$1</c:f>
              <c:strCache>
                <c:ptCount val="1"/>
                <c:pt idx="0">
                  <c:v>溫度</c:v>
                </c:pt>
              </c:strCache>
            </c:strRef>
          </c:tx>
          <c:spPr>
            <a:solidFill>
              <a:schemeClr val="bg1">
                <a:lumMod val="75000"/>
              </a:schemeClr>
            </a:solidFill>
          </c:spPr>
          <c:invertIfNegative val="0"/>
          <c:cat>
            <c:numRef>
              <c:f>時間序列!$A$2:$A$5</c:f>
              <c:numCache>
                <c:formatCode>h:mm</c:formatCode>
                <c:ptCount val="4"/>
                <c:pt idx="0">
                  <c:v>0.25</c:v>
                </c:pt>
                <c:pt idx="1">
                  <c:v>0.3125</c:v>
                </c:pt>
                <c:pt idx="2">
                  <c:v>0.41666666666666669</c:v>
                </c:pt>
                <c:pt idx="3">
                  <c:v>0.66666666666666663</c:v>
                </c:pt>
              </c:numCache>
            </c:numRef>
          </c:cat>
          <c:val>
            <c:numRef>
              <c:f>時間序列!$B$2:$B$5</c:f>
              <c:numCache>
                <c:formatCode>General</c:formatCode>
                <c:ptCount val="4"/>
                <c:pt idx="0">
                  <c:v>35.6</c:v>
                </c:pt>
                <c:pt idx="1">
                  <c:v>36</c:v>
                </c:pt>
                <c:pt idx="2">
                  <c:v>35</c:v>
                </c:pt>
                <c:pt idx="3">
                  <c:v>36</c:v>
                </c:pt>
              </c:numCache>
            </c:numRef>
          </c:val>
          <c:extLst>
            <c:ext xmlns:c16="http://schemas.microsoft.com/office/drawing/2014/chart" uri="{C3380CC4-5D6E-409C-BE32-E72D297353CC}">
              <c16:uniqueId val="{00000000-62A5-4676-8360-7B253894D32B}"/>
            </c:ext>
          </c:extLst>
        </c:ser>
        <c:dLbls>
          <c:showLegendKey val="0"/>
          <c:showVal val="0"/>
          <c:showCatName val="0"/>
          <c:showSerName val="0"/>
          <c:showPercent val="0"/>
          <c:showBubbleSize val="0"/>
        </c:dLbls>
        <c:gapWidth val="150"/>
        <c:axId val="130512000"/>
        <c:axId val="130513536"/>
      </c:barChart>
      <c:catAx>
        <c:axId val="130512000"/>
        <c:scaling>
          <c:orientation val="minMax"/>
        </c:scaling>
        <c:delete val="0"/>
        <c:axPos val="b"/>
        <c:numFmt formatCode="h:mm" sourceLinked="1"/>
        <c:majorTickMark val="out"/>
        <c:minorTickMark val="none"/>
        <c:tickLblPos val="nextTo"/>
        <c:crossAx val="130513536"/>
        <c:crosses val="autoZero"/>
        <c:auto val="1"/>
        <c:lblAlgn val="ctr"/>
        <c:lblOffset val="100"/>
        <c:noMultiLvlLbl val="0"/>
      </c:catAx>
      <c:valAx>
        <c:axId val="130513536"/>
        <c:scaling>
          <c:orientation val="minMax"/>
          <c:max val="37"/>
          <c:min val="34"/>
        </c:scaling>
        <c:delete val="0"/>
        <c:axPos val="l"/>
        <c:title>
          <c:tx>
            <c:rich>
              <a:bodyPr rot="0" vert="wordArtVertRtl"/>
              <a:lstStyle/>
              <a:p>
                <a:pPr>
                  <a:defRPr b="0"/>
                </a:pPr>
                <a:r>
                  <a:rPr lang="zh-TW" altLang="en-US" b="0"/>
                  <a:t>溫度</a:t>
                </a:r>
              </a:p>
            </c:rich>
          </c:tx>
          <c:layout/>
          <c:overlay val="0"/>
        </c:title>
        <c:numFmt formatCode="[=34]&quot;0&quot;;#0.0" sourceLinked="0"/>
        <c:majorTickMark val="out"/>
        <c:minorTickMark val="none"/>
        <c:tickLblPos val="nextTo"/>
        <c:crossAx val="130512000"/>
        <c:crosses val="autoZero"/>
        <c:crossBetween val="between"/>
        <c:majorUnit val="0.5"/>
      </c:valAx>
      <c:spPr>
        <a:noFill/>
      </c:spPr>
    </c:plotArea>
    <c:plotVisOnly val="1"/>
    <c:dispBlanksAs val="gap"/>
    <c:showDLblsOverMax val="0"/>
  </c:chart>
  <c:spPr>
    <a:noFill/>
    <a:ln>
      <a:noFill/>
    </a:ln>
  </c:spPr>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951601410648411"/>
          <c:y val="0.20373314569757983"/>
          <c:w val="0.67792010534765634"/>
          <c:h val="0.53846094075444251"/>
        </c:manualLayout>
      </c:layout>
      <c:scatterChart>
        <c:scatterStyle val="lineMarker"/>
        <c:varyColors val="0"/>
        <c:ser>
          <c:idx val="0"/>
          <c:order val="0"/>
          <c:tx>
            <c:strRef>
              <c:f>時間序列!$B$1</c:f>
              <c:strCache>
                <c:ptCount val="1"/>
                <c:pt idx="0">
                  <c:v>溫度</c:v>
                </c:pt>
              </c:strCache>
            </c:strRef>
          </c:tx>
          <c:spPr>
            <a:ln w="12700">
              <a:solidFill>
                <a:schemeClr val="bg1">
                  <a:lumMod val="50000"/>
                </a:schemeClr>
              </a:solidFill>
              <a:prstDash val="dash"/>
            </a:ln>
          </c:spPr>
          <c:marker>
            <c:symbol val="circle"/>
            <c:size val="5"/>
            <c:spPr>
              <a:solidFill>
                <a:schemeClr val="bg1">
                  <a:lumMod val="50000"/>
                </a:schemeClr>
              </a:solidFill>
              <a:ln>
                <a:solidFill>
                  <a:schemeClr val="bg1">
                    <a:lumMod val="50000"/>
                  </a:schemeClr>
                </a:solidFill>
                <a:prstDash val="solid"/>
              </a:ln>
            </c:spPr>
          </c:marker>
          <c:xVal>
            <c:numRef>
              <c:f>時間序列!$A$2:$A$5</c:f>
              <c:numCache>
                <c:formatCode>h:mm</c:formatCode>
                <c:ptCount val="4"/>
                <c:pt idx="0">
                  <c:v>0.25</c:v>
                </c:pt>
                <c:pt idx="1">
                  <c:v>0.3125</c:v>
                </c:pt>
                <c:pt idx="2">
                  <c:v>0.41666666666666669</c:v>
                </c:pt>
                <c:pt idx="3">
                  <c:v>0.66666666666666663</c:v>
                </c:pt>
              </c:numCache>
            </c:numRef>
          </c:xVal>
          <c:yVal>
            <c:numRef>
              <c:f>時間序列!$B$2:$B$5</c:f>
              <c:numCache>
                <c:formatCode>General</c:formatCode>
                <c:ptCount val="4"/>
                <c:pt idx="0">
                  <c:v>35.6</c:v>
                </c:pt>
                <c:pt idx="1">
                  <c:v>36</c:v>
                </c:pt>
                <c:pt idx="2">
                  <c:v>35</c:v>
                </c:pt>
                <c:pt idx="3">
                  <c:v>36</c:v>
                </c:pt>
              </c:numCache>
            </c:numRef>
          </c:yVal>
          <c:smooth val="0"/>
          <c:extLst>
            <c:ext xmlns:c16="http://schemas.microsoft.com/office/drawing/2014/chart" uri="{C3380CC4-5D6E-409C-BE32-E72D297353CC}">
              <c16:uniqueId val="{00000000-BB95-4D30-B96D-63C9F2BC7118}"/>
            </c:ext>
          </c:extLst>
        </c:ser>
        <c:dLbls>
          <c:showLegendKey val="0"/>
          <c:showVal val="0"/>
          <c:showCatName val="0"/>
          <c:showSerName val="0"/>
          <c:showPercent val="0"/>
          <c:showBubbleSize val="0"/>
        </c:dLbls>
        <c:axId val="130469888"/>
        <c:axId val="130471424"/>
      </c:scatterChart>
      <c:valAx>
        <c:axId val="130469888"/>
        <c:scaling>
          <c:orientation val="minMax"/>
        </c:scaling>
        <c:delete val="0"/>
        <c:axPos val="b"/>
        <c:numFmt formatCode="h:mm" sourceLinked="1"/>
        <c:majorTickMark val="out"/>
        <c:minorTickMark val="none"/>
        <c:tickLblPos val="nextTo"/>
        <c:spPr>
          <a:ln/>
        </c:spPr>
        <c:crossAx val="130471424"/>
        <c:crosses val="autoZero"/>
        <c:crossBetween val="midCat"/>
      </c:valAx>
      <c:valAx>
        <c:axId val="130471424"/>
        <c:scaling>
          <c:orientation val="minMax"/>
          <c:max val="37"/>
          <c:min val="34"/>
        </c:scaling>
        <c:delete val="0"/>
        <c:axPos val="l"/>
        <c:title>
          <c:tx>
            <c:rich>
              <a:bodyPr rot="0" vert="wordArtVertRtl"/>
              <a:lstStyle/>
              <a:p>
                <a:pPr>
                  <a:defRPr b="0"/>
                </a:pPr>
                <a:r>
                  <a:rPr lang="zh-TW" altLang="en-US" b="0"/>
                  <a:t>溫度</a:t>
                </a:r>
              </a:p>
            </c:rich>
          </c:tx>
          <c:layout/>
          <c:overlay val="0"/>
        </c:title>
        <c:numFmt formatCode="[=34]&quot;0&quot;;#0.0" sourceLinked="0"/>
        <c:majorTickMark val="out"/>
        <c:minorTickMark val="none"/>
        <c:tickLblPos val="nextTo"/>
        <c:crossAx val="130469888"/>
        <c:crosses val="autoZero"/>
        <c:crossBetween val="midCat"/>
        <c:majorUnit val="0.5"/>
      </c:valAx>
    </c:plotArea>
    <c:plotVisOnly val="1"/>
    <c:dispBlanksAs val="gap"/>
    <c:showDLblsOverMax val="0"/>
  </c:chart>
  <c:spPr>
    <a:noFill/>
    <a:ln>
      <a:noFill/>
    </a:ln>
  </c:sp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814578897947089"/>
          <c:y val="0.12442916572427656"/>
          <c:w val="0.51470528446544339"/>
          <c:h val="0.48171996147424545"/>
        </c:manualLayout>
      </c:layout>
      <c:scatterChart>
        <c:scatterStyle val="lineMarker"/>
        <c:varyColors val="0"/>
        <c:ser>
          <c:idx val="0"/>
          <c:order val="0"/>
          <c:tx>
            <c:strRef>
              <c:f>隨時間變化的個體數!$D$1</c:f>
              <c:strCache>
                <c:ptCount val="1"/>
                <c:pt idx="0">
                  <c:v>個體數</c:v>
                </c:pt>
              </c:strCache>
            </c:strRef>
          </c:tx>
          <c:spPr>
            <a:ln w="19050" cap="rnd">
              <a:noFill/>
              <a:round/>
            </a:ln>
            <a:effectLst/>
          </c:spPr>
          <c:marker>
            <c:symbol val="circle"/>
            <c:size val="5"/>
            <c:spPr>
              <a:solidFill>
                <a:schemeClr val="bg1">
                  <a:lumMod val="75000"/>
                </a:schemeClr>
              </a:solidFill>
              <a:ln w="9525">
                <a:solidFill>
                  <a:schemeClr val="bg1">
                    <a:lumMod val="65000"/>
                  </a:schemeClr>
                </a:solidFill>
              </a:ln>
              <a:effectLst/>
            </c:spPr>
          </c:marker>
          <c:trendline>
            <c:spPr>
              <a:ln w="12700" cap="rnd">
                <a:solidFill>
                  <a:schemeClr val="bg1">
                    <a:lumMod val="75000"/>
                  </a:schemeClr>
                </a:solidFill>
                <a:prstDash val="dash"/>
              </a:ln>
              <a:effectLst/>
            </c:spPr>
            <c:trendlineType val="linear"/>
            <c:dispRSqr val="1"/>
            <c:dispEq val="0"/>
            <c:trendlineLbl>
              <c:layout>
                <c:manualLayout>
                  <c:x val="-4.1730420253742531E-2"/>
                  <c:y val="6.0804280187613984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trendlineLbl>
          </c:trendline>
          <c:xVal>
            <c:numRef>
              <c:f>隨時間變化的個體數!$B$2:$B$17</c:f>
              <c:numCache>
                <c:formatCode>m/d/yyyy</c:formatCode>
                <c:ptCount val="16"/>
                <c:pt idx="0">
                  <c:v>43743</c:v>
                </c:pt>
                <c:pt idx="1">
                  <c:v>43744</c:v>
                </c:pt>
                <c:pt idx="2">
                  <c:v>43757</c:v>
                </c:pt>
                <c:pt idx="3">
                  <c:v>43764</c:v>
                </c:pt>
                <c:pt idx="4">
                  <c:v>43777</c:v>
                </c:pt>
                <c:pt idx="5">
                  <c:v>43778</c:v>
                </c:pt>
                <c:pt idx="6">
                  <c:v>43805</c:v>
                </c:pt>
                <c:pt idx="7">
                  <c:v>43807</c:v>
                </c:pt>
                <c:pt idx="8">
                  <c:v>43813</c:v>
                </c:pt>
                <c:pt idx="9">
                  <c:v>43883</c:v>
                </c:pt>
                <c:pt idx="10">
                  <c:v>43884</c:v>
                </c:pt>
                <c:pt idx="11">
                  <c:v>43888</c:v>
                </c:pt>
                <c:pt idx="12">
                  <c:v>43897</c:v>
                </c:pt>
                <c:pt idx="13">
                  <c:v>43903</c:v>
                </c:pt>
                <c:pt idx="14">
                  <c:v>43905</c:v>
                </c:pt>
                <c:pt idx="15">
                  <c:v>43910</c:v>
                </c:pt>
              </c:numCache>
            </c:numRef>
          </c:xVal>
          <c:yVal>
            <c:numRef>
              <c:f>隨時間變化的個體數!$D$2:$D$17</c:f>
              <c:numCache>
                <c:formatCode>General</c:formatCode>
                <c:ptCount val="16"/>
                <c:pt idx="0">
                  <c:v>4</c:v>
                </c:pt>
                <c:pt idx="1">
                  <c:v>1</c:v>
                </c:pt>
                <c:pt idx="2">
                  <c:v>1</c:v>
                </c:pt>
                <c:pt idx="3">
                  <c:v>7</c:v>
                </c:pt>
                <c:pt idx="4">
                  <c:v>2</c:v>
                </c:pt>
                <c:pt idx="5">
                  <c:v>1</c:v>
                </c:pt>
                <c:pt idx="6">
                  <c:v>0</c:v>
                </c:pt>
                <c:pt idx="7">
                  <c:v>0</c:v>
                </c:pt>
                <c:pt idx="8">
                  <c:v>2</c:v>
                </c:pt>
                <c:pt idx="9">
                  <c:v>13</c:v>
                </c:pt>
                <c:pt idx="10">
                  <c:v>12</c:v>
                </c:pt>
                <c:pt idx="11">
                  <c:v>4</c:v>
                </c:pt>
                <c:pt idx="12">
                  <c:v>15</c:v>
                </c:pt>
                <c:pt idx="13">
                  <c:v>11</c:v>
                </c:pt>
                <c:pt idx="14">
                  <c:v>7</c:v>
                </c:pt>
                <c:pt idx="15">
                  <c:v>15</c:v>
                </c:pt>
              </c:numCache>
            </c:numRef>
          </c:yVal>
          <c:smooth val="0"/>
          <c:extLst>
            <c:ext xmlns:c16="http://schemas.microsoft.com/office/drawing/2014/chart" uri="{C3380CC4-5D6E-409C-BE32-E72D297353CC}">
              <c16:uniqueId val="{00000000-3B03-4827-BE63-265601B9C669}"/>
            </c:ext>
          </c:extLst>
        </c:ser>
        <c:ser>
          <c:idx val="1"/>
          <c:order val="1"/>
          <c:tx>
            <c:strRef>
              <c:f>隨時間變化的個體數!$I$1</c:f>
              <c:strCache>
                <c:ptCount val="1"/>
                <c:pt idx="0">
                  <c:v>輔助</c:v>
                </c:pt>
              </c:strCache>
            </c:strRef>
          </c:tx>
          <c:spPr>
            <a:ln w="25400" cap="rnd">
              <a:noFill/>
              <a:round/>
            </a:ln>
            <a:effectLst/>
          </c:spPr>
          <c:marker>
            <c:symbol val="plus"/>
            <c:size val="7"/>
            <c:spPr>
              <a:noFill/>
              <a:ln w="9525">
                <a:solidFill>
                  <a:schemeClr val="bg1">
                    <a:lumMod val="65000"/>
                  </a:schemeClr>
                </a:solidFill>
              </a:ln>
              <a:effectLst/>
            </c:spPr>
          </c:marker>
          <c:dLbls>
            <c:dLbl>
              <c:idx val="0"/>
              <c:layout>
                <c:manualLayout>
                  <c:x val="-8.7531821680184949E-3"/>
                  <c:y val="3.517046915571026E-2"/>
                </c:manualLayout>
              </c:layout>
              <c:dLblPos val="r"/>
              <c:showLegendKey val="0"/>
              <c:showVal val="0"/>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3B03-4827-BE63-265601B9C669}"/>
                </c:ext>
              </c:extLst>
            </c:dLbl>
            <c:dLbl>
              <c:idx val="1"/>
              <c:layout>
                <c:manualLayout>
                  <c:x val="-8.7531821680184706E-3"/>
                  <c:y val="3.7971227609920846E-2"/>
                </c:manualLayout>
              </c:layout>
              <c:dLblPos val="r"/>
              <c:showLegendKey val="0"/>
              <c:showVal val="0"/>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3B03-4827-BE63-265601B9C669}"/>
                </c:ext>
              </c:extLst>
            </c:dLbl>
            <c:dLbl>
              <c:idx val="2"/>
              <c:layout>
                <c:manualLayout>
                  <c:x val="-1.3765713496339227E-2"/>
                  <c:y val="4.077198606413153E-2"/>
                </c:manualLayout>
              </c:layout>
              <c:dLblPos val="r"/>
              <c:showLegendKey val="0"/>
              <c:showVal val="0"/>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3B03-4827-BE63-265601B9C669}"/>
                </c:ext>
              </c:extLst>
            </c:dLbl>
            <c:dLbl>
              <c:idx val="3"/>
              <c:layout>
                <c:manualLayout>
                  <c:x val="-8.7531821680184706E-3"/>
                  <c:y val="4.077198606413153E-2"/>
                </c:manualLayout>
              </c:layout>
              <c:dLblPos val="r"/>
              <c:showLegendKey val="0"/>
              <c:showVal val="0"/>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3B03-4827-BE63-265601B9C669}"/>
                </c:ext>
              </c:extLst>
            </c:dLbl>
            <c:dLbl>
              <c:idx val="4"/>
              <c:layout>
                <c:manualLayout>
                  <c:x val="-1.3765713496339274E-2"/>
                  <c:y val="4.3572744518342116E-2"/>
                </c:manualLayout>
              </c:layout>
              <c:dLblPos val="r"/>
              <c:showLegendKey val="0"/>
              <c:showVal val="0"/>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3B03-4827-BE63-265601B9C669}"/>
                </c:ext>
              </c:extLst>
            </c:dLbl>
            <c:dLbl>
              <c:idx val="5"/>
              <c:layout>
                <c:manualLayout>
                  <c:x val="-3.7406508396976693E-3"/>
                  <c:y val="4.3572744518342116E-2"/>
                </c:manualLayout>
              </c:layout>
              <c:dLblPos val="r"/>
              <c:showLegendKey val="0"/>
              <c:showVal val="0"/>
              <c:showCatName val="1"/>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3B03-4827-BE63-265601B9C669}"/>
                </c:ext>
              </c:extLst>
            </c:dLbl>
            <c:numFmt formatCode="yyyy\-mm"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errBars>
            <c:errDir val="y"/>
            <c:errBarType val="plus"/>
            <c:errValType val="cust"/>
            <c:noEndCap val="1"/>
            <c:plus>
              <c:numRef>
                <c:f>隨時間變化的個體數!$J$10</c:f>
                <c:numCache>
                  <c:formatCode>General</c:formatCode>
                  <c:ptCount val="1"/>
                  <c:pt idx="0">
                    <c:v>25</c:v>
                  </c:pt>
                </c:numCache>
              </c:numRef>
            </c:plus>
            <c:minus>
              <c:numLit>
                <c:formatCode>General</c:formatCode>
                <c:ptCount val="1"/>
                <c:pt idx="0">
                  <c:v>1</c:v>
                </c:pt>
              </c:numLit>
            </c:minus>
            <c:spPr>
              <a:noFill/>
              <a:ln w="9525" cap="flat" cmpd="sng" algn="ctr">
                <a:solidFill>
                  <a:schemeClr val="bg1">
                    <a:lumMod val="95000"/>
                  </a:schemeClr>
                </a:solidFill>
                <a:round/>
              </a:ln>
              <a:effectLst/>
            </c:spPr>
          </c:errBars>
          <c:xVal>
            <c:numRef>
              <c:f>隨時間變化的個體數!$I$2:$I$8</c:f>
              <c:numCache>
                <c:formatCode>m/d/yyyy</c:formatCode>
                <c:ptCount val="7"/>
                <c:pt idx="0">
                  <c:v>43739</c:v>
                </c:pt>
                <c:pt idx="1">
                  <c:v>43770</c:v>
                </c:pt>
                <c:pt idx="2">
                  <c:v>43800</c:v>
                </c:pt>
                <c:pt idx="3">
                  <c:v>43831</c:v>
                </c:pt>
                <c:pt idx="4">
                  <c:v>43862</c:v>
                </c:pt>
                <c:pt idx="5">
                  <c:v>43891</c:v>
                </c:pt>
              </c:numCache>
            </c:numRef>
          </c:xVal>
          <c:yVal>
            <c:numRef>
              <c:f>隨時間變化的個體數!$J$2:$J$8</c:f>
              <c:numCache>
                <c:formatCode>General</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7-3B03-4827-BE63-265601B9C669}"/>
            </c:ext>
          </c:extLst>
        </c:ser>
        <c:dLbls>
          <c:showLegendKey val="0"/>
          <c:showVal val="0"/>
          <c:showCatName val="0"/>
          <c:showSerName val="0"/>
          <c:showPercent val="0"/>
          <c:showBubbleSize val="0"/>
        </c:dLbls>
        <c:axId val="503545704"/>
        <c:axId val="503549640"/>
      </c:scatterChart>
      <c:valAx>
        <c:axId val="503545704"/>
        <c:scaling>
          <c:orientation val="minMax"/>
          <c:max val="43922"/>
          <c:min val="43739"/>
        </c:scaling>
        <c:delete val="0"/>
        <c:axPos val="b"/>
        <c:numFmt formatCode="m/d;@" sourceLinked="0"/>
        <c:majorTickMark val="none"/>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03549640"/>
        <c:crosses val="autoZero"/>
        <c:crossBetween val="midCat"/>
        <c:majorUnit val="30"/>
      </c:valAx>
      <c:valAx>
        <c:axId val="503549640"/>
        <c:scaling>
          <c:orientation val="minMax"/>
          <c:max val="20"/>
        </c:scaling>
        <c:delete val="0"/>
        <c:axPos val="l"/>
        <c:title>
          <c:tx>
            <c:strRef>
              <c:f>隨時間變化的個體數!$D$1</c:f>
              <c:strCache>
                <c:ptCount val="1"/>
                <c:pt idx="0">
                  <c:v>個體數</c:v>
                </c:pt>
              </c:strCache>
            </c:strRef>
          </c:tx>
          <c:layout/>
          <c:overlay val="0"/>
          <c:spPr>
            <a:noFill/>
            <a:ln>
              <a:noFill/>
            </a:ln>
            <a:effectLst/>
          </c:spPr>
          <c:txPr>
            <a:bodyPr rot="0" spcFirstLastPara="1" vertOverflow="ellipsis" vert="eaVert"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03545704"/>
        <c:crosses val="autoZero"/>
        <c:crossBetween val="midCat"/>
      </c:valAx>
      <c:spPr>
        <a:solidFill>
          <a:schemeClr val="bg1"/>
        </a:solidFill>
        <a:ln>
          <a:solidFill>
            <a:schemeClr val="bg1">
              <a:lumMod val="65000"/>
            </a:schemeClr>
          </a:solid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313848025305554"/>
          <c:y val="0.11594877206446662"/>
          <c:w val="0.46263390425348649"/>
          <c:h val="0.57152270065032107"/>
        </c:manualLayout>
      </c:layout>
      <c:lineChart>
        <c:grouping val="standard"/>
        <c:varyColors val="0"/>
        <c:ser>
          <c:idx val="0"/>
          <c:order val="0"/>
          <c:tx>
            <c:strRef>
              <c:f>隨時間變化的個體數!$D$1</c:f>
              <c:strCache>
                <c:ptCount val="1"/>
                <c:pt idx="0">
                  <c:v>個體數</c:v>
                </c:pt>
              </c:strCache>
            </c:strRef>
          </c:tx>
          <c:spPr>
            <a:ln w="28575" cap="rnd">
              <a:noFill/>
              <a:round/>
            </a:ln>
            <a:effectLst/>
          </c:spPr>
          <c:marker>
            <c:symbol val="circle"/>
            <c:size val="5"/>
            <c:spPr>
              <a:solidFill>
                <a:schemeClr val="bg1">
                  <a:lumMod val="75000"/>
                </a:schemeClr>
              </a:solidFill>
              <a:ln w="9525">
                <a:solidFill>
                  <a:schemeClr val="bg1">
                    <a:lumMod val="65000"/>
                  </a:schemeClr>
                </a:solidFill>
              </a:ln>
              <a:effectLst/>
            </c:spPr>
          </c:marker>
          <c:cat>
            <c:numRef>
              <c:f>隨時間變化的個體數!$B$2:$B$17</c:f>
              <c:numCache>
                <c:formatCode>m/d/yyyy</c:formatCode>
                <c:ptCount val="16"/>
                <c:pt idx="0">
                  <c:v>43743</c:v>
                </c:pt>
                <c:pt idx="1">
                  <c:v>43744</c:v>
                </c:pt>
                <c:pt idx="2">
                  <c:v>43757</c:v>
                </c:pt>
                <c:pt idx="3">
                  <c:v>43764</c:v>
                </c:pt>
                <c:pt idx="4">
                  <c:v>43777</c:v>
                </c:pt>
                <c:pt idx="5">
                  <c:v>43778</c:v>
                </c:pt>
                <c:pt idx="6">
                  <c:v>43805</c:v>
                </c:pt>
                <c:pt idx="7">
                  <c:v>43807</c:v>
                </c:pt>
                <c:pt idx="8">
                  <c:v>43813</c:v>
                </c:pt>
                <c:pt idx="9">
                  <c:v>43883</c:v>
                </c:pt>
                <c:pt idx="10">
                  <c:v>43884</c:v>
                </c:pt>
                <c:pt idx="11">
                  <c:v>43888</c:v>
                </c:pt>
                <c:pt idx="12">
                  <c:v>43897</c:v>
                </c:pt>
                <c:pt idx="13">
                  <c:v>43903</c:v>
                </c:pt>
                <c:pt idx="14">
                  <c:v>43905</c:v>
                </c:pt>
                <c:pt idx="15">
                  <c:v>43910</c:v>
                </c:pt>
              </c:numCache>
            </c:numRef>
          </c:cat>
          <c:val>
            <c:numRef>
              <c:f>隨時間變化的個體數!$D$2:$D$17</c:f>
              <c:numCache>
                <c:formatCode>General</c:formatCode>
                <c:ptCount val="16"/>
                <c:pt idx="0">
                  <c:v>4</c:v>
                </c:pt>
                <c:pt idx="1">
                  <c:v>1</c:v>
                </c:pt>
                <c:pt idx="2">
                  <c:v>1</c:v>
                </c:pt>
                <c:pt idx="3">
                  <c:v>7</c:v>
                </c:pt>
                <c:pt idx="4">
                  <c:v>2</c:v>
                </c:pt>
                <c:pt idx="5">
                  <c:v>1</c:v>
                </c:pt>
                <c:pt idx="6">
                  <c:v>0</c:v>
                </c:pt>
                <c:pt idx="7">
                  <c:v>0</c:v>
                </c:pt>
                <c:pt idx="8">
                  <c:v>2</c:v>
                </c:pt>
                <c:pt idx="9">
                  <c:v>13</c:v>
                </c:pt>
                <c:pt idx="10">
                  <c:v>12</c:v>
                </c:pt>
                <c:pt idx="11">
                  <c:v>4</c:v>
                </c:pt>
                <c:pt idx="12">
                  <c:v>15</c:v>
                </c:pt>
                <c:pt idx="13">
                  <c:v>11</c:v>
                </c:pt>
                <c:pt idx="14">
                  <c:v>7</c:v>
                </c:pt>
                <c:pt idx="15">
                  <c:v>15</c:v>
                </c:pt>
              </c:numCache>
            </c:numRef>
          </c:val>
          <c:smooth val="0"/>
          <c:extLst>
            <c:ext xmlns:c16="http://schemas.microsoft.com/office/drawing/2014/chart" uri="{C3380CC4-5D6E-409C-BE32-E72D297353CC}">
              <c16:uniqueId val="{00000000-CCE6-4155-B137-674F5663BE42}"/>
            </c:ext>
          </c:extLst>
        </c:ser>
        <c:dLbls>
          <c:showLegendKey val="0"/>
          <c:showVal val="0"/>
          <c:showCatName val="0"/>
          <c:showSerName val="0"/>
          <c:showPercent val="0"/>
          <c:showBubbleSize val="0"/>
        </c:dLbls>
        <c:marker val="1"/>
        <c:smooth val="0"/>
        <c:axId val="764068216"/>
        <c:axId val="764074776"/>
      </c:lineChart>
      <c:dateAx>
        <c:axId val="764068216"/>
        <c:scaling>
          <c:orientation val="minMax"/>
          <c:max val="43922"/>
          <c:min val="43739"/>
        </c:scaling>
        <c:delete val="0"/>
        <c:axPos val="b"/>
        <c:majorGridlines>
          <c:spPr>
            <a:ln w="9525" cap="flat" cmpd="sng" algn="ctr">
              <a:solidFill>
                <a:schemeClr val="tx1">
                  <a:lumMod val="15000"/>
                  <a:lumOff val="85000"/>
                </a:schemeClr>
              </a:solidFill>
              <a:round/>
            </a:ln>
            <a:effectLst/>
          </c:spPr>
        </c:majorGridlines>
        <c:numFmt formatCode="yyyy\-m" sourceLinked="0"/>
        <c:majorTickMark val="out"/>
        <c:minorTickMark val="none"/>
        <c:tickLblPos val="nextTo"/>
        <c:spPr>
          <a:noFill/>
          <a:ln w="9525" cap="flat" cmpd="sng" algn="ctr">
            <a:solidFill>
              <a:schemeClr val="bg1">
                <a:lumMod val="65000"/>
              </a:schemeClr>
            </a:solidFill>
            <a:round/>
          </a:ln>
          <a:effectLst/>
        </c:spPr>
        <c:txPr>
          <a:bodyPr rot="-5400000" spcFirstLastPara="1" vertOverflow="ellipsis" wrap="square" anchor="t" anchorCtr="0"/>
          <a:lstStyle/>
          <a:p>
            <a:pPr>
              <a:defRPr sz="900" b="0" i="0" u="none" strike="noStrike" kern="1200" baseline="0">
                <a:solidFill>
                  <a:schemeClr val="tx1">
                    <a:lumMod val="65000"/>
                    <a:lumOff val="35000"/>
                  </a:schemeClr>
                </a:solidFill>
                <a:latin typeface="+mn-lt"/>
                <a:ea typeface="+mn-ea"/>
                <a:cs typeface="+mn-cs"/>
              </a:defRPr>
            </a:pPr>
            <a:endParaRPr lang="zh-TW"/>
          </a:p>
        </c:txPr>
        <c:crossAx val="764074776"/>
        <c:crosses val="autoZero"/>
        <c:auto val="1"/>
        <c:lblOffset val="100"/>
        <c:baseTimeUnit val="days"/>
        <c:majorUnit val="1"/>
        <c:majorTimeUnit val="months"/>
      </c:dateAx>
      <c:valAx>
        <c:axId val="764074776"/>
        <c:scaling>
          <c:orientation val="minMax"/>
        </c:scaling>
        <c:delete val="0"/>
        <c:axPos val="l"/>
        <c:majorGridlines>
          <c:spPr>
            <a:ln w="9525" cap="flat" cmpd="sng" algn="ctr">
              <a:solidFill>
                <a:schemeClr val="tx1">
                  <a:lumMod val="15000"/>
                  <a:lumOff val="85000"/>
                </a:schemeClr>
              </a:solidFill>
              <a:round/>
            </a:ln>
            <a:effectLst/>
          </c:spPr>
        </c:majorGridlines>
        <c:title>
          <c:tx>
            <c:strRef>
              <c:f>隨時間變化的個體數!$D$1</c:f>
              <c:strCache>
                <c:ptCount val="1"/>
                <c:pt idx="0">
                  <c:v>個體數</c:v>
                </c:pt>
              </c:strCache>
            </c:strRef>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64068216"/>
        <c:crosses val="autoZero"/>
        <c:crossBetween val="between"/>
      </c:valAx>
      <c:spPr>
        <a:noFill/>
        <a:ln>
          <a:solidFill>
            <a:schemeClr val="bg1">
              <a:lumMod val="65000"/>
            </a:schemeClr>
          </a:solid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3250990684988"/>
          <c:y val="4.3158355205599297E-2"/>
          <c:w val="0.60649624679268044"/>
          <c:h val="0.74907142289032047"/>
        </c:manualLayout>
      </c:layout>
      <c:lineChart>
        <c:grouping val="standard"/>
        <c:varyColors val="0"/>
        <c:ser>
          <c:idx val="0"/>
          <c:order val="0"/>
          <c:tx>
            <c:strRef>
              <c:f>圖例格線刻度!$B$1</c:f>
              <c:strCache>
                <c:ptCount val="1"/>
                <c:pt idx="0">
                  <c:v>A</c:v>
                </c:pt>
              </c:strCache>
            </c:strRef>
          </c:tx>
          <c:cat>
            <c:numRef>
              <c:f>圖例格線刻度!$A$2:$A$8</c:f>
              <c:numCache>
                <c:formatCode>General</c:formatCode>
                <c:ptCount val="7"/>
                <c:pt idx="0">
                  <c:v>0</c:v>
                </c:pt>
                <c:pt idx="1">
                  <c:v>10</c:v>
                </c:pt>
                <c:pt idx="2">
                  <c:v>20</c:v>
                </c:pt>
                <c:pt idx="3">
                  <c:v>30</c:v>
                </c:pt>
                <c:pt idx="4">
                  <c:v>40</c:v>
                </c:pt>
                <c:pt idx="5">
                  <c:v>50</c:v>
                </c:pt>
                <c:pt idx="6">
                  <c:v>60</c:v>
                </c:pt>
              </c:numCache>
            </c:numRef>
          </c:cat>
          <c:val>
            <c:numRef>
              <c:f>圖例格線刻度!$B$2:$B$8</c:f>
              <c:numCache>
                <c:formatCode>General</c:formatCode>
                <c:ptCount val="7"/>
                <c:pt idx="0">
                  <c:v>1</c:v>
                </c:pt>
                <c:pt idx="1">
                  <c:v>2</c:v>
                </c:pt>
                <c:pt idx="2">
                  <c:v>4</c:v>
                </c:pt>
                <c:pt idx="3">
                  <c:v>5</c:v>
                </c:pt>
                <c:pt idx="4">
                  <c:v>5</c:v>
                </c:pt>
                <c:pt idx="5">
                  <c:v>6.5</c:v>
                </c:pt>
                <c:pt idx="6">
                  <c:v>7</c:v>
                </c:pt>
              </c:numCache>
            </c:numRef>
          </c:val>
          <c:smooth val="0"/>
          <c:extLst>
            <c:ext xmlns:c16="http://schemas.microsoft.com/office/drawing/2014/chart" uri="{C3380CC4-5D6E-409C-BE32-E72D297353CC}">
              <c16:uniqueId val="{00000000-8E83-4DE2-899A-716FF0F0C21A}"/>
            </c:ext>
          </c:extLst>
        </c:ser>
        <c:ser>
          <c:idx val="1"/>
          <c:order val="1"/>
          <c:tx>
            <c:strRef>
              <c:f>圖例格線刻度!$C$1</c:f>
              <c:strCache>
                <c:ptCount val="1"/>
                <c:pt idx="0">
                  <c:v>B</c:v>
                </c:pt>
              </c:strCache>
            </c:strRef>
          </c:tx>
          <c:cat>
            <c:numRef>
              <c:f>圖例格線刻度!$A$2:$A$8</c:f>
              <c:numCache>
                <c:formatCode>General</c:formatCode>
                <c:ptCount val="7"/>
                <c:pt idx="0">
                  <c:v>0</c:v>
                </c:pt>
                <c:pt idx="1">
                  <c:v>10</c:v>
                </c:pt>
                <c:pt idx="2">
                  <c:v>20</c:v>
                </c:pt>
                <c:pt idx="3">
                  <c:v>30</c:v>
                </c:pt>
                <c:pt idx="4">
                  <c:v>40</c:v>
                </c:pt>
                <c:pt idx="5">
                  <c:v>50</c:v>
                </c:pt>
                <c:pt idx="6">
                  <c:v>60</c:v>
                </c:pt>
              </c:numCache>
            </c:numRef>
          </c:cat>
          <c:val>
            <c:numRef>
              <c:f>圖例格線刻度!$C$2:$C$8</c:f>
              <c:numCache>
                <c:formatCode>General</c:formatCode>
                <c:ptCount val="7"/>
                <c:pt idx="0">
                  <c:v>1.2</c:v>
                </c:pt>
                <c:pt idx="1">
                  <c:v>3</c:v>
                </c:pt>
                <c:pt idx="2">
                  <c:v>5</c:v>
                </c:pt>
                <c:pt idx="3">
                  <c:v>6</c:v>
                </c:pt>
                <c:pt idx="4">
                  <c:v>6</c:v>
                </c:pt>
                <c:pt idx="5">
                  <c:v>7</c:v>
                </c:pt>
                <c:pt idx="6">
                  <c:v>8</c:v>
                </c:pt>
              </c:numCache>
            </c:numRef>
          </c:val>
          <c:smooth val="0"/>
          <c:extLst>
            <c:ext xmlns:c16="http://schemas.microsoft.com/office/drawing/2014/chart" uri="{C3380CC4-5D6E-409C-BE32-E72D297353CC}">
              <c16:uniqueId val="{00000001-8E83-4DE2-899A-716FF0F0C21A}"/>
            </c:ext>
          </c:extLst>
        </c:ser>
        <c:ser>
          <c:idx val="2"/>
          <c:order val="2"/>
          <c:tx>
            <c:strRef>
              <c:f>圖例格線刻度!$D$1</c:f>
              <c:strCache>
                <c:ptCount val="1"/>
                <c:pt idx="0">
                  <c:v>C</c:v>
                </c:pt>
              </c:strCache>
            </c:strRef>
          </c:tx>
          <c:cat>
            <c:numRef>
              <c:f>圖例格線刻度!$A$2:$A$8</c:f>
              <c:numCache>
                <c:formatCode>General</c:formatCode>
                <c:ptCount val="7"/>
                <c:pt idx="0">
                  <c:v>0</c:v>
                </c:pt>
                <c:pt idx="1">
                  <c:v>10</c:v>
                </c:pt>
                <c:pt idx="2">
                  <c:v>20</c:v>
                </c:pt>
                <c:pt idx="3">
                  <c:v>30</c:v>
                </c:pt>
                <c:pt idx="4">
                  <c:v>40</c:v>
                </c:pt>
                <c:pt idx="5">
                  <c:v>50</c:v>
                </c:pt>
                <c:pt idx="6">
                  <c:v>60</c:v>
                </c:pt>
              </c:numCache>
            </c:numRef>
          </c:cat>
          <c:val>
            <c:numRef>
              <c:f>圖例格線刻度!$D$2:$D$8</c:f>
              <c:numCache>
                <c:formatCode>General</c:formatCode>
                <c:ptCount val="7"/>
                <c:pt idx="0">
                  <c:v>1.4</c:v>
                </c:pt>
                <c:pt idx="1">
                  <c:v>5</c:v>
                </c:pt>
                <c:pt idx="2">
                  <c:v>6</c:v>
                </c:pt>
                <c:pt idx="3">
                  <c:v>7</c:v>
                </c:pt>
                <c:pt idx="4">
                  <c:v>7</c:v>
                </c:pt>
                <c:pt idx="5">
                  <c:v>8</c:v>
                </c:pt>
                <c:pt idx="6">
                  <c:v>9</c:v>
                </c:pt>
              </c:numCache>
            </c:numRef>
          </c:val>
          <c:smooth val="0"/>
          <c:extLst>
            <c:ext xmlns:c16="http://schemas.microsoft.com/office/drawing/2014/chart" uri="{C3380CC4-5D6E-409C-BE32-E72D297353CC}">
              <c16:uniqueId val="{00000002-8E83-4DE2-899A-716FF0F0C21A}"/>
            </c:ext>
          </c:extLst>
        </c:ser>
        <c:dLbls>
          <c:showLegendKey val="0"/>
          <c:showVal val="0"/>
          <c:showCatName val="0"/>
          <c:showSerName val="0"/>
          <c:showPercent val="0"/>
          <c:showBubbleSize val="0"/>
        </c:dLbls>
        <c:marker val="1"/>
        <c:smooth val="0"/>
        <c:axId val="127875712"/>
        <c:axId val="127881600"/>
      </c:lineChart>
      <c:catAx>
        <c:axId val="127875712"/>
        <c:scaling>
          <c:orientation val="minMax"/>
        </c:scaling>
        <c:delete val="0"/>
        <c:axPos val="b"/>
        <c:numFmt formatCode="General" sourceLinked="1"/>
        <c:majorTickMark val="out"/>
        <c:minorTickMark val="none"/>
        <c:tickLblPos val="nextTo"/>
        <c:crossAx val="127881600"/>
        <c:crosses val="autoZero"/>
        <c:auto val="1"/>
        <c:lblAlgn val="ctr"/>
        <c:lblOffset val="100"/>
        <c:noMultiLvlLbl val="0"/>
      </c:catAx>
      <c:valAx>
        <c:axId val="127881600"/>
        <c:scaling>
          <c:orientation val="minMax"/>
        </c:scaling>
        <c:delete val="0"/>
        <c:axPos val="l"/>
        <c:majorGridlines/>
        <c:numFmt formatCode="General" sourceLinked="1"/>
        <c:majorTickMark val="out"/>
        <c:minorTickMark val="none"/>
        <c:tickLblPos val="nextTo"/>
        <c:crossAx val="127875712"/>
        <c:crosses val="autoZero"/>
        <c:crossBetween val="between"/>
      </c:valAx>
    </c:plotArea>
    <c:legend>
      <c:legendPos val="r"/>
      <c:layout>
        <c:manualLayout>
          <c:xMode val="edge"/>
          <c:yMode val="edge"/>
          <c:x val="0.8011198600174978"/>
          <c:y val="8.7779368488029905E-2"/>
          <c:w val="0.13365094069123712"/>
          <c:h val="0.24368050584586018"/>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768625418701724"/>
          <c:y val="0.10335207848168457"/>
          <c:w val="0.44677275549653173"/>
          <c:h val="0.51702892310661941"/>
        </c:manualLayout>
      </c:layout>
      <c:scatterChart>
        <c:scatterStyle val="lineMarker"/>
        <c:varyColors val="0"/>
        <c:ser>
          <c:idx val="0"/>
          <c:order val="0"/>
          <c:spPr>
            <a:ln w="19050" cap="rnd">
              <a:noFill/>
              <a:round/>
            </a:ln>
            <a:effectLst/>
          </c:spPr>
          <c:marker>
            <c:symbol val="circle"/>
            <c:size val="5"/>
            <c:spPr>
              <a:solidFill>
                <a:schemeClr val="bg1">
                  <a:lumMod val="75000"/>
                </a:schemeClr>
              </a:solidFill>
              <a:ln w="9525">
                <a:noFill/>
              </a:ln>
              <a:effectLst/>
            </c:spPr>
          </c:marker>
          <c:xVal>
            <c:numRef>
              <c:f>隨時間變化的個體數!$C$3:$C$17</c:f>
              <c:numCache>
                <c:formatCode>General</c:formatCode>
                <c:ptCount val="15"/>
                <c:pt idx="0">
                  <c:v>18</c:v>
                </c:pt>
                <c:pt idx="1">
                  <c:v>15</c:v>
                </c:pt>
                <c:pt idx="2">
                  <c:v>20</c:v>
                </c:pt>
                <c:pt idx="3">
                  <c:v>19</c:v>
                </c:pt>
                <c:pt idx="4">
                  <c:v>11</c:v>
                </c:pt>
                <c:pt idx="5">
                  <c:v>10</c:v>
                </c:pt>
                <c:pt idx="6">
                  <c:v>18</c:v>
                </c:pt>
                <c:pt idx="7">
                  <c:v>13</c:v>
                </c:pt>
                <c:pt idx="8">
                  <c:v>11</c:v>
                </c:pt>
                <c:pt idx="9">
                  <c:v>14</c:v>
                </c:pt>
                <c:pt idx="10">
                  <c:v>18</c:v>
                </c:pt>
                <c:pt idx="11">
                  <c:v>21</c:v>
                </c:pt>
                <c:pt idx="12">
                  <c:v>15</c:v>
                </c:pt>
                <c:pt idx="13">
                  <c:v>8</c:v>
                </c:pt>
                <c:pt idx="14">
                  <c:v>11</c:v>
                </c:pt>
              </c:numCache>
            </c:numRef>
          </c:xVal>
          <c:yVal>
            <c:numRef>
              <c:f>隨時間變化的個體數!$D$3:$D$17</c:f>
              <c:numCache>
                <c:formatCode>General</c:formatCode>
                <c:ptCount val="15"/>
                <c:pt idx="0">
                  <c:v>1</c:v>
                </c:pt>
                <c:pt idx="1">
                  <c:v>1</c:v>
                </c:pt>
                <c:pt idx="2">
                  <c:v>7</c:v>
                </c:pt>
                <c:pt idx="3">
                  <c:v>2</c:v>
                </c:pt>
                <c:pt idx="4">
                  <c:v>1</c:v>
                </c:pt>
                <c:pt idx="5">
                  <c:v>0</c:v>
                </c:pt>
                <c:pt idx="6">
                  <c:v>0</c:v>
                </c:pt>
                <c:pt idx="7">
                  <c:v>2</c:v>
                </c:pt>
                <c:pt idx="8">
                  <c:v>13</c:v>
                </c:pt>
                <c:pt idx="9">
                  <c:v>12</c:v>
                </c:pt>
                <c:pt idx="10">
                  <c:v>4</c:v>
                </c:pt>
                <c:pt idx="11">
                  <c:v>15</c:v>
                </c:pt>
                <c:pt idx="12">
                  <c:v>11</c:v>
                </c:pt>
                <c:pt idx="13">
                  <c:v>7</c:v>
                </c:pt>
                <c:pt idx="14">
                  <c:v>15</c:v>
                </c:pt>
              </c:numCache>
            </c:numRef>
          </c:yVal>
          <c:smooth val="0"/>
          <c:extLst>
            <c:ext xmlns:c16="http://schemas.microsoft.com/office/drawing/2014/chart" uri="{C3380CC4-5D6E-409C-BE32-E72D297353CC}">
              <c16:uniqueId val="{00000000-FC35-4EAC-B775-D6E50BA28AC9}"/>
            </c:ext>
          </c:extLst>
        </c:ser>
        <c:dLbls>
          <c:showLegendKey val="0"/>
          <c:showVal val="0"/>
          <c:showCatName val="0"/>
          <c:showSerName val="0"/>
          <c:showPercent val="0"/>
          <c:showBubbleSize val="0"/>
        </c:dLbls>
        <c:axId val="776748624"/>
        <c:axId val="776746000"/>
      </c:scatterChart>
      <c:valAx>
        <c:axId val="776748624"/>
        <c:scaling>
          <c:orientation val="minMax"/>
        </c:scaling>
        <c:delete val="0"/>
        <c:axPos val="b"/>
        <c:majorGridlines>
          <c:spPr>
            <a:ln w="9525" cap="flat" cmpd="sng" algn="ctr">
              <a:solidFill>
                <a:schemeClr val="tx1">
                  <a:lumMod val="15000"/>
                  <a:lumOff val="85000"/>
                </a:schemeClr>
              </a:solidFill>
              <a:round/>
            </a:ln>
            <a:effectLst/>
          </c:spPr>
        </c:majorGridlines>
        <c:title>
          <c:tx>
            <c:strRef>
              <c:f>隨時間變化的個體數!$C$1</c:f>
              <c:strCache>
                <c:ptCount val="1"/>
                <c:pt idx="0">
                  <c:v>氣溫</c:v>
                </c:pt>
              </c:strCache>
            </c:strRef>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76746000"/>
        <c:crosses val="autoZero"/>
        <c:crossBetween val="midCat"/>
      </c:valAx>
      <c:valAx>
        <c:axId val="776746000"/>
        <c:scaling>
          <c:orientation val="minMax"/>
        </c:scaling>
        <c:delete val="0"/>
        <c:axPos val="l"/>
        <c:majorGridlines>
          <c:spPr>
            <a:ln w="9525" cap="flat" cmpd="sng" algn="ctr">
              <a:solidFill>
                <a:schemeClr val="tx1">
                  <a:lumMod val="15000"/>
                  <a:lumOff val="85000"/>
                </a:schemeClr>
              </a:solidFill>
              <a:round/>
            </a:ln>
            <a:effectLst/>
          </c:spPr>
        </c:majorGridlines>
        <c:title>
          <c:tx>
            <c:strRef>
              <c:f>隨時間變化的個體數!$D$1</c:f>
              <c:strCache>
                <c:ptCount val="1"/>
                <c:pt idx="0">
                  <c:v>個體數</c:v>
                </c:pt>
              </c:strCache>
            </c:strRef>
          </c:tx>
          <c:layout/>
          <c:overlay val="0"/>
          <c:spPr>
            <a:noFill/>
            <a:ln>
              <a:noFill/>
            </a:ln>
            <a:effectLst/>
          </c:spPr>
          <c:txPr>
            <a:bodyPr rot="0" spcFirstLastPara="1" vertOverflow="ellipsis" vert="eaVert"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76748624"/>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5468429325975"/>
          <c:y val="8.9005243756005714E-2"/>
          <c:w val="0.54730334032191108"/>
          <c:h val="0.48500775192990309"/>
        </c:manualLayout>
      </c:layout>
      <c:lineChart>
        <c:grouping val="standard"/>
        <c:varyColors val="0"/>
        <c:ser>
          <c:idx val="0"/>
          <c:order val="0"/>
          <c:tx>
            <c:strRef>
              <c:f>隨時間變化的個體數!$C$1</c:f>
              <c:strCache>
                <c:ptCount val="1"/>
                <c:pt idx="0">
                  <c:v>氣溫</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0"/>
            <c:trendlineLbl>
              <c:layout>
                <c:manualLayout>
                  <c:x val="4.1289544220985117E-2"/>
                  <c:y val="-0.143967845856002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trendlineLbl>
          </c:trendline>
          <c:cat>
            <c:numRef>
              <c:f>隨時間變化的個體數!$B$2:$B$17</c:f>
              <c:numCache>
                <c:formatCode>m/d/yyyy</c:formatCode>
                <c:ptCount val="16"/>
                <c:pt idx="0">
                  <c:v>43743</c:v>
                </c:pt>
                <c:pt idx="1">
                  <c:v>43744</c:v>
                </c:pt>
                <c:pt idx="2">
                  <c:v>43757</c:v>
                </c:pt>
                <c:pt idx="3">
                  <c:v>43764</c:v>
                </c:pt>
                <c:pt idx="4">
                  <c:v>43777</c:v>
                </c:pt>
                <c:pt idx="5">
                  <c:v>43778</c:v>
                </c:pt>
                <c:pt idx="6">
                  <c:v>43805</c:v>
                </c:pt>
                <c:pt idx="7">
                  <c:v>43807</c:v>
                </c:pt>
                <c:pt idx="8">
                  <c:v>43813</c:v>
                </c:pt>
                <c:pt idx="9">
                  <c:v>43883</c:v>
                </c:pt>
                <c:pt idx="10">
                  <c:v>43884</c:v>
                </c:pt>
                <c:pt idx="11">
                  <c:v>43888</c:v>
                </c:pt>
                <c:pt idx="12">
                  <c:v>43897</c:v>
                </c:pt>
                <c:pt idx="13">
                  <c:v>43903</c:v>
                </c:pt>
                <c:pt idx="14">
                  <c:v>43905</c:v>
                </c:pt>
                <c:pt idx="15">
                  <c:v>43910</c:v>
                </c:pt>
              </c:numCache>
            </c:numRef>
          </c:cat>
          <c:val>
            <c:numRef>
              <c:f>隨時間變化的個體數!$C$2:$C$17</c:f>
              <c:numCache>
                <c:formatCode>General</c:formatCode>
                <c:ptCount val="16"/>
                <c:pt idx="1">
                  <c:v>18</c:v>
                </c:pt>
                <c:pt idx="2">
                  <c:v>15</c:v>
                </c:pt>
                <c:pt idx="3">
                  <c:v>20</c:v>
                </c:pt>
                <c:pt idx="4">
                  <c:v>19</c:v>
                </c:pt>
                <c:pt idx="5">
                  <c:v>11</c:v>
                </c:pt>
                <c:pt idx="6">
                  <c:v>10</c:v>
                </c:pt>
                <c:pt idx="7">
                  <c:v>18</c:v>
                </c:pt>
                <c:pt idx="8">
                  <c:v>13</c:v>
                </c:pt>
                <c:pt idx="9">
                  <c:v>11</c:v>
                </c:pt>
                <c:pt idx="10">
                  <c:v>14</c:v>
                </c:pt>
                <c:pt idx="11">
                  <c:v>18</c:v>
                </c:pt>
                <c:pt idx="12">
                  <c:v>21</c:v>
                </c:pt>
                <c:pt idx="13">
                  <c:v>15</c:v>
                </c:pt>
                <c:pt idx="14">
                  <c:v>8</c:v>
                </c:pt>
                <c:pt idx="15">
                  <c:v>11</c:v>
                </c:pt>
              </c:numCache>
            </c:numRef>
          </c:val>
          <c:smooth val="0"/>
          <c:extLst>
            <c:ext xmlns:c16="http://schemas.microsoft.com/office/drawing/2014/chart" uri="{C3380CC4-5D6E-409C-BE32-E72D297353CC}">
              <c16:uniqueId val="{00000000-6389-4BE5-B807-2CE3F54C2AE4}"/>
            </c:ext>
          </c:extLst>
        </c:ser>
        <c:ser>
          <c:idx val="1"/>
          <c:order val="1"/>
          <c:tx>
            <c:strRef>
              <c:f>隨時間變化的個體數!$D$1</c:f>
              <c:strCache>
                <c:ptCount val="1"/>
                <c:pt idx="0">
                  <c:v>個體數</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0"/>
            <c:trendlineLbl>
              <c:layout>
                <c:manualLayout>
                  <c:x val="-0.11141512729159805"/>
                  <c:y val="9.622368632492367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trendlineLbl>
          </c:trendline>
          <c:cat>
            <c:numRef>
              <c:f>隨時間變化的個體數!$B$2:$B$17</c:f>
              <c:numCache>
                <c:formatCode>m/d/yyyy</c:formatCode>
                <c:ptCount val="16"/>
                <c:pt idx="0">
                  <c:v>43743</c:v>
                </c:pt>
                <c:pt idx="1">
                  <c:v>43744</c:v>
                </c:pt>
                <c:pt idx="2">
                  <c:v>43757</c:v>
                </c:pt>
                <c:pt idx="3">
                  <c:v>43764</c:v>
                </c:pt>
                <c:pt idx="4">
                  <c:v>43777</c:v>
                </c:pt>
                <c:pt idx="5">
                  <c:v>43778</c:v>
                </c:pt>
                <c:pt idx="6">
                  <c:v>43805</c:v>
                </c:pt>
                <c:pt idx="7">
                  <c:v>43807</c:v>
                </c:pt>
                <c:pt idx="8">
                  <c:v>43813</c:v>
                </c:pt>
                <c:pt idx="9">
                  <c:v>43883</c:v>
                </c:pt>
                <c:pt idx="10">
                  <c:v>43884</c:v>
                </c:pt>
                <c:pt idx="11">
                  <c:v>43888</c:v>
                </c:pt>
                <c:pt idx="12">
                  <c:v>43897</c:v>
                </c:pt>
                <c:pt idx="13">
                  <c:v>43903</c:v>
                </c:pt>
                <c:pt idx="14">
                  <c:v>43905</c:v>
                </c:pt>
                <c:pt idx="15">
                  <c:v>43910</c:v>
                </c:pt>
              </c:numCache>
            </c:numRef>
          </c:cat>
          <c:val>
            <c:numRef>
              <c:f>隨時間變化的個體數!$D$2:$D$17</c:f>
              <c:numCache>
                <c:formatCode>General</c:formatCode>
                <c:ptCount val="16"/>
                <c:pt idx="0">
                  <c:v>4</c:v>
                </c:pt>
                <c:pt idx="1">
                  <c:v>1</c:v>
                </c:pt>
                <c:pt idx="2">
                  <c:v>1</c:v>
                </c:pt>
                <c:pt idx="3">
                  <c:v>7</c:v>
                </c:pt>
                <c:pt idx="4">
                  <c:v>2</c:v>
                </c:pt>
                <c:pt idx="5">
                  <c:v>1</c:v>
                </c:pt>
                <c:pt idx="6">
                  <c:v>0</c:v>
                </c:pt>
                <c:pt idx="7">
                  <c:v>0</c:v>
                </c:pt>
                <c:pt idx="8">
                  <c:v>2</c:v>
                </c:pt>
                <c:pt idx="9">
                  <c:v>13</c:v>
                </c:pt>
                <c:pt idx="10">
                  <c:v>12</c:v>
                </c:pt>
                <c:pt idx="11">
                  <c:v>4</c:v>
                </c:pt>
                <c:pt idx="12">
                  <c:v>15</c:v>
                </c:pt>
                <c:pt idx="13">
                  <c:v>11</c:v>
                </c:pt>
                <c:pt idx="14">
                  <c:v>7</c:v>
                </c:pt>
                <c:pt idx="15">
                  <c:v>15</c:v>
                </c:pt>
              </c:numCache>
            </c:numRef>
          </c:val>
          <c:smooth val="0"/>
          <c:extLst>
            <c:ext xmlns:c16="http://schemas.microsoft.com/office/drawing/2014/chart" uri="{C3380CC4-5D6E-409C-BE32-E72D297353CC}">
              <c16:uniqueId val="{00000001-6389-4BE5-B807-2CE3F54C2AE4}"/>
            </c:ext>
          </c:extLst>
        </c:ser>
        <c:dLbls>
          <c:showLegendKey val="0"/>
          <c:showVal val="0"/>
          <c:showCatName val="0"/>
          <c:showSerName val="0"/>
          <c:showPercent val="0"/>
          <c:showBubbleSize val="0"/>
        </c:dLbls>
        <c:marker val="1"/>
        <c:smooth val="0"/>
        <c:axId val="760705776"/>
        <c:axId val="760706432"/>
      </c:lineChart>
      <c:catAx>
        <c:axId val="760705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60706432"/>
        <c:crosses val="autoZero"/>
        <c:auto val="0"/>
        <c:lblAlgn val="ctr"/>
        <c:lblOffset val="100"/>
        <c:noMultiLvlLbl val="0"/>
      </c:catAx>
      <c:valAx>
        <c:axId val="76070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60705776"/>
        <c:crosses val="autoZero"/>
        <c:crossBetween val="between"/>
      </c:valAx>
      <c:spPr>
        <a:noFill/>
        <a:ln>
          <a:solidFill>
            <a:schemeClr val="bg1">
              <a:lumMod val="65000"/>
            </a:schemeClr>
          </a:solidFill>
        </a:ln>
        <a:effectLst/>
      </c:spPr>
    </c:plotArea>
    <c:legend>
      <c:legendPos val="b"/>
      <c:layout>
        <c:manualLayout>
          <c:xMode val="edge"/>
          <c:yMode val="edge"/>
          <c:x val="9.6131117786833198E-2"/>
          <c:y val="0.69633458729899755"/>
          <c:w val="0.72090961741179616"/>
          <c:h val="4.17215000225822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43483724951588"/>
          <c:y val="0.16988409456729978"/>
          <c:w val="0.49015878232647958"/>
          <c:h val="0.46014761463840209"/>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隨時間變化的個體數!$B$2:$B$17</c:f>
              <c:numCache>
                <c:formatCode>m/d/yyyy</c:formatCode>
                <c:ptCount val="16"/>
                <c:pt idx="0">
                  <c:v>43743</c:v>
                </c:pt>
                <c:pt idx="1">
                  <c:v>43744</c:v>
                </c:pt>
                <c:pt idx="2">
                  <c:v>43757</c:v>
                </c:pt>
                <c:pt idx="3">
                  <c:v>43764</c:v>
                </c:pt>
                <c:pt idx="4">
                  <c:v>43777</c:v>
                </c:pt>
                <c:pt idx="5">
                  <c:v>43778</c:v>
                </c:pt>
                <c:pt idx="6">
                  <c:v>43805</c:v>
                </c:pt>
                <c:pt idx="7">
                  <c:v>43807</c:v>
                </c:pt>
                <c:pt idx="8">
                  <c:v>43813</c:v>
                </c:pt>
                <c:pt idx="9">
                  <c:v>43883</c:v>
                </c:pt>
                <c:pt idx="10">
                  <c:v>43884</c:v>
                </c:pt>
                <c:pt idx="11">
                  <c:v>43888</c:v>
                </c:pt>
                <c:pt idx="12">
                  <c:v>43897</c:v>
                </c:pt>
                <c:pt idx="13">
                  <c:v>43903</c:v>
                </c:pt>
                <c:pt idx="14">
                  <c:v>43905</c:v>
                </c:pt>
                <c:pt idx="15">
                  <c:v>43910</c:v>
                </c:pt>
              </c:numCache>
            </c:numRef>
          </c:xVal>
          <c:yVal>
            <c:numRef>
              <c:f>隨時間變化的個體數!$C$2:$C$17</c:f>
              <c:numCache>
                <c:formatCode>General</c:formatCode>
                <c:ptCount val="16"/>
                <c:pt idx="1">
                  <c:v>18</c:v>
                </c:pt>
                <c:pt idx="2">
                  <c:v>15</c:v>
                </c:pt>
                <c:pt idx="3">
                  <c:v>20</c:v>
                </c:pt>
                <c:pt idx="4">
                  <c:v>19</c:v>
                </c:pt>
                <c:pt idx="5">
                  <c:v>11</c:v>
                </c:pt>
                <c:pt idx="6">
                  <c:v>10</c:v>
                </c:pt>
                <c:pt idx="7">
                  <c:v>18</c:v>
                </c:pt>
                <c:pt idx="8">
                  <c:v>13</c:v>
                </c:pt>
                <c:pt idx="9">
                  <c:v>11</c:v>
                </c:pt>
                <c:pt idx="10">
                  <c:v>14</c:v>
                </c:pt>
                <c:pt idx="11">
                  <c:v>18</c:v>
                </c:pt>
                <c:pt idx="12">
                  <c:v>21</c:v>
                </c:pt>
                <c:pt idx="13">
                  <c:v>15</c:v>
                </c:pt>
                <c:pt idx="14">
                  <c:v>8</c:v>
                </c:pt>
                <c:pt idx="15">
                  <c:v>11</c:v>
                </c:pt>
              </c:numCache>
            </c:numRef>
          </c:yVal>
          <c:smooth val="0"/>
          <c:extLst>
            <c:ext xmlns:c16="http://schemas.microsoft.com/office/drawing/2014/chart" uri="{C3380CC4-5D6E-409C-BE32-E72D297353CC}">
              <c16:uniqueId val="{00000000-A3A6-4D23-921C-71698698A96F}"/>
            </c:ext>
          </c:extLst>
        </c:ser>
        <c:ser>
          <c:idx val="1"/>
          <c:order val="1"/>
          <c:tx>
            <c:strRef>
              <c:f>隨時間變化的個體數!$D$2:$D$17</c:f>
              <c:strCache>
                <c:ptCount val="16"/>
                <c:pt idx="0">
                  <c:v>4</c:v>
                </c:pt>
                <c:pt idx="1">
                  <c:v>1</c:v>
                </c:pt>
                <c:pt idx="2">
                  <c:v>1</c:v>
                </c:pt>
                <c:pt idx="3">
                  <c:v>7</c:v>
                </c:pt>
                <c:pt idx="4">
                  <c:v>2</c:v>
                </c:pt>
                <c:pt idx="5">
                  <c:v>1</c:v>
                </c:pt>
                <c:pt idx="6">
                  <c:v>0</c:v>
                </c:pt>
                <c:pt idx="7">
                  <c:v>0</c:v>
                </c:pt>
                <c:pt idx="8">
                  <c:v>2</c:v>
                </c:pt>
                <c:pt idx="9">
                  <c:v>13</c:v>
                </c:pt>
                <c:pt idx="10">
                  <c:v>12</c:v>
                </c:pt>
                <c:pt idx="11">
                  <c:v>4</c:v>
                </c:pt>
                <c:pt idx="12">
                  <c:v>15</c:v>
                </c:pt>
                <c:pt idx="13">
                  <c:v>11</c:v>
                </c:pt>
                <c:pt idx="14">
                  <c:v>7</c:v>
                </c:pt>
                <c:pt idx="15">
                  <c:v>15</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隨時間變化的個體數!$B$2:$B$17</c:f>
              <c:numCache>
                <c:formatCode>m/d/yyyy</c:formatCode>
                <c:ptCount val="16"/>
                <c:pt idx="0">
                  <c:v>43743</c:v>
                </c:pt>
                <c:pt idx="1">
                  <c:v>43744</c:v>
                </c:pt>
                <c:pt idx="2">
                  <c:v>43757</c:v>
                </c:pt>
                <c:pt idx="3">
                  <c:v>43764</c:v>
                </c:pt>
                <c:pt idx="4">
                  <c:v>43777</c:v>
                </c:pt>
                <c:pt idx="5">
                  <c:v>43778</c:v>
                </c:pt>
                <c:pt idx="6">
                  <c:v>43805</c:v>
                </c:pt>
                <c:pt idx="7">
                  <c:v>43807</c:v>
                </c:pt>
                <c:pt idx="8">
                  <c:v>43813</c:v>
                </c:pt>
                <c:pt idx="9">
                  <c:v>43883</c:v>
                </c:pt>
                <c:pt idx="10">
                  <c:v>43884</c:v>
                </c:pt>
                <c:pt idx="11">
                  <c:v>43888</c:v>
                </c:pt>
                <c:pt idx="12">
                  <c:v>43897</c:v>
                </c:pt>
                <c:pt idx="13">
                  <c:v>43903</c:v>
                </c:pt>
                <c:pt idx="14">
                  <c:v>43905</c:v>
                </c:pt>
                <c:pt idx="15">
                  <c:v>43910</c:v>
                </c:pt>
              </c:numCache>
            </c:numRef>
          </c:xVal>
          <c:yVal>
            <c:numRef>
              <c:f>隨時間變化的個體數!$D$2:$D$17</c:f>
              <c:numCache>
                <c:formatCode>General</c:formatCode>
                <c:ptCount val="16"/>
                <c:pt idx="0">
                  <c:v>4</c:v>
                </c:pt>
                <c:pt idx="1">
                  <c:v>1</c:v>
                </c:pt>
                <c:pt idx="2">
                  <c:v>1</c:v>
                </c:pt>
                <c:pt idx="3">
                  <c:v>7</c:v>
                </c:pt>
                <c:pt idx="4">
                  <c:v>2</c:v>
                </c:pt>
                <c:pt idx="5">
                  <c:v>1</c:v>
                </c:pt>
                <c:pt idx="6">
                  <c:v>0</c:v>
                </c:pt>
                <c:pt idx="7">
                  <c:v>0</c:v>
                </c:pt>
                <c:pt idx="8">
                  <c:v>2</c:v>
                </c:pt>
                <c:pt idx="9">
                  <c:v>13</c:v>
                </c:pt>
                <c:pt idx="10">
                  <c:v>12</c:v>
                </c:pt>
                <c:pt idx="11">
                  <c:v>4</c:v>
                </c:pt>
                <c:pt idx="12">
                  <c:v>15</c:v>
                </c:pt>
                <c:pt idx="13">
                  <c:v>11</c:v>
                </c:pt>
                <c:pt idx="14">
                  <c:v>7</c:v>
                </c:pt>
                <c:pt idx="15">
                  <c:v>15</c:v>
                </c:pt>
              </c:numCache>
            </c:numRef>
          </c:yVal>
          <c:smooth val="0"/>
          <c:extLst>
            <c:ext xmlns:c16="http://schemas.microsoft.com/office/drawing/2014/chart" uri="{C3380CC4-5D6E-409C-BE32-E72D297353CC}">
              <c16:uniqueId val="{00000001-A3A6-4D23-921C-71698698A96F}"/>
            </c:ext>
          </c:extLst>
        </c:ser>
        <c:dLbls>
          <c:showLegendKey val="0"/>
          <c:showVal val="0"/>
          <c:showCatName val="0"/>
          <c:showSerName val="0"/>
          <c:showPercent val="0"/>
          <c:showBubbleSize val="0"/>
        </c:dLbls>
        <c:axId val="764812784"/>
        <c:axId val="764817376"/>
      </c:scatterChart>
      <c:valAx>
        <c:axId val="764812784"/>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64817376"/>
        <c:crosses val="autoZero"/>
        <c:crossBetween val="midCat"/>
      </c:valAx>
      <c:valAx>
        <c:axId val="76481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64812784"/>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類別連線的折線圖!$B$1</c:f>
              <c:strCache>
                <c:ptCount val="1"/>
                <c:pt idx="0">
                  <c:v>甲</c:v>
                </c:pt>
              </c:strCache>
            </c:strRef>
          </c:tx>
          <c:spPr>
            <a:solidFill>
              <a:schemeClr val="accent1"/>
            </a:solidFill>
            <a:ln>
              <a:noFill/>
            </a:ln>
            <a:effectLst/>
          </c:spPr>
          <c:invertIfNegative val="0"/>
          <c:cat>
            <c:strRef>
              <c:f>類別連線的折線圖!$A$2:$A$5</c:f>
              <c:strCache>
                <c:ptCount val="4"/>
                <c:pt idx="0">
                  <c:v>花瓣寬</c:v>
                </c:pt>
                <c:pt idx="1">
                  <c:v>花瓣長</c:v>
                </c:pt>
                <c:pt idx="2">
                  <c:v>花萼寬</c:v>
                </c:pt>
                <c:pt idx="3">
                  <c:v>花萼長</c:v>
                </c:pt>
              </c:strCache>
            </c:strRef>
          </c:cat>
          <c:val>
            <c:numRef>
              <c:f>類別連線的折線圖!$B$2:$B$5</c:f>
              <c:numCache>
                <c:formatCode>General</c:formatCode>
                <c:ptCount val="4"/>
                <c:pt idx="0">
                  <c:v>4.5</c:v>
                </c:pt>
                <c:pt idx="1">
                  <c:v>10</c:v>
                </c:pt>
                <c:pt idx="2">
                  <c:v>6</c:v>
                </c:pt>
                <c:pt idx="3">
                  <c:v>4.5</c:v>
                </c:pt>
              </c:numCache>
            </c:numRef>
          </c:val>
          <c:extLst>
            <c:ext xmlns:c16="http://schemas.microsoft.com/office/drawing/2014/chart" uri="{C3380CC4-5D6E-409C-BE32-E72D297353CC}">
              <c16:uniqueId val="{00000000-A919-47B7-9E4B-28A61E43B352}"/>
            </c:ext>
          </c:extLst>
        </c:ser>
        <c:ser>
          <c:idx val="1"/>
          <c:order val="1"/>
          <c:tx>
            <c:strRef>
              <c:f>類別連線的折線圖!$C$1</c:f>
              <c:strCache>
                <c:ptCount val="1"/>
                <c:pt idx="0">
                  <c:v>乙</c:v>
                </c:pt>
              </c:strCache>
            </c:strRef>
          </c:tx>
          <c:spPr>
            <a:solidFill>
              <a:schemeClr val="accent2"/>
            </a:solidFill>
            <a:ln>
              <a:noFill/>
            </a:ln>
            <a:effectLst/>
          </c:spPr>
          <c:invertIfNegative val="0"/>
          <c:cat>
            <c:strRef>
              <c:f>類別連線的折線圖!$A$2:$A$5</c:f>
              <c:strCache>
                <c:ptCount val="4"/>
                <c:pt idx="0">
                  <c:v>花瓣寬</c:v>
                </c:pt>
                <c:pt idx="1">
                  <c:v>花瓣長</c:v>
                </c:pt>
                <c:pt idx="2">
                  <c:v>花萼寬</c:v>
                </c:pt>
                <c:pt idx="3">
                  <c:v>花萼長</c:v>
                </c:pt>
              </c:strCache>
            </c:strRef>
          </c:cat>
          <c:val>
            <c:numRef>
              <c:f>類別連線的折線圖!$C$2:$C$5</c:f>
              <c:numCache>
                <c:formatCode>General</c:formatCode>
                <c:ptCount val="4"/>
                <c:pt idx="0">
                  <c:v>5</c:v>
                </c:pt>
                <c:pt idx="1">
                  <c:v>14</c:v>
                </c:pt>
                <c:pt idx="2">
                  <c:v>4.3</c:v>
                </c:pt>
                <c:pt idx="3">
                  <c:v>7</c:v>
                </c:pt>
              </c:numCache>
            </c:numRef>
          </c:val>
          <c:extLst>
            <c:ext xmlns:c16="http://schemas.microsoft.com/office/drawing/2014/chart" uri="{C3380CC4-5D6E-409C-BE32-E72D297353CC}">
              <c16:uniqueId val="{00000001-A919-47B7-9E4B-28A61E43B352}"/>
            </c:ext>
          </c:extLst>
        </c:ser>
        <c:dLbls>
          <c:showLegendKey val="0"/>
          <c:showVal val="0"/>
          <c:showCatName val="0"/>
          <c:showSerName val="0"/>
          <c:showPercent val="0"/>
          <c:showBubbleSize val="0"/>
        </c:dLbls>
        <c:gapWidth val="219"/>
        <c:overlap val="-27"/>
        <c:axId val="650184152"/>
        <c:axId val="650184808"/>
      </c:barChart>
      <c:catAx>
        <c:axId val="650184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0184808"/>
        <c:crosses val="autoZero"/>
        <c:auto val="1"/>
        <c:lblAlgn val="ctr"/>
        <c:lblOffset val="100"/>
        <c:noMultiLvlLbl val="0"/>
      </c:catAx>
      <c:valAx>
        <c:axId val="650184808"/>
        <c:scaling>
          <c:orientation val="minMax"/>
        </c:scaling>
        <c:delete val="0"/>
        <c:axPos val="l"/>
        <c:numFmt formatCode="General" sourceLinked="1"/>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501841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983923884514436"/>
          <c:y val="6.2532940213778573E-2"/>
          <c:w val="0.38378772965879271"/>
          <c:h val="0.81337697130994957"/>
        </c:manualLayout>
      </c:layout>
      <c:lineChart>
        <c:grouping val="standard"/>
        <c:varyColors val="0"/>
        <c:ser>
          <c:idx val="0"/>
          <c:order val="0"/>
          <c:tx>
            <c:strRef>
              <c:f>類別連線的折線圖!$A$2</c:f>
              <c:strCache>
                <c:ptCount val="1"/>
                <c:pt idx="0">
                  <c:v>花瓣寬</c:v>
                </c:pt>
              </c:strCache>
            </c:strRef>
          </c:tx>
          <c:spPr>
            <a:ln w="12700" cap="rnd">
              <a:solidFill>
                <a:schemeClr val="bg1">
                  <a:lumMod val="75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A-4342-45FB-8D75-2B2F90330DC3}"/>
                </c:ext>
              </c:extLst>
            </c:dLbl>
            <c:dLbl>
              <c:idx val="1"/>
              <c:layout>
                <c:manualLayout>
                  <c:x val="1.5624999999999905E-2"/>
                  <c:y val="-2.6973046451108953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7-4342-45FB-8D75-2B2F90330D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類別連線的折線圖!$B$1:$C$1</c:f>
              <c:strCache>
                <c:ptCount val="2"/>
                <c:pt idx="0">
                  <c:v>甲</c:v>
                </c:pt>
                <c:pt idx="1">
                  <c:v>乙</c:v>
                </c:pt>
              </c:strCache>
            </c:strRef>
          </c:cat>
          <c:val>
            <c:numRef>
              <c:f>類別連線的折線圖!$B$2:$C$2</c:f>
              <c:numCache>
                <c:formatCode>General</c:formatCode>
                <c:ptCount val="2"/>
                <c:pt idx="0">
                  <c:v>4.5</c:v>
                </c:pt>
                <c:pt idx="1">
                  <c:v>5</c:v>
                </c:pt>
              </c:numCache>
            </c:numRef>
          </c:val>
          <c:smooth val="0"/>
          <c:extLst>
            <c:ext xmlns:c16="http://schemas.microsoft.com/office/drawing/2014/chart" uri="{C3380CC4-5D6E-409C-BE32-E72D297353CC}">
              <c16:uniqueId val="{00000000-4342-45FB-8D75-2B2F90330DC3}"/>
            </c:ext>
          </c:extLst>
        </c:ser>
        <c:ser>
          <c:idx val="1"/>
          <c:order val="1"/>
          <c:tx>
            <c:strRef>
              <c:f>類別連線的折線圖!$A$3</c:f>
              <c:strCache>
                <c:ptCount val="1"/>
                <c:pt idx="0">
                  <c:v>花瓣長</c:v>
                </c:pt>
              </c:strCache>
            </c:strRef>
          </c:tx>
          <c:spPr>
            <a:ln w="12700" cap="rnd">
              <a:solidFill>
                <a:schemeClr val="bg1">
                  <a:lumMod val="75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8-4342-45FB-8D75-2B2F90330DC3}"/>
                </c:ext>
              </c:extLst>
            </c:dLbl>
            <c:dLbl>
              <c:idx val="1"/>
              <c:layout>
                <c:manualLayout>
                  <c:x val="5.208333333333333E-3"/>
                  <c:y val="-6.5773800275524902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6-4342-45FB-8D75-2B2F90330D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類別連線的折線圖!$B$1:$C$1</c:f>
              <c:strCache>
                <c:ptCount val="2"/>
                <c:pt idx="0">
                  <c:v>甲</c:v>
                </c:pt>
                <c:pt idx="1">
                  <c:v>乙</c:v>
                </c:pt>
              </c:strCache>
            </c:strRef>
          </c:cat>
          <c:val>
            <c:numRef>
              <c:f>類別連線的折線圖!$B$3:$C$3</c:f>
              <c:numCache>
                <c:formatCode>General</c:formatCode>
                <c:ptCount val="2"/>
                <c:pt idx="0">
                  <c:v>10</c:v>
                </c:pt>
                <c:pt idx="1">
                  <c:v>14</c:v>
                </c:pt>
              </c:numCache>
            </c:numRef>
          </c:val>
          <c:smooth val="0"/>
          <c:extLst>
            <c:ext xmlns:c16="http://schemas.microsoft.com/office/drawing/2014/chart" uri="{C3380CC4-5D6E-409C-BE32-E72D297353CC}">
              <c16:uniqueId val="{00000001-4342-45FB-8D75-2B2F90330DC3}"/>
            </c:ext>
          </c:extLst>
        </c:ser>
        <c:ser>
          <c:idx val="2"/>
          <c:order val="2"/>
          <c:tx>
            <c:strRef>
              <c:f>類別連線的折線圖!$A$4</c:f>
              <c:strCache>
                <c:ptCount val="1"/>
                <c:pt idx="0">
                  <c:v>花萼寬</c:v>
                </c:pt>
              </c:strCache>
            </c:strRef>
          </c:tx>
          <c:spPr>
            <a:ln w="12700" cap="rnd">
              <a:solidFill>
                <a:schemeClr val="accent2">
                  <a:lumMod val="60000"/>
                  <a:lumOff val="40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9-4342-45FB-8D75-2B2F90330DC3}"/>
                </c:ext>
              </c:extLst>
            </c:dLbl>
            <c:dLbl>
              <c:idx val="1"/>
              <c:layout>
                <c:manualLayout>
                  <c:x val="1.5624999999999905E-2"/>
                  <c:y val="2.3114966753613457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5-4342-45FB-8D75-2B2F90330D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類別連線的折線圖!$B$1:$C$1</c:f>
              <c:strCache>
                <c:ptCount val="2"/>
                <c:pt idx="0">
                  <c:v>甲</c:v>
                </c:pt>
                <c:pt idx="1">
                  <c:v>乙</c:v>
                </c:pt>
              </c:strCache>
            </c:strRef>
          </c:cat>
          <c:val>
            <c:numRef>
              <c:f>類別連線的折線圖!$B$4:$C$4</c:f>
              <c:numCache>
                <c:formatCode>General</c:formatCode>
                <c:ptCount val="2"/>
                <c:pt idx="0">
                  <c:v>6</c:v>
                </c:pt>
                <c:pt idx="1">
                  <c:v>4.3</c:v>
                </c:pt>
              </c:numCache>
            </c:numRef>
          </c:val>
          <c:smooth val="0"/>
          <c:extLst>
            <c:ext xmlns:c16="http://schemas.microsoft.com/office/drawing/2014/chart" uri="{C3380CC4-5D6E-409C-BE32-E72D297353CC}">
              <c16:uniqueId val="{00000002-4342-45FB-8D75-2B2F90330DC3}"/>
            </c:ext>
          </c:extLst>
        </c:ser>
        <c:ser>
          <c:idx val="3"/>
          <c:order val="3"/>
          <c:tx>
            <c:strRef>
              <c:f>類別連線的折線圖!$A$5</c:f>
              <c:strCache>
                <c:ptCount val="1"/>
                <c:pt idx="0">
                  <c:v>花萼長</c:v>
                </c:pt>
              </c:strCache>
            </c:strRef>
          </c:tx>
          <c:spPr>
            <a:ln w="12700" cap="rnd">
              <a:solidFill>
                <a:schemeClr val="bg1">
                  <a:lumMod val="75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4-4342-45FB-8D75-2B2F90330DC3}"/>
                </c:ext>
              </c:extLst>
            </c:dLbl>
            <c:dLbl>
              <c:idx val="1"/>
              <c:layout>
                <c:manualLayout>
                  <c:x val="1.5624999999999905E-2"/>
                  <c:y val="-4.6285379693656772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B-4342-45FB-8D75-2B2F90330D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strRef>
              <c:f>類別連線的折線圖!$B$1:$C$1</c:f>
              <c:strCache>
                <c:ptCount val="2"/>
                <c:pt idx="0">
                  <c:v>甲</c:v>
                </c:pt>
                <c:pt idx="1">
                  <c:v>乙</c:v>
                </c:pt>
              </c:strCache>
            </c:strRef>
          </c:cat>
          <c:val>
            <c:numRef>
              <c:f>類別連線的折線圖!$B$5:$C$5</c:f>
              <c:numCache>
                <c:formatCode>General</c:formatCode>
                <c:ptCount val="2"/>
                <c:pt idx="0">
                  <c:v>4.5</c:v>
                </c:pt>
                <c:pt idx="1">
                  <c:v>7</c:v>
                </c:pt>
              </c:numCache>
            </c:numRef>
          </c:val>
          <c:smooth val="0"/>
          <c:extLst>
            <c:ext xmlns:c16="http://schemas.microsoft.com/office/drawing/2014/chart" uri="{C3380CC4-5D6E-409C-BE32-E72D297353CC}">
              <c16:uniqueId val="{00000003-4342-45FB-8D75-2B2F90330DC3}"/>
            </c:ext>
          </c:extLst>
        </c:ser>
        <c:dLbls>
          <c:showLegendKey val="0"/>
          <c:showVal val="0"/>
          <c:showCatName val="0"/>
          <c:showSerName val="0"/>
          <c:showPercent val="0"/>
          <c:showBubbleSize val="0"/>
        </c:dLbls>
        <c:smooth val="0"/>
        <c:axId val="599422152"/>
        <c:axId val="599419856"/>
      </c:lineChart>
      <c:catAx>
        <c:axId val="599422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99419856"/>
        <c:crosses val="autoZero"/>
        <c:auto val="1"/>
        <c:lblAlgn val="ctr"/>
        <c:lblOffset val="100"/>
        <c:noMultiLvlLbl val="0"/>
      </c:catAx>
      <c:valAx>
        <c:axId val="599419856"/>
        <c:scaling>
          <c:orientation val="minMax"/>
        </c:scaling>
        <c:delete val="0"/>
        <c:axPos val="l"/>
        <c:numFmt formatCode="General" sourceLinked="1"/>
        <c:majorTickMark val="none"/>
        <c:minorTickMark val="none"/>
        <c:tickLblPos val="nextTo"/>
        <c:spPr>
          <a:noFill/>
          <a:ln>
            <a:solidFill>
              <a:schemeClr val="bg1">
                <a:lumMod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99422152"/>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45.xml><?xml version="1.0" encoding="utf-8"?>
<cx:chartSpace xmlns:a="http://schemas.openxmlformats.org/drawingml/2006/main" xmlns:r="http://schemas.openxmlformats.org/officeDocument/2006/relationships" xmlns:cx="http://schemas.microsoft.com/office/drawing/2014/chartex">
  <cx:chartData>
    <cx:data id="0">
      <cx:strDim type="cat">
        <cx:f>_xlchart.3</cx:f>
      </cx:strDim>
      <cx:numDim type="val">
        <cx:f>_xlchart.4</cx:f>
      </cx:numDim>
    </cx:data>
  </cx:chartData>
  <cx:chart>
    <cx:plotArea>
      <cx:plotAreaRegion>
        <cx:plotSurface>
          <cx:spPr>
            <a:solidFill>
              <a:schemeClr val="bg1"/>
            </a:solidFill>
          </cx:spPr>
        </cx:plotSurface>
        <cx:series layoutId="waterfall" uniqueId="{76AC4C23-49ED-445E-BCC0-2F35806EBEAA}">
          <cx:dataLabels pos="outEnd">
            <cx:visibility seriesName="0" categoryName="0" value="1"/>
          </cx:dataLabels>
          <cx:dataId val="0"/>
          <cx:layoutPr>
            <cx:subtotals>
              <cx:idx val="3"/>
            </cx:subtotals>
          </cx:layoutPr>
        </cx:series>
      </cx:plotAreaRegion>
      <cx:axis id="0">
        <cx:catScaling gapWidth="0.5"/>
        <cx:tickLabels/>
      </cx:axis>
      <cx:axis id="1">
        <cx:valScaling/>
        <cx:tickLabels/>
      </cx:axis>
    </cx:plotArea>
    <cx:legend pos="t" align="ctr" overlay="0"/>
  </cx:chart>
  <cx:spPr>
    <a:solidFill>
      <a:schemeClr val="bg1"/>
    </a:solidFill>
    <a:ln>
      <a:noFill/>
    </a:ln>
  </cx:spPr>
</cx: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0501603966171"/>
          <c:y val="7.5070049398913194E-2"/>
          <c:w val="0.66509162049188297"/>
          <c:h val="0.83144901398565207"/>
        </c:manualLayout>
      </c:layout>
      <c:barChart>
        <c:barDir val="col"/>
        <c:grouping val="clustered"/>
        <c:varyColors val="0"/>
        <c:ser>
          <c:idx val="0"/>
          <c:order val="0"/>
          <c:tx>
            <c:strRef>
              <c:f>橫條圖!$A$2</c:f>
              <c:strCache>
                <c:ptCount val="1"/>
                <c:pt idx="0">
                  <c:v>項目</c:v>
                </c:pt>
              </c:strCache>
            </c:strRef>
          </c:tx>
          <c:invertIfNegative val="0"/>
          <c:cat>
            <c:strRef>
              <c:f>橫條圖!$A$3:$A$10</c:f>
              <c:strCache>
                <c:ptCount val="8"/>
                <c:pt idx="0">
                  <c:v>A</c:v>
                </c:pt>
                <c:pt idx="1">
                  <c:v>B</c:v>
                </c:pt>
                <c:pt idx="2">
                  <c:v>C</c:v>
                </c:pt>
                <c:pt idx="3">
                  <c:v>D</c:v>
                </c:pt>
                <c:pt idx="4">
                  <c:v>E</c:v>
                </c:pt>
                <c:pt idx="5">
                  <c:v>F</c:v>
                </c:pt>
                <c:pt idx="6">
                  <c:v>G</c:v>
                </c:pt>
                <c:pt idx="7">
                  <c:v>H</c:v>
                </c:pt>
              </c:strCache>
            </c:strRef>
          </c:cat>
          <c:val>
            <c:numRef>
              <c:f>橫條圖!$B$3:$B$10</c:f>
              <c:numCache>
                <c:formatCode>General</c:formatCode>
                <c:ptCount val="8"/>
                <c:pt idx="0">
                  <c:v>30</c:v>
                </c:pt>
                <c:pt idx="1">
                  <c:v>40</c:v>
                </c:pt>
                <c:pt idx="2">
                  <c:v>59</c:v>
                </c:pt>
                <c:pt idx="3">
                  <c:v>39</c:v>
                </c:pt>
                <c:pt idx="4">
                  <c:v>50</c:v>
                </c:pt>
                <c:pt idx="5">
                  <c:v>70</c:v>
                </c:pt>
                <c:pt idx="6">
                  <c:v>60</c:v>
                </c:pt>
                <c:pt idx="7">
                  <c:v>34</c:v>
                </c:pt>
              </c:numCache>
            </c:numRef>
          </c:val>
          <c:extLst>
            <c:ext xmlns:c16="http://schemas.microsoft.com/office/drawing/2014/chart" uri="{C3380CC4-5D6E-409C-BE32-E72D297353CC}">
              <c16:uniqueId val="{00000000-4DAD-426D-B7EC-7654DACA7DC8}"/>
            </c:ext>
          </c:extLst>
        </c:ser>
        <c:dLbls>
          <c:showLegendKey val="0"/>
          <c:showVal val="0"/>
          <c:showCatName val="0"/>
          <c:showSerName val="0"/>
          <c:showPercent val="0"/>
          <c:showBubbleSize val="0"/>
        </c:dLbls>
        <c:gapWidth val="150"/>
        <c:axId val="127651200"/>
        <c:axId val="126624896"/>
      </c:barChart>
      <c:catAx>
        <c:axId val="127651200"/>
        <c:scaling>
          <c:orientation val="minMax"/>
        </c:scaling>
        <c:delete val="0"/>
        <c:axPos val="b"/>
        <c:numFmt formatCode="General" sourceLinked="0"/>
        <c:majorTickMark val="out"/>
        <c:minorTickMark val="none"/>
        <c:tickLblPos val="nextTo"/>
        <c:crossAx val="126624896"/>
        <c:crosses val="autoZero"/>
        <c:auto val="1"/>
        <c:lblAlgn val="ctr"/>
        <c:lblOffset val="100"/>
        <c:noMultiLvlLbl val="0"/>
      </c:catAx>
      <c:valAx>
        <c:axId val="126624896"/>
        <c:scaling>
          <c:orientation val="minMax"/>
        </c:scaling>
        <c:delete val="0"/>
        <c:axPos val="l"/>
        <c:majorGridlines/>
        <c:numFmt formatCode="General" sourceLinked="1"/>
        <c:majorTickMark val="out"/>
        <c:minorTickMark val="none"/>
        <c:tickLblPos val="nextTo"/>
        <c:crossAx val="127651200"/>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0501603966171"/>
          <c:y val="7.5070021841675369E-2"/>
          <c:w val="0.66509162049188297"/>
          <c:h val="0.83144907585852468"/>
        </c:manualLayout>
      </c:layout>
      <c:barChart>
        <c:barDir val="col"/>
        <c:grouping val="clustered"/>
        <c:varyColors val="0"/>
        <c:ser>
          <c:idx val="1"/>
          <c:order val="0"/>
          <c:tx>
            <c:strRef>
              <c:f>橫條圖!$F$1</c:f>
              <c:strCache>
                <c:ptCount val="1"/>
                <c:pt idx="0">
                  <c:v>自動排序</c:v>
                </c:pt>
              </c:strCache>
            </c:strRef>
          </c:tx>
          <c:spPr>
            <a:solidFill>
              <a:schemeClr val="accent1"/>
            </a:solidFill>
          </c:spPr>
          <c:invertIfNegative val="0"/>
          <c:cat>
            <c:strRef>
              <c:f>橫條圖!$I$3:$I$10</c:f>
              <c:strCache>
                <c:ptCount val="8"/>
                <c:pt idx="0">
                  <c:v>F</c:v>
                </c:pt>
                <c:pt idx="1">
                  <c:v>G</c:v>
                </c:pt>
                <c:pt idx="2">
                  <c:v>C</c:v>
                </c:pt>
                <c:pt idx="3">
                  <c:v>E</c:v>
                </c:pt>
                <c:pt idx="4">
                  <c:v>B</c:v>
                </c:pt>
                <c:pt idx="5">
                  <c:v>D</c:v>
                </c:pt>
                <c:pt idx="6">
                  <c:v>H</c:v>
                </c:pt>
                <c:pt idx="7">
                  <c:v>A</c:v>
                </c:pt>
              </c:strCache>
            </c:strRef>
          </c:cat>
          <c:val>
            <c:numRef>
              <c:f>橫條圖!$G$3:$G$10</c:f>
              <c:numCache>
                <c:formatCode>General</c:formatCode>
                <c:ptCount val="8"/>
                <c:pt idx="0">
                  <c:v>70.000079999999997</c:v>
                </c:pt>
                <c:pt idx="1">
                  <c:v>60.00009</c:v>
                </c:pt>
                <c:pt idx="2">
                  <c:v>59.000050000000002</c:v>
                </c:pt>
                <c:pt idx="3">
                  <c:v>50.000070000000001</c:v>
                </c:pt>
                <c:pt idx="4">
                  <c:v>40.000039999999998</c:v>
                </c:pt>
                <c:pt idx="5">
                  <c:v>39.000059999999998</c:v>
                </c:pt>
                <c:pt idx="6">
                  <c:v>34.000100000000003</c:v>
                </c:pt>
                <c:pt idx="7">
                  <c:v>30.000029999999999</c:v>
                </c:pt>
              </c:numCache>
            </c:numRef>
          </c:val>
          <c:extLst>
            <c:ext xmlns:c16="http://schemas.microsoft.com/office/drawing/2014/chart" uri="{C3380CC4-5D6E-409C-BE32-E72D297353CC}">
              <c16:uniqueId val="{00000000-DC48-40BD-91C6-92A7929F050E}"/>
            </c:ext>
          </c:extLst>
        </c:ser>
        <c:dLbls>
          <c:showLegendKey val="0"/>
          <c:showVal val="0"/>
          <c:showCatName val="0"/>
          <c:showSerName val="0"/>
          <c:showPercent val="0"/>
          <c:showBubbleSize val="0"/>
        </c:dLbls>
        <c:gapWidth val="150"/>
        <c:axId val="126648704"/>
        <c:axId val="126650240"/>
      </c:barChart>
      <c:catAx>
        <c:axId val="126648704"/>
        <c:scaling>
          <c:orientation val="minMax"/>
        </c:scaling>
        <c:delete val="0"/>
        <c:axPos val="b"/>
        <c:numFmt formatCode="General" sourceLinked="0"/>
        <c:majorTickMark val="out"/>
        <c:minorTickMark val="none"/>
        <c:tickLblPos val="nextTo"/>
        <c:crossAx val="126650240"/>
        <c:crosses val="autoZero"/>
        <c:auto val="1"/>
        <c:lblAlgn val="ctr"/>
        <c:lblOffset val="100"/>
        <c:noMultiLvlLbl val="0"/>
      </c:catAx>
      <c:valAx>
        <c:axId val="126650240"/>
        <c:scaling>
          <c:orientation val="minMax"/>
        </c:scaling>
        <c:delete val="0"/>
        <c:axPos val="l"/>
        <c:majorGridlines/>
        <c:numFmt formatCode="General" sourceLinked="1"/>
        <c:majorTickMark val="out"/>
        <c:minorTickMark val="none"/>
        <c:tickLblPos val="nextTo"/>
        <c:crossAx val="126648704"/>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0501603966171"/>
          <c:y val="7.5070021841675369E-2"/>
          <c:w val="0.66509162049188297"/>
          <c:h val="0.83144907585852468"/>
        </c:manualLayout>
      </c:layout>
      <c:barChart>
        <c:barDir val="bar"/>
        <c:grouping val="clustered"/>
        <c:varyColors val="0"/>
        <c:ser>
          <c:idx val="1"/>
          <c:order val="0"/>
          <c:tx>
            <c:strRef>
              <c:f>橫條圖!$A$2</c:f>
              <c:strCache>
                <c:ptCount val="1"/>
                <c:pt idx="0">
                  <c:v>項目</c:v>
                </c:pt>
              </c:strCache>
            </c:strRef>
          </c:tx>
          <c:spPr>
            <a:solidFill>
              <a:schemeClr val="accent1"/>
            </a:solidFill>
          </c:spPr>
          <c:invertIfNegative val="0"/>
          <c:cat>
            <c:strRef>
              <c:f>橫條圖!$A$3:$A$10</c:f>
              <c:strCache>
                <c:ptCount val="8"/>
                <c:pt idx="0">
                  <c:v>A</c:v>
                </c:pt>
                <c:pt idx="1">
                  <c:v>B</c:v>
                </c:pt>
                <c:pt idx="2">
                  <c:v>C</c:v>
                </c:pt>
                <c:pt idx="3">
                  <c:v>D</c:v>
                </c:pt>
                <c:pt idx="4">
                  <c:v>E</c:v>
                </c:pt>
                <c:pt idx="5">
                  <c:v>F</c:v>
                </c:pt>
                <c:pt idx="6">
                  <c:v>G</c:v>
                </c:pt>
                <c:pt idx="7">
                  <c:v>H</c:v>
                </c:pt>
              </c:strCache>
            </c:strRef>
          </c:cat>
          <c:val>
            <c:numRef>
              <c:f>橫條圖!$B$3:$B$10</c:f>
              <c:numCache>
                <c:formatCode>General</c:formatCode>
                <c:ptCount val="8"/>
                <c:pt idx="0">
                  <c:v>30</c:v>
                </c:pt>
                <c:pt idx="1">
                  <c:v>40</c:v>
                </c:pt>
                <c:pt idx="2">
                  <c:v>59</c:v>
                </c:pt>
                <c:pt idx="3">
                  <c:v>39</c:v>
                </c:pt>
                <c:pt idx="4">
                  <c:v>50</c:v>
                </c:pt>
                <c:pt idx="5">
                  <c:v>70</c:v>
                </c:pt>
                <c:pt idx="6">
                  <c:v>60</c:v>
                </c:pt>
                <c:pt idx="7">
                  <c:v>34</c:v>
                </c:pt>
              </c:numCache>
            </c:numRef>
          </c:val>
          <c:extLst>
            <c:ext xmlns:c16="http://schemas.microsoft.com/office/drawing/2014/chart" uri="{C3380CC4-5D6E-409C-BE32-E72D297353CC}">
              <c16:uniqueId val="{00000000-29B8-4AC2-A73C-6E49389B141D}"/>
            </c:ext>
          </c:extLst>
        </c:ser>
        <c:dLbls>
          <c:showLegendKey val="0"/>
          <c:showVal val="0"/>
          <c:showCatName val="0"/>
          <c:showSerName val="0"/>
          <c:showPercent val="0"/>
          <c:showBubbleSize val="0"/>
        </c:dLbls>
        <c:gapWidth val="150"/>
        <c:axId val="126674048"/>
        <c:axId val="126675584"/>
      </c:barChart>
      <c:catAx>
        <c:axId val="126674048"/>
        <c:scaling>
          <c:orientation val="minMax"/>
        </c:scaling>
        <c:delete val="0"/>
        <c:axPos val="l"/>
        <c:numFmt formatCode="General" sourceLinked="0"/>
        <c:majorTickMark val="out"/>
        <c:minorTickMark val="none"/>
        <c:tickLblPos val="nextTo"/>
        <c:crossAx val="126675584"/>
        <c:crosses val="autoZero"/>
        <c:auto val="1"/>
        <c:lblAlgn val="ctr"/>
        <c:lblOffset val="100"/>
        <c:noMultiLvlLbl val="0"/>
      </c:catAx>
      <c:valAx>
        <c:axId val="126675584"/>
        <c:scaling>
          <c:orientation val="minMax"/>
        </c:scaling>
        <c:delete val="0"/>
        <c:axPos val="b"/>
        <c:majorGridlines/>
        <c:numFmt formatCode="General" sourceLinked="1"/>
        <c:majorTickMark val="out"/>
        <c:minorTickMark val="none"/>
        <c:tickLblPos val="nextTo"/>
        <c:crossAx val="126674048"/>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0501603966171"/>
          <c:y val="7.5070021841675369E-2"/>
          <c:w val="0.66509162049188297"/>
          <c:h val="0.83144907585852468"/>
        </c:manualLayout>
      </c:layout>
      <c:barChart>
        <c:barDir val="bar"/>
        <c:grouping val="clustered"/>
        <c:varyColors val="0"/>
        <c:ser>
          <c:idx val="1"/>
          <c:order val="0"/>
          <c:tx>
            <c:strRef>
              <c:f>橫條圖!$F$1</c:f>
              <c:strCache>
                <c:ptCount val="1"/>
                <c:pt idx="0">
                  <c:v>自動排序</c:v>
                </c:pt>
              </c:strCache>
            </c:strRef>
          </c:tx>
          <c:spPr>
            <a:solidFill>
              <a:schemeClr val="accent1"/>
            </a:solidFill>
          </c:spPr>
          <c:invertIfNegative val="0"/>
          <c:cat>
            <c:strRef>
              <c:f>橫條圖!$I$3:$I$10</c:f>
              <c:strCache>
                <c:ptCount val="8"/>
                <c:pt idx="0">
                  <c:v>F</c:v>
                </c:pt>
                <c:pt idx="1">
                  <c:v>G</c:v>
                </c:pt>
                <c:pt idx="2">
                  <c:v>C</c:v>
                </c:pt>
                <c:pt idx="3">
                  <c:v>E</c:v>
                </c:pt>
                <c:pt idx="4">
                  <c:v>B</c:v>
                </c:pt>
                <c:pt idx="5">
                  <c:v>D</c:v>
                </c:pt>
                <c:pt idx="6">
                  <c:v>H</c:v>
                </c:pt>
                <c:pt idx="7">
                  <c:v>A</c:v>
                </c:pt>
              </c:strCache>
            </c:strRef>
          </c:cat>
          <c:val>
            <c:numRef>
              <c:f>橫條圖!$G$3:$G$10</c:f>
              <c:numCache>
                <c:formatCode>General</c:formatCode>
                <c:ptCount val="8"/>
                <c:pt idx="0">
                  <c:v>70.000079999999997</c:v>
                </c:pt>
                <c:pt idx="1">
                  <c:v>60.00009</c:v>
                </c:pt>
                <c:pt idx="2">
                  <c:v>59.000050000000002</c:v>
                </c:pt>
                <c:pt idx="3">
                  <c:v>50.000070000000001</c:v>
                </c:pt>
                <c:pt idx="4">
                  <c:v>40.000039999999998</c:v>
                </c:pt>
                <c:pt idx="5">
                  <c:v>39.000059999999998</c:v>
                </c:pt>
                <c:pt idx="6">
                  <c:v>34.000100000000003</c:v>
                </c:pt>
                <c:pt idx="7">
                  <c:v>30.000029999999999</c:v>
                </c:pt>
              </c:numCache>
            </c:numRef>
          </c:val>
          <c:extLst>
            <c:ext xmlns:c16="http://schemas.microsoft.com/office/drawing/2014/chart" uri="{C3380CC4-5D6E-409C-BE32-E72D297353CC}">
              <c16:uniqueId val="{00000000-F488-4E14-A161-3C425C408A3D}"/>
            </c:ext>
          </c:extLst>
        </c:ser>
        <c:dLbls>
          <c:showLegendKey val="0"/>
          <c:showVal val="0"/>
          <c:showCatName val="0"/>
          <c:showSerName val="0"/>
          <c:showPercent val="0"/>
          <c:showBubbleSize val="0"/>
        </c:dLbls>
        <c:gapWidth val="150"/>
        <c:axId val="126695296"/>
        <c:axId val="126696832"/>
      </c:barChart>
      <c:catAx>
        <c:axId val="126695296"/>
        <c:scaling>
          <c:orientation val="minMax"/>
        </c:scaling>
        <c:delete val="0"/>
        <c:axPos val="l"/>
        <c:numFmt formatCode="General" sourceLinked="0"/>
        <c:majorTickMark val="out"/>
        <c:minorTickMark val="none"/>
        <c:tickLblPos val="nextTo"/>
        <c:crossAx val="126696832"/>
        <c:crosses val="autoZero"/>
        <c:auto val="1"/>
        <c:lblAlgn val="ctr"/>
        <c:lblOffset val="100"/>
        <c:noMultiLvlLbl val="0"/>
      </c:catAx>
      <c:valAx>
        <c:axId val="126696832"/>
        <c:scaling>
          <c:orientation val="minMax"/>
        </c:scaling>
        <c:delete val="0"/>
        <c:axPos val="b"/>
        <c:majorGridlines/>
        <c:numFmt formatCode="General" sourceLinked="1"/>
        <c:majorTickMark val="out"/>
        <c:minorTickMark val="none"/>
        <c:tickLblPos val="nextTo"/>
        <c:crossAx val="126695296"/>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38137447481651"/>
          <c:y val="8.422117490529489E-2"/>
          <c:w val="0.66789773178173528"/>
          <c:h val="0.74898909127944979"/>
        </c:manualLayout>
      </c:layout>
      <c:scatterChart>
        <c:scatterStyle val="lineMarker"/>
        <c:varyColors val="0"/>
        <c:ser>
          <c:idx val="0"/>
          <c:order val="0"/>
          <c:tx>
            <c:strRef>
              <c:f>圖例格線刻度!$B$1</c:f>
              <c:strCache>
                <c:ptCount val="1"/>
                <c:pt idx="0">
                  <c:v>A</c:v>
                </c:pt>
              </c:strCache>
            </c:strRef>
          </c:tx>
          <c:marker>
            <c:symbol val="square"/>
            <c:size val="7"/>
          </c:marker>
          <c:dLbls>
            <c:dLbl>
              <c:idx val="6"/>
              <c:layout>
                <c:manualLayout>
                  <c:x val="0"/>
                  <c:y val="1.515151515151515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0A95-45CD-B765-EE90559E4CD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圖例格線刻度!$B$2:$B$8</c:f>
              <c:numCache>
                <c:formatCode>General</c:formatCode>
                <c:ptCount val="7"/>
                <c:pt idx="0">
                  <c:v>1</c:v>
                </c:pt>
                <c:pt idx="1">
                  <c:v>2</c:v>
                </c:pt>
                <c:pt idx="2">
                  <c:v>4</c:v>
                </c:pt>
                <c:pt idx="3">
                  <c:v>5</c:v>
                </c:pt>
                <c:pt idx="4">
                  <c:v>5</c:v>
                </c:pt>
                <c:pt idx="5">
                  <c:v>6.5</c:v>
                </c:pt>
                <c:pt idx="6">
                  <c:v>7</c:v>
                </c:pt>
              </c:numCache>
            </c:numRef>
          </c:yVal>
          <c:smooth val="0"/>
          <c:extLst>
            <c:ext xmlns:c16="http://schemas.microsoft.com/office/drawing/2014/chart" uri="{C3380CC4-5D6E-409C-BE32-E72D297353CC}">
              <c16:uniqueId val="{00000001-0A95-45CD-B765-EE90559E4CDB}"/>
            </c:ext>
          </c:extLst>
        </c:ser>
        <c:ser>
          <c:idx val="1"/>
          <c:order val="1"/>
          <c:tx>
            <c:strRef>
              <c:f>圖例格線刻度!$C$1</c:f>
              <c:strCache>
                <c:ptCount val="1"/>
                <c:pt idx="0">
                  <c:v>B</c:v>
                </c:pt>
              </c:strCache>
            </c:strRef>
          </c:tx>
          <c:marker>
            <c:symbol val="circle"/>
            <c:size val="7"/>
          </c:marker>
          <c:dLbls>
            <c:dLbl>
              <c:idx val="6"/>
              <c:layout>
                <c:manualLayout>
                  <c:x val="0"/>
                  <c:y val="-1.515151515151515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0A95-45CD-B765-EE90559E4CD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圖例格線刻度!$C$2:$C$8</c:f>
              <c:numCache>
                <c:formatCode>General</c:formatCode>
                <c:ptCount val="7"/>
                <c:pt idx="0">
                  <c:v>1.2</c:v>
                </c:pt>
                <c:pt idx="1">
                  <c:v>3</c:v>
                </c:pt>
                <c:pt idx="2">
                  <c:v>5</c:v>
                </c:pt>
                <c:pt idx="3">
                  <c:v>6</c:v>
                </c:pt>
                <c:pt idx="4">
                  <c:v>6</c:v>
                </c:pt>
                <c:pt idx="5">
                  <c:v>7</c:v>
                </c:pt>
                <c:pt idx="6">
                  <c:v>8</c:v>
                </c:pt>
              </c:numCache>
            </c:numRef>
          </c:yVal>
          <c:smooth val="0"/>
          <c:extLst>
            <c:ext xmlns:c16="http://schemas.microsoft.com/office/drawing/2014/chart" uri="{C3380CC4-5D6E-409C-BE32-E72D297353CC}">
              <c16:uniqueId val="{00000003-0A95-45CD-B765-EE90559E4CDB}"/>
            </c:ext>
          </c:extLst>
        </c:ser>
        <c:ser>
          <c:idx val="2"/>
          <c:order val="2"/>
          <c:tx>
            <c:strRef>
              <c:f>圖例格線刻度!$D$1</c:f>
              <c:strCache>
                <c:ptCount val="1"/>
                <c:pt idx="0">
                  <c:v>C</c:v>
                </c:pt>
              </c:strCache>
            </c:strRef>
          </c:tx>
          <c:marker>
            <c:symbol val="triangle"/>
            <c:size val="7"/>
          </c:marker>
          <c:dLbls>
            <c:dLbl>
              <c:idx val="6"/>
              <c:layout>
                <c:manualLayout>
                  <c:x val="0"/>
                  <c:y val="-3.0303030303030297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0A95-45CD-B765-EE90559E4CD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圖例格線刻度!$D$2:$D$8</c:f>
              <c:numCache>
                <c:formatCode>General</c:formatCode>
                <c:ptCount val="7"/>
                <c:pt idx="0">
                  <c:v>1.4</c:v>
                </c:pt>
                <c:pt idx="1">
                  <c:v>5</c:v>
                </c:pt>
                <c:pt idx="2">
                  <c:v>6</c:v>
                </c:pt>
                <c:pt idx="3">
                  <c:v>7</c:v>
                </c:pt>
                <c:pt idx="4">
                  <c:v>7</c:v>
                </c:pt>
                <c:pt idx="5">
                  <c:v>8</c:v>
                </c:pt>
                <c:pt idx="6">
                  <c:v>9</c:v>
                </c:pt>
              </c:numCache>
            </c:numRef>
          </c:yVal>
          <c:smooth val="0"/>
          <c:extLst>
            <c:ext xmlns:c16="http://schemas.microsoft.com/office/drawing/2014/chart" uri="{C3380CC4-5D6E-409C-BE32-E72D297353CC}">
              <c16:uniqueId val="{00000005-0A95-45CD-B765-EE90559E4CDB}"/>
            </c:ext>
          </c:extLst>
        </c:ser>
        <c:dLbls>
          <c:showLegendKey val="0"/>
          <c:showVal val="0"/>
          <c:showCatName val="0"/>
          <c:showSerName val="0"/>
          <c:showPercent val="0"/>
          <c:showBubbleSize val="0"/>
        </c:dLbls>
        <c:axId val="127189376"/>
        <c:axId val="127190912"/>
      </c:scatterChart>
      <c:valAx>
        <c:axId val="127189376"/>
        <c:scaling>
          <c:orientation val="minMax"/>
        </c:scaling>
        <c:delete val="0"/>
        <c:axPos val="b"/>
        <c:numFmt formatCode="General" sourceLinked="1"/>
        <c:majorTickMark val="out"/>
        <c:minorTickMark val="none"/>
        <c:tickLblPos val="nextTo"/>
        <c:crossAx val="127190912"/>
        <c:crosses val="autoZero"/>
        <c:crossBetween val="midCat"/>
      </c:valAx>
      <c:valAx>
        <c:axId val="127190912"/>
        <c:scaling>
          <c:orientation val="minMax"/>
        </c:scaling>
        <c:delete val="0"/>
        <c:axPos val="l"/>
        <c:numFmt formatCode="General" sourceLinked="1"/>
        <c:majorTickMark val="out"/>
        <c:minorTickMark val="none"/>
        <c:tickLblPos val="nextTo"/>
        <c:crossAx val="127189376"/>
        <c:crosses val="autoZero"/>
        <c:crossBetween val="midCat"/>
        <c:majorUnit val="1"/>
      </c:valAx>
    </c:plotArea>
    <c:plotVisOnly val="1"/>
    <c:dispBlanksAs val="gap"/>
    <c:showDLblsOverMax val="0"/>
  </c:chart>
  <c:spPr>
    <a:noFill/>
    <a:ln>
      <a:noFill/>
    </a:ln>
  </c:sp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0501603966171"/>
          <c:y val="7.5070021841675369E-2"/>
          <c:w val="0.66509162049188297"/>
          <c:h val="0.83144907585852468"/>
        </c:manualLayout>
      </c:layout>
      <c:barChart>
        <c:barDir val="bar"/>
        <c:grouping val="clustered"/>
        <c:varyColors val="0"/>
        <c:ser>
          <c:idx val="0"/>
          <c:order val="0"/>
          <c:tx>
            <c:strRef>
              <c:f>橫條圖!$F$1</c:f>
              <c:strCache>
                <c:ptCount val="1"/>
                <c:pt idx="0">
                  <c:v>自動排序</c:v>
                </c:pt>
              </c:strCache>
            </c:strRef>
          </c:tx>
          <c:spPr>
            <a:solidFill>
              <a:schemeClr val="accent1"/>
            </a:solidFill>
            <a:ln>
              <a:solidFill>
                <a:schemeClr val="accent1"/>
              </a:solidFill>
            </a:ln>
          </c:spPr>
          <c:invertIfNegative val="0"/>
          <c:dLbls>
            <c:numFmt formatCode="#,##0_);[Red]\(#,##0\)"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橫條圖!$I$3:$I$10</c:f>
              <c:strCache>
                <c:ptCount val="8"/>
                <c:pt idx="0">
                  <c:v>F</c:v>
                </c:pt>
                <c:pt idx="1">
                  <c:v>G</c:v>
                </c:pt>
                <c:pt idx="2">
                  <c:v>C</c:v>
                </c:pt>
                <c:pt idx="3">
                  <c:v>E</c:v>
                </c:pt>
                <c:pt idx="4">
                  <c:v>B</c:v>
                </c:pt>
                <c:pt idx="5">
                  <c:v>D</c:v>
                </c:pt>
                <c:pt idx="6">
                  <c:v>H</c:v>
                </c:pt>
                <c:pt idx="7">
                  <c:v>A</c:v>
                </c:pt>
              </c:strCache>
            </c:strRef>
          </c:cat>
          <c:val>
            <c:numRef>
              <c:f>橫條圖!$G$3:$G$10</c:f>
              <c:numCache>
                <c:formatCode>General</c:formatCode>
                <c:ptCount val="8"/>
                <c:pt idx="0">
                  <c:v>70.000079999999997</c:v>
                </c:pt>
                <c:pt idx="1">
                  <c:v>60.00009</c:v>
                </c:pt>
                <c:pt idx="2">
                  <c:v>59.000050000000002</c:v>
                </c:pt>
                <c:pt idx="3">
                  <c:v>50.000070000000001</c:v>
                </c:pt>
                <c:pt idx="4">
                  <c:v>40.000039999999998</c:v>
                </c:pt>
                <c:pt idx="5">
                  <c:v>39.000059999999998</c:v>
                </c:pt>
                <c:pt idx="6">
                  <c:v>34.000100000000003</c:v>
                </c:pt>
                <c:pt idx="7">
                  <c:v>30.000029999999999</c:v>
                </c:pt>
              </c:numCache>
            </c:numRef>
          </c:val>
          <c:extLst>
            <c:ext xmlns:c16="http://schemas.microsoft.com/office/drawing/2014/chart" uri="{C3380CC4-5D6E-409C-BE32-E72D297353CC}">
              <c16:uniqueId val="{00000000-7CF4-41BB-819C-14FCCF451EB4}"/>
            </c:ext>
          </c:extLst>
        </c:ser>
        <c:ser>
          <c:idx val="1"/>
          <c:order val="1"/>
          <c:tx>
            <c:strRef>
              <c:f>橫條圖!$F$1</c:f>
              <c:strCache>
                <c:ptCount val="1"/>
                <c:pt idx="0">
                  <c:v>自動排序</c:v>
                </c:pt>
              </c:strCache>
            </c:strRef>
          </c:tx>
          <c:spPr>
            <a:noFill/>
            <a:ln>
              <a:noFill/>
            </a:ln>
          </c:spPr>
          <c:invertIfNegative val="0"/>
          <c:dLbls>
            <c:spPr>
              <a:noFill/>
              <a:ln>
                <a:noFill/>
              </a:ln>
              <a:effectLst/>
            </c:spPr>
            <c:txPr>
              <a:bodyPr/>
              <a:lstStyle/>
              <a:p>
                <a:pPr>
                  <a:defRPr sz="1200"/>
                </a:pPr>
                <a:endParaRPr lang="zh-TW"/>
              </a:p>
            </c:txPr>
            <c:dLblPos val="inBase"/>
            <c:showLegendKey val="0"/>
            <c:showVal val="0"/>
            <c:showCatName val="1"/>
            <c:showSerName val="0"/>
            <c:showPercent val="0"/>
            <c:showBubbleSize val="0"/>
            <c:showLeaderLines val="0"/>
            <c:extLst>
              <c:ext xmlns:c15="http://schemas.microsoft.com/office/drawing/2012/chart" uri="{CE6537A1-D6FC-4f65-9D91-7224C49458BB}">
                <c15:layout/>
                <c15:showLeaderLines val="0"/>
              </c:ext>
            </c:extLst>
          </c:dLbls>
          <c:cat>
            <c:strRef>
              <c:f>橫條圖!$I$3:$I$10</c:f>
              <c:strCache>
                <c:ptCount val="8"/>
                <c:pt idx="0">
                  <c:v>F</c:v>
                </c:pt>
                <c:pt idx="1">
                  <c:v>G</c:v>
                </c:pt>
                <c:pt idx="2">
                  <c:v>C</c:v>
                </c:pt>
                <c:pt idx="3">
                  <c:v>E</c:v>
                </c:pt>
                <c:pt idx="4">
                  <c:v>B</c:v>
                </c:pt>
                <c:pt idx="5">
                  <c:v>D</c:v>
                </c:pt>
                <c:pt idx="6">
                  <c:v>H</c:v>
                </c:pt>
                <c:pt idx="7">
                  <c:v>A</c:v>
                </c:pt>
              </c:strCache>
            </c:strRef>
          </c:cat>
          <c:val>
            <c:numRef>
              <c:f>橫條圖!$G$3:$G$10</c:f>
              <c:numCache>
                <c:formatCode>General</c:formatCode>
                <c:ptCount val="8"/>
                <c:pt idx="0">
                  <c:v>70.000079999999997</c:v>
                </c:pt>
                <c:pt idx="1">
                  <c:v>60.00009</c:v>
                </c:pt>
                <c:pt idx="2">
                  <c:v>59.000050000000002</c:v>
                </c:pt>
                <c:pt idx="3">
                  <c:v>50.000070000000001</c:v>
                </c:pt>
                <c:pt idx="4">
                  <c:v>40.000039999999998</c:v>
                </c:pt>
                <c:pt idx="5">
                  <c:v>39.000059999999998</c:v>
                </c:pt>
                <c:pt idx="6">
                  <c:v>34.000100000000003</c:v>
                </c:pt>
                <c:pt idx="7">
                  <c:v>30.000029999999999</c:v>
                </c:pt>
              </c:numCache>
            </c:numRef>
          </c:val>
          <c:extLst>
            <c:ext xmlns:c16="http://schemas.microsoft.com/office/drawing/2014/chart" uri="{C3380CC4-5D6E-409C-BE32-E72D297353CC}">
              <c16:uniqueId val="{00000001-7CF4-41BB-819C-14FCCF451EB4}"/>
            </c:ext>
          </c:extLst>
        </c:ser>
        <c:dLbls>
          <c:showLegendKey val="0"/>
          <c:showVal val="0"/>
          <c:showCatName val="0"/>
          <c:showSerName val="0"/>
          <c:showPercent val="0"/>
          <c:showBubbleSize val="0"/>
        </c:dLbls>
        <c:gapWidth val="150"/>
        <c:axId val="126742912"/>
        <c:axId val="126744448"/>
      </c:barChart>
      <c:catAx>
        <c:axId val="126742912"/>
        <c:scaling>
          <c:orientation val="minMax"/>
        </c:scaling>
        <c:delete val="0"/>
        <c:axPos val="l"/>
        <c:numFmt formatCode="General" sourceLinked="0"/>
        <c:majorTickMark val="none"/>
        <c:minorTickMark val="none"/>
        <c:tickLblPos val="none"/>
        <c:crossAx val="126744448"/>
        <c:crosses val="autoZero"/>
        <c:auto val="1"/>
        <c:lblAlgn val="ctr"/>
        <c:lblOffset val="100"/>
        <c:noMultiLvlLbl val="0"/>
      </c:catAx>
      <c:valAx>
        <c:axId val="126744448"/>
        <c:scaling>
          <c:orientation val="minMax"/>
        </c:scaling>
        <c:delete val="0"/>
        <c:axPos val="b"/>
        <c:numFmt formatCode="General" sourceLinked="1"/>
        <c:majorTickMark val="out"/>
        <c:minorTickMark val="none"/>
        <c:tickLblPos val="nextTo"/>
        <c:crossAx val="126742912"/>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968824730242052"/>
          <c:y val="0.1423764287528575"/>
          <c:w val="0.58549693788276469"/>
          <c:h val="0.63888544577089157"/>
        </c:manualLayout>
      </c:layout>
      <c:barChart>
        <c:barDir val="col"/>
        <c:grouping val="clustered"/>
        <c:varyColors val="0"/>
        <c:ser>
          <c:idx val="0"/>
          <c:order val="0"/>
          <c:invertIfNegative val="0"/>
          <c:cat>
            <c:strRef>
              <c:f>輔助數據作圖!$A$3:$A$6</c:f>
              <c:strCache>
                <c:ptCount val="4"/>
                <c:pt idx="0">
                  <c:v>對照組</c:v>
                </c:pt>
                <c:pt idx="1">
                  <c:v>處理A</c:v>
                </c:pt>
                <c:pt idx="2">
                  <c:v>處理B</c:v>
                </c:pt>
                <c:pt idx="3">
                  <c:v>處理C</c:v>
                </c:pt>
              </c:strCache>
            </c:strRef>
          </c:cat>
          <c:val>
            <c:numRef>
              <c:f>輔助數據作圖!$B$3:$B$6</c:f>
              <c:numCache>
                <c:formatCode>General</c:formatCode>
                <c:ptCount val="4"/>
                <c:pt idx="0">
                  <c:v>7</c:v>
                </c:pt>
                <c:pt idx="1">
                  <c:v>5</c:v>
                </c:pt>
                <c:pt idx="2">
                  <c:v>8</c:v>
                </c:pt>
                <c:pt idx="3">
                  <c:v>10</c:v>
                </c:pt>
              </c:numCache>
            </c:numRef>
          </c:val>
          <c:extLst>
            <c:ext xmlns:c16="http://schemas.microsoft.com/office/drawing/2014/chart" uri="{C3380CC4-5D6E-409C-BE32-E72D297353CC}">
              <c16:uniqueId val="{00000000-1BA5-4A59-BC55-89508E0D2179}"/>
            </c:ext>
          </c:extLst>
        </c:ser>
        <c:dLbls>
          <c:showLegendKey val="0"/>
          <c:showVal val="0"/>
          <c:showCatName val="0"/>
          <c:showSerName val="0"/>
          <c:showPercent val="0"/>
          <c:showBubbleSize val="0"/>
        </c:dLbls>
        <c:gapWidth val="150"/>
        <c:axId val="127804928"/>
        <c:axId val="127806464"/>
      </c:barChart>
      <c:catAx>
        <c:axId val="127804928"/>
        <c:scaling>
          <c:orientation val="minMax"/>
        </c:scaling>
        <c:delete val="0"/>
        <c:axPos val="b"/>
        <c:numFmt formatCode="General" sourceLinked="0"/>
        <c:majorTickMark val="out"/>
        <c:minorTickMark val="none"/>
        <c:tickLblPos val="nextTo"/>
        <c:crossAx val="127806464"/>
        <c:crosses val="autoZero"/>
        <c:auto val="1"/>
        <c:lblAlgn val="ctr"/>
        <c:lblOffset val="100"/>
        <c:noMultiLvlLbl val="0"/>
      </c:catAx>
      <c:valAx>
        <c:axId val="127806464"/>
        <c:scaling>
          <c:orientation val="minMax"/>
        </c:scaling>
        <c:delete val="0"/>
        <c:axPos val="l"/>
        <c:majorGridlines/>
        <c:numFmt formatCode="General" sourceLinked="1"/>
        <c:majorTickMark val="out"/>
        <c:minorTickMark val="none"/>
        <c:tickLblPos val="nextTo"/>
        <c:crossAx val="127804928"/>
        <c:crosses val="autoZero"/>
        <c:crossBetween val="between"/>
      </c:valAx>
    </c:plotArea>
    <c:plotVisOnly val="1"/>
    <c:dispBlanksAs val="gap"/>
    <c:showDLblsOverMax val="0"/>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68824730242052"/>
          <c:y val="0.1423764287528575"/>
          <c:w val="0.58549693788276469"/>
          <c:h val="0.63888544577089157"/>
        </c:manualLayout>
      </c:layout>
      <c:barChart>
        <c:barDir val="col"/>
        <c:grouping val="clustered"/>
        <c:varyColors val="0"/>
        <c:ser>
          <c:idx val="0"/>
          <c:order val="0"/>
          <c:tx>
            <c:v>處理</c:v>
          </c:tx>
          <c:invertIfNegative val="0"/>
          <c:cat>
            <c:strRef>
              <c:f>輔助數據作圖!$A$4:$A$6</c:f>
              <c:strCache>
                <c:ptCount val="3"/>
                <c:pt idx="0">
                  <c:v>處理A</c:v>
                </c:pt>
                <c:pt idx="1">
                  <c:v>處理B</c:v>
                </c:pt>
                <c:pt idx="2">
                  <c:v>處理C</c:v>
                </c:pt>
              </c:strCache>
            </c:strRef>
          </c:cat>
          <c:val>
            <c:numRef>
              <c:f>輔助數據作圖!$B$4:$B$6</c:f>
              <c:numCache>
                <c:formatCode>General</c:formatCode>
                <c:ptCount val="3"/>
                <c:pt idx="0">
                  <c:v>5</c:v>
                </c:pt>
                <c:pt idx="1">
                  <c:v>8</c:v>
                </c:pt>
                <c:pt idx="2">
                  <c:v>10</c:v>
                </c:pt>
              </c:numCache>
            </c:numRef>
          </c:val>
          <c:extLst>
            <c:ext xmlns:c16="http://schemas.microsoft.com/office/drawing/2014/chart" uri="{C3380CC4-5D6E-409C-BE32-E72D297353CC}">
              <c16:uniqueId val="{00000000-14B7-4184-9156-F064E6F43E8B}"/>
            </c:ext>
          </c:extLst>
        </c:ser>
        <c:dLbls>
          <c:showLegendKey val="0"/>
          <c:showVal val="0"/>
          <c:showCatName val="0"/>
          <c:showSerName val="0"/>
          <c:showPercent val="0"/>
          <c:showBubbleSize val="0"/>
        </c:dLbls>
        <c:gapWidth val="150"/>
        <c:axId val="127841024"/>
        <c:axId val="127842560"/>
      </c:barChart>
      <c:scatterChart>
        <c:scatterStyle val="lineMarker"/>
        <c:varyColors val="0"/>
        <c:ser>
          <c:idx val="1"/>
          <c:order val="1"/>
          <c:tx>
            <c:strRef>
              <c:f>輔助數據作圖!$A$3</c:f>
              <c:strCache>
                <c:ptCount val="1"/>
                <c:pt idx="0">
                  <c:v>對照組</c:v>
                </c:pt>
              </c:strCache>
            </c:strRef>
          </c:tx>
          <c:spPr>
            <a:ln w="19050">
              <a:solidFill>
                <a:schemeClr val="bg1">
                  <a:lumMod val="50000"/>
                </a:schemeClr>
              </a:solidFill>
              <a:prstDash val="solid"/>
            </a:ln>
          </c:spPr>
          <c:marker>
            <c:spPr>
              <a:ln>
                <a:noFill/>
              </a:ln>
            </c:spPr>
          </c:marker>
          <c:xVal>
            <c:numRef>
              <c:f>輔助數據作圖!$A$10:$A$11</c:f>
              <c:numCache>
                <c:formatCode>General</c:formatCode>
                <c:ptCount val="2"/>
                <c:pt idx="0">
                  <c:v>0</c:v>
                </c:pt>
                <c:pt idx="1">
                  <c:v>1</c:v>
                </c:pt>
              </c:numCache>
            </c:numRef>
          </c:xVal>
          <c:yVal>
            <c:numRef>
              <c:f>輔助數據作圖!$B$10:$B$11</c:f>
              <c:numCache>
                <c:formatCode>General</c:formatCode>
                <c:ptCount val="2"/>
                <c:pt idx="0">
                  <c:v>7</c:v>
                </c:pt>
                <c:pt idx="1">
                  <c:v>7</c:v>
                </c:pt>
              </c:numCache>
            </c:numRef>
          </c:yVal>
          <c:smooth val="0"/>
          <c:extLst>
            <c:ext xmlns:c16="http://schemas.microsoft.com/office/drawing/2014/chart" uri="{C3380CC4-5D6E-409C-BE32-E72D297353CC}">
              <c16:uniqueId val="{00000002-14B7-4184-9156-F064E6F43E8B}"/>
            </c:ext>
          </c:extLst>
        </c:ser>
        <c:dLbls>
          <c:showLegendKey val="0"/>
          <c:showVal val="0"/>
          <c:showCatName val="0"/>
          <c:showSerName val="0"/>
          <c:showPercent val="0"/>
          <c:showBubbleSize val="0"/>
        </c:dLbls>
        <c:axId val="127858176"/>
        <c:axId val="127856640"/>
      </c:scatterChart>
      <c:catAx>
        <c:axId val="127841024"/>
        <c:scaling>
          <c:orientation val="minMax"/>
        </c:scaling>
        <c:delete val="0"/>
        <c:axPos val="b"/>
        <c:numFmt formatCode="General" sourceLinked="1"/>
        <c:majorTickMark val="out"/>
        <c:minorTickMark val="none"/>
        <c:tickLblPos val="nextTo"/>
        <c:crossAx val="127842560"/>
        <c:crosses val="autoZero"/>
        <c:auto val="1"/>
        <c:lblAlgn val="ctr"/>
        <c:lblOffset val="100"/>
        <c:noMultiLvlLbl val="0"/>
      </c:catAx>
      <c:valAx>
        <c:axId val="127842560"/>
        <c:scaling>
          <c:orientation val="minMax"/>
        </c:scaling>
        <c:delete val="0"/>
        <c:axPos val="l"/>
        <c:numFmt formatCode="General" sourceLinked="1"/>
        <c:majorTickMark val="out"/>
        <c:minorTickMark val="none"/>
        <c:tickLblPos val="nextTo"/>
        <c:crossAx val="127841024"/>
        <c:crosses val="autoZero"/>
        <c:crossBetween val="between"/>
      </c:valAx>
      <c:valAx>
        <c:axId val="127856640"/>
        <c:scaling>
          <c:orientation val="minMax"/>
          <c:max val="12"/>
          <c:min val="0"/>
        </c:scaling>
        <c:delete val="0"/>
        <c:axPos val="r"/>
        <c:numFmt formatCode="General" sourceLinked="1"/>
        <c:majorTickMark val="none"/>
        <c:minorTickMark val="none"/>
        <c:tickLblPos val="nextTo"/>
        <c:spPr>
          <a:ln>
            <a:noFill/>
          </a:ln>
        </c:spPr>
        <c:crossAx val="127858176"/>
        <c:crosses val="max"/>
        <c:crossBetween val="midCat"/>
      </c:valAx>
      <c:valAx>
        <c:axId val="127858176"/>
        <c:scaling>
          <c:orientation val="minMax"/>
          <c:max val="1"/>
          <c:min val="0"/>
        </c:scaling>
        <c:delete val="0"/>
        <c:axPos val="t"/>
        <c:numFmt formatCode="General" sourceLinked="1"/>
        <c:majorTickMark val="none"/>
        <c:minorTickMark val="none"/>
        <c:tickLblPos val="nextTo"/>
        <c:crossAx val="127856640"/>
        <c:crosses val="max"/>
        <c:crossBetween val="midCat"/>
      </c:valAx>
      <c:spPr>
        <a:ln>
          <a:noFill/>
        </a:ln>
      </c:spPr>
    </c:plotArea>
    <c:plotVisOnly val="1"/>
    <c:dispBlanksAs val="gap"/>
    <c:showDLblsOverMax val="0"/>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68824730242052"/>
          <c:y val="0.15958072982812632"/>
          <c:w val="0.60031175269757941"/>
          <c:h val="0.63888544577089157"/>
        </c:manualLayout>
      </c:layout>
      <c:barChart>
        <c:barDir val="col"/>
        <c:grouping val="clustered"/>
        <c:varyColors val="0"/>
        <c:ser>
          <c:idx val="0"/>
          <c:order val="0"/>
          <c:tx>
            <c:v>處理</c:v>
          </c:tx>
          <c:invertIfNegative val="0"/>
          <c:cat>
            <c:strRef>
              <c:f>輔助數據作圖!$A$4:$A$6</c:f>
              <c:strCache>
                <c:ptCount val="3"/>
                <c:pt idx="0">
                  <c:v>處理A</c:v>
                </c:pt>
                <c:pt idx="1">
                  <c:v>處理B</c:v>
                </c:pt>
                <c:pt idx="2">
                  <c:v>處理C</c:v>
                </c:pt>
              </c:strCache>
            </c:strRef>
          </c:cat>
          <c:val>
            <c:numRef>
              <c:f>輔助數據作圖!$B$21:$B$23</c:f>
              <c:numCache>
                <c:formatCode>General</c:formatCode>
                <c:ptCount val="3"/>
                <c:pt idx="0">
                  <c:v>4</c:v>
                </c:pt>
                <c:pt idx="1">
                  <c:v>8</c:v>
                </c:pt>
                <c:pt idx="2">
                  <c:v>7</c:v>
                </c:pt>
              </c:numCache>
            </c:numRef>
          </c:val>
          <c:extLst>
            <c:ext xmlns:c16="http://schemas.microsoft.com/office/drawing/2014/chart" uri="{C3380CC4-5D6E-409C-BE32-E72D297353CC}">
              <c16:uniqueId val="{00000000-B31B-4237-9815-F2BE432FEAC7}"/>
            </c:ext>
          </c:extLst>
        </c:ser>
        <c:dLbls>
          <c:showLegendKey val="0"/>
          <c:showVal val="0"/>
          <c:showCatName val="0"/>
          <c:showSerName val="0"/>
          <c:showPercent val="0"/>
          <c:showBubbleSize val="0"/>
        </c:dLbls>
        <c:gapWidth val="150"/>
        <c:axId val="128281600"/>
        <c:axId val="128287488"/>
      </c:barChart>
      <c:scatterChart>
        <c:scatterStyle val="lineMarker"/>
        <c:varyColors val="0"/>
        <c:ser>
          <c:idx val="1"/>
          <c:order val="1"/>
          <c:tx>
            <c:strRef>
              <c:f>輔助數據作圖!$C$28</c:f>
              <c:strCache>
                <c:ptCount val="1"/>
                <c:pt idx="0">
                  <c:v>平均值</c:v>
                </c:pt>
              </c:strCache>
            </c:strRef>
          </c:tx>
          <c:spPr>
            <a:ln w="19050">
              <a:solidFill>
                <a:schemeClr val="bg1">
                  <a:lumMod val="50000"/>
                </a:schemeClr>
              </a:solidFill>
              <a:prstDash val="dash"/>
            </a:ln>
          </c:spPr>
          <c:marker>
            <c:spPr>
              <a:noFill/>
              <a:ln>
                <a:noFill/>
              </a:ln>
            </c:spPr>
          </c:marker>
          <c:dLbls>
            <c:dLbl>
              <c:idx val="0"/>
              <c:delete val="1"/>
              <c:extLst>
                <c:ext xmlns:c15="http://schemas.microsoft.com/office/drawing/2012/chart" uri="{CE6537A1-D6FC-4f65-9D91-7224C49458BB}"/>
                <c:ext xmlns:c16="http://schemas.microsoft.com/office/drawing/2014/chart" uri="{C3380CC4-5D6E-409C-BE32-E72D297353CC}">
                  <c16:uniqueId val="{00000001-B31B-4237-9815-F2BE432FEAC7}"/>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輔助數據作圖!$A$28:$A$29</c:f>
              <c:numCache>
                <c:formatCode>General</c:formatCode>
                <c:ptCount val="2"/>
                <c:pt idx="0">
                  <c:v>0</c:v>
                </c:pt>
                <c:pt idx="1">
                  <c:v>1</c:v>
                </c:pt>
              </c:numCache>
            </c:numRef>
          </c:xVal>
          <c:yVal>
            <c:numRef>
              <c:f>輔助數據作圖!$B$28:$B$29</c:f>
              <c:numCache>
                <c:formatCode>General</c:formatCode>
                <c:ptCount val="2"/>
                <c:pt idx="0">
                  <c:v>6.333333333333333</c:v>
                </c:pt>
                <c:pt idx="1">
                  <c:v>6.333333333333333</c:v>
                </c:pt>
              </c:numCache>
            </c:numRef>
          </c:yVal>
          <c:smooth val="0"/>
          <c:extLst>
            <c:ext xmlns:c16="http://schemas.microsoft.com/office/drawing/2014/chart" uri="{C3380CC4-5D6E-409C-BE32-E72D297353CC}">
              <c16:uniqueId val="{00000002-B31B-4237-9815-F2BE432FEAC7}"/>
            </c:ext>
          </c:extLst>
        </c:ser>
        <c:dLbls>
          <c:showLegendKey val="0"/>
          <c:showVal val="0"/>
          <c:showCatName val="0"/>
          <c:showSerName val="0"/>
          <c:showPercent val="0"/>
          <c:showBubbleSize val="0"/>
        </c:dLbls>
        <c:axId val="128290816"/>
        <c:axId val="128289024"/>
      </c:scatterChart>
      <c:catAx>
        <c:axId val="128281600"/>
        <c:scaling>
          <c:orientation val="minMax"/>
        </c:scaling>
        <c:delete val="0"/>
        <c:axPos val="b"/>
        <c:numFmt formatCode="General" sourceLinked="1"/>
        <c:majorTickMark val="out"/>
        <c:minorTickMark val="none"/>
        <c:tickLblPos val="nextTo"/>
        <c:crossAx val="128287488"/>
        <c:crosses val="autoZero"/>
        <c:auto val="1"/>
        <c:lblAlgn val="ctr"/>
        <c:lblOffset val="100"/>
        <c:noMultiLvlLbl val="0"/>
      </c:catAx>
      <c:valAx>
        <c:axId val="128287488"/>
        <c:scaling>
          <c:orientation val="minMax"/>
          <c:max val="10"/>
        </c:scaling>
        <c:delete val="0"/>
        <c:axPos val="l"/>
        <c:numFmt formatCode="General" sourceLinked="1"/>
        <c:majorTickMark val="out"/>
        <c:minorTickMark val="none"/>
        <c:tickLblPos val="nextTo"/>
        <c:crossAx val="128281600"/>
        <c:crosses val="autoZero"/>
        <c:crossBetween val="between"/>
        <c:majorUnit val="2"/>
      </c:valAx>
      <c:valAx>
        <c:axId val="128289024"/>
        <c:scaling>
          <c:orientation val="minMax"/>
          <c:max val="10"/>
          <c:min val="0"/>
        </c:scaling>
        <c:delete val="0"/>
        <c:axPos val="r"/>
        <c:numFmt formatCode="General" sourceLinked="1"/>
        <c:majorTickMark val="none"/>
        <c:minorTickMark val="none"/>
        <c:tickLblPos val="none"/>
        <c:spPr>
          <a:ln>
            <a:noFill/>
          </a:ln>
        </c:spPr>
        <c:crossAx val="128290816"/>
        <c:crosses val="max"/>
        <c:crossBetween val="midCat"/>
      </c:valAx>
      <c:valAx>
        <c:axId val="128290816"/>
        <c:scaling>
          <c:orientation val="minMax"/>
          <c:max val="1"/>
          <c:min val="0"/>
        </c:scaling>
        <c:delete val="0"/>
        <c:axPos val="t"/>
        <c:numFmt formatCode="General" sourceLinked="1"/>
        <c:majorTickMark val="none"/>
        <c:minorTickMark val="none"/>
        <c:tickLblPos val="none"/>
        <c:spPr>
          <a:ln>
            <a:noFill/>
          </a:ln>
        </c:spPr>
        <c:crossAx val="128289024"/>
        <c:crosses val="max"/>
        <c:crossBetween val="midCat"/>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9968824730242052"/>
          <c:y val="0.15958072982812632"/>
          <c:w val="0.60031175269757941"/>
          <c:h val="0.63888544577089157"/>
        </c:manualLayout>
      </c:layout>
      <c:barChart>
        <c:barDir val="bar"/>
        <c:grouping val="clustered"/>
        <c:varyColors val="0"/>
        <c:ser>
          <c:idx val="0"/>
          <c:order val="0"/>
          <c:tx>
            <c:v>處理</c:v>
          </c:tx>
          <c:invertIfNegative val="0"/>
          <c:cat>
            <c:strRef>
              <c:f>輔助數據作圖!$A$37:$A$39</c:f>
              <c:strCache>
                <c:ptCount val="3"/>
                <c:pt idx="0">
                  <c:v>處理A</c:v>
                </c:pt>
                <c:pt idx="1">
                  <c:v>處理B</c:v>
                </c:pt>
                <c:pt idx="2">
                  <c:v>處理C</c:v>
                </c:pt>
              </c:strCache>
            </c:strRef>
          </c:cat>
          <c:val>
            <c:numRef>
              <c:f>輔助數據作圖!$B$37:$B$39</c:f>
              <c:numCache>
                <c:formatCode>General</c:formatCode>
                <c:ptCount val="3"/>
                <c:pt idx="0">
                  <c:v>4</c:v>
                </c:pt>
                <c:pt idx="1">
                  <c:v>8</c:v>
                </c:pt>
                <c:pt idx="2">
                  <c:v>7</c:v>
                </c:pt>
              </c:numCache>
            </c:numRef>
          </c:val>
          <c:extLst>
            <c:ext xmlns:c16="http://schemas.microsoft.com/office/drawing/2014/chart" uri="{C3380CC4-5D6E-409C-BE32-E72D297353CC}">
              <c16:uniqueId val="{00000000-4663-4954-B57E-7B4D315262FD}"/>
            </c:ext>
          </c:extLst>
        </c:ser>
        <c:dLbls>
          <c:showLegendKey val="0"/>
          <c:showVal val="0"/>
          <c:showCatName val="0"/>
          <c:showSerName val="0"/>
          <c:showPercent val="0"/>
          <c:showBubbleSize val="0"/>
        </c:dLbls>
        <c:gapWidth val="150"/>
        <c:axId val="128297600"/>
        <c:axId val="128336256"/>
      </c:barChart>
      <c:catAx>
        <c:axId val="128297600"/>
        <c:scaling>
          <c:orientation val="minMax"/>
        </c:scaling>
        <c:delete val="0"/>
        <c:axPos val="l"/>
        <c:numFmt formatCode="General" sourceLinked="1"/>
        <c:majorTickMark val="out"/>
        <c:minorTickMark val="none"/>
        <c:tickLblPos val="nextTo"/>
        <c:crossAx val="128336256"/>
        <c:crosses val="autoZero"/>
        <c:auto val="1"/>
        <c:lblAlgn val="ctr"/>
        <c:lblOffset val="100"/>
        <c:noMultiLvlLbl val="0"/>
      </c:catAx>
      <c:valAx>
        <c:axId val="128336256"/>
        <c:scaling>
          <c:orientation val="minMax"/>
        </c:scaling>
        <c:delete val="0"/>
        <c:axPos val="b"/>
        <c:numFmt formatCode="General" sourceLinked="1"/>
        <c:majorTickMark val="out"/>
        <c:minorTickMark val="none"/>
        <c:tickLblPos val="nextTo"/>
        <c:crossAx val="128297600"/>
        <c:crosses val="autoZero"/>
        <c:crossBetween val="between"/>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9968824730242052"/>
          <c:y val="0.15958072982812632"/>
          <c:w val="0.60031175269757941"/>
          <c:h val="0.63888544577089157"/>
        </c:manualLayout>
      </c:layout>
      <c:barChart>
        <c:barDir val="bar"/>
        <c:grouping val="clustered"/>
        <c:varyColors val="0"/>
        <c:ser>
          <c:idx val="0"/>
          <c:order val="1"/>
          <c:tx>
            <c:strRef>
              <c:f>輔助數據作圖!$A$50</c:f>
              <c:strCache>
                <c:ptCount val="1"/>
                <c:pt idx="0">
                  <c:v>組別</c:v>
                </c:pt>
              </c:strCache>
            </c:strRef>
          </c:tx>
          <c:invertIfNegative val="0"/>
          <c:cat>
            <c:strRef>
              <c:f>輔助數據作圖!$A$4:$A$6</c:f>
              <c:strCache>
                <c:ptCount val="3"/>
                <c:pt idx="0">
                  <c:v>處理A</c:v>
                </c:pt>
                <c:pt idx="1">
                  <c:v>處理B</c:v>
                </c:pt>
                <c:pt idx="2">
                  <c:v>處理C</c:v>
                </c:pt>
              </c:strCache>
            </c:strRef>
          </c:cat>
          <c:val>
            <c:numRef>
              <c:f>輔助數據作圖!$B$21:$B$23</c:f>
              <c:numCache>
                <c:formatCode>General</c:formatCode>
                <c:ptCount val="3"/>
                <c:pt idx="0">
                  <c:v>4</c:v>
                </c:pt>
                <c:pt idx="1">
                  <c:v>8</c:v>
                </c:pt>
                <c:pt idx="2">
                  <c:v>7</c:v>
                </c:pt>
              </c:numCache>
            </c:numRef>
          </c:val>
          <c:extLst>
            <c:ext xmlns:c16="http://schemas.microsoft.com/office/drawing/2014/chart" uri="{C3380CC4-5D6E-409C-BE32-E72D297353CC}">
              <c16:uniqueId val="{00000000-5F7F-4B63-9D8D-C5DDB4030D6C}"/>
            </c:ext>
          </c:extLst>
        </c:ser>
        <c:dLbls>
          <c:showLegendKey val="0"/>
          <c:showVal val="0"/>
          <c:showCatName val="0"/>
          <c:showSerName val="0"/>
          <c:showPercent val="0"/>
          <c:showBubbleSize val="0"/>
        </c:dLbls>
        <c:gapWidth val="150"/>
        <c:axId val="128362368"/>
        <c:axId val="128363904"/>
      </c:barChart>
      <c:scatterChart>
        <c:scatterStyle val="lineMarker"/>
        <c:varyColors val="0"/>
        <c:ser>
          <c:idx val="1"/>
          <c:order val="0"/>
          <c:tx>
            <c:strRef>
              <c:f>輔助數據作圖!$A$60</c:f>
              <c:strCache>
                <c:ptCount val="1"/>
                <c:pt idx="0">
                  <c:v>平均值</c:v>
                </c:pt>
              </c:strCache>
            </c:strRef>
          </c:tx>
          <c:spPr>
            <a:ln w="19050">
              <a:prstDash val="solid"/>
            </a:ln>
          </c:spPr>
          <c:dLbls>
            <c:dLbl>
              <c:idx val="0"/>
              <c:delete val="1"/>
              <c:extLst>
                <c:ext xmlns:c15="http://schemas.microsoft.com/office/drawing/2012/chart" uri="{CE6537A1-D6FC-4f65-9D91-7224C49458BB}"/>
                <c:ext xmlns:c16="http://schemas.microsoft.com/office/drawing/2014/chart" uri="{C3380CC4-5D6E-409C-BE32-E72D297353CC}">
                  <c16:uniqueId val="{00000001-5F7F-4B63-9D8D-C5DDB4030D6C}"/>
                </c:ext>
              </c:extLst>
            </c:dLbl>
            <c:dLbl>
              <c:idx val="1"/>
              <c:layout>
                <c:manualLayout>
                  <c:x val="-6.6666666666666666E-2"/>
                  <c:y val="-3.010752688172043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5F7F-4B63-9D8D-C5DDB4030D6C}"/>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輔助數據作圖!$A$58:$A$59</c:f>
              <c:numCache>
                <c:formatCode>General</c:formatCode>
                <c:ptCount val="2"/>
                <c:pt idx="0">
                  <c:v>6.333333333333333</c:v>
                </c:pt>
                <c:pt idx="1">
                  <c:v>6.333333333333333</c:v>
                </c:pt>
              </c:numCache>
            </c:numRef>
          </c:xVal>
          <c:yVal>
            <c:numRef>
              <c:f>輔助數據作圖!$B$58:$B$59</c:f>
              <c:numCache>
                <c:formatCode>General</c:formatCode>
                <c:ptCount val="2"/>
                <c:pt idx="0">
                  <c:v>0</c:v>
                </c:pt>
                <c:pt idx="1">
                  <c:v>1</c:v>
                </c:pt>
              </c:numCache>
            </c:numRef>
          </c:yVal>
          <c:smooth val="0"/>
          <c:extLst>
            <c:ext xmlns:c16="http://schemas.microsoft.com/office/drawing/2014/chart" uri="{C3380CC4-5D6E-409C-BE32-E72D297353CC}">
              <c16:uniqueId val="{00000003-5F7F-4B63-9D8D-C5DDB4030D6C}"/>
            </c:ext>
          </c:extLst>
        </c:ser>
        <c:dLbls>
          <c:showLegendKey val="0"/>
          <c:showVal val="0"/>
          <c:showCatName val="0"/>
          <c:showSerName val="0"/>
          <c:showPercent val="0"/>
          <c:showBubbleSize val="0"/>
        </c:dLbls>
        <c:axId val="128371328"/>
        <c:axId val="128369792"/>
      </c:scatterChart>
      <c:catAx>
        <c:axId val="128362368"/>
        <c:scaling>
          <c:orientation val="minMax"/>
        </c:scaling>
        <c:delete val="0"/>
        <c:axPos val="l"/>
        <c:numFmt formatCode="General" sourceLinked="1"/>
        <c:majorTickMark val="out"/>
        <c:minorTickMark val="none"/>
        <c:tickLblPos val="nextTo"/>
        <c:crossAx val="128363904"/>
        <c:crosses val="autoZero"/>
        <c:auto val="1"/>
        <c:lblAlgn val="ctr"/>
        <c:lblOffset val="100"/>
        <c:noMultiLvlLbl val="0"/>
      </c:catAx>
      <c:valAx>
        <c:axId val="128363904"/>
        <c:scaling>
          <c:orientation val="minMax"/>
        </c:scaling>
        <c:delete val="0"/>
        <c:axPos val="b"/>
        <c:numFmt formatCode="General" sourceLinked="1"/>
        <c:majorTickMark val="out"/>
        <c:minorTickMark val="none"/>
        <c:tickLblPos val="nextTo"/>
        <c:crossAx val="128362368"/>
        <c:crosses val="autoZero"/>
        <c:crossBetween val="between"/>
      </c:valAx>
      <c:valAx>
        <c:axId val="128369792"/>
        <c:scaling>
          <c:orientation val="minMax"/>
          <c:max val="1"/>
          <c:min val="0"/>
        </c:scaling>
        <c:delete val="0"/>
        <c:axPos val="r"/>
        <c:numFmt formatCode="General" sourceLinked="1"/>
        <c:majorTickMark val="none"/>
        <c:minorTickMark val="none"/>
        <c:tickLblPos val="nextTo"/>
        <c:spPr>
          <a:ln>
            <a:solidFill>
              <a:sysClr val="window" lastClr="FFFFFF">
                <a:lumMod val="50000"/>
              </a:sysClr>
            </a:solidFill>
          </a:ln>
        </c:spPr>
        <c:crossAx val="128371328"/>
        <c:crosses val="max"/>
        <c:crossBetween val="midCat"/>
      </c:valAx>
      <c:valAx>
        <c:axId val="128371328"/>
        <c:scaling>
          <c:orientation val="minMax"/>
        </c:scaling>
        <c:delete val="1"/>
        <c:axPos val="b"/>
        <c:numFmt formatCode="General" sourceLinked="1"/>
        <c:majorTickMark val="out"/>
        <c:minorTickMark val="none"/>
        <c:tickLblPos val="nextTo"/>
        <c:crossAx val="128369792"/>
        <c:crosses val="autoZero"/>
        <c:crossBetween val="midCat"/>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9968824730242052"/>
          <c:y val="0.15958072982812632"/>
          <c:w val="0.60031175269757941"/>
          <c:h val="0.63888544577089157"/>
        </c:manualLayout>
      </c:layout>
      <c:barChart>
        <c:barDir val="bar"/>
        <c:grouping val="clustered"/>
        <c:varyColors val="0"/>
        <c:ser>
          <c:idx val="0"/>
          <c:order val="0"/>
          <c:tx>
            <c:v>處理</c:v>
          </c:tx>
          <c:invertIfNegative val="0"/>
          <c:cat>
            <c:strRef>
              <c:f>輔助數據作圖!$A$37:$A$39</c:f>
              <c:strCache>
                <c:ptCount val="3"/>
                <c:pt idx="0">
                  <c:v>處理A</c:v>
                </c:pt>
                <c:pt idx="1">
                  <c:v>處理B</c:v>
                </c:pt>
                <c:pt idx="2">
                  <c:v>處理C</c:v>
                </c:pt>
              </c:strCache>
            </c:strRef>
          </c:cat>
          <c:val>
            <c:numRef>
              <c:f>輔助數據作圖!$B$37:$B$39</c:f>
              <c:numCache>
                <c:formatCode>General</c:formatCode>
                <c:ptCount val="3"/>
                <c:pt idx="0">
                  <c:v>4</c:v>
                </c:pt>
                <c:pt idx="1">
                  <c:v>8</c:v>
                </c:pt>
                <c:pt idx="2">
                  <c:v>7</c:v>
                </c:pt>
              </c:numCache>
            </c:numRef>
          </c:val>
          <c:extLst>
            <c:ext xmlns:c16="http://schemas.microsoft.com/office/drawing/2014/chart" uri="{C3380CC4-5D6E-409C-BE32-E72D297353CC}">
              <c16:uniqueId val="{00000000-7DCA-4F12-9453-8828CC810785}"/>
            </c:ext>
          </c:extLst>
        </c:ser>
        <c:dLbls>
          <c:showLegendKey val="0"/>
          <c:showVal val="0"/>
          <c:showCatName val="0"/>
          <c:showSerName val="0"/>
          <c:showPercent val="0"/>
          <c:showBubbleSize val="0"/>
        </c:dLbls>
        <c:gapWidth val="150"/>
        <c:axId val="128403328"/>
        <c:axId val="128404864"/>
      </c:barChart>
      <c:catAx>
        <c:axId val="128403328"/>
        <c:scaling>
          <c:orientation val="maxMin"/>
        </c:scaling>
        <c:delete val="0"/>
        <c:axPos val="l"/>
        <c:numFmt formatCode="General" sourceLinked="1"/>
        <c:majorTickMark val="out"/>
        <c:minorTickMark val="none"/>
        <c:tickLblPos val="nextTo"/>
        <c:crossAx val="128404864"/>
        <c:crosses val="autoZero"/>
        <c:auto val="1"/>
        <c:lblAlgn val="ctr"/>
        <c:lblOffset val="100"/>
        <c:noMultiLvlLbl val="0"/>
      </c:catAx>
      <c:valAx>
        <c:axId val="128404864"/>
        <c:scaling>
          <c:orientation val="minMax"/>
        </c:scaling>
        <c:delete val="0"/>
        <c:axPos val="t"/>
        <c:numFmt formatCode="General" sourceLinked="1"/>
        <c:majorTickMark val="out"/>
        <c:minorTickMark val="none"/>
        <c:tickLblPos val="nextTo"/>
        <c:crossAx val="128403328"/>
        <c:crosses val="autoZero"/>
        <c:crossBetween val="between"/>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68824730242052"/>
          <c:y val="0.15958072982812632"/>
          <c:w val="0.60031175269757941"/>
          <c:h val="0.63888544577089157"/>
        </c:manualLayout>
      </c:layout>
      <c:barChart>
        <c:barDir val="col"/>
        <c:grouping val="clustered"/>
        <c:varyColors val="0"/>
        <c:ser>
          <c:idx val="0"/>
          <c:order val="1"/>
          <c:tx>
            <c:strRef>
              <c:f>輔助數據作圖!$C$64</c:f>
              <c:strCache>
                <c:ptCount val="1"/>
                <c:pt idx="0">
                  <c:v>高於平均</c:v>
                </c:pt>
              </c:strCache>
            </c:strRef>
          </c:tx>
          <c:invertIfNegative val="0"/>
          <c:cat>
            <c:strRef>
              <c:f>輔助數據作圖!$A$65:$A$70</c:f>
              <c:strCache>
                <c:ptCount val="6"/>
                <c:pt idx="0">
                  <c:v>處理A</c:v>
                </c:pt>
                <c:pt idx="1">
                  <c:v>處理B</c:v>
                </c:pt>
                <c:pt idx="2">
                  <c:v>處理C</c:v>
                </c:pt>
                <c:pt idx="3">
                  <c:v>處理D</c:v>
                </c:pt>
                <c:pt idx="4">
                  <c:v>處理E</c:v>
                </c:pt>
                <c:pt idx="5">
                  <c:v>處理F</c:v>
                </c:pt>
              </c:strCache>
            </c:strRef>
          </c:cat>
          <c:val>
            <c:numRef>
              <c:f>輔助數據作圖!$C$65:$C$70</c:f>
              <c:numCache>
                <c:formatCode>General</c:formatCode>
                <c:ptCount val="6"/>
                <c:pt idx="0">
                  <c:v>#N/A</c:v>
                </c:pt>
                <c:pt idx="1">
                  <c:v>8</c:v>
                </c:pt>
                <c:pt idx="2">
                  <c:v>#N/A</c:v>
                </c:pt>
                <c:pt idx="3">
                  <c:v>6</c:v>
                </c:pt>
                <c:pt idx="4">
                  <c:v>#N/A</c:v>
                </c:pt>
                <c:pt idx="5">
                  <c:v>6</c:v>
                </c:pt>
              </c:numCache>
            </c:numRef>
          </c:val>
          <c:extLst>
            <c:ext xmlns:c16="http://schemas.microsoft.com/office/drawing/2014/chart" uri="{C3380CC4-5D6E-409C-BE32-E72D297353CC}">
              <c16:uniqueId val="{00000000-24CA-4009-82EB-7AC4BC560470}"/>
            </c:ext>
          </c:extLst>
        </c:ser>
        <c:ser>
          <c:idx val="2"/>
          <c:order val="2"/>
          <c:tx>
            <c:strRef>
              <c:f>輔助數據作圖!$D$64</c:f>
              <c:strCache>
                <c:ptCount val="1"/>
                <c:pt idx="0">
                  <c:v>低於平均</c:v>
                </c:pt>
              </c:strCache>
            </c:strRef>
          </c:tx>
          <c:spPr>
            <a:solidFill>
              <a:schemeClr val="accent2">
                <a:lumMod val="60000"/>
                <a:lumOff val="40000"/>
              </a:schemeClr>
            </a:solidFill>
          </c:spPr>
          <c:invertIfNegative val="0"/>
          <c:cat>
            <c:strRef>
              <c:f>輔助數據作圖!$A$65:$A$70</c:f>
              <c:strCache>
                <c:ptCount val="6"/>
                <c:pt idx="0">
                  <c:v>處理A</c:v>
                </c:pt>
                <c:pt idx="1">
                  <c:v>處理B</c:v>
                </c:pt>
                <c:pt idx="2">
                  <c:v>處理C</c:v>
                </c:pt>
                <c:pt idx="3">
                  <c:v>處理D</c:v>
                </c:pt>
                <c:pt idx="4">
                  <c:v>處理E</c:v>
                </c:pt>
                <c:pt idx="5">
                  <c:v>處理F</c:v>
                </c:pt>
              </c:strCache>
            </c:strRef>
          </c:cat>
          <c:val>
            <c:numRef>
              <c:f>輔助數據作圖!$D$65:$D$70</c:f>
              <c:numCache>
                <c:formatCode>General</c:formatCode>
                <c:ptCount val="6"/>
                <c:pt idx="0">
                  <c:v>4</c:v>
                </c:pt>
                <c:pt idx="1">
                  <c:v>#N/A</c:v>
                </c:pt>
                <c:pt idx="2">
                  <c:v>4</c:v>
                </c:pt>
                <c:pt idx="3">
                  <c:v>#N/A</c:v>
                </c:pt>
                <c:pt idx="4">
                  <c:v>3</c:v>
                </c:pt>
                <c:pt idx="5">
                  <c:v>#N/A</c:v>
                </c:pt>
              </c:numCache>
            </c:numRef>
          </c:val>
          <c:extLst>
            <c:ext xmlns:c16="http://schemas.microsoft.com/office/drawing/2014/chart" uri="{C3380CC4-5D6E-409C-BE32-E72D297353CC}">
              <c16:uniqueId val="{00000001-24CA-4009-82EB-7AC4BC560470}"/>
            </c:ext>
          </c:extLst>
        </c:ser>
        <c:dLbls>
          <c:showLegendKey val="0"/>
          <c:showVal val="0"/>
          <c:showCatName val="0"/>
          <c:showSerName val="0"/>
          <c:showPercent val="0"/>
          <c:showBubbleSize val="0"/>
        </c:dLbls>
        <c:gapWidth val="50"/>
        <c:overlap val="100"/>
        <c:axId val="128452480"/>
        <c:axId val="128454016"/>
      </c:barChart>
      <c:scatterChart>
        <c:scatterStyle val="lineMarker"/>
        <c:varyColors val="0"/>
        <c:ser>
          <c:idx val="1"/>
          <c:order val="0"/>
          <c:tx>
            <c:strRef>
              <c:f>輔助數據作圖!$C$76</c:f>
              <c:strCache>
                <c:ptCount val="1"/>
                <c:pt idx="0">
                  <c:v>平均值</c:v>
                </c:pt>
              </c:strCache>
            </c:strRef>
          </c:tx>
          <c:spPr>
            <a:ln w="19050">
              <a:solidFill>
                <a:schemeClr val="bg1">
                  <a:lumMod val="50000"/>
                </a:schemeClr>
              </a:solidFill>
              <a:prstDash val="dash"/>
            </a:ln>
          </c:spPr>
          <c:dPt>
            <c:idx val="1"/>
            <c:bubble3D val="0"/>
            <c:spPr>
              <a:ln w="19050">
                <a:solidFill>
                  <a:schemeClr val="bg1">
                    <a:lumMod val="50000"/>
                  </a:schemeClr>
                </a:solidFill>
                <a:prstDash val="solid"/>
              </a:ln>
            </c:spPr>
            <c:extLst>
              <c:ext xmlns:c16="http://schemas.microsoft.com/office/drawing/2014/chart" uri="{C3380CC4-5D6E-409C-BE32-E72D297353CC}">
                <c16:uniqueId val="{00000000-C367-4F64-AF06-91476F2D3F23}"/>
              </c:ext>
            </c:extLst>
          </c:dPt>
          <c:xVal>
            <c:numRef>
              <c:f>輔助數據作圖!$A$76:$A$77</c:f>
              <c:numCache>
                <c:formatCode>General</c:formatCode>
                <c:ptCount val="2"/>
                <c:pt idx="0">
                  <c:v>0</c:v>
                </c:pt>
                <c:pt idx="1">
                  <c:v>1</c:v>
                </c:pt>
              </c:numCache>
            </c:numRef>
          </c:xVal>
          <c:yVal>
            <c:numRef>
              <c:f>輔助數據作圖!$B$76:$B$77</c:f>
              <c:numCache>
                <c:formatCode>General</c:formatCode>
                <c:ptCount val="2"/>
                <c:pt idx="0">
                  <c:v>5.166666666666667</c:v>
                </c:pt>
                <c:pt idx="1">
                  <c:v>5.166666666666667</c:v>
                </c:pt>
              </c:numCache>
            </c:numRef>
          </c:yVal>
          <c:smooth val="0"/>
          <c:extLst>
            <c:ext xmlns:c16="http://schemas.microsoft.com/office/drawing/2014/chart" uri="{C3380CC4-5D6E-409C-BE32-E72D297353CC}">
              <c16:uniqueId val="{00000003-24CA-4009-82EB-7AC4BC560470}"/>
            </c:ext>
          </c:extLst>
        </c:ser>
        <c:dLbls>
          <c:showLegendKey val="0"/>
          <c:showVal val="0"/>
          <c:showCatName val="0"/>
          <c:showSerName val="0"/>
          <c:showPercent val="0"/>
          <c:showBubbleSize val="0"/>
        </c:dLbls>
        <c:axId val="736395056"/>
        <c:axId val="736396696"/>
      </c:scatterChart>
      <c:catAx>
        <c:axId val="128452480"/>
        <c:scaling>
          <c:orientation val="minMax"/>
        </c:scaling>
        <c:delete val="0"/>
        <c:axPos val="b"/>
        <c:numFmt formatCode="General" sourceLinked="1"/>
        <c:majorTickMark val="out"/>
        <c:minorTickMark val="none"/>
        <c:tickLblPos val="nextTo"/>
        <c:crossAx val="128454016"/>
        <c:crosses val="autoZero"/>
        <c:auto val="1"/>
        <c:lblAlgn val="ctr"/>
        <c:lblOffset val="0"/>
        <c:tickLblSkip val="1"/>
        <c:noMultiLvlLbl val="0"/>
      </c:catAx>
      <c:valAx>
        <c:axId val="128454016"/>
        <c:scaling>
          <c:orientation val="minMax"/>
          <c:max val="10"/>
          <c:min val="0"/>
        </c:scaling>
        <c:delete val="0"/>
        <c:axPos val="l"/>
        <c:numFmt formatCode="General" sourceLinked="1"/>
        <c:majorTickMark val="out"/>
        <c:minorTickMark val="none"/>
        <c:tickLblPos val="nextTo"/>
        <c:crossAx val="128452480"/>
        <c:crosses val="autoZero"/>
        <c:crossBetween val="between"/>
      </c:valAx>
      <c:valAx>
        <c:axId val="736396696"/>
        <c:scaling>
          <c:orientation val="minMax"/>
          <c:max val="10"/>
        </c:scaling>
        <c:delete val="0"/>
        <c:axPos val="r"/>
        <c:numFmt formatCode="General" sourceLinked="1"/>
        <c:majorTickMark val="none"/>
        <c:minorTickMark val="none"/>
        <c:tickLblPos val="nextTo"/>
        <c:spPr>
          <a:ln>
            <a:solidFill>
              <a:schemeClr val="accent2">
                <a:shade val="95000"/>
                <a:satMod val="105000"/>
              </a:schemeClr>
            </a:solidFill>
          </a:ln>
        </c:spPr>
        <c:crossAx val="736395056"/>
        <c:crosses val="max"/>
        <c:crossBetween val="midCat"/>
      </c:valAx>
      <c:valAx>
        <c:axId val="736395056"/>
        <c:scaling>
          <c:orientation val="minMax"/>
          <c:max val="1"/>
        </c:scaling>
        <c:delete val="0"/>
        <c:axPos val="t"/>
        <c:numFmt formatCode="General" sourceLinked="1"/>
        <c:majorTickMark val="out"/>
        <c:minorTickMark val="none"/>
        <c:tickLblPos val="nextTo"/>
        <c:spPr>
          <a:ln>
            <a:solidFill>
              <a:schemeClr val="accent2">
                <a:shade val="95000"/>
                <a:satMod val="105000"/>
              </a:schemeClr>
            </a:solidFill>
          </a:ln>
        </c:spPr>
        <c:crossAx val="736396696"/>
        <c:crosses val="max"/>
        <c:crossBetween val="midCat"/>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68824730242052"/>
          <c:y val="0.1423764287528575"/>
          <c:w val="0.58549693788276469"/>
          <c:h val="0.63888544577089157"/>
        </c:manualLayout>
      </c:layout>
      <c:barChart>
        <c:barDir val="col"/>
        <c:grouping val="clustered"/>
        <c:varyColors val="0"/>
        <c:ser>
          <c:idx val="0"/>
          <c:order val="0"/>
          <c:tx>
            <c:v>處理</c:v>
          </c:tx>
          <c:invertIfNegative val="0"/>
          <c:cat>
            <c:strRef>
              <c:f>輔助數據作圖!$A$4:$A$6</c:f>
              <c:strCache>
                <c:ptCount val="3"/>
                <c:pt idx="0">
                  <c:v>處理A</c:v>
                </c:pt>
                <c:pt idx="1">
                  <c:v>處理B</c:v>
                </c:pt>
                <c:pt idx="2">
                  <c:v>處理C</c:v>
                </c:pt>
              </c:strCache>
            </c:strRef>
          </c:cat>
          <c:val>
            <c:numRef>
              <c:f>輔助數據作圖!$B$4:$B$6</c:f>
              <c:numCache>
                <c:formatCode>General</c:formatCode>
                <c:ptCount val="3"/>
                <c:pt idx="0">
                  <c:v>5</c:v>
                </c:pt>
                <c:pt idx="1">
                  <c:v>8</c:v>
                </c:pt>
                <c:pt idx="2">
                  <c:v>10</c:v>
                </c:pt>
              </c:numCache>
            </c:numRef>
          </c:val>
          <c:extLst>
            <c:ext xmlns:c16="http://schemas.microsoft.com/office/drawing/2014/chart" uri="{C3380CC4-5D6E-409C-BE32-E72D297353CC}">
              <c16:uniqueId val="{00000000-4CD1-4828-8246-F9541A5D99DC}"/>
            </c:ext>
          </c:extLst>
        </c:ser>
        <c:dLbls>
          <c:showLegendKey val="0"/>
          <c:showVal val="0"/>
          <c:showCatName val="0"/>
          <c:showSerName val="0"/>
          <c:showPercent val="0"/>
          <c:showBubbleSize val="0"/>
        </c:dLbls>
        <c:gapWidth val="150"/>
        <c:axId val="127841024"/>
        <c:axId val="127842560"/>
      </c:barChart>
      <c:scatterChart>
        <c:scatterStyle val="lineMarker"/>
        <c:varyColors val="0"/>
        <c:ser>
          <c:idx val="1"/>
          <c:order val="1"/>
          <c:tx>
            <c:strRef>
              <c:f>輔助數據作圖!$A$3</c:f>
              <c:strCache>
                <c:ptCount val="1"/>
                <c:pt idx="0">
                  <c:v>對照組</c:v>
                </c:pt>
              </c:strCache>
            </c:strRef>
          </c:tx>
          <c:spPr>
            <a:ln w="19050">
              <a:solidFill>
                <a:schemeClr val="bg1">
                  <a:lumMod val="50000"/>
                </a:schemeClr>
              </a:solidFill>
              <a:prstDash val="dash"/>
            </a:ln>
          </c:spPr>
          <c:marker>
            <c:spPr>
              <a:noFill/>
              <a:ln>
                <a:noFill/>
              </a:ln>
            </c:spPr>
          </c:marker>
          <c:dLbls>
            <c:dLbl>
              <c:idx val="0"/>
              <c:delete val="1"/>
              <c:extLst>
                <c:ext xmlns:c15="http://schemas.microsoft.com/office/drawing/2012/chart" uri="{CE6537A1-D6FC-4f65-9D91-7224C49458BB}"/>
                <c:ext xmlns:c16="http://schemas.microsoft.com/office/drawing/2014/chart" uri="{C3380CC4-5D6E-409C-BE32-E72D297353CC}">
                  <c16:uniqueId val="{00000001-4CD1-4828-8246-F9541A5D99DC}"/>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輔助數據作圖!$A$10:$A$11</c:f>
              <c:numCache>
                <c:formatCode>General</c:formatCode>
                <c:ptCount val="2"/>
                <c:pt idx="0">
                  <c:v>0</c:v>
                </c:pt>
                <c:pt idx="1">
                  <c:v>1</c:v>
                </c:pt>
              </c:numCache>
            </c:numRef>
          </c:xVal>
          <c:yVal>
            <c:numRef>
              <c:f>輔助數據作圖!$B$10:$B$11</c:f>
              <c:numCache>
                <c:formatCode>General</c:formatCode>
                <c:ptCount val="2"/>
                <c:pt idx="0">
                  <c:v>7</c:v>
                </c:pt>
                <c:pt idx="1">
                  <c:v>7</c:v>
                </c:pt>
              </c:numCache>
            </c:numRef>
          </c:yVal>
          <c:smooth val="0"/>
          <c:extLst>
            <c:ext xmlns:c16="http://schemas.microsoft.com/office/drawing/2014/chart" uri="{C3380CC4-5D6E-409C-BE32-E72D297353CC}">
              <c16:uniqueId val="{00000002-4CD1-4828-8246-F9541A5D99DC}"/>
            </c:ext>
          </c:extLst>
        </c:ser>
        <c:dLbls>
          <c:showLegendKey val="0"/>
          <c:showVal val="0"/>
          <c:showCatName val="0"/>
          <c:showSerName val="0"/>
          <c:showPercent val="0"/>
          <c:showBubbleSize val="0"/>
        </c:dLbls>
        <c:axId val="127858176"/>
        <c:axId val="127856640"/>
      </c:scatterChart>
      <c:catAx>
        <c:axId val="127841024"/>
        <c:scaling>
          <c:orientation val="minMax"/>
        </c:scaling>
        <c:delete val="0"/>
        <c:axPos val="b"/>
        <c:numFmt formatCode="General" sourceLinked="1"/>
        <c:majorTickMark val="out"/>
        <c:minorTickMark val="none"/>
        <c:tickLblPos val="nextTo"/>
        <c:crossAx val="127842560"/>
        <c:crosses val="autoZero"/>
        <c:auto val="1"/>
        <c:lblAlgn val="ctr"/>
        <c:lblOffset val="100"/>
        <c:noMultiLvlLbl val="0"/>
      </c:catAx>
      <c:valAx>
        <c:axId val="127842560"/>
        <c:scaling>
          <c:orientation val="minMax"/>
        </c:scaling>
        <c:delete val="0"/>
        <c:axPos val="l"/>
        <c:numFmt formatCode="General" sourceLinked="1"/>
        <c:majorTickMark val="out"/>
        <c:minorTickMark val="none"/>
        <c:tickLblPos val="nextTo"/>
        <c:crossAx val="127841024"/>
        <c:crosses val="autoZero"/>
        <c:crossBetween val="between"/>
      </c:valAx>
      <c:valAx>
        <c:axId val="127856640"/>
        <c:scaling>
          <c:orientation val="minMax"/>
          <c:max val="12"/>
          <c:min val="0"/>
        </c:scaling>
        <c:delete val="0"/>
        <c:axPos val="r"/>
        <c:numFmt formatCode="General" sourceLinked="1"/>
        <c:majorTickMark val="none"/>
        <c:minorTickMark val="none"/>
        <c:tickLblPos val="none"/>
        <c:spPr>
          <a:ln>
            <a:noFill/>
          </a:ln>
        </c:spPr>
        <c:crossAx val="127858176"/>
        <c:crosses val="max"/>
        <c:crossBetween val="midCat"/>
      </c:valAx>
      <c:valAx>
        <c:axId val="127858176"/>
        <c:scaling>
          <c:orientation val="minMax"/>
          <c:max val="1"/>
          <c:min val="0"/>
        </c:scaling>
        <c:delete val="0"/>
        <c:axPos val="t"/>
        <c:numFmt formatCode="General" sourceLinked="1"/>
        <c:majorTickMark val="none"/>
        <c:minorTickMark val="none"/>
        <c:tickLblPos val="none"/>
        <c:spPr>
          <a:ln>
            <a:noFill/>
          </a:ln>
        </c:spPr>
        <c:crossAx val="127856640"/>
        <c:crosses val="max"/>
        <c:crossBetween val="midCat"/>
      </c:valAx>
      <c:spPr>
        <a:ln>
          <a:noFill/>
        </a:ln>
      </c:spPr>
    </c:plotArea>
    <c:plotVisOnly val="1"/>
    <c:dispBlanksAs val="gap"/>
    <c:showDLblsOverMax val="0"/>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9968824730242052"/>
          <c:y val="0.15958072982812632"/>
          <c:w val="0.60031175269757941"/>
          <c:h val="0.63888544577089157"/>
        </c:manualLayout>
      </c:layout>
      <c:barChart>
        <c:barDir val="bar"/>
        <c:grouping val="clustered"/>
        <c:varyColors val="0"/>
        <c:ser>
          <c:idx val="0"/>
          <c:order val="1"/>
          <c:tx>
            <c:strRef>
              <c:f>輔助數據作圖!$A$50</c:f>
              <c:strCache>
                <c:ptCount val="1"/>
                <c:pt idx="0">
                  <c:v>組別</c:v>
                </c:pt>
              </c:strCache>
            </c:strRef>
          </c:tx>
          <c:invertIfNegative val="0"/>
          <c:cat>
            <c:strRef>
              <c:f>輔助數據作圖!$A$4:$A$6</c:f>
              <c:strCache>
                <c:ptCount val="3"/>
                <c:pt idx="0">
                  <c:v>處理A</c:v>
                </c:pt>
                <c:pt idx="1">
                  <c:v>處理B</c:v>
                </c:pt>
                <c:pt idx="2">
                  <c:v>處理C</c:v>
                </c:pt>
              </c:strCache>
            </c:strRef>
          </c:cat>
          <c:val>
            <c:numRef>
              <c:f>輔助數據作圖!$B$21:$B$23</c:f>
              <c:numCache>
                <c:formatCode>General</c:formatCode>
                <c:ptCount val="3"/>
                <c:pt idx="0">
                  <c:v>4</c:v>
                </c:pt>
                <c:pt idx="1">
                  <c:v>8</c:v>
                </c:pt>
                <c:pt idx="2">
                  <c:v>7</c:v>
                </c:pt>
              </c:numCache>
            </c:numRef>
          </c:val>
          <c:extLst>
            <c:ext xmlns:c16="http://schemas.microsoft.com/office/drawing/2014/chart" uri="{C3380CC4-5D6E-409C-BE32-E72D297353CC}">
              <c16:uniqueId val="{00000000-3959-4458-9955-710B66FB8DEF}"/>
            </c:ext>
          </c:extLst>
        </c:ser>
        <c:dLbls>
          <c:showLegendKey val="0"/>
          <c:showVal val="0"/>
          <c:showCatName val="0"/>
          <c:showSerName val="0"/>
          <c:showPercent val="0"/>
          <c:showBubbleSize val="0"/>
        </c:dLbls>
        <c:gapWidth val="150"/>
        <c:axId val="128362368"/>
        <c:axId val="128363904"/>
      </c:barChart>
      <c:scatterChart>
        <c:scatterStyle val="lineMarker"/>
        <c:varyColors val="0"/>
        <c:ser>
          <c:idx val="1"/>
          <c:order val="0"/>
          <c:tx>
            <c:strRef>
              <c:f>輔助數據作圖!$A$60</c:f>
              <c:strCache>
                <c:ptCount val="1"/>
                <c:pt idx="0">
                  <c:v>平均值</c:v>
                </c:pt>
              </c:strCache>
            </c:strRef>
          </c:tx>
          <c:spPr>
            <a:ln w="19050">
              <a:prstDash val="sysDot"/>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1-3959-4458-9955-710B66FB8DEF}"/>
                </c:ext>
              </c:extLst>
            </c:dLbl>
            <c:dLbl>
              <c:idx val="1"/>
              <c:layout>
                <c:manualLayout>
                  <c:x val="-6.6666666666666666E-2"/>
                  <c:y val="-3.010752688172043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3959-4458-9955-710B66FB8DEF}"/>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輔助數據作圖!$A$58:$A$59</c:f>
              <c:numCache>
                <c:formatCode>General</c:formatCode>
                <c:ptCount val="2"/>
                <c:pt idx="0">
                  <c:v>6.333333333333333</c:v>
                </c:pt>
                <c:pt idx="1">
                  <c:v>6.333333333333333</c:v>
                </c:pt>
              </c:numCache>
            </c:numRef>
          </c:xVal>
          <c:yVal>
            <c:numRef>
              <c:f>輔助數據作圖!$B$58:$B$59</c:f>
              <c:numCache>
                <c:formatCode>General</c:formatCode>
                <c:ptCount val="2"/>
                <c:pt idx="0">
                  <c:v>0</c:v>
                </c:pt>
                <c:pt idx="1">
                  <c:v>1</c:v>
                </c:pt>
              </c:numCache>
            </c:numRef>
          </c:yVal>
          <c:smooth val="0"/>
          <c:extLst>
            <c:ext xmlns:c16="http://schemas.microsoft.com/office/drawing/2014/chart" uri="{C3380CC4-5D6E-409C-BE32-E72D297353CC}">
              <c16:uniqueId val="{00000003-3959-4458-9955-710B66FB8DEF}"/>
            </c:ext>
          </c:extLst>
        </c:ser>
        <c:dLbls>
          <c:showLegendKey val="0"/>
          <c:showVal val="0"/>
          <c:showCatName val="0"/>
          <c:showSerName val="0"/>
          <c:showPercent val="0"/>
          <c:showBubbleSize val="0"/>
        </c:dLbls>
        <c:axId val="128371328"/>
        <c:axId val="128369792"/>
      </c:scatterChart>
      <c:catAx>
        <c:axId val="128362368"/>
        <c:scaling>
          <c:orientation val="minMax"/>
        </c:scaling>
        <c:delete val="0"/>
        <c:axPos val="l"/>
        <c:numFmt formatCode="General" sourceLinked="1"/>
        <c:majorTickMark val="out"/>
        <c:minorTickMark val="none"/>
        <c:tickLblPos val="nextTo"/>
        <c:crossAx val="128363904"/>
        <c:crosses val="autoZero"/>
        <c:auto val="1"/>
        <c:lblAlgn val="ctr"/>
        <c:lblOffset val="100"/>
        <c:noMultiLvlLbl val="0"/>
      </c:catAx>
      <c:valAx>
        <c:axId val="128363904"/>
        <c:scaling>
          <c:orientation val="minMax"/>
        </c:scaling>
        <c:delete val="0"/>
        <c:axPos val="b"/>
        <c:numFmt formatCode="General" sourceLinked="1"/>
        <c:majorTickMark val="out"/>
        <c:minorTickMark val="none"/>
        <c:tickLblPos val="nextTo"/>
        <c:crossAx val="128362368"/>
        <c:crosses val="autoZero"/>
        <c:crossBetween val="between"/>
      </c:valAx>
      <c:valAx>
        <c:axId val="128369792"/>
        <c:scaling>
          <c:orientation val="minMax"/>
          <c:max val="1"/>
          <c:min val="0"/>
        </c:scaling>
        <c:delete val="0"/>
        <c:axPos val="r"/>
        <c:numFmt formatCode="General" sourceLinked="1"/>
        <c:majorTickMark val="none"/>
        <c:minorTickMark val="none"/>
        <c:tickLblPos val="none"/>
        <c:spPr>
          <a:ln>
            <a:noFill/>
          </a:ln>
        </c:spPr>
        <c:crossAx val="128371328"/>
        <c:crosses val="max"/>
        <c:crossBetween val="midCat"/>
      </c:valAx>
      <c:valAx>
        <c:axId val="128371328"/>
        <c:scaling>
          <c:orientation val="minMax"/>
        </c:scaling>
        <c:delete val="1"/>
        <c:axPos val="b"/>
        <c:numFmt formatCode="General" sourceLinked="1"/>
        <c:majorTickMark val="out"/>
        <c:minorTickMark val="none"/>
        <c:tickLblPos val="nextTo"/>
        <c:crossAx val="128369792"/>
        <c:crosses val="autoZero"/>
        <c:crossBetween val="midCat"/>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226616559293722E-2"/>
          <c:y val="8.4299582218353056E-2"/>
          <c:w val="0.6822958588509771"/>
          <c:h val="0.74898909127944979"/>
        </c:manualLayout>
      </c:layout>
      <c:scatterChart>
        <c:scatterStyle val="lineMarker"/>
        <c:varyColors val="0"/>
        <c:ser>
          <c:idx val="0"/>
          <c:order val="0"/>
          <c:tx>
            <c:strRef>
              <c:f>圖例格線刻度!$B$1</c:f>
              <c:strCache>
                <c:ptCount val="1"/>
                <c:pt idx="0">
                  <c:v>A</c:v>
                </c:pt>
              </c:strCache>
            </c:strRef>
          </c:tx>
          <c:marker>
            <c:symbol val="square"/>
            <c:size val="7"/>
          </c:marker>
          <c:dLbls>
            <c:dLbl>
              <c:idx val="6"/>
              <c:layout>
                <c:manualLayout>
                  <c:x val="0"/>
                  <c:y val="1.515151515151515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E226-4DB6-BB1D-447C9E87595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圖例格線刻度!$B$2:$B$8</c:f>
              <c:numCache>
                <c:formatCode>General</c:formatCode>
                <c:ptCount val="7"/>
                <c:pt idx="0">
                  <c:v>1</c:v>
                </c:pt>
                <c:pt idx="1">
                  <c:v>2</c:v>
                </c:pt>
                <c:pt idx="2">
                  <c:v>4</c:v>
                </c:pt>
                <c:pt idx="3">
                  <c:v>5</c:v>
                </c:pt>
                <c:pt idx="4">
                  <c:v>5</c:v>
                </c:pt>
                <c:pt idx="5">
                  <c:v>6.5</c:v>
                </c:pt>
                <c:pt idx="6">
                  <c:v>7</c:v>
                </c:pt>
              </c:numCache>
            </c:numRef>
          </c:yVal>
          <c:smooth val="0"/>
          <c:extLst>
            <c:ext xmlns:c16="http://schemas.microsoft.com/office/drawing/2014/chart" uri="{C3380CC4-5D6E-409C-BE32-E72D297353CC}">
              <c16:uniqueId val="{00000001-E226-4DB6-BB1D-447C9E87595F}"/>
            </c:ext>
          </c:extLst>
        </c:ser>
        <c:ser>
          <c:idx val="1"/>
          <c:order val="1"/>
          <c:tx>
            <c:strRef>
              <c:f>圖例格線刻度!$C$1</c:f>
              <c:strCache>
                <c:ptCount val="1"/>
                <c:pt idx="0">
                  <c:v>B</c:v>
                </c:pt>
              </c:strCache>
            </c:strRef>
          </c:tx>
          <c:marker>
            <c:symbol val="circle"/>
            <c:size val="7"/>
          </c:marker>
          <c:dLbls>
            <c:dLbl>
              <c:idx val="6"/>
              <c:layout>
                <c:manualLayout>
                  <c:x val="0"/>
                  <c:y val="-1.515151515151515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E226-4DB6-BB1D-447C9E87595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圖例格線刻度!$C$2:$C$8</c:f>
              <c:numCache>
                <c:formatCode>General</c:formatCode>
                <c:ptCount val="7"/>
                <c:pt idx="0">
                  <c:v>1.2</c:v>
                </c:pt>
                <c:pt idx="1">
                  <c:v>3</c:v>
                </c:pt>
                <c:pt idx="2">
                  <c:v>5</c:v>
                </c:pt>
                <c:pt idx="3">
                  <c:v>6</c:v>
                </c:pt>
                <c:pt idx="4">
                  <c:v>6</c:v>
                </c:pt>
                <c:pt idx="5">
                  <c:v>7</c:v>
                </c:pt>
                <c:pt idx="6">
                  <c:v>8</c:v>
                </c:pt>
              </c:numCache>
            </c:numRef>
          </c:yVal>
          <c:smooth val="0"/>
          <c:extLst>
            <c:ext xmlns:c16="http://schemas.microsoft.com/office/drawing/2014/chart" uri="{C3380CC4-5D6E-409C-BE32-E72D297353CC}">
              <c16:uniqueId val="{00000003-E226-4DB6-BB1D-447C9E87595F}"/>
            </c:ext>
          </c:extLst>
        </c:ser>
        <c:ser>
          <c:idx val="2"/>
          <c:order val="2"/>
          <c:tx>
            <c:strRef>
              <c:f>圖例格線刻度!$D$1</c:f>
              <c:strCache>
                <c:ptCount val="1"/>
                <c:pt idx="0">
                  <c:v>C</c:v>
                </c:pt>
              </c:strCache>
            </c:strRef>
          </c:tx>
          <c:marker>
            <c:symbol val="triangle"/>
            <c:size val="7"/>
          </c:marker>
          <c:dLbls>
            <c:dLbl>
              <c:idx val="6"/>
              <c:layout>
                <c:manualLayout>
                  <c:x val="0"/>
                  <c:y val="-3.0303030303030297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E226-4DB6-BB1D-447C9E87595F}"/>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圖例格線刻度!$D$2:$D$8</c:f>
              <c:numCache>
                <c:formatCode>General</c:formatCode>
                <c:ptCount val="7"/>
                <c:pt idx="0">
                  <c:v>1.4</c:v>
                </c:pt>
                <c:pt idx="1">
                  <c:v>5</c:v>
                </c:pt>
                <c:pt idx="2">
                  <c:v>6</c:v>
                </c:pt>
                <c:pt idx="3">
                  <c:v>7</c:v>
                </c:pt>
                <c:pt idx="4">
                  <c:v>7</c:v>
                </c:pt>
                <c:pt idx="5">
                  <c:v>8</c:v>
                </c:pt>
                <c:pt idx="6">
                  <c:v>9</c:v>
                </c:pt>
              </c:numCache>
            </c:numRef>
          </c:yVal>
          <c:smooth val="0"/>
          <c:extLst>
            <c:ext xmlns:c16="http://schemas.microsoft.com/office/drawing/2014/chart" uri="{C3380CC4-5D6E-409C-BE32-E72D297353CC}">
              <c16:uniqueId val="{00000005-E226-4DB6-BB1D-447C9E87595F}"/>
            </c:ext>
          </c:extLst>
        </c:ser>
        <c:dLbls>
          <c:showLegendKey val="0"/>
          <c:showVal val="0"/>
          <c:showCatName val="0"/>
          <c:showSerName val="0"/>
          <c:showPercent val="0"/>
          <c:showBubbleSize val="0"/>
        </c:dLbls>
        <c:axId val="127189376"/>
        <c:axId val="127190912"/>
      </c:scatterChart>
      <c:valAx>
        <c:axId val="127189376"/>
        <c:scaling>
          <c:orientation val="minMax"/>
        </c:scaling>
        <c:delete val="0"/>
        <c:axPos val="b"/>
        <c:numFmt formatCode="General" sourceLinked="1"/>
        <c:majorTickMark val="out"/>
        <c:minorTickMark val="none"/>
        <c:tickLblPos val="nextTo"/>
        <c:crossAx val="127190912"/>
        <c:crosses val="autoZero"/>
        <c:crossBetween val="midCat"/>
      </c:valAx>
      <c:valAx>
        <c:axId val="127190912"/>
        <c:scaling>
          <c:orientation val="minMax"/>
        </c:scaling>
        <c:delete val="0"/>
        <c:axPos val="l"/>
        <c:majorGridlines/>
        <c:numFmt formatCode="General" sourceLinked="1"/>
        <c:majorTickMark val="out"/>
        <c:minorTickMark val="none"/>
        <c:tickLblPos val="nextTo"/>
        <c:crossAx val="127189376"/>
        <c:crosses val="autoZero"/>
        <c:crossBetween val="midCat"/>
        <c:majorUnit val="1"/>
      </c:valAx>
    </c:plotArea>
    <c:plotVisOnly val="1"/>
    <c:dispBlanksAs val="gap"/>
    <c:showDLblsOverMax val="0"/>
  </c:chart>
  <c:spPr>
    <a:noFill/>
    <a:ln>
      <a:noFill/>
    </a:ln>
  </c:sp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968824730242052"/>
          <c:y val="0.15958072982812632"/>
          <c:w val="0.60031175269757941"/>
          <c:h val="0.63888544577089157"/>
        </c:manualLayout>
      </c:layout>
      <c:barChart>
        <c:barDir val="col"/>
        <c:grouping val="clustered"/>
        <c:varyColors val="0"/>
        <c:ser>
          <c:idx val="0"/>
          <c:order val="1"/>
          <c:tx>
            <c:strRef>
              <c:f>輔助數據作圖!$C$64</c:f>
              <c:strCache>
                <c:ptCount val="1"/>
                <c:pt idx="0">
                  <c:v>高於平均</c:v>
                </c:pt>
              </c:strCache>
            </c:strRef>
          </c:tx>
          <c:invertIfNegative val="0"/>
          <c:cat>
            <c:strRef>
              <c:f>輔助數據作圖!$A$65:$A$70</c:f>
              <c:strCache>
                <c:ptCount val="6"/>
                <c:pt idx="0">
                  <c:v>處理A</c:v>
                </c:pt>
                <c:pt idx="1">
                  <c:v>處理B</c:v>
                </c:pt>
                <c:pt idx="2">
                  <c:v>處理C</c:v>
                </c:pt>
                <c:pt idx="3">
                  <c:v>處理D</c:v>
                </c:pt>
                <c:pt idx="4">
                  <c:v>處理E</c:v>
                </c:pt>
                <c:pt idx="5">
                  <c:v>處理F</c:v>
                </c:pt>
              </c:strCache>
            </c:strRef>
          </c:cat>
          <c:val>
            <c:numRef>
              <c:f>輔助數據作圖!$C$65:$C$70</c:f>
              <c:numCache>
                <c:formatCode>General</c:formatCode>
                <c:ptCount val="6"/>
                <c:pt idx="0">
                  <c:v>#N/A</c:v>
                </c:pt>
                <c:pt idx="1">
                  <c:v>8</c:v>
                </c:pt>
                <c:pt idx="2">
                  <c:v>#N/A</c:v>
                </c:pt>
                <c:pt idx="3">
                  <c:v>6</c:v>
                </c:pt>
                <c:pt idx="4">
                  <c:v>#N/A</c:v>
                </c:pt>
                <c:pt idx="5">
                  <c:v>6</c:v>
                </c:pt>
              </c:numCache>
            </c:numRef>
          </c:val>
          <c:extLst>
            <c:ext xmlns:c16="http://schemas.microsoft.com/office/drawing/2014/chart" uri="{C3380CC4-5D6E-409C-BE32-E72D297353CC}">
              <c16:uniqueId val="{00000000-5DE7-496D-985A-9F77FE571D83}"/>
            </c:ext>
          </c:extLst>
        </c:ser>
        <c:ser>
          <c:idx val="2"/>
          <c:order val="2"/>
          <c:tx>
            <c:strRef>
              <c:f>輔助數據作圖!$D$64</c:f>
              <c:strCache>
                <c:ptCount val="1"/>
                <c:pt idx="0">
                  <c:v>低於平均</c:v>
                </c:pt>
              </c:strCache>
            </c:strRef>
          </c:tx>
          <c:spPr>
            <a:solidFill>
              <a:schemeClr val="accent2">
                <a:lumMod val="60000"/>
                <a:lumOff val="40000"/>
              </a:schemeClr>
            </a:solidFill>
          </c:spPr>
          <c:invertIfNegative val="0"/>
          <c:cat>
            <c:strRef>
              <c:f>輔助數據作圖!$A$65:$A$70</c:f>
              <c:strCache>
                <c:ptCount val="6"/>
                <c:pt idx="0">
                  <c:v>處理A</c:v>
                </c:pt>
                <c:pt idx="1">
                  <c:v>處理B</c:v>
                </c:pt>
                <c:pt idx="2">
                  <c:v>處理C</c:v>
                </c:pt>
                <c:pt idx="3">
                  <c:v>處理D</c:v>
                </c:pt>
                <c:pt idx="4">
                  <c:v>處理E</c:v>
                </c:pt>
                <c:pt idx="5">
                  <c:v>處理F</c:v>
                </c:pt>
              </c:strCache>
            </c:strRef>
          </c:cat>
          <c:val>
            <c:numRef>
              <c:f>輔助數據作圖!$D$65:$D$70</c:f>
              <c:numCache>
                <c:formatCode>General</c:formatCode>
                <c:ptCount val="6"/>
                <c:pt idx="0">
                  <c:v>4</c:v>
                </c:pt>
                <c:pt idx="1">
                  <c:v>#N/A</c:v>
                </c:pt>
                <c:pt idx="2">
                  <c:v>4</c:v>
                </c:pt>
                <c:pt idx="3">
                  <c:v>#N/A</c:v>
                </c:pt>
                <c:pt idx="4">
                  <c:v>3</c:v>
                </c:pt>
                <c:pt idx="5">
                  <c:v>#N/A</c:v>
                </c:pt>
              </c:numCache>
            </c:numRef>
          </c:val>
          <c:extLst>
            <c:ext xmlns:c16="http://schemas.microsoft.com/office/drawing/2014/chart" uri="{C3380CC4-5D6E-409C-BE32-E72D297353CC}">
              <c16:uniqueId val="{00000001-5DE7-496D-985A-9F77FE571D83}"/>
            </c:ext>
          </c:extLst>
        </c:ser>
        <c:dLbls>
          <c:showLegendKey val="0"/>
          <c:showVal val="0"/>
          <c:showCatName val="0"/>
          <c:showSerName val="0"/>
          <c:showPercent val="0"/>
          <c:showBubbleSize val="0"/>
        </c:dLbls>
        <c:gapWidth val="50"/>
        <c:overlap val="100"/>
        <c:axId val="128452480"/>
        <c:axId val="128454016"/>
      </c:barChart>
      <c:scatterChart>
        <c:scatterStyle val="lineMarker"/>
        <c:varyColors val="0"/>
        <c:ser>
          <c:idx val="1"/>
          <c:order val="0"/>
          <c:tx>
            <c:strRef>
              <c:f>輔助數據作圖!$C$76</c:f>
              <c:strCache>
                <c:ptCount val="1"/>
                <c:pt idx="0">
                  <c:v>平均值</c:v>
                </c:pt>
              </c:strCache>
            </c:strRef>
          </c:tx>
          <c:spPr>
            <a:ln w="19050">
              <a:solidFill>
                <a:schemeClr val="bg1">
                  <a:lumMod val="50000"/>
                </a:schemeClr>
              </a:solidFill>
              <a:prstDash val="dash"/>
            </a:ln>
          </c:spPr>
          <c:marker>
            <c:spPr>
              <a:noFill/>
              <a:ln>
                <a:noFill/>
              </a:ln>
            </c:spPr>
          </c:marker>
          <c:dLbls>
            <c:dLbl>
              <c:idx val="0"/>
              <c:delete val="1"/>
              <c:extLst>
                <c:ext xmlns:c15="http://schemas.microsoft.com/office/drawing/2012/chart" uri="{CE6537A1-D6FC-4f65-9D91-7224C49458BB}"/>
                <c:ext xmlns:c16="http://schemas.microsoft.com/office/drawing/2014/chart" uri="{C3380CC4-5D6E-409C-BE32-E72D297353CC}">
                  <c16:uniqueId val="{00000002-5DE7-496D-985A-9F77FE571D83}"/>
                </c:ext>
              </c:extLst>
            </c:dLbl>
            <c:spPr>
              <a:noFill/>
              <a:ln>
                <a:noFill/>
              </a:ln>
              <a:effectLst/>
            </c:spP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xVal>
            <c:numRef>
              <c:f>輔助數據作圖!$A$76:$A$77</c:f>
              <c:numCache>
                <c:formatCode>General</c:formatCode>
                <c:ptCount val="2"/>
                <c:pt idx="0">
                  <c:v>0</c:v>
                </c:pt>
                <c:pt idx="1">
                  <c:v>1</c:v>
                </c:pt>
              </c:numCache>
            </c:numRef>
          </c:xVal>
          <c:yVal>
            <c:numRef>
              <c:f>輔助數據作圖!$B$76:$B$77</c:f>
              <c:numCache>
                <c:formatCode>General</c:formatCode>
                <c:ptCount val="2"/>
                <c:pt idx="0">
                  <c:v>5.166666666666667</c:v>
                </c:pt>
                <c:pt idx="1">
                  <c:v>5.166666666666667</c:v>
                </c:pt>
              </c:numCache>
            </c:numRef>
          </c:yVal>
          <c:smooth val="0"/>
          <c:extLst>
            <c:ext xmlns:c16="http://schemas.microsoft.com/office/drawing/2014/chart" uri="{C3380CC4-5D6E-409C-BE32-E72D297353CC}">
              <c16:uniqueId val="{00000003-5DE7-496D-985A-9F77FE571D83}"/>
            </c:ext>
          </c:extLst>
        </c:ser>
        <c:dLbls>
          <c:showLegendKey val="0"/>
          <c:showVal val="0"/>
          <c:showCatName val="0"/>
          <c:showSerName val="0"/>
          <c:showPercent val="0"/>
          <c:showBubbleSize val="0"/>
        </c:dLbls>
        <c:axId val="736395056"/>
        <c:axId val="736396696"/>
      </c:scatterChart>
      <c:catAx>
        <c:axId val="128452480"/>
        <c:scaling>
          <c:orientation val="minMax"/>
        </c:scaling>
        <c:delete val="0"/>
        <c:axPos val="b"/>
        <c:numFmt formatCode="General" sourceLinked="1"/>
        <c:majorTickMark val="out"/>
        <c:minorTickMark val="none"/>
        <c:tickLblPos val="nextTo"/>
        <c:crossAx val="128454016"/>
        <c:crosses val="autoZero"/>
        <c:auto val="1"/>
        <c:lblAlgn val="ctr"/>
        <c:lblOffset val="0"/>
        <c:tickLblSkip val="1"/>
        <c:noMultiLvlLbl val="0"/>
      </c:catAx>
      <c:valAx>
        <c:axId val="128454016"/>
        <c:scaling>
          <c:orientation val="minMax"/>
          <c:max val="10"/>
          <c:min val="0"/>
        </c:scaling>
        <c:delete val="0"/>
        <c:axPos val="l"/>
        <c:numFmt formatCode="General" sourceLinked="1"/>
        <c:majorTickMark val="out"/>
        <c:minorTickMark val="none"/>
        <c:tickLblPos val="nextTo"/>
        <c:crossAx val="128452480"/>
        <c:crosses val="autoZero"/>
        <c:crossBetween val="between"/>
      </c:valAx>
      <c:valAx>
        <c:axId val="736396696"/>
        <c:scaling>
          <c:orientation val="minMax"/>
          <c:max val="10"/>
        </c:scaling>
        <c:delete val="0"/>
        <c:axPos val="r"/>
        <c:numFmt formatCode="General" sourceLinked="1"/>
        <c:majorTickMark val="none"/>
        <c:minorTickMark val="none"/>
        <c:tickLblPos val="none"/>
        <c:spPr>
          <a:ln>
            <a:noFill/>
          </a:ln>
        </c:spPr>
        <c:crossAx val="736395056"/>
        <c:crosses val="max"/>
        <c:crossBetween val="midCat"/>
      </c:valAx>
      <c:valAx>
        <c:axId val="736395056"/>
        <c:scaling>
          <c:orientation val="minMax"/>
          <c:max val="1"/>
        </c:scaling>
        <c:delete val="0"/>
        <c:axPos val="t"/>
        <c:numFmt formatCode="General" sourceLinked="1"/>
        <c:majorTickMark val="out"/>
        <c:minorTickMark val="none"/>
        <c:tickLblPos val="none"/>
        <c:spPr>
          <a:ln>
            <a:noFill/>
          </a:ln>
        </c:spPr>
        <c:crossAx val="736396696"/>
        <c:crosses val="max"/>
        <c:crossBetween val="midCat"/>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81245747059396E-2"/>
          <c:y val="6.9258149182965023E-2"/>
          <c:w val="0.81582531350247889"/>
          <c:h val="0.70986741173482359"/>
        </c:manualLayout>
      </c:layout>
      <c:barChart>
        <c:barDir val="col"/>
        <c:grouping val="clustered"/>
        <c:varyColors val="0"/>
        <c:ser>
          <c:idx val="1"/>
          <c:order val="1"/>
          <c:tx>
            <c:strRef>
              <c:f>'輔助背景-垂直'!$D$1</c:f>
              <c:strCache>
                <c:ptCount val="1"/>
                <c:pt idx="0">
                  <c:v>夜晚</c:v>
                </c:pt>
              </c:strCache>
            </c:strRef>
          </c:tx>
          <c:spPr>
            <a:solidFill>
              <a:schemeClr val="bg1">
                <a:lumMod val="85000"/>
              </a:schemeClr>
            </a:solidFill>
            <a:ln>
              <a:noFill/>
            </a:ln>
          </c:spPr>
          <c:invertIfNegative val="0"/>
          <c:cat>
            <c:numRef>
              <c:f>'輔助背景-垂直'!$B$2:$B$49</c:f>
              <c:numCache>
                <c:formatCode>hh</c:formatCode>
                <c:ptCount val="48"/>
                <c:pt idx="0">
                  <c:v>0.58333333333333337</c:v>
                </c:pt>
                <c:pt idx="1">
                  <c:v>0.625</c:v>
                </c:pt>
                <c:pt idx="2">
                  <c:v>0.66666666666666696</c:v>
                </c:pt>
                <c:pt idx="3">
                  <c:v>0.70833333333333304</c:v>
                </c:pt>
                <c:pt idx="4">
                  <c:v>0.75</c:v>
                </c:pt>
                <c:pt idx="5">
                  <c:v>0.79166666666666596</c:v>
                </c:pt>
                <c:pt idx="6">
                  <c:v>0.83333333333333304</c:v>
                </c:pt>
                <c:pt idx="7">
                  <c:v>0.874999999999999</c:v>
                </c:pt>
                <c:pt idx="8">
                  <c:v>0.91666666666666596</c:v>
                </c:pt>
                <c:pt idx="9">
                  <c:v>0.95833333333333304</c:v>
                </c:pt>
                <c:pt idx="10">
                  <c:v>0.999999999999999</c:v>
                </c:pt>
                <c:pt idx="11">
                  <c:v>1.0416666666666701</c:v>
                </c:pt>
                <c:pt idx="12">
                  <c:v>1.0833333333333299</c:v>
                </c:pt>
                <c:pt idx="13">
                  <c:v>1.125</c:v>
                </c:pt>
                <c:pt idx="14">
                  <c:v>1.1666666666666701</c:v>
                </c:pt>
                <c:pt idx="15">
                  <c:v>1.2083333333333299</c:v>
                </c:pt>
                <c:pt idx="16">
                  <c:v>1.25</c:v>
                </c:pt>
                <c:pt idx="17">
                  <c:v>1.2916666666666701</c:v>
                </c:pt>
                <c:pt idx="18">
                  <c:v>1.3333333333333299</c:v>
                </c:pt>
                <c:pt idx="19">
                  <c:v>1.375</c:v>
                </c:pt>
                <c:pt idx="20">
                  <c:v>1.4166666666666701</c:v>
                </c:pt>
                <c:pt idx="21">
                  <c:v>1.4583333333333299</c:v>
                </c:pt>
                <c:pt idx="22">
                  <c:v>1.5</c:v>
                </c:pt>
                <c:pt idx="23">
                  <c:v>1.5416666666666701</c:v>
                </c:pt>
                <c:pt idx="24">
                  <c:v>0.58333333333333337</c:v>
                </c:pt>
                <c:pt idx="25">
                  <c:v>0.625</c:v>
                </c:pt>
                <c:pt idx="26">
                  <c:v>0.66666666666666696</c:v>
                </c:pt>
                <c:pt idx="27">
                  <c:v>0.70833333333333304</c:v>
                </c:pt>
                <c:pt idx="28">
                  <c:v>0.75</c:v>
                </c:pt>
                <c:pt idx="29">
                  <c:v>0.79166666666666596</c:v>
                </c:pt>
                <c:pt idx="30">
                  <c:v>0.83333333333333304</c:v>
                </c:pt>
                <c:pt idx="31">
                  <c:v>0.874999999999999</c:v>
                </c:pt>
                <c:pt idx="32">
                  <c:v>0.91666666666666596</c:v>
                </c:pt>
                <c:pt idx="33">
                  <c:v>0.95833333333333304</c:v>
                </c:pt>
                <c:pt idx="34">
                  <c:v>0.999999999999999</c:v>
                </c:pt>
                <c:pt idx="35">
                  <c:v>1.0416666666666701</c:v>
                </c:pt>
                <c:pt idx="36">
                  <c:v>1.0833333333333299</c:v>
                </c:pt>
                <c:pt idx="37">
                  <c:v>1.125</c:v>
                </c:pt>
                <c:pt idx="38">
                  <c:v>1.1666666666666701</c:v>
                </c:pt>
                <c:pt idx="39">
                  <c:v>1.2083333333333299</c:v>
                </c:pt>
                <c:pt idx="40">
                  <c:v>1.25</c:v>
                </c:pt>
                <c:pt idx="41">
                  <c:v>1.2916666666666701</c:v>
                </c:pt>
                <c:pt idx="42">
                  <c:v>1.3333333333333299</c:v>
                </c:pt>
                <c:pt idx="43">
                  <c:v>1.375</c:v>
                </c:pt>
                <c:pt idx="44">
                  <c:v>1.4166666666666701</c:v>
                </c:pt>
                <c:pt idx="45">
                  <c:v>1.4583333333333299</c:v>
                </c:pt>
                <c:pt idx="46">
                  <c:v>1.5</c:v>
                </c:pt>
                <c:pt idx="47">
                  <c:v>1.5416666666666701</c:v>
                </c:pt>
              </c:numCache>
            </c:numRef>
          </c:cat>
          <c:val>
            <c:numRef>
              <c:f>'輔助背景-垂直'!$D$2:$D$49</c:f>
              <c:numCache>
                <c:formatCode>General</c:formatCode>
                <c:ptCount val="48"/>
                <c:pt idx="0">
                  <c:v>0</c:v>
                </c:pt>
                <c:pt idx="1">
                  <c:v>0</c:v>
                </c:pt>
                <c:pt idx="2">
                  <c:v>0</c:v>
                </c:pt>
                <c:pt idx="3">
                  <c:v>0</c:v>
                </c:pt>
                <c:pt idx="4">
                  <c:v>0</c:v>
                </c:pt>
                <c:pt idx="5">
                  <c:v>0</c:v>
                </c:pt>
                <c:pt idx="6">
                  <c:v>1</c:v>
                </c:pt>
                <c:pt idx="7">
                  <c:v>1</c:v>
                </c:pt>
                <c:pt idx="8">
                  <c:v>1</c:v>
                </c:pt>
                <c:pt idx="9">
                  <c:v>1</c:v>
                </c:pt>
                <c:pt idx="10">
                  <c:v>1</c:v>
                </c:pt>
                <c:pt idx="11">
                  <c:v>1</c:v>
                </c:pt>
                <c:pt idx="12">
                  <c:v>1</c:v>
                </c:pt>
                <c:pt idx="13">
                  <c:v>1</c:v>
                </c:pt>
                <c:pt idx="14">
                  <c:v>1</c:v>
                </c:pt>
                <c:pt idx="15">
                  <c:v>1</c:v>
                </c:pt>
                <c:pt idx="16">
                  <c:v>1</c:v>
                </c:pt>
                <c:pt idx="17">
                  <c:v>0</c:v>
                </c:pt>
                <c:pt idx="18">
                  <c:v>0</c:v>
                </c:pt>
                <c:pt idx="19">
                  <c:v>0</c:v>
                </c:pt>
                <c:pt idx="20">
                  <c:v>0</c:v>
                </c:pt>
                <c:pt idx="21">
                  <c:v>0</c:v>
                </c:pt>
                <c:pt idx="22">
                  <c:v>0</c:v>
                </c:pt>
                <c:pt idx="23">
                  <c:v>0</c:v>
                </c:pt>
                <c:pt idx="24">
                  <c:v>0</c:v>
                </c:pt>
                <c:pt idx="25">
                  <c:v>0</c:v>
                </c:pt>
                <c:pt idx="26">
                  <c:v>0</c:v>
                </c:pt>
                <c:pt idx="27">
                  <c:v>0</c:v>
                </c:pt>
                <c:pt idx="28">
                  <c:v>1</c:v>
                </c:pt>
                <c:pt idx="29">
                  <c:v>1</c:v>
                </c:pt>
                <c:pt idx="30">
                  <c:v>1</c:v>
                </c:pt>
                <c:pt idx="31">
                  <c:v>1</c:v>
                </c:pt>
                <c:pt idx="32">
                  <c:v>1</c:v>
                </c:pt>
                <c:pt idx="33">
                  <c:v>1</c:v>
                </c:pt>
                <c:pt idx="34">
                  <c:v>1</c:v>
                </c:pt>
                <c:pt idx="35">
                  <c:v>1</c:v>
                </c:pt>
                <c:pt idx="36">
                  <c:v>1</c:v>
                </c:pt>
                <c:pt idx="37">
                  <c:v>1</c:v>
                </c:pt>
                <c:pt idx="38">
                  <c:v>1</c:v>
                </c:pt>
                <c:pt idx="39">
                  <c:v>1</c:v>
                </c:pt>
                <c:pt idx="40">
                  <c:v>1</c:v>
                </c:pt>
                <c:pt idx="41">
                  <c:v>0</c:v>
                </c:pt>
                <c:pt idx="42">
                  <c:v>0</c:v>
                </c:pt>
                <c:pt idx="43">
                  <c:v>0</c:v>
                </c:pt>
                <c:pt idx="44">
                  <c:v>0</c:v>
                </c:pt>
                <c:pt idx="45">
                  <c:v>0</c:v>
                </c:pt>
                <c:pt idx="46">
                  <c:v>0</c:v>
                </c:pt>
                <c:pt idx="47">
                  <c:v>0</c:v>
                </c:pt>
              </c:numCache>
            </c:numRef>
          </c:val>
          <c:extLst>
            <c:ext xmlns:c16="http://schemas.microsoft.com/office/drawing/2014/chart" uri="{C3380CC4-5D6E-409C-BE32-E72D297353CC}">
              <c16:uniqueId val="{00000000-2AC0-4F7F-B104-5A14CDD3D912}"/>
            </c:ext>
          </c:extLst>
        </c:ser>
        <c:dLbls>
          <c:showLegendKey val="0"/>
          <c:showVal val="0"/>
          <c:showCatName val="0"/>
          <c:showSerName val="0"/>
          <c:showPercent val="0"/>
          <c:showBubbleSize val="0"/>
        </c:dLbls>
        <c:gapWidth val="0"/>
        <c:axId val="128596224"/>
        <c:axId val="128594688"/>
      </c:barChart>
      <c:lineChart>
        <c:grouping val="standard"/>
        <c:varyColors val="0"/>
        <c:ser>
          <c:idx val="0"/>
          <c:order val="0"/>
          <c:tx>
            <c:strRef>
              <c:f>'輔助背景-垂直'!$C$1</c:f>
              <c:strCache>
                <c:ptCount val="1"/>
                <c:pt idx="0">
                  <c:v>數值</c:v>
                </c:pt>
              </c:strCache>
            </c:strRef>
          </c:tx>
          <c:spPr>
            <a:ln w="12700">
              <a:solidFill>
                <a:schemeClr val="bg1">
                  <a:lumMod val="50000"/>
                </a:schemeClr>
              </a:solidFill>
            </a:ln>
          </c:spPr>
          <c:marker>
            <c:symbol val="circle"/>
            <c:size val="5"/>
            <c:spPr>
              <a:solidFill>
                <a:schemeClr val="bg1">
                  <a:lumMod val="50000"/>
                </a:schemeClr>
              </a:solidFill>
              <a:ln>
                <a:solidFill>
                  <a:schemeClr val="bg1">
                    <a:lumMod val="50000"/>
                  </a:schemeClr>
                </a:solidFill>
              </a:ln>
            </c:spPr>
          </c:marker>
          <c:cat>
            <c:multiLvlStrRef>
              <c:f>'輔助背景-垂直'!$A$2:$B$49</c:f>
              <c:multiLvlStrCache>
                <c:ptCount val="48"/>
                <c:lvl>
                  <c:pt idx="0">
                    <c:v>14</c:v>
                  </c:pt>
                  <c:pt idx="1">
                    <c:v>15</c:v>
                  </c:pt>
                  <c:pt idx="2">
                    <c:v>16</c:v>
                  </c:pt>
                  <c:pt idx="3">
                    <c:v>17</c:v>
                  </c:pt>
                  <c:pt idx="4">
                    <c:v>18</c:v>
                  </c:pt>
                  <c:pt idx="5">
                    <c:v>19</c:v>
                  </c:pt>
                  <c:pt idx="6">
                    <c:v>20</c:v>
                  </c:pt>
                  <c:pt idx="7">
                    <c:v>21</c:v>
                  </c:pt>
                  <c:pt idx="8">
                    <c:v>22</c:v>
                  </c:pt>
                  <c:pt idx="9">
                    <c:v>23</c:v>
                  </c:pt>
                  <c:pt idx="10">
                    <c:v>00</c:v>
                  </c:pt>
                  <c:pt idx="11">
                    <c:v>01</c:v>
                  </c:pt>
                  <c:pt idx="12">
                    <c:v>02</c:v>
                  </c:pt>
                  <c:pt idx="13">
                    <c:v>03</c:v>
                  </c:pt>
                  <c:pt idx="14">
                    <c:v>04</c:v>
                  </c:pt>
                  <c:pt idx="15">
                    <c:v>05</c:v>
                  </c:pt>
                  <c:pt idx="16">
                    <c:v>06</c:v>
                  </c:pt>
                  <c:pt idx="17">
                    <c:v>07</c:v>
                  </c:pt>
                  <c:pt idx="18">
                    <c:v>08</c:v>
                  </c:pt>
                  <c:pt idx="19">
                    <c:v>09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00</c:v>
                  </c:pt>
                  <c:pt idx="35">
                    <c:v>01</c:v>
                  </c:pt>
                  <c:pt idx="36">
                    <c:v>02</c:v>
                  </c:pt>
                  <c:pt idx="37">
                    <c:v>03</c:v>
                  </c:pt>
                  <c:pt idx="38">
                    <c:v>04</c:v>
                  </c:pt>
                  <c:pt idx="39">
                    <c:v>05</c:v>
                  </c:pt>
                  <c:pt idx="40">
                    <c:v>06</c:v>
                  </c:pt>
                  <c:pt idx="41">
                    <c:v>07</c:v>
                  </c:pt>
                  <c:pt idx="42">
                    <c:v>08</c:v>
                  </c:pt>
                  <c:pt idx="43">
                    <c:v>09</c:v>
                  </c:pt>
                  <c:pt idx="44">
                    <c:v>10</c:v>
                  </c:pt>
                  <c:pt idx="45">
                    <c:v>11</c:v>
                  </c:pt>
                  <c:pt idx="46">
                    <c:v>12</c:v>
                  </c:pt>
                  <c:pt idx="47">
                    <c:v>13</c:v>
                  </c:pt>
                </c:lvl>
                <c:lvl>
                  <c:pt idx="0">
                    <c:v>day1</c:v>
                  </c:pt>
                  <c:pt idx="34">
                    <c:v>day2</c:v>
                  </c:pt>
                </c:lvl>
              </c:multiLvlStrCache>
            </c:multiLvlStrRef>
          </c:cat>
          <c:val>
            <c:numRef>
              <c:f>'輔助背景-垂直'!$C$2:$C$49</c:f>
              <c:numCache>
                <c:formatCode>General</c:formatCode>
                <c:ptCount val="48"/>
                <c:pt idx="0">
                  <c:v>80</c:v>
                </c:pt>
                <c:pt idx="1">
                  <c:v>82</c:v>
                </c:pt>
                <c:pt idx="2">
                  <c:v>83</c:v>
                </c:pt>
                <c:pt idx="3">
                  <c:v>80</c:v>
                </c:pt>
                <c:pt idx="4">
                  <c:v>60</c:v>
                </c:pt>
                <c:pt idx="5">
                  <c:v>55</c:v>
                </c:pt>
                <c:pt idx="6">
                  <c:v>40</c:v>
                </c:pt>
                <c:pt idx="7">
                  <c:v>30</c:v>
                </c:pt>
                <c:pt idx="8">
                  <c:v>20</c:v>
                </c:pt>
                <c:pt idx="9">
                  <c:v>18</c:v>
                </c:pt>
                <c:pt idx="10">
                  <c:v>20</c:v>
                </c:pt>
                <c:pt idx="11">
                  <c:v>22</c:v>
                </c:pt>
                <c:pt idx="12">
                  <c:v>23</c:v>
                </c:pt>
                <c:pt idx="13">
                  <c:v>24</c:v>
                </c:pt>
                <c:pt idx="14">
                  <c:v>20</c:v>
                </c:pt>
                <c:pt idx="15">
                  <c:v>30</c:v>
                </c:pt>
                <c:pt idx="16">
                  <c:v>35</c:v>
                </c:pt>
                <c:pt idx="17">
                  <c:v>40</c:v>
                </c:pt>
                <c:pt idx="18">
                  <c:v>43</c:v>
                </c:pt>
                <c:pt idx="19">
                  <c:v>50</c:v>
                </c:pt>
                <c:pt idx="20">
                  <c:v>55</c:v>
                </c:pt>
                <c:pt idx="21">
                  <c:v>60</c:v>
                </c:pt>
                <c:pt idx="22">
                  <c:v>65</c:v>
                </c:pt>
                <c:pt idx="23">
                  <c:v>75</c:v>
                </c:pt>
                <c:pt idx="24">
                  <c:v>80</c:v>
                </c:pt>
                <c:pt idx="25">
                  <c:v>82</c:v>
                </c:pt>
                <c:pt idx="26">
                  <c:v>83</c:v>
                </c:pt>
                <c:pt idx="27">
                  <c:v>80</c:v>
                </c:pt>
                <c:pt idx="28">
                  <c:v>60</c:v>
                </c:pt>
                <c:pt idx="29">
                  <c:v>55</c:v>
                </c:pt>
                <c:pt idx="30">
                  <c:v>40</c:v>
                </c:pt>
                <c:pt idx="31">
                  <c:v>30</c:v>
                </c:pt>
                <c:pt idx="32">
                  <c:v>20</c:v>
                </c:pt>
                <c:pt idx="33">
                  <c:v>18</c:v>
                </c:pt>
                <c:pt idx="34">
                  <c:v>20</c:v>
                </c:pt>
                <c:pt idx="35">
                  <c:v>22</c:v>
                </c:pt>
                <c:pt idx="36">
                  <c:v>23</c:v>
                </c:pt>
                <c:pt idx="37">
                  <c:v>24</c:v>
                </c:pt>
                <c:pt idx="38">
                  <c:v>20</c:v>
                </c:pt>
                <c:pt idx="39">
                  <c:v>30</c:v>
                </c:pt>
                <c:pt idx="40">
                  <c:v>35</c:v>
                </c:pt>
                <c:pt idx="41">
                  <c:v>40</c:v>
                </c:pt>
                <c:pt idx="42">
                  <c:v>43</c:v>
                </c:pt>
                <c:pt idx="43">
                  <c:v>50</c:v>
                </c:pt>
                <c:pt idx="44">
                  <c:v>55</c:v>
                </c:pt>
                <c:pt idx="45">
                  <c:v>60</c:v>
                </c:pt>
                <c:pt idx="46">
                  <c:v>65</c:v>
                </c:pt>
                <c:pt idx="47">
                  <c:v>75</c:v>
                </c:pt>
              </c:numCache>
            </c:numRef>
          </c:val>
          <c:smooth val="0"/>
          <c:extLst>
            <c:ext xmlns:c16="http://schemas.microsoft.com/office/drawing/2014/chart" uri="{C3380CC4-5D6E-409C-BE32-E72D297353CC}">
              <c16:uniqueId val="{00000001-2AC0-4F7F-B104-5A14CDD3D912}"/>
            </c:ext>
          </c:extLst>
        </c:ser>
        <c:dLbls>
          <c:showLegendKey val="0"/>
          <c:showVal val="0"/>
          <c:showCatName val="0"/>
          <c:showSerName val="0"/>
          <c:showPercent val="0"/>
          <c:showBubbleSize val="0"/>
        </c:dLbls>
        <c:marker val="1"/>
        <c:smooth val="0"/>
        <c:axId val="128582400"/>
        <c:axId val="128584704"/>
      </c:lineChart>
      <c:catAx>
        <c:axId val="128582400"/>
        <c:scaling>
          <c:orientation val="minMax"/>
        </c:scaling>
        <c:delete val="0"/>
        <c:axPos val="b"/>
        <c:numFmt formatCode="hh" sourceLinked="0"/>
        <c:majorTickMark val="out"/>
        <c:minorTickMark val="none"/>
        <c:tickLblPos val="nextTo"/>
        <c:txPr>
          <a:bodyPr rot="0" vert="horz" anchor="ctr" anchorCtr="0"/>
          <a:lstStyle/>
          <a:p>
            <a:pPr>
              <a:defRPr/>
            </a:pPr>
            <a:endParaRPr lang="zh-TW"/>
          </a:p>
        </c:txPr>
        <c:crossAx val="128584704"/>
        <c:crosses val="autoZero"/>
        <c:auto val="1"/>
        <c:lblAlgn val="ctr"/>
        <c:lblOffset val="100"/>
        <c:tickMarkSkip val="1"/>
        <c:noMultiLvlLbl val="0"/>
      </c:catAx>
      <c:valAx>
        <c:axId val="128584704"/>
        <c:scaling>
          <c:orientation val="minMax"/>
        </c:scaling>
        <c:delete val="0"/>
        <c:axPos val="l"/>
        <c:numFmt formatCode="General" sourceLinked="1"/>
        <c:majorTickMark val="out"/>
        <c:minorTickMark val="none"/>
        <c:tickLblPos val="nextTo"/>
        <c:crossAx val="128582400"/>
        <c:crosses val="autoZero"/>
        <c:crossBetween val="between"/>
        <c:majorUnit val="10"/>
      </c:valAx>
      <c:valAx>
        <c:axId val="128594688"/>
        <c:scaling>
          <c:orientation val="minMax"/>
          <c:max val="1"/>
          <c:min val="0"/>
        </c:scaling>
        <c:delete val="0"/>
        <c:axPos val="r"/>
        <c:numFmt formatCode="General" sourceLinked="1"/>
        <c:majorTickMark val="none"/>
        <c:minorTickMark val="none"/>
        <c:tickLblPos val="none"/>
        <c:spPr>
          <a:ln>
            <a:noFill/>
          </a:ln>
        </c:spPr>
        <c:crossAx val="128596224"/>
        <c:crosses val="max"/>
        <c:crossBetween val="between"/>
      </c:valAx>
      <c:catAx>
        <c:axId val="128596224"/>
        <c:scaling>
          <c:orientation val="minMax"/>
        </c:scaling>
        <c:delete val="1"/>
        <c:axPos val="b"/>
        <c:numFmt formatCode="hh" sourceLinked="1"/>
        <c:majorTickMark val="out"/>
        <c:minorTickMark val="none"/>
        <c:tickLblPos val="nextTo"/>
        <c:crossAx val="128594688"/>
        <c:crosses val="autoZero"/>
        <c:auto val="1"/>
        <c:lblAlgn val="ctr"/>
        <c:lblOffset val="100"/>
        <c:noMultiLvlLbl val="0"/>
      </c:cat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81245747059396E-2"/>
          <c:y val="6.9258149182965023E-2"/>
          <c:w val="0.81582531350247889"/>
          <c:h val="0.70986741173482359"/>
        </c:manualLayout>
      </c:layout>
      <c:barChart>
        <c:barDir val="col"/>
        <c:grouping val="clustered"/>
        <c:varyColors val="0"/>
        <c:ser>
          <c:idx val="1"/>
          <c:order val="1"/>
          <c:tx>
            <c:strRef>
              <c:f>'輔助背景-垂直'!$D$1</c:f>
              <c:strCache>
                <c:ptCount val="1"/>
                <c:pt idx="0">
                  <c:v>夜晚</c:v>
                </c:pt>
              </c:strCache>
            </c:strRef>
          </c:tx>
          <c:spPr>
            <a:solidFill>
              <a:schemeClr val="bg1">
                <a:lumMod val="85000"/>
              </a:schemeClr>
            </a:solidFill>
            <a:ln>
              <a:solidFill>
                <a:schemeClr val="bg1">
                  <a:lumMod val="50000"/>
                </a:schemeClr>
              </a:solidFill>
            </a:ln>
          </c:spPr>
          <c:invertIfNegative val="0"/>
          <c:cat>
            <c:numRef>
              <c:f>'輔助背景-垂直'!$B$2:$B$49</c:f>
              <c:numCache>
                <c:formatCode>hh</c:formatCode>
                <c:ptCount val="48"/>
                <c:pt idx="0">
                  <c:v>0.58333333333333337</c:v>
                </c:pt>
                <c:pt idx="1">
                  <c:v>0.625</c:v>
                </c:pt>
                <c:pt idx="2">
                  <c:v>0.66666666666666696</c:v>
                </c:pt>
                <c:pt idx="3">
                  <c:v>0.70833333333333304</c:v>
                </c:pt>
                <c:pt idx="4">
                  <c:v>0.75</c:v>
                </c:pt>
                <c:pt idx="5">
                  <c:v>0.79166666666666596</c:v>
                </c:pt>
                <c:pt idx="6">
                  <c:v>0.83333333333333304</c:v>
                </c:pt>
                <c:pt idx="7">
                  <c:v>0.874999999999999</c:v>
                </c:pt>
                <c:pt idx="8">
                  <c:v>0.91666666666666596</c:v>
                </c:pt>
                <c:pt idx="9">
                  <c:v>0.95833333333333304</c:v>
                </c:pt>
                <c:pt idx="10">
                  <c:v>0.999999999999999</c:v>
                </c:pt>
                <c:pt idx="11">
                  <c:v>1.0416666666666701</c:v>
                </c:pt>
                <c:pt idx="12">
                  <c:v>1.0833333333333299</c:v>
                </c:pt>
                <c:pt idx="13">
                  <c:v>1.125</c:v>
                </c:pt>
                <c:pt idx="14">
                  <c:v>1.1666666666666701</c:v>
                </c:pt>
                <c:pt idx="15">
                  <c:v>1.2083333333333299</c:v>
                </c:pt>
                <c:pt idx="16">
                  <c:v>1.25</c:v>
                </c:pt>
                <c:pt idx="17">
                  <c:v>1.2916666666666701</c:v>
                </c:pt>
                <c:pt idx="18">
                  <c:v>1.3333333333333299</c:v>
                </c:pt>
                <c:pt idx="19">
                  <c:v>1.375</c:v>
                </c:pt>
                <c:pt idx="20">
                  <c:v>1.4166666666666701</c:v>
                </c:pt>
                <c:pt idx="21">
                  <c:v>1.4583333333333299</c:v>
                </c:pt>
                <c:pt idx="22">
                  <c:v>1.5</c:v>
                </c:pt>
                <c:pt idx="23">
                  <c:v>1.5416666666666701</c:v>
                </c:pt>
                <c:pt idx="24">
                  <c:v>0.58333333333333337</c:v>
                </c:pt>
                <c:pt idx="25">
                  <c:v>0.625</c:v>
                </c:pt>
                <c:pt idx="26">
                  <c:v>0.66666666666666696</c:v>
                </c:pt>
                <c:pt idx="27">
                  <c:v>0.70833333333333304</c:v>
                </c:pt>
                <c:pt idx="28">
                  <c:v>0.75</c:v>
                </c:pt>
                <c:pt idx="29">
                  <c:v>0.79166666666666596</c:v>
                </c:pt>
                <c:pt idx="30">
                  <c:v>0.83333333333333304</c:v>
                </c:pt>
                <c:pt idx="31">
                  <c:v>0.874999999999999</c:v>
                </c:pt>
                <c:pt idx="32">
                  <c:v>0.91666666666666596</c:v>
                </c:pt>
                <c:pt idx="33">
                  <c:v>0.95833333333333304</c:v>
                </c:pt>
                <c:pt idx="34">
                  <c:v>0.999999999999999</c:v>
                </c:pt>
                <c:pt idx="35">
                  <c:v>1.0416666666666701</c:v>
                </c:pt>
                <c:pt idx="36">
                  <c:v>1.0833333333333299</c:v>
                </c:pt>
                <c:pt idx="37">
                  <c:v>1.125</c:v>
                </c:pt>
                <c:pt idx="38">
                  <c:v>1.1666666666666701</c:v>
                </c:pt>
                <c:pt idx="39">
                  <c:v>1.2083333333333299</c:v>
                </c:pt>
                <c:pt idx="40">
                  <c:v>1.25</c:v>
                </c:pt>
                <c:pt idx="41">
                  <c:v>1.2916666666666701</c:v>
                </c:pt>
                <c:pt idx="42">
                  <c:v>1.3333333333333299</c:v>
                </c:pt>
                <c:pt idx="43">
                  <c:v>1.375</c:v>
                </c:pt>
                <c:pt idx="44">
                  <c:v>1.4166666666666701</c:v>
                </c:pt>
                <c:pt idx="45">
                  <c:v>1.4583333333333299</c:v>
                </c:pt>
                <c:pt idx="46">
                  <c:v>1.5</c:v>
                </c:pt>
                <c:pt idx="47">
                  <c:v>1.5416666666666701</c:v>
                </c:pt>
              </c:numCache>
            </c:numRef>
          </c:cat>
          <c:val>
            <c:numRef>
              <c:f>'輔助背景-垂直'!$D$2:$D$49</c:f>
              <c:numCache>
                <c:formatCode>General</c:formatCode>
                <c:ptCount val="48"/>
                <c:pt idx="0">
                  <c:v>0</c:v>
                </c:pt>
                <c:pt idx="1">
                  <c:v>0</c:v>
                </c:pt>
                <c:pt idx="2">
                  <c:v>0</c:v>
                </c:pt>
                <c:pt idx="3">
                  <c:v>0</c:v>
                </c:pt>
                <c:pt idx="4">
                  <c:v>0</c:v>
                </c:pt>
                <c:pt idx="5">
                  <c:v>0</c:v>
                </c:pt>
                <c:pt idx="6">
                  <c:v>1</c:v>
                </c:pt>
                <c:pt idx="7">
                  <c:v>1</c:v>
                </c:pt>
                <c:pt idx="8">
                  <c:v>1</c:v>
                </c:pt>
                <c:pt idx="9">
                  <c:v>1</c:v>
                </c:pt>
                <c:pt idx="10">
                  <c:v>1</c:v>
                </c:pt>
                <c:pt idx="11">
                  <c:v>1</c:v>
                </c:pt>
                <c:pt idx="12">
                  <c:v>1</c:v>
                </c:pt>
                <c:pt idx="13">
                  <c:v>1</c:v>
                </c:pt>
                <c:pt idx="14">
                  <c:v>1</c:v>
                </c:pt>
                <c:pt idx="15">
                  <c:v>1</c:v>
                </c:pt>
                <c:pt idx="16">
                  <c:v>1</c:v>
                </c:pt>
                <c:pt idx="17">
                  <c:v>0</c:v>
                </c:pt>
                <c:pt idx="18">
                  <c:v>0</c:v>
                </c:pt>
                <c:pt idx="19">
                  <c:v>0</c:v>
                </c:pt>
                <c:pt idx="20">
                  <c:v>0</c:v>
                </c:pt>
                <c:pt idx="21">
                  <c:v>0</c:v>
                </c:pt>
                <c:pt idx="22">
                  <c:v>0</c:v>
                </c:pt>
                <c:pt idx="23">
                  <c:v>0</c:v>
                </c:pt>
                <c:pt idx="24">
                  <c:v>0</c:v>
                </c:pt>
                <c:pt idx="25">
                  <c:v>0</c:v>
                </c:pt>
                <c:pt idx="26">
                  <c:v>0</c:v>
                </c:pt>
                <c:pt idx="27">
                  <c:v>0</c:v>
                </c:pt>
                <c:pt idx="28">
                  <c:v>1</c:v>
                </c:pt>
                <c:pt idx="29">
                  <c:v>1</c:v>
                </c:pt>
                <c:pt idx="30">
                  <c:v>1</c:v>
                </c:pt>
                <c:pt idx="31">
                  <c:v>1</c:v>
                </c:pt>
                <c:pt idx="32">
                  <c:v>1</c:v>
                </c:pt>
                <c:pt idx="33">
                  <c:v>1</c:v>
                </c:pt>
                <c:pt idx="34">
                  <c:v>1</c:v>
                </c:pt>
                <c:pt idx="35">
                  <c:v>1</c:v>
                </c:pt>
                <c:pt idx="36">
                  <c:v>1</c:v>
                </c:pt>
                <c:pt idx="37">
                  <c:v>1</c:v>
                </c:pt>
                <c:pt idx="38">
                  <c:v>1</c:v>
                </c:pt>
                <c:pt idx="39">
                  <c:v>1</c:v>
                </c:pt>
                <c:pt idx="40">
                  <c:v>1</c:v>
                </c:pt>
                <c:pt idx="41">
                  <c:v>0</c:v>
                </c:pt>
                <c:pt idx="42">
                  <c:v>0</c:v>
                </c:pt>
                <c:pt idx="43">
                  <c:v>0</c:v>
                </c:pt>
                <c:pt idx="44">
                  <c:v>0</c:v>
                </c:pt>
                <c:pt idx="45">
                  <c:v>0</c:v>
                </c:pt>
                <c:pt idx="46">
                  <c:v>0</c:v>
                </c:pt>
                <c:pt idx="47">
                  <c:v>0</c:v>
                </c:pt>
              </c:numCache>
            </c:numRef>
          </c:val>
          <c:extLst>
            <c:ext xmlns:c16="http://schemas.microsoft.com/office/drawing/2014/chart" uri="{C3380CC4-5D6E-409C-BE32-E72D297353CC}">
              <c16:uniqueId val="{00000000-C89F-4634-B058-33460FD8B2D7}"/>
            </c:ext>
          </c:extLst>
        </c:ser>
        <c:dLbls>
          <c:showLegendKey val="0"/>
          <c:showVal val="0"/>
          <c:showCatName val="0"/>
          <c:showSerName val="0"/>
          <c:showPercent val="0"/>
          <c:showBubbleSize val="0"/>
        </c:dLbls>
        <c:gapWidth val="0"/>
        <c:axId val="128596224"/>
        <c:axId val="128594688"/>
      </c:barChart>
      <c:lineChart>
        <c:grouping val="standard"/>
        <c:varyColors val="0"/>
        <c:ser>
          <c:idx val="0"/>
          <c:order val="0"/>
          <c:tx>
            <c:strRef>
              <c:f>'輔助背景-垂直'!$C$1</c:f>
              <c:strCache>
                <c:ptCount val="1"/>
                <c:pt idx="0">
                  <c:v>數值</c:v>
                </c:pt>
              </c:strCache>
            </c:strRef>
          </c:tx>
          <c:spPr>
            <a:ln w="12700">
              <a:solidFill>
                <a:schemeClr val="bg1">
                  <a:lumMod val="50000"/>
                </a:schemeClr>
              </a:solidFill>
            </a:ln>
          </c:spPr>
          <c:marker>
            <c:symbol val="circle"/>
            <c:size val="5"/>
            <c:spPr>
              <a:solidFill>
                <a:schemeClr val="bg1">
                  <a:lumMod val="50000"/>
                </a:schemeClr>
              </a:solidFill>
              <a:ln>
                <a:solidFill>
                  <a:schemeClr val="bg1">
                    <a:lumMod val="50000"/>
                  </a:schemeClr>
                </a:solidFill>
              </a:ln>
            </c:spPr>
          </c:marker>
          <c:cat>
            <c:multiLvlStrRef>
              <c:f>'輔助背景-垂直'!$A$2:$B$49</c:f>
              <c:multiLvlStrCache>
                <c:ptCount val="48"/>
                <c:lvl>
                  <c:pt idx="0">
                    <c:v>14</c:v>
                  </c:pt>
                  <c:pt idx="1">
                    <c:v>15</c:v>
                  </c:pt>
                  <c:pt idx="2">
                    <c:v>16</c:v>
                  </c:pt>
                  <c:pt idx="3">
                    <c:v>17</c:v>
                  </c:pt>
                  <c:pt idx="4">
                    <c:v>18</c:v>
                  </c:pt>
                  <c:pt idx="5">
                    <c:v>19</c:v>
                  </c:pt>
                  <c:pt idx="6">
                    <c:v>20</c:v>
                  </c:pt>
                  <c:pt idx="7">
                    <c:v>21</c:v>
                  </c:pt>
                  <c:pt idx="8">
                    <c:v>22</c:v>
                  </c:pt>
                  <c:pt idx="9">
                    <c:v>23</c:v>
                  </c:pt>
                  <c:pt idx="10">
                    <c:v>00</c:v>
                  </c:pt>
                  <c:pt idx="11">
                    <c:v>01</c:v>
                  </c:pt>
                  <c:pt idx="12">
                    <c:v>02</c:v>
                  </c:pt>
                  <c:pt idx="13">
                    <c:v>03</c:v>
                  </c:pt>
                  <c:pt idx="14">
                    <c:v>04</c:v>
                  </c:pt>
                  <c:pt idx="15">
                    <c:v>05</c:v>
                  </c:pt>
                  <c:pt idx="16">
                    <c:v>06</c:v>
                  </c:pt>
                  <c:pt idx="17">
                    <c:v>07</c:v>
                  </c:pt>
                  <c:pt idx="18">
                    <c:v>08</c:v>
                  </c:pt>
                  <c:pt idx="19">
                    <c:v>09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00</c:v>
                  </c:pt>
                  <c:pt idx="35">
                    <c:v>01</c:v>
                  </c:pt>
                  <c:pt idx="36">
                    <c:v>02</c:v>
                  </c:pt>
                  <c:pt idx="37">
                    <c:v>03</c:v>
                  </c:pt>
                  <c:pt idx="38">
                    <c:v>04</c:v>
                  </c:pt>
                  <c:pt idx="39">
                    <c:v>05</c:v>
                  </c:pt>
                  <c:pt idx="40">
                    <c:v>06</c:v>
                  </c:pt>
                  <c:pt idx="41">
                    <c:v>07</c:v>
                  </c:pt>
                  <c:pt idx="42">
                    <c:v>08</c:v>
                  </c:pt>
                  <c:pt idx="43">
                    <c:v>09</c:v>
                  </c:pt>
                  <c:pt idx="44">
                    <c:v>10</c:v>
                  </c:pt>
                  <c:pt idx="45">
                    <c:v>11</c:v>
                  </c:pt>
                  <c:pt idx="46">
                    <c:v>12</c:v>
                  </c:pt>
                  <c:pt idx="47">
                    <c:v>13</c:v>
                  </c:pt>
                </c:lvl>
                <c:lvl>
                  <c:pt idx="0">
                    <c:v>day1</c:v>
                  </c:pt>
                  <c:pt idx="34">
                    <c:v>day2</c:v>
                  </c:pt>
                </c:lvl>
              </c:multiLvlStrCache>
            </c:multiLvlStrRef>
          </c:cat>
          <c:val>
            <c:numRef>
              <c:f>'輔助背景-垂直'!$C$2:$C$49</c:f>
              <c:numCache>
                <c:formatCode>General</c:formatCode>
                <c:ptCount val="48"/>
                <c:pt idx="0">
                  <c:v>80</c:v>
                </c:pt>
                <c:pt idx="1">
                  <c:v>82</c:v>
                </c:pt>
                <c:pt idx="2">
                  <c:v>83</c:v>
                </c:pt>
                <c:pt idx="3">
                  <c:v>80</c:v>
                </c:pt>
                <c:pt idx="4">
                  <c:v>60</c:v>
                </c:pt>
                <c:pt idx="5">
                  <c:v>55</c:v>
                </c:pt>
                <c:pt idx="6">
                  <c:v>40</c:v>
                </c:pt>
                <c:pt idx="7">
                  <c:v>30</c:v>
                </c:pt>
                <c:pt idx="8">
                  <c:v>20</c:v>
                </c:pt>
                <c:pt idx="9">
                  <c:v>18</c:v>
                </c:pt>
                <c:pt idx="10">
                  <c:v>20</c:v>
                </c:pt>
                <c:pt idx="11">
                  <c:v>22</c:v>
                </c:pt>
                <c:pt idx="12">
                  <c:v>23</c:v>
                </c:pt>
                <c:pt idx="13">
                  <c:v>24</c:v>
                </c:pt>
                <c:pt idx="14">
                  <c:v>20</c:v>
                </c:pt>
                <c:pt idx="15">
                  <c:v>30</c:v>
                </c:pt>
                <c:pt idx="16">
                  <c:v>35</c:v>
                </c:pt>
                <c:pt idx="17">
                  <c:v>40</c:v>
                </c:pt>
                <c:pt idx="18">
                  <c:v>43</c:v>
                </c:pt>
                <c:pt idx="19">
                  <c:v>50</c:v>
                </c:pt>
                <c:pt idx="20">
                  <c:v>55</c:v>
                </c:pt>
                <c:pt idx="21">
                  <c:v>60</c:v>
                </c:pt>
                <c:pt idx="22">
                  <c:v>65</c:v>
                </c:pt>
                <c:pt idx="23">
                  <c:v>75</c:v>
                </c:pt>
                <c:pt idx="24">
                  <c:v>80</c:v>
                </c:pt>
                <c:pt idx="25">
                  <c:v>82</c:v>
                </c:pt>
                <c:pt idx="26">
                  <c:v>83</c:v>
                </c:pt>
                <c:pt idx="27">
                  <c:v>80</c:v>
                </c:pt>
                <c:pt idx="28">
                  <c:v>60</c:v>
                </c:pt>
                <c:pt idx="29">
                  <c:v>55</c:v>
                </c:pt>
                <c:pt idx="30">
                  <c:v>40</c:v>
                </c:pt>
                <c:pt idx="31">
                  <c:v>30</c:v>
                </c:pt>
                <c:pt idx="32">
                  <c:v>20</c:v>
                </c:pt>
                <c:pt idx="33">
                  <c:v>18</c:v>
                </c:pt>
                <c:pt idx="34">
                  <c:v>20</c:v>
                </c:pt>
                <c:pt idx="35">
                  <c:v>22</c:v>
                </c:pt>
                <c:pt idx="36">
                  <c:v>23</c:v>
                </c:pt>
                <c:pt idx="37">
                  <c:v>24</c:v>
                </c:pt>
                <c:pt idx="38">
                  <c:v>20</c:v>
                </c:pt>
                <c:pt idx="39">
                  <c:v>30</c:v>
                </c:pt>
                <c:pt idx="40">
                  <c:v>35</c:v>
                </c:pt>
                <c:pt idx="41">
                  <c:v>40</c:v>
                </c:pt>
                <c:pt idx="42">
                  <c:v>43</c:v>
                </c:pt>
                <c:pt idx="43">
                  <c:v>50</c:v>
                </c:pt>
                <c:pt idx="44">
                  <c:v>55</c:v>
                </c:pt>
                <c:pt idx="45">
                  <c:v>60</c:v>
                </c:pt>
                <c:pt idx="46">
                  <c:v>65</c:v>
                </c:pt>
                <c:pt idx="47">
                  <c:v>75</c:v>
                </c:pt>
              </c:numCache>
            </c:numRef>
          </c:val>
          <c:smooth val="0"/>
          <c:extLst>
            <c:ext xmlns:c16="http://schemas.microsoft.com/office/drawing/2014/chart" uri="{C3380CC4-5D6E-409C-BE32-E72D297353CC}">
              <c16:uniqueId val="{00000001-C89F-4634-B058-33460FD8B2D7}"/>
            </c:ext>
          </c:extLst>
        </c:ser>
        <c:dLbls>
          <c:showLegendKey val="0"/>
          <c:showVal val="0"/>
          <c:showCatName val="0"/>
          <c:showSerName val="0"/>
          <c:showPercent val="0"/>
          <c:showBubbleSize val="0"/>
        </c:dLbls>
        <c:marker val="1"/>
        <c:smooth val="0"/>
        <c:axId val="128582400"/>
        <c:axId val="128584704"/>
      </c:lineChart>
      <c:catAx>
        <c:axId val="128582400"/>
        <c:scaling>
          <c:orientation val="minMax"/>
        </c:scaling>
        <c:delete val="0"/>
        <c:axPos val="b"/>
        <c:numFmt formatCode="hh" sourceLinked="0"/>
        <c:majorTickMark val="out"/>
        <c:minorTickMark val="none"/>
        <c:tickLblPos val="nextTo"/>
        <c:txPr>
          <a:bodyPr rot="0" vert="horz" anchor="ctr" anchorCtr="0"/>
          <a:lstStyle/>
          <a:p>
            <a:pPr>
              <a:defRPr/>
            </a:pPr>
            <a:endParaRPr lang="zh-TW"/>
          </a:p>
        </c:txPr>
        <c:crossAx val="128584704"/>
        <c:crosses val="autoZero"/>
        <c:auto val="1"/>
        <c:lblAlgn val="ctr"/>
        <c:lblOffset val="100"/>
        <c:tickMarkSkip val="1"/>
        <c:noMultiLvlLbl val="0"/>
      </c:catAx>
      <c:valAx>
        <c:axId val="128584704"/>
        <c:scaling>
          <c:orientation val="minMax"/>
        </c:scaling>
        <c:delete val="0"/>
        <c:axPos val="l"/>
        <c:numFmt formatCode="General" sourceLinked="1"/>
        <c:majorTickMark val="out"/>
        <c:minorTickMark val="none"/>
        <c:tickLblPos val="nextTo"/>
        <c:crossAx val="128582400"/>
        <c:crosses val="autoZero"/>
        <c:crossBetween val="between"/>
        <c:majorUnit val="10"/>
      </c:valAx>
      <c:valAx>
        <c:axId val="128594688"/>
        <c:scaling>
          <c:orientation val="minMax"/>
          <c:max val="1"/>
          <c:min val="0"/>
        </c:scaling>
        <c:delete val="0"/>
        <c:axPos val="r"/>
        <c:numFmt formatCode="General" sourceLinked="1"/>
        <c:majorTickMark val="none"/>
        <c:minorTickMark val="none"/>
        <c:tickLblPos val="nextTo"/>
        <c:crossAx val="128596224"/>
        <c:crosses val="max"/>
        <c:crossBetween val="between"/>
      </c:valAx>
      <c:catAx>
        <c:axId val="128596224"/>
        <c:scaling>
          <c:orientation val="minMax"/>
        </c:scaling>
        <c:delete val="1"/>
        <c:axPos val="b"/>
        <c:numFmt formatCode="hh" sourceLinked="1"/>
        <c:majorTickMark val="out"/>
        <c:minorTickMark val="none"/>
        <c:tickLblPos val="nextTo"/>
        <c:crossAx val="128594688"/>
        <c:crosses val="autoZero"/>
        <c:auto val="1"/>
        <c:lblAlgn val="ctr"/>
        <c:lblOffset val="100"/>
        <c:noMultiLvlLbl val="0"/>
      </c:cat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96062992125983"/>
          <c:y val="0.13010425780110821"/>
          <c:w val="0.75003937007874011"/>
          <c:h val="0.76317512394284048"/>
        </c:manualLayout>
      </c:layout>
      <c:barChart>
        <c:barDir val="col"/>
        <c:grouping val="stacked"/>
        <c:varyColors val="0"/>
        <c:ser>
          <c:idx val="0"/>
          <c:order val="1"/>
          <c:tx>
            <c:strRef>
              <c:f>'輔助背景-水平'!$C$1</c:f>
              <c:strCache>
                <c:ptCount val="1"/>
                <c:pt idx="0">
                  <c:v>low</c:v>
                </c:pt>
              </c:strCache>
            </c:strRef>
          </c:tx>
          <c:spPr>
            <a:ln>
              <a:solidFill>
                <a:schemeClr val="tx1"/>
              </a:solidFill>
            </a:ln>
          </c:spPr>
          <c:invertIfNegative val="0"/>
          <c:cat>
            <c:numRef>
              <c:f>'輔助背景-水平'!$A$2:$A$32</c:f>
              <c:numCache>
                <c:formatCode>General</c:formatCode>
                <c:ptCount val="3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numCache>
            </c:numRef>
          </c:cat>
          <c:val>
            <c:numRef>
              <c:f>'輔助背景-水平'!$C$2:$C$32</c:f>
              <c:numCache>
                <c:formatCode>General</c:formatCode>
                <c:ptCount val="3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numCache>
            </c:numRef>
          </c:val>
          <c:extLst>
            <c:ext xmlns:c16="http://schemas.microsoft.com/office/drawing/2014/chart" uri="{C3380CC4-5D6E-409C-BE32-E72D297353CC}">
              <c16:uniqueId val="{00000000-FFEC-406B-995A-DE67D071AE53}"/>
            </c:ext>
          </c:extLst>
        </c:ser>
        <c:ser>
          <c:idx val="2"/>
          <c:order val="2"/>
          <c:tx>
            <c:strRef>
              <c:f>'輔助背景-水平'!$D$1</c:f>
              <c:strCache>
                <c:ptCount val="1"/>
                <c:pt idx="0">
                  <c:v>add</c:v>
                </c:pt>
              </c:strCache>
            </c:strRef>
          </c:tx>
          <c:spPr>
            <a:ln>
              <a:solidFill>
                <a:schemeClr val="tx1"/>
              </a:solidFill>
            </a:ln>
          </c:spPr>
          <c:invertIfNegative val="0"/>
          <c:cat>
            <c:numRef>
              <c:f>'輔助背景-水平'!$A$2:$A$32</c:f>
              <c:numCache>
                <c:formatCode>General</c:formatCode>
                <c:ptCount val="3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numCache>
            </c:numRef>
          </c:cat>
          <c:val>
            <c:numRef>
              <c:f>'輔助背景-水平'!$D$2:$D$32</c:f>
              <c:numCache>
                <c:formatCode>General</c:formatCode>
                <c:ptCount val="31"/>
                <c:pt idx="0">
                  <c:v>20</c:v>
                </c:pt>
                <c:pt idx="1">
                  <c:v>20</c:v>
                </c:pt>
                <c:pt idx="2">
                  <c:v>20</c:v>
                </c:pt>
                <c:pt idx="3">
                  <c:v>20</c:v>
                </c:pt>
                <c:pt idx="4">
                  <c:v>20</c:v>
                </c:pt>
                <c:pt idx="5">
                  <c:v>20</c:v>
                </c:pt>
                <c:pt idx="6">
                  <c:v>20</c:v>
                </c:pt>
                <c:pt idx="7">
                  <c:v>20</c:v>
                </c:pt>
                <c:pt idx="8">
                  <c:v>20</c:v>
                </c:pt>
                <c:pt idx="9">
                  <c:v>20</c:v>
                </c:pt>
                <c:pt idx="10">
                  <c:v>20</c:v>
                </c:pt>
                <c:pt idx="11">
                  <c:v>20</c:v>
                </c:pt>
                <c:pt idx="12">
                  <c:v>20</c:v>
                </c:pt>
                <c:pt idx="13">
                  <c:v>20</c:v>
                </c:pt>
                <c:pt idx="14">
                  <c:v>20</c:v>
                </c:pt>
                <c:pt idx="15">
                  <c:v>20</c:v>
                </c:pt>
                <c:pt idx="16">
                  <c:v>20</c:v>
                </c:pt>
                <c:pt idx="17">
                  <c:v>20</c:v>
                </c:pt>
                <c:pt idx="18">
                  <c:v>20</c:v>
                </c:pt>
                <c:pt idx="19">
                  <c:v>20</c:v>
                </c:pt>
                <c:pt idx="20">
                  <c:v>20</c:v>
                </c:pt>
                <c:pt idx="21">
                  <c:v>20</c:v>
                </c:pt>
                <c:pt idx="22">
                  <c:v>20</c:v>
                </c:pt>
                <c:pt idx="23">
                  <c:v>20</c:v>
                </c:pt>
                <c:pt idx="24">
                  <c:v>20</c:v>
                </c:pt>
                <c:pt idx="25">
                  <c:v>20</c:v>
                </c:pt>
                <c:pt idx="26">
                  <c:v>20</c:v>
                </c:pt>
                <c:pt idx="27">
                  <c:v>20</c:v>
                </c:pt>
                <c:pt idx="28">
                  <c:v>20</c:v>
                </c:pt>
                <c:pt idx="29">
                  <c:v>20</c:v>
                </c:pt>
                <c:pt idx="30">
                  <c:v>20</c:v>
                </c:pt>
              </c:numCache>
            </c:numRef>
          </c:val>
          <c:extLst>
            <c:ext xmlns:c16="http://schemas.microsoft.com/office/drawing/2014/chart" uri="{C3380CC4-5D6E-409C-BE32-E72D297353CC}">
              <c16:uniqueId val="{00000001-FFEC-406B-995A-DE67D071AE53}"/>
            </c:ext>
          </c:extLst>
        </c:ser>
        <c:dLbls>
          <c:showLegendKey val="0"/>
          <c:showVal val="0"/>
          <c:showCatName val="0"/>
          <c:showSerName val="0"/>
          <c:showPercent val="0"/>
          <c:showBubbleSize val="0"/>
        </c:dLbls>
        <c:gapWidth val="0"/>
        <c:overlap val="100"/>
        <c:axId val="128000000"/>
        <c:axId val="128001536"/>
      </c:barChart>
      <c:lineChart>
        <c:grouping val="standard"/>
        <c:varyColors val="0"/>
        <c:ser>
          <c:idx val="1"/>
          <c:order val="0"/>
          <c:tx>
            <c:strRef>
              <c:f>'輔助背景-水平'!$B$1</c:f>
              <c:strCache>
                <c:ptCount val="1"/>
                <c:pt idx="0">
                  <c:v>temp</c:v>
                </c:pt>
              </c:strCache>
            </c:strRef>
          </c:tx>
          <c:spPr>
            <a:ln w="19050">
              <a:solidFill>
                <a:schemeClr val="bg1">
                  <a:lumMod val="50000"/>
                </a:schemeClr>
              </a:solidFill>
            </a:ln>
          </c:spPr>
          <c:marker>
            <c:symbol val="none"/>
          </c:marker>
          <c:cat>
            <c:numRef>
              <c:f>'輔助背景-水平'!$A$2:$A$32</c:f>
              <c:numCache>
                <c:formatCode>General</c:formatCode>
                <c:ptCount val="3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numCache>
            </c:numRef>
          </c:cat>
          <c:val>
            <c:numRef>
              <c:f>'輔助背景-水平'!$B$2:$B$32</c:f>
              <c:numCache>
                <c:formatCode>General</c:formatCode>
                <c:ptCount val="31"/>
                <c:pt idx="0">
                  <c:v>25</c:v>
                </c:pt>
                <c:pt idx="1">
                  <c:v>26</c:v>
                </c:pt>
                <c:pt idx="2">
                  <c:v>28</c:v>
                </c:pt>
                <c:pt idx="3">
                  <c:v>30</c:v>
                </c:pt>
                <c:pt idx="4">
                  <c:v>32</c:v>
                </c:pt>
                <c:pt idx="5">
                  <c:v>34</c:v>
                </c:pt>
                <c:pt idx="6">
                  <c:v>36</c:v>
                </c:pt>
                <c:pt idx="7">
                  <c:v>38</c:v>
                </c:pt>
                <c:pt idx="8">
                  <c:v>40</c:v>
                </c:pt>
                <c:pt idx="9">
                  <c:v>46</c:v>
                </c:pt>
                <c:pt idx="10">
                  <c:v>48</c:v>
                </c:pt>
                <c:pt idx="11">
                  <c:v>53</c:v>
                </c:pt>
                <c:pt idx="12">
                  <c:v>58</c:v>
                </c:pt>
                <c:pt idx="13">
                  <c:v>60</c:v>
                </c:pt>
                <c:pt idx="14">
                  <c:v>75</c:v>
                </c:pt>
                <c:pt idx="15">
                  <c:v>79</c:v>
                </c:pt>
                <c:pt idx="16">
                  <c:v>80</c:v>
                </c:pt>
                <c:pt idx="17">
                  <c:v>84</c:v>
                </c:pt>
                <c:pt idx="18">
                  <c:v>86</c:v>
                </c:pt>
                <c:pt idx="19">
                  <c:v>85</c:v>
                </c:pt>
                <c:pt idx="20">
                  <c:v>85</c:v>
                </c:pt>
                <c:pt idx="21">
                  <c:v>86</c:v>
                </c:pt>
                <c:pt idx="22">
                  <c:v>85</c:v>
                </c:pt>
                <c:pt idx="23">
                  <c:v>86</c:v>
                </c:pt>
                <c:pt idx="24">
                  <c:v>70</c:v>
                </c:pt>
                <c:pt idx="25">
                  <c:v>67</c:v>
                </c:pt>
                <c:pt idx="26">
                  <c:v>65</c:v>
                </c:pt>
                <c:pt idx="27">
                  <c:v>65</c:v>
                </c:pt>
                <c:pt idx="28">
                  <c:v>65</c:v>
                </c:pt>
                <c:pt idx="29">
                  <c:v>63</c:v>
                </c:pt>
                <c:pt idx="30">
                  <c:v>62</c:v>
                </c:pt>
              </c:numCache>
            </c:numRef>
          </c:val>
          <c:smooth val="0"/>
          <c:extLst>
            <c:ext xmlns:c16="http://schemas.microsoft.com/office/drawing/2014/chart" uri="{C3380CC4-5D6E-409C-BE32-E72D297353CC}">
              <c16:uniqueId val="{00000002-FFEC-406B-995A-DE67D071AE53}"/>
            </c:ext>
          </c:extLst>
        </c:ser>
        <c:dLbls>
          <c:showLegendKey val="0"/>
          <c:showVal val="0"/>
          <c:showCatName val="0"/>
          <c:showSerName val="0"/>
          <c:showPercent val="0"/>
          <c:showBubbleSize val="0"/>
        </c:dLbls>
        <c:marker val="1"/>
        <c:smooth val="0"/>
        <c:axId val="128000000"/>
        <c:axId val="128001536"/>
      </c:lineChart>
      <c:catAx>
        <c:axId val="128000000"/>
        <c:scaling>
          <c:orientation val="minMax"/>
        </c:scaling>
        <c:delete val="0"/>
        <c:axPos val="b"/>
        <c:numFmt formatCode="General" sourceLinked="1"/>
        <c:majorTickMark val="out"/>
        <c:minorTickMark val="none"/>
        <c:tickLblPos val="nextTo"/>
        <c:crossAx val="128001536"/>
        <c:crosses val="autoZero"/>
        <c:auto val="1"/>
        <c:lblAlgn val="ctr"/>
        <c:lblOffset val="100"/>
        <c:tickLblSkip val="5"/>
        <c:tickMarkSkip val="5"/>
        <c:noMultiLvlLbl val="0"/>
      </c:catAx>
      <c:valAx>
        <c:axId val="128001536"/>
        <c:scaling>
          <c:orientation val="minMax"/>
        </c:scaling>
        <c:delete val="0"/>
        <c:axPos val="l"/>
        <c:numFmt formatCode="General" sourceLinked="1"/>
        <c:majorTickMark val="out"/>
        <c:minorTickMark val="none"/>
        <c:tickLblPos val="nextTo"/>
        <c:crossAx val="128000000"/>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96062992125983"/>
          <c:y val="0.13010425780110821"/>
          <c:w val="0.75003937007874011"/>
          <c:h val="0.76317512394284048"/>
        </c:manualLayout>
      </c:layout>
      <c:barChart>
        <c:barDir val="col"/>
        <c:grouping val="stacked"/>
        <c:varyColors val="0"/>
        <c:ser>
          <c:idx val="0"/>
          <c:order val="1"/>
          <c:tx>
            <c:strRef>
              <c:f>'輔助背景-水平'!$C$1</c:f>
              <c:strCache>
                <c:ptCount val="1"/>
                <c:pt idx="0">
                  <c:v>low</c:v>
                </c:pt>
              </c:strCache>
            </c:strRef>
          </c:tx>
          <c:spPr>
            <a:noFill/>
            <a:ln>
              <a:noFill/>
            </a:ln>
          </c:spPr>
          <c:invertIfNegative val="0"/>
          <c:cat>
            <c:numRef>
              <c:f>'輔助背景-水平'!$A$2:$A$32</c:f>
              <c:numCache>
                <c:formatCode>General</c:formatCode>
                <c:ptCount val="3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numCache>
            </c:numRef>
          </c:cat>
          <c:val>
            <c:numRef>
              <c:f>'輔助背景-水平'!$C$2:$C$32</c:f>
              <c:numCache>
                <c:formatCode>General</c:formatCode>
                <c:ptCount val="31"/>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numCache>
            </c:numRef>
          </c:val>
          <c:extLst>
            <c:ext xmlns:c16="http://schemas.microsoft.com/office/drawing/2014/chart" uri="{C3380CC4-5D6E-409C-BE32-E72D297353CC}">
              <c16:uniqueId val="{00000000-FFEC-406B-995A-DE67D071AE53}"/>
            </c:ext>
          </c:extLst>
        </c:ser>
        <c:ser>
          <c:idx val="2"/>
          <c:order val="2"/>
          <c:tx>
            <c:strRef>
              <c:f>'輔助背景-水平'!$D$1</c:f>
              <c:strCache>
                <c:ptCount val="1"/>
                <c:pt idx="0">
                  <c:v>add</c:v>
                </c:pt>
              </c:strCache>
            </c:strRef>
          </c:tx>
          <c:spPr>
            <a:solidFill>
              <a:schemeClr val="accent2">
                <a:lumMod val="20000"/>
                <a:lumOff val="80000"/>
              </a:schemeClr>
            </a:solidFill>
            <a:ln>
              <a:noFill/>
            </a:ln>
          </c:spPr>
          <c:invertIfNegative val="0"/>
          <c:cat>
            <c:numRef>
              <c:f>'輔助背景-水平'!$A$2:$A$32</c:f>
              <c:numCache>
                <c:formatCode>General</c:formatCode>
                <c:ptCount val="3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numCache>
            </c:numRef>
          </c:cat>
          <c:val>
            <c:numRef>
              <c:f>'輔助背景-水平'!$D$2:$D$32</c:f>
              <c:numCache>
                <c:formatCode>General</c:formatCode>
                <c:ptCount val="31"/>
                <c:pt idx="0">
                  <c:v>20</c:v>
                </c:pt>
                <c:pt idx="1">
                  <c:v>20</c:v>
                </c:pt>
                <c:pt idx="2">
                  <c:v>20</c:v>
                </c:pt>
                <c:pt idx="3">
                  <c:v>20</c:v>
                </c:pt>
                <c:pt idx="4">
                  <c:v>20</c:v>
                </c:pt>
                <c:pt idx="5">
                  <c:v>20</c:v>
                </c:pt>
                <c:pt idx="6">
                  <c:v>20</c:v>
                </c:pt>
                <c:pt idx="7">
                  <c:v>20</c:v>
                </c:pt>
                <c:pt idx="8">
                  <c:v>20</c:v>
                </c:pt>
                <c:pt idx="9">
                  <c:v>20</c:v>
                </c:pt>
                <c:pt idx="10">
                  <c:v>20</c:v>
                </c:pt>
                <c:pt idx="11">
                  <c:v>20</c:v>
                </c:pt>
                <c:pt idx="12">
                  <c:v>20</c:v>
                </c:pt>
                <c:pt idx="13">
                  <c:v>20</c:v>
                </c:pt>
                <c:pt idx="14">
                  <c:v>20</c:v>
                </c:pt>
                <c:pt idx="15">
                  <c:v>20</c:v>
                </c:pt>
                <c:pt idx="16">
                  <c:v>20</c:v>
                </c:pt>
                <c:pt idx="17">
                  <c:v>20</c:v>
                </c:pt>
                <c:pt idx="18">
                  <c:v>20</c:v>
                </c:pt>
                <c:pt idx="19">
                  <c:v>20</c:v>
                </c:pt>
                <c:pt idx="20">
                  <c:v>20</c:v>
                </c:pt>
                <c:pt idx="21">
                  <c:v>20</c:v>
                </c:pt>
                <c:pt idx="22">
                  <c:v>20</c:v>
                </c:pt>
                <c:pt idx="23">
                  <c:v>20</c:v>
                </c:pt>
                <c:pt idx="24">
                  <c:v>20</c:v>
                </c:pt>
                <c:pt idx="25">
                  <c:v>20</c:v>
                </c:pt>
                <c:pt idx="26">
                  <c:v>20</c:v>
                </c:pt>
                <c:pt idx="27">
                  <c:v>20</c:v>
                </c:pt>
                <c:pt idx="28">
                  <c:v>20</c:v>
                </c:pt>
                <c:pt idx="29">
                  <c:v>20</c:v>
                </c:pt>
                <c:pt idx="30">
                  <c:v>20</c:v>
                </c:pt>
              </c:numCache>
            </c:numRef>
          </c:val>
          <c:extLst>
            <c:ext xmlns:c16="http://schemas.microsoft.com/office/drawing/2014/chart" uri="{C3380CC4-5D6E-409C-BE32-E72D297353CC}">
              <c16:uniqueId val="{00000001-FFEC-406B-995A-DE67D071AE53}"/>
            </c:ext>
          </c:extLst>
        </c:ser>
        <c:dLbls>
          <c:showLegendKey val="0"/>
          <c:showVal val="0"/>
          <c:showCatName val="0"/>
          <c:showSerName val="0"/>
          <c:showPercent val="0"/>
          <c:showBubbleSize val="0"/>
        </c:dLbls>
        <c:gapWidth val="0"/>
        <c:overlap val="100"/>
        <c:axId val="128000000"/>
        <c:axId val="128001536"/>
      </c:barChart>
      <c:lineChart>
        <c:grouping val="standard"/>
        <c:varyColors val="0"/>
        <c:ser>
          <c:idx val="1"/>
          <c:order val="0"/>
          <c:tx>
            <c:strRef>
              <c:f>'輔助背景-水平'!$B$1</c:f>
              <c:strCache>
                <c:ptCount val="1"/>
                <c:pt idx="0">
                  <c:v>temp</c:v>
                </c:pt>
              </c:strCache>
            </c:strRef>
          </c:tx>
          <c:spPr>
            <a:ln w="19050">
              <a:solidFill>
                <a:schemeClr val="bg1">
                  <a:lumMod val="50000"/>
                </a:schemeClr>
              </a:solidFill>
            </a:ln>
          </c:spPr>
          <c:marker>
            <c:symbol val="none"/>
          </c:marker>
          <c:cat>
            <c:numRef>
              <c:f>'輔助背景-水平'!$A$2:$A$32</c:f>
              <c:numCache>
                <c:formatCode>General</c:formatCode>
                <c:ptCount val="31"/>
                <c:pt idx="0">
                  <c:v>0</c:v>
                </c:pt>
                <c:pt idx="1">
                  <c:v>2</c:v>
                </c:pt>
                <c:pt idx="2">
                  <c:v>4</c:v>
                </c:pt>
                <c:pt idx="3">
                  <c:v>6</c:v>
                </c:pt>
                <c:pt idx="4">
                  <c:v>8</c:v>
                </c:pt>
                <c:pt idx="5">
                  <c:v>10</c:v>
                </c:pt>
                <c:pt idx="6">
                  <c:v>12</c:v>
                </c:pt>
                <c:pt idx="7">
                  <c:v>14</c:v>
                </c:pt>
                <c:pt idx="8">
                  <c:v>16</c:v>
                </c:pt>
                <c:pt idx="9">
                  <c:v>18</c:v>
                </c:pt>
                <c:pt idx="10">
                  <c:v>20</c:v>
                </c:pt>
                <c:pt idx="11">
                  <c:v>22</c:v>
                </c:pt>
                <c:pt idx="12">
                  <c:v>24</c:v>
                </c:pt>
                <c:pt idx="13">
                  <c:v>26</c:v>
                </c:pt>
                <c:pt idx="14">
                  <c:v>28</c:v>
                </c:pt>
                <c:pt idx="15">
                  <c:v>30</c:v>
                </c:pt>
                <c:pt idx="16">
                  <c:v>32</c:v>
                </c:pt>
                <c:pt idx="17">
                  <c:v>34</c:v>
                </c:pt>
                <c:pt idx="18">
                  <c:v>36</c:v>
                </c:pt>
                <c:pt idx="19">
                  <c:v>38</c:v>
                </c:pt>
                <c:pt idx="20">
                  <c:v>40</c:v>
                </c:pt>
                <c:pt idx="21">
                  <c:v>42</c:v>
                </c:pt>
                <c:pt idx="22">
                  <c:v>44</c:v>
                </c:pt>
                <c:pt idx="23">
                  <c:v>46</c:v>
                </c:pt>
                <c:pt idx="24">
                  <c:v>48</c:v>
                </c:pt>
                <c:pt idx="25">
                  <c:v>50</c:v>
                </c:pt>
                <c:pt idx="26">
                  <c:v>52</c:v>
                </c:pt>
                <c:pt idx="27">
                  <c:v>54</c:v>
                </c:pt>
                <c:pt idx="28">
                  <c:v>56</c:v>
                </c:pt>
                <c:pt idx="29">
                  <c:v>58</c:v>
                </c:pt>
                <c:pt idx="30">
                  <c:v>60</c:v>
                </c:pt>
              </c:numCache>
            </c:numRef>
          </c:cat>
          <c:val>
            <c:numRef>
              <c:f>'輔助背景-水平'!$B$2:$B$32</c:f>
              <c:numCache>
                <c:formatCode>General</c:formatCode>
                <c:ptCount val="31"/>
                <c:pt idx="0">
                  <c:v>25</c:v>
                </c:pt>
                <c:pt idx="1">
                  <c:v>26</c:v>
                </c:pt>
                <c:pt idx="2">
                  <c:v>28</c:v>
                </c:pt>
                <c:pt idx="3">
                  <c:v>30</c:v>
                </c:pt>
                <c:pt idx="4">
                  <c:v>32</c:v>
                </c:pt>
                <c:pt idx="5">
                  <c:v>34</c:v>
                </c:pt>
                <c:pt idx="6">
                  <c:v>36</c:v>
                </c:pt>
                <c:pt idx="7">
                  <c:v>38</c:v>
                </c:pt>
                <c:pt idx="8">
                  <c:v>40</c:v>
                </c:pt>
                <c:pt idx="9">
                  <c:v>46</c:v>
                </c:pt>
                <c:pt idx="10">
                  <c:v>48</c:v>
                </c:pt>
                <c:pt idx="11">
                  <c:v>53</c:v>
                </c:pt>
                <c:pt idx="12">
                  <c:v>58</c:v>
                </c:pt>
                <c:pt idx="13">
                  <c:v>60</c:v>
                </c:pt>
                <c:pt idx="14">
                  <c:v>75</c:v>
                </c:pt>
                <c:pt idx="15">
                  <c:v>79</c:v>
                </c:pt>
                <c:pt idx="16">
                  <c:v>80</c:v>
                </c:pt>
                <c:pt idx="17">
                  <c:v>84</c:v>
                </c:pt>
                <c:pt idx="18">
                  <c:v>86</c:v>
                </c:pt>
                <c:pt idx="19">
                  <c:v>85</c:v>
                </c:pt>
                <c:pt idx="20">
                  <c:v>85</c:v>
                </c:pt>
                <c:pt idx="21">
                  <c:v>86</c:v>
                </c:pt>
                <c:pt idx="22">
                  <c:v>85</c:v>
                </c:pt>
                <c:pt idx="23">
                  <c:v>86</c:v>
                </c:pt>
                <c:pt idx="24">
                  <c:v>70</c:v>
                </c:pt>
                <c:pt idx="25">
                  <c:v>67</c:v>
                </c:pt>
                <c:pt idx="26">
                  <c:v>65</c:v>
                </c:pt>
                <c:pt idx="27">
                  <c:v>65</c:v>
                </c:pt>
                <c:pt idx="28">
                  <c:v>65</c:v>
                </c:pt>
                <c:pt idx="29">
                  <c:v>63</c:v>
                </c:pt>
                <c:pt idx="30">
                  <c:v>62</c:v>
                </c:pt>
              </c:numCache>
            </c:numRef>
          </c:val>
          <c:smooth val="0"/>
          <c:extLst>
            <c:ext xmlns:c16="http://schemas.microsoft.com/office/drawing/2014/chart" uri="{C3380CC4-5D6E-409C-BE32-E72D297353CC}">
              <c16:uniqueId val="{00000002-FFEC-406B-995A-DE67D071AE53}"/>
            </c:ext>
          </c:extLst>
        </c:ser>
        <c:dLbls>
          <c:showLegendKey val="0"/>
          <c:showVal val="0"/>
          <c:showCatName val="0"/>
          <c:showSerName val="0"/>
          <c:showPercent val="0"/>
          <c:showBubbleSize val="0"/>
        </c:dLbls>
        <c:marker val="1"/>
        <c:smooth val="0"/>
        <c:axId val="128000000"/>
        <c:axId val="128001536"/>
      </c:lineChart>
      <c:catAx>
        <c:axId val="128000000"/>
        <c:scaling>
          <c:orientation val="minMax"/>
        </c:scaling>
        <c:delete val="0"/>
        <c:axPos val="b"/>
        <c:numFmt formatCode="General" sourceLinked="1"/>
        <c:majorTickMark val="out"/>
        <c:minorTickMark val="none"/>
        <c:tickLblPos val="nextTo"/>
        <c:crossAx val="128001536"/>
        <c:crosses val="autoZero"/>
        <c:auto val="1"/>
        <c:lblAlgn val="ctr"/>
        <c:lblOffset val="100"/>
        <c:tickLblSkip val="5"/>
        <c:tickMarkSkip val="5"/>
        <c:noMultiLvlLbl val="0"/>
      </c:catAx>
      <c:valAx>
        <c:axId val="128001536"/>
        <c:scaling>
          <c:orientation val="minMax"/>
        </c:scaling>
        <c:delete val="0"/>
        <c:axPos val="l"/>
        <c:numFmt formatCode="General" sourceLinked="1"/>
        <c:majorTickMark val="out"/>
        <c:minorTickMark val="none"/>
        <c:tickLblPos val="nextTo"/>
        <c:crossAx val="128000000"/>
        <c:crosses val="autoZero"/>
        <c:crossBetween val="between"/>
      </c:valAx>
    </c:plotArea>
    <c:plotVisOnly val="1"/>
    <c:dispBlanksAs val="gap"/>
    <c:showDLblsOverMax val="0"/>
  </c:chart>
  <c:spPr>
    <a:noFill/>
    <a:ln>
      <a:noFill/>
    </a:ln>
  </c:sp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24961207337444"/>
          <c:y val="0.12215026736255644"/>
          <c:w val="0.71393107279522239"/>
          <c:h val="0.7351284965874636"/>
        </c:manualLayout>
      </c:layout>
      <c:scatterChart>
        <c:scatterStyle val="lineMarker"/>
        <c:varyColors val="0"/>
        <c:ser>
          <c:idx val="0"/>
          <c:order val="0"/>
          <c:tx>
            <c:strRef>
              <c:f>'輔助背景-用儲存格'!$A$1</c:f>
              <c:strCache>
                <c:ptCount val="1"/>
                <c:pt idx="0">
                  <c:v>個體</c:v>
                </c:pt>
              </c:strCache>
            </c:strRef>
          </c:tx>
          <c:spPr>
            <a:ln w="28575">
              <a:noFill/>
            </a:ln>
          </c:spPr>
          <c:marker>
            <c:symbol val="circle"/>
            <c:size val="5"/>
            <c:spPr>
              <a:solidFill>
                <a:schemeClr val="bg1">
                  <a:lumMod val="50000"/>
                </a:schemeClr>
              </a:solidFill>
              <a:ln>
                <a:solidFill>
                  <a:schemeClr val="bg1">
                    <a:lumMod val="50000"/>
                  </a:schemeClr>
                </a:solidFill>
              </a:ln>
            </c:spPr>
          </c:marker>
          <c:dLbls>
            <c:dLbl>
              <c:idx val="0"/>
              <c:layout>
                <c:manualLayout>
                  <c:x val="-8.5088307593561962E-3"/>
                  <c:y val="1.9712207972175676E-2"/>
                </c:manualLayout>
              </c:layout>
              <c:tx>
                <c:rich>
                  <a:bodyPr/>
                  <a:lstStyle/>
                  <a:p>
                    <a:fld id="{7632D6F1-FA59-4EAA-A56D-475C45CD15C2}" type="CELLRANGE">
                      <a:rPr lang="en-US" altLang="zh-TW"/>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A108-43FF-99EF-6581B141981E}"/>
                </c:ext>
              </c:extLst>
            </c:dLbl>
            <c:dLbl>
              <c:idx val="1"/>
              <c:layout/>
              <c:tx>
                <c:rich>
                  <a:bodyPr/>
                  <a:lstStyle/>
                  <a:p>
                    <a:fld id="{0478628A-3260-473D-A4F9-BA06C6C5B524}"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A108-43FF-99EF-6581B141981E}"/>
                </c:ext>
              </c:extLst>
            </c:dLbl>
            <c:dLbl>
              <c:idx val="2"/>
              <c:layout/>
              <c:tx>
                <c:rich>
                  <a:bodyPr/>
                  <a:lstStyle/>
                  <a:p>
                    <a:fld id="{C6970C2F-B9E5-486B-A2C2-8DA1BBD88D89}"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A108-43FF-99EF-6581B141981E}"/>
                </c:ext>
              </c:extLst>
            </c:dLbl>
            <c:dLbl>
              <c:idx val="3"/>
              <c:layout/>
              <c:tx>
                <c:rich>
                  <a:bodyPr/>
                  <a:lstStyle/>
                  <a:p>
                    <a:fld id="{562E3562-7457-4658-B8F7-27E4F4ED1C4F}"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A108-43FF-99EF-6581B141981E}"/>
                </c:ext>
              </c:extLst>
            </c:dLbl>
            <c:dLbl>
              <c:idx val="4"/>
              <c:layout/>
              <c:tx>
                <c:rich>
                  <a:bodyPr/>
                  <a:lstStyle/>
                  <a:p>
                    <a:fld id="{D91B5E4A-9491-44FE-992A-202F42CDB2C5}"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A108-43FF-99EF-6581B141981E}"/>
                </c:ext>
              </c:extLst>
            </c:dLbl>
            <c:dLbl>
              <c:idx val="5"/>
              <c:layout/>
              <c:tx>
                <c:rich>
                  <a:bodyPr/>
                  <a:lstStyle/>
                  <a:p>
                    <a:fld id="{442F10F9-7BDB-430C-99A9-2A685386B163}" type="CELLRANGE">
                      <a:rPr lang="zh-TW" altLang="en-US"/>
                      <a:pPr/>
                      <a:t>[CELLRANGE]</a:t>
                    </a:fld>
                    <a:endParaRPr lang="zh-TW" alt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A108-43FF-99EF-6581B141981E}"/>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'輔助背景-用儲存格'!$B$2:$B$7</c:f>
              <c:numCache>
                <c:formatCode>General</c:formatCode>
                <c:ptCount val="6"/>
                <c:pt idx="0">
                  <c:v>18</c:v>
                </c:pt>
                <c:pt idx="1">
                  <c:v>14</c:v>
                </c:pt>
                <c:pt idx="2">
                  <c:v>12</c:v>
                </c:pt>
                <c:pt idx="3">
                  <c:v>13</c:v>
                </c:pt>
                <c:pt idx="4">
                  <c:v>15</c:v>
                </c:pt>
                <c:pt idx="5">
                  <c:v>16</c:v>
                </c:pt>
              </c:numCache>
            </c:numRef>
          </c:xVal>
          <c:yVal>
            <c:numRef>
              <c:f>'輔助背景-用儲存格'!$C$2:$C$7</c:f>
              <c:numCache>
                <c:formatCode>General</c:formatCode>
                <c:ptCount val="6"/>
                <c:pt idx="0">
                  <c:v>4.5</c:v>
                </c:pt>
                <c:pt idx="1">
                  <c:v>6</c:v>
                </c:pt>
                <c:pt idx="2">
                  <c:v>4</c:v>
                </c:pt>
                <c:pt idx="3">
                  <c:v>7</c:v>
                </c:pt>
                <c:pt idx="4">
                  <c:v>9</c:v>
                </c:pt>
                <c:pt idx="5">
                  <c:v>6.5</c:v>
                </c:pt>
              </c:numCache>
            </c:numRef>
          </c:yVal>
          <c:smooth val="0"/>
          <c:extLst>
            <c:ext xmlns:c15="http://schemas.microsoft.com/office/drawing/2012/chart" uri="{02D57815-91ED-43cb-92C2-25804820EDAC}">
              <c15:datalabelsRange>
                <c15:f>'輔助背景-用儲存格'!$A$2:$A$7</c15:f>
                <c15:dlblRangeCache>
                  <c:ptCount val="6"/>
                  <c:pt idx="0">
                    <c:v>A</c:v>
                  </c:pt>
                  <c:pt idx="1">
                    <c:v>B</c:v>
                  </c:pt>
                  <c:pt idx="2">
                    <c:v>C</c:v>
                  </c:pt>
                  <c:pt idx="3">
                    <c:v>D</c:v>
                  </c:pt>
                  <c:pt idx="4">
                    <c:v>E</c:v>
                  </c:pt>
                  <c:pt idx="5">
                    <c:v>F</c:v>
                  </c:pt>
                </c15:dlblRangeCache>
              </c15:datalabelsRange>
            </c:ext>
            <c:ext xmlns:c16="http://schemas.microsoft.com/office/drawing/2014/chart" uri="{C3380CC4-5D6E-409C-BE32-E72D297353CC}">
              <c16:uniqueId val="{00000000-F533-4B9B-B3F3-D4C746994A5D}"/>
            </c:ext>
          </c:extLst>
        </c:ser>
        <c:dLbls>
          <c:showLegendKey val="0"/>
          <c:showVal val="0"/>
          <c:showCatName val="0"/>
          <c:showSerName val="0"/>
          <c:showPercent val="0"/>
          <c:showBubbleSize val="0"/>
        </c:dLbls>
        <c:axId val="128636416"/>
        <c:axId val="128637952"/>
      </c:scatterChart>
      <c:valAx>
        <c:axId val="128636416"/>
        <c:scaling>
          <c:orientation val="minMax"/>
          <c:max val="20"/>
          <c:min val="10"/>
        </c:scaling>
        <c:delete val="0"/>
        <c:axPos val="b"/>
        <c:numFmt formatCode="General" sourceLinked="1"/>
        <c:majorTickMark val="out"/>
        <c:minorTickMark val="none"/>
        <c:tickLblPos val="nextTo"/>
        <c:crossAx val="128637952"/>
        <c:crossesAt val="0"/>
        <c:crossBetween val="midCat"/>
        <c:majorUnit val="1"/>
      </c:valAx>
      <c:valAx>
        <c:axId val="128637952"/>
        <c:scaling>
          <c:orientation val="minMax"/>
          <c:max val="10"/>
          <c:min val="0"/>
        </c:scaling>
        <c:delete val="0"/>
        <c:axPos val="l"/>
        <c:numFmt formatCode="General" sourceLinked="1"/>
        <c:majorTickMark val="out"/>
        <c:minorTickMark val="none"/>
        <c:tickLblPos val="nextTo"/>
        <c:crossAx val="128636416"/>
        <c:crosses val="autoZero"/>
        <c:crossBetween val="midCat"/>
      </c:valAx>
      <c:spPr>
        <a:noFill/>
        <a:ln>
          <a:solidFill>
            <a:schemeClr val="bg1">
              <a:lumMod val="75000"/>
            </a:schemeClr>
          </a:solidFill>
        </a:ln>
      </c:spPr>
    </c:plotArea>
    <c:plotVisOnly val="1"/>
    <c:dispBlanksAs val="gap"/>
    <c:showDLblsOverMax val="0"/>
  </c:chart>
  <c:spPr>
    <a:noFill/>
    <a:ln>
      <a:noFill/>
    </a:ln>
  </c:sp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961994750656169"/>
          <c:y val="6.0478335929933895E-2"/>
          <c:w val="0.66738361038203553"/>
          <c:h val="0.70599379623001668"/>
        </c:manualLayout>
      </c:layout>
      <c:scatterChart>
        <c:scatterStyle val="lineMarker"/>
        <c:varyColors val="0"/>
        <c:ser>
          <c:idx val="0"/>
          <c:order val="0"/>
          <c:tx>
            <c:strRef>
              <c:f>'輔助線-誤差線'!$A$1</c:f>
              <c:strCache>
                <c:ptCount val="1"/>
                <c:pt idx="0">
                  <c:v>個體</c:v>
                </c:pt>
              </c:strCache>
            </c:strRef>
          </c:tx>
          <c:spPr>
            <a:ln w="28575">
              <a:noFill/>
            </a:ln>
          </c:spPr>
          <c:marker>
            <c:symbol val="circle"/>
            <c:size val="5"/>
            <c:spPr>
              <a:solidFill>
                <a:schemeClr val="bg1">
                  <a:lumMod val="50000"/>
                </a:schemeClr>
              </a:solidFill>
              <a:ln>
                <a:solidFill>
                  <a:schemeClr val="bg1">
                    <a:lumMod val="50000"/>
                  </a:schemeClr>
                </a:solidFill>
              </a:ln>
            </c:spPr>
          </c:marker>
          <c:xVal>
            <c:numRef>
              <c:f>'輔助線-誤差線'!$B$2:$B$7</c:f>
              <c:numCache>
                <c:formatCode>General</c:formatCode>
                <c:ptCount val="6"/>
                <c:pt idx="0">
                  <c:v>18</c:v>
                </c:pt>
                <c:pt idx="1">
                  <c:v>14</c:v>
                </c:pt>
                <c:pt idx="2">
                  <c:v>15</c:v>
                </c:pt>
                <c:pt idx="3">
                  <c:v>13</c:v>
                </c:pt>
                <c:pt idx="4">
                  <c:v>15</c:v>
                </c:pt>
                <c:pt idx="5">
                  <c:v>17</c:v>
                </c:pt>
              </c:numCache>
            </c:numRef>
          </c:xVal>
          <c:yVal>
            <c:numRef>
              <c:f>'輔助線-誤差線'!$C$2:$C$7</c:f>
              <c:numCache>
                <c:formatCode>General</c:formatCode>
                <c:ptCount val="6"/>
                <c:pt idx="0">
                  <c:v>3</c:v>
                </c:pt>
                <c:pt idx="1">
                  <c:v>6</c:v>
                </c:pt>
                <c:pt idx="2">
                  <c:v>4</c:v>
                </c:pt>
                <c:pt idx="3">
                  <c:v>7</c:v>
                </c:pt>
                <c:pt idx="4">
                  <c:v>9</c:v>
                </c:pt>
                <c:pt idx="5">
                  <c:v>7</c:v>
                </c:pt>
              </c:numCache>
            </c:numRef>
          </c:yVal>
          <c:smooth val="0"/>
          <c:extLst>
            <c:ext xmlns:c16="http://schemas.microsoft.com/office/drawing/2014/chart" uri="{C3380CC4-5D6E-409C-BE32-E72D297353CC}">
              <c16:uniqueId val="{00000000-B2CA-4A0F-814C-32C6D6B45737}"/>
            </c:ext>
          </c:extLst>
        </c:ser>
        <c:ser>
          <c:idx val="1"/>
          <c:order val="1"/>
          <c:tx>
            <c:strRef>
              <c:f>'輔助線-誤差線'!$A$10</c:f>
              <c:strCache>
                <c:ptCount val="1"/>
                <c:pt idx="0">
                  <c:v>中心點</c:v>
                </c:pt>
              </c:strCache>
            </c:strRef>
          </c:tx>
          <c:spPr>
            <a:ln w="28575">
              <a:noFill/>
            </a:ln>
          </c:spPr>
          <c:dPt>
            <c:idx val="0"/>
            <c:marker>
              <c:symbol val="none"/>
            </c:marker>
            <c:bubble3D val="0"/>
            <c:extLst>
              <c:ext xmlns:c16="http://schemas.microsoft.com/office/drawing/2014/chart" uri="{C3380CC4-5D6E-409C-BE32-E72D297353CC}">
                <c16:uniqueId val="{00000001-B2CA-4A0F-814C-32C6D6B45737}"/>
              </c:ext>
            </c:extLst>
          </c:dPt>
          <c:errBars>
            <c:errDir val="y"/>
            <c:errBarType val="both"/>
            <c:errValType val="cust"/>
            <c:noEndCap val="1"/>
            <c:plus>
              <c:numLit>
                <c:formatCode>General</c:formatCode>
                <c:ptCount val="1"/>
                <c:pt idx="0">
                  <c:v>50</c:v>
                </c:pt>
              </c:numLit>
            </c:plus>
            <c:minus>
              <c:numLit>
                <c:formatCode>General</c:formatCode>
                <c:ptCount val="1"/>
                <c:pt idx="0">
                  <c:v>50</c:v>
                </c:pt>
              </c:numLit>
            </c:minus>
            <c:spPr>
              <a:ln>
                <a:solidFill>
                  <a:schemeClr val="bg1">
                    <a:lumMod val="50000"/>
                  </a:schemeClr>
                </a:solidFill>
                <a:prstDash val="sysDash"/>
              </a:ln>
            </c:spPr>
          </c:errBars>
          <c:errBars>
            <c:errDir val="x"/>
            <c:errBarType val="both"/>
            <c:errValType val="cust"/>
            <c:noEndCap val="1"/>
            <c:plus>
              <c:numLit>
                <c:formatCode>General</c:formatCode>
                <c:ptCount val="1"/>
                <c:pt idx="0">
                  <c:v>50</c:v>
                </c:pt>
              </c:numLit>
            </c:plus>
            <c:minus>
              <c:numLit>
                <c:formatCode>General</c:formatCode>
                <c:ptCount val="1"/>
                <c:pt idx="0">
                  <c:v>50</c:v>
                </c:pt>
              </c:numLit>
            </c:minus>
            <c:spPr>
              <a:ln>
                <a:solidFill>
                  <a:schemeClr val="bg1">
                    <a:lumMod val="50000"/>
                  </a:schemeClr>
                </a:solidFill>
                <a:prstDash val="sysDash"/>
              </a:ln>
            </c:spPr>
          </c:errBars>
          <c:xVal>
            <c:numRef>
              <c:f>'輔助線-誤差線'!$B$10</c:f>
              <c:numCache>
                <c:formatCode>General</c:formatCode>
                <c:ptCount val="1"/>
                <c:pt idx="0">
                  <c:v>16</c:v>
                </c:pt>
              </c:numCache>
            </c:numRef>
          </c:xVal>
          <c:yVal>
            <c:numRef>
              <c:f>'輔助線-誤差線'!$C$10</c:f>
              <c:numCache>
                <c:formatCode>General</c:formatCode>
                <c:ptCount val="1"/>
                <c:pt idx="0">
                  <c:v>5</c:v>
                </c:pt>
              </c:numCache>
            </c:numRef>
          </c:yVal>
          <c:smooth val="0"/>
          <c:extLst>
            <c:ext xmlns:c16="http://schemas.microsoft.com/office/drawing/2014/chart" uri="{C3380CC4-5D6E-409C-BE32-E72D297353CC}">
              <c16:uniqueId val="{00000002-B2CA-4A0F-814C-32C6D6B45737}"/>
            </c:ext>
          </c:extLst>
        </c:ser>
        <c:dLbls>
          <c:showLegendKey val="0"/>
          <c:showVal val="0"/>
          <c:showCatName val="0"/>
          <c:showSerName val="0"/>
          <c:showPercent val="0"/>
          <c:showBubbleSize val="0"/>
        </c:dLbls>
        <c:axId val="128204800"/>
        <c:axId val="128206336"/>
      </c:scatterChart>
      <c:valAx>
        <c:axId val="128204800"/>
        <c:scaling>
          <c:orientation val="minMax"/>
          <c:max val="20"/>
          <c:min val="10"/>
        </c:scaling>
        <c:delete val="0"/>
        <c:axPos val="b"/>
        <c:numFmt formatCode="General" sourceLinked="1"/>
        <c:majorTickMark val="out"/>
        <c:minorTickMark val="none"/>
        <c:tickLblPos val="nextTo"/>
        <c:crossAx val="128206336"/>
        <c:crossesAt val="0"/>
        <c:crossBetween val="midCat"/>
      </c:valAx>
      <c:valAx>
        <c:axId val="128206336"/>
        <c:scaling>
          <c:orientation val="minMax"/>
          <c:max val="10"/>
          <c:min val="0"/>
        </c:scaling>
        <c:delete val="0"/>
        <c:axPos val="l"/>
        <c:numFmt formatCode="General" sourceLinked="1"/>
        <c:majorTickMark val="out"/>
        <c:minorTickMark val="none"/>
        <c:tickLblPos val="nextTo"/>
        <c:crossAx val="128204800"/>
        <c:crosses val="autoZero"/>
        <c:crossBetween val="midCat"/>
      </c:valAx>
      <c:spPr>
        <a:ln>
          <a:solidFill>
            <a:schemeClr val="bg1">
              <a:lumMod val="65000"/>
            </a:schemeClr>
          </a:solidFill>
        </a:ln>
      </c:spPr>
    </c:plotArea>
    <c:plotVisOnly val="1"/>
    <c:dispBlanksAs val="gap"/>
    <c:showDLblsOverMax val="0"/>
  </c:chart>
  <c:spPr>
    <a:noFill/>
    <a:ln>
      <a:noFill/>
    </a:ln>
  </c:sp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961994750656169"/>
          <c:y val="4.6218086375566687E-2"/>
          <c:w val="0.66738361038203553"/>
          <c:h val="0.70599379623001668"/>
        </c:manualLayout>
      </c:layout>
      <c:scatterChart>
        <c:scatterStyle val="lineMarker"/>
        <c:varyColors val="0"/>
        <c:ser>
          <c:idx val="0"/>
          <c:order val="0"/>
          <c:tx>
            <c:strRef>
              <c:f>'輔助線-誤差線'!$A$1</c:f>
              <c:strCache>
                <c:ptCount val="1"/>
                <c:pt idx="0">
                  <c:v>個體</c:v>
                </c:pt>
              </c:strCache>
            </c:strRef>
          </c:tx>
          <c:spPr>
            <a:ln w="28575">
              <a:noFill/>
            </a:ln>
          </c:spPr>
          <c:marker>
            <c:symbol val="circle"/>
            <c:size val="5"/>
            <c:spPr>
              <a:solidFill>
                <a:schemeClr val="bg1">
                  <a:lumMod val="50000"/>
                </a:schemeClr>
              </a:solidFill>
              <a:ln>
                <a:solidFill>
                  <a:schemeClr val="bg1">
                    <a:lumMod val="50000"/>
                  </a:schemeClr>
                </a:solidFill>
              </a:ln>
            </c:spPr>
          </c:marker>
          <c:xVal>
            <c:numRef>
              <c:f>'輔助線-誤差線'!$B$2:$B$7</c:f>
              <c:numCache>
                <c:formatCode>General</c:formatCode>
                <c:ptCount val="6"/>
                <c:pt idx="0">
                  <c:v>18</c:v>
                </c:pt>
                <c:pt idx="1">
                  <c:v>14</c:v>
                </c:pt>
                <c:pt idx="2">
                  <c:v>15</c:v>
                </c:pt>
                <c:pt idx="3">
                  <c:v>13</c:v>
                </c:pt>
                <c:pt idx="4">
                  <c:v>15</c:v>
                </c:pt>
                <c:pt idx="5">
                  <c:v>17</c:v>
                </c:pt>
              </c:numCache>
            </c:numRef>
          </c:xVal>
          <c:yVal>
            <c:numRef>
              <c:f>'輔助線-誤差線'!$C$2:$C$7</c:f>
              <c:numCache>
                <c:formatCode>General</c:formatCode>
                <c:ptCount val="6"/>
                <c:pt idx="0">
                  <c:v>3</c:v>
                </c:pt>
                <c:pt idx="1">
                  <c:v>6</c:v>
                </c:pt>
                <c:pt idx="2">
                  <c:v>4</c:v>
                </c:pt>
                <c:pt idx="3">
                  <c:v>7</c:v>
                </c:pt>
                <c:pt idx="4">
                  <c:v>9</c:v>
                </c:pt>
                <c:pt idx="5">
                  <c:v>7</c:v>
                </c:pt>
              </c:numCache>
            </c:numRef>
          </c:yVal>
          <c:smooth val="0"/>
          <c:extLst>
            <c:ext xmlns:c16="http://schemas.microsoft.com/office/drawing/2014/chart" uri="{C3380CC4-5D6E-409C-BE32-E72D297353CC}">
              <c16:uniqueId val="{00000000-86EC-40BE-8C1B-A3F847E8F2BE}"/>
            </c:ext>
          </c:extLst>
        </c:ser>
        <c:ser>
          <c:idx val="1"/>
          <c:order val="1"/>
          <c:tx>
            <c:strRef>
              <c:f>'輔助線-誤差線'!$A$10</c:f>
              <c:strCache>
                <c:ptCount val="1"/>
                <c:pt idx="0">
                  <c:v>中心點</c:v>
                </c:pt>
              </c:strCache>
            </c:strRef>
          </c:tx>
          <c:spPr>
            <a:ln w="28575">
              <a:noFill/>
            </a:ln>
          </c:spPr>
          <c:dPt>
            <c:idx val="0"/>
            <c:marker>
              <c:symbol val="none"/>
            </c:marker>
            <c:bubble3D val="0"/>
            <c:extLst>
              <c:ext xmlns:c16="http://schemas.microsoft.com/office/drawing/2014/chart" uri="{C3380CC4-5D6E-409C-BE32-E72D297353CC}">
                <c16:uniqueId val="{00000001-86EC-40BE-8C1B-A3F847E8F2BE}"/>
              </c:ext>
            </c:extLst>
          </c:dPt>
          <c:errBars>
            <c:errDir val="y"/>
            <c:errBarType val="both"/>
            <c:errValType val="cust"/>
            <c:noEndCap val="1"/>
            <c:plus>
              <c:numLit>
                <c:formatCode>General</c:formatCode>
                <c:ptCount val="1"/>
                <c:pt idx="0">
                  <c:v>50</c:v>
                </c:pt>
              </c:numLit>
            </c:plus>
            <c:minus>
              <c:numLit>
                <c:formatCode>General</c:formatCode>
                <c:ptCount val="1"/>
                <c:pt idx="0">
                  <c:v>50</c:v>
                </c:pt>
              </c:numLit>
            </c:minus>
            <c:spPr>
              <a:ln>
                <a:solidFill>
                  <a:schemeClr val="bg1">
                    <a:lumMod val="50000"/>
                  </a:schemeClr>
                </a:solidFill>
                <a:prstDash val="sysDash"/>
              </a:ln>
            </c:spPr>
          </c:errBars>
          <c:errBars>
            <c:errDir val="x"/>
            <c:errBarType val="both"/>
            <c:errValType val="cust"/>
            <c:noEndCap val="1"/>
            <c:plus>
              <c:numLit>
                <c:formatCode>General</c:formatCode>
                <c:ptCount val="1"/>
                <c:pt idx="0">
                  <c:v>50</c:v>
                </c:pt>
              </c:numLit>
            </c:plus>
            <c:minus>
              <c:numLit>
                <c:formatCode>General</c:formatCode>
                <c:ptCount val="1"/>
                <c:pt idx="0">
                  <c:v>50</c:v>
                </c:pt>
              </c:numLit>
            </c:minus>
            <c:spPr>
              <a:ln>
                <a:solidFill>
                  <a:schemeClr val="bg1">
                    <a:lumMod val="50000"/>
                  </a:schemeClr>
                </a:solidFill>
                <a:prstDash val="sysDash"/>
              </a:ln>
            </c:spPr>
          </c:errBars>
          <c:xVal>
            <c:numRef>
              <c:f>'輔助線-誤差線'!$B$10</c:f>
              <c:numCache>
                <c:formatCode>General</c:formatCode>
                <c:ptCount val="1"/>
                <c:pt idx="0">
                  <c:v>16</c:v>
                </c:pt>
              </c:numCache>
            </c:numRef>
          </c:xVal>
          <c:yVal>
            <c:numRef>
              <c:f>'輔助線-誤差線'!$C$10</c:f>
              <c:numCache>
                <c:formatCode>General</c:formatCode>
                <c:ptCount val="1"/>
                <c:pt idx="0">
                  <c:v>5</c:v>
                </c:pt>
              </c:numCache>
            </c:numRef>
          </c:yVal>
          <c:smooth val="0"/>
          <c:extLst>
            <c:ext xmlns:c16="http://schemas.microsoft.com/office/drawing/2014/chart" uri="{C3380CC4-5D6E-409C-BE32-E72D297353CC}">
              <c16:uniqueId val="{00000002-86EC-40BE-8C1B-A3F847E8F2BE}"/>
            </c:ext>
          </c:extLst>
        </c:ser>
        <c:dLbls>
          <c:showLegendKey val="0"/>
          <c:showVal val="0"/>
          <c:showCatName val="0"/>
          <c:showSerName val="0"/>
          <c:showPercent val="0"/>
          <c:showBubbleSize val="0"/>
        </c:dLbls>
        <c:axId val="128223488"/>
        <c:axId val="128241664"/>
      </c:scatterChart>
      <c:valAx>
        <c:axId val="128223488"/>
        <c:scaling>
          <c:orientation val="minMax"/>
          <c:max val="20"/>
          <c:min val="10"/>
        </c:scaling>
        <c:delete val="0"/>
        <c:axPos val="b"/>
        <c:numFmt formatCode="General" sourceLinked="1"/>
        <c:majorTickMark val="out"/>
        <c:minorTickMark val="none"/>
        <c:tickLblPos val="nextTo"/>
        <c:crossAx val="128241664"/>
        <c:crossesAt val="5"/>
        <c:crossBetween val="midCat"/>
      </c:valAx>
      <c:valAx>
        <c:axId val="128241664"/>
        <c:scaling>
          <c:orientation val="minMax"/>
          <c:max val="10"/>
          <c:min val="0"/>
        </c:scaling>
        <c:delete val="0"/>
        <c:axPos val="l"/>
        <c:numFmt formatCode="General" sourceLinked="1"/>
        <c:majorTickMark val="out"/>
        <c:minorTickMark val="none"/>
        <c:tickLblPos val="nextTo"/>
        <c:crossAx val="128223488"/>
        <c:crossesAt val="16"/>
        <c:crossBetween val="midCat"/>
      </c:valAx>
      <c:spPr>
        <a:ln>
          <a:solidFill>
            <a:schemeClr val="bg1">
              <a:lumMod val="65000"/>
            </a:schemeClr>
          </a:solidFill>
        </a:ln>
      </c:spPr>
    </c:plotArea>
    <c:plotVisOnly val="1"/>
    <c:dispBlanksAs val="gap"/>
    <c:showDLblsOverMax val="0"/>
  </c:chart>
  <c:spPr>
    <a:noFill/>
    <a:ln>
      <a:noFill/>
    </a:ln>
  </c:sp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003803668926406"/>
          <c:y val="0.12846241677417441"/>
          <c:w val="0.5770901230929022"/>
          <c:h val="0.55970075774426498"/>
        </c:manualLayout>
      </c:layout>
      <c:scatterChart>
        <c:scatterStyle val="lineMarker"/>
        <c:varyColors val="0"/>
        <c:ser>
          <c:idx val="1"/>
          <c:order val="0"/>
          <c:tx>
            <c:strRef>
              <c:f>輔助線與標記資料點!$A$10</c:f>
              <c:strCache>
                <c:ptCount val="1"/>
                <c:pt idx="0">
                  <c:v>死亡率 1%</c:v>
                </c:pt>
              </c:strCache>
            </c:strRef>
          </c:tx>
          <c:spPr>
            <a:ln w="19050">
              <a:solidFill>
                <a:schemeClr val="bg1">
                  <a:lumMod val="85000"/>
                </a:schemeClr>
              </a:solidFill>
              <a:prstDash val="sysDash"/>
            </a:ln>
          </c:spPr>
          <c:marker>
            <c:spPr>
              <a:noFill/>
              <a:ln>
                <a:noFill/>
              </a:ln>
            </c:spPr>
          </c:marker>
          <c:dLbls>
            <c:dLbl>
              <c:idx val="0"/>
              <c:delete val="1"/>
              <c:extLst>
                <c:ext xmlns:c15="http://schemas.microsoft.com/office/drawing/2012/chart" uri="{CE6537A1-D6FC-4f65-9D91-7224C49458BB}"/>
                <c:ext xmlns:c16="http://schemas.microsoft.com/office/drawing/2014/chart" uri="{C3380CC4-5D6E-409C-BE32-E72D297353CC}">
                  <c16:uniqueId val="{00000000-3AF7-423E-81F9-6E37C479B585}"/>
                </c:ext>
              </c:extLst>
            </c:dLbl>
            <c:dLbl>
              <c:idx val="1"/>
              <c:layout>
                <c:manualLayout>
                  <c:x val="-0.2"/>
                  <c:y val="0.11574074074074067"/>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2-296D-4D0C-8D35-2AC821632C7F}"/>
                </c:ext>
              </c:extLst>
            </c:dLbl>
            <c:spPr>
              <a:noFill/>
              <a:ln>
                <a:noFill/>
              </a:ln>
              <a:effectLst/>
            </c:spPr>
            <c:txPr>
              <a:bodyPr/>
              <a:lstStyle/>
              <a:p>
                <a:pPr>
                  <a:defRPr sz="800">
                    <a:solidFill>
                      <a:schemeClr val="bg1">
                        <a:lumMod val="65000"/>
                      </a:schemeClr>
                    </a:solidFill>
                  </a:defRPr>
                </a:pPr>
                <a:endParaRPr lang="zh-TW"/>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輔助線與標記資料點!$B$12:$B$13</c:f>
              <c:numCache>
                <c:formatCode>General</c:formatCode>
                <c:ptCount val="2"/>
                <c:pt idx="0">
                  <c:v>0</c:v>
                </c:pt>
                <c:pt idx="1">
                  <c:v>1000</c:v>
                </c:pt>
              </c:numCache>
            </c:numRef>
          </c:xVal>
          <c:yVal>
            <c:numRef>
              <c:f>輔助線與標記資料點!$C$12:$C$13</c:f>
              <c:numCache>
                <c:formatCode>General</c:formatCode>
                <c:ptCount val="2"/>
                <c:pt idx="0">
                  <c:v>0</c:v>
                </c:pt>
                <c:pt idx="1">
                  <c:v>10</c:v>
                </c:pt>
              </c:numCache>
            </c:numRef>
          </c:yVal>
          <c:smooth val="0"/>
          <c:extLst>
            <c:ext xmlns:c16="http://schemas.microsoft.com/office/drawing/2014/chart" uri="{C3380CC4-5D6E-409C-BE32-E72D297353CC}">
              <c16:uniqueId val="{00000001-3AF7-423E-81F9-6E37C479B585}"/>
            </c:ext>
          </c:extLst>
        </c:ser>
        <c:ser>
          <c:idx val="2"/>
          <c:order val="1"/>
          <c:tx>
            <c:strRef>
              <c:f>輔助線與標記資料點!$A$16</c:f>
              <c:strCache>
                <c:ptCount val="1"/>
                <c:pt idx="0">
                  <c:v>死亡率 5%</c:v>
                </c:pt>
              </c:strCache>
            </c:strRef>
          </c:tx>
          <c:spPr>
            <a:ln w="19050">
              <a:solidFill>
                <a:schemeClr val="bg1">
                  <a:lumMod val="85000"/>
                </a:schemeClr>
              </a:solidFill>
              <a:prstDash val="sysDash"/>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3AF7-423E-81F9-6E37C479B585}"/>
                </c:ext>
              </c:extLst>
            </c:dLbl>
            <c:dLbl>
              <c:idx val="1"/>
              <c:layout>
                <c:manualLayout>
                  <c:x val="-1.6666666666666666E-2"/>
                  <c:y val="4.2438271604938252E-2"/>
                </c:manualLayout>
              </c:layout>
              <c:showLegendKey val="0"/>
              <c:showVal val="0"/>
              <c:showCatName val="0"/>
              <c:showSerName val="1"/>
              <c:showPercent val="0"/>
              <c:showBubbleSize val="0"/>
              <c:extLst>
                <c:ext xmlns:c15="http://schemas.microsoft.com/office/drawing/2012/chart" uri="{CE6537A1-D6FC-4f65-9D91-7224C49458BB}">
                  <c15:layout/>
                </c:ext>
                <c:ext xmlns:c16="http://schemas.microsoft.com/office/drawing/2014/chart" uri="{C3380CC4-5D6E-409C-BE32-E72D297353CC}">
                  <c16:uniqueId val="{00000001-296D-4D0C-8D35-2AC821632C7F}"/>
                </c:ext>
              </c:extLst>
            </c:dLbl>
            <c:spPr>
              <a:noFill/>
              <a:ln>
                <a:noFill/>
              </a:ln>
              <a:effectLst/>
            </c:spPr>
            <c:txPr>
              <a:bodyPr/>
              <a:lstStyle/>
              <a:p>
                <a:pPr>
                  <a:defRPr sz="800">
                    <a:solidFill>
                      <a:schemeClr val="bg1">
                        <a:lumMod val="65000"/>
                      </a:schemeClr>
                    </a:solidFill>
                  </a:defRPr>
                </a:pPr>
                <a:endParaRPr lang="zh-TW"/>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輔助線與標記資料點!$B$18:$B$19</c:f>
              <c:numCache>
                <c:formatCode>General</c:formatCode>
                <c:ptCount val="2"/>
                <c:pt idx="0">
                  <c:v>0</c:v>
                </c:pt>
                <c:pt idx="1">
                  <c:v>400</c:v>
                </c:pt>
              </c:numCache>
            </c:numRef>
          </c:xVal>
          <c:yVal>
            <c:numRef>
              <c:f>輔助線與標記資料點!$C$18:$C$19</c:f>
              <c:numCache>
                <c:formatCode>General</c:formatCode>
                <c:ptCount val="2"/>
                <c:pt idx="0">
                  <c:v>0</c:v>
                </c:pt>
                <c:pt idx="1">
                  <c:v>20</c:v>
                </c:pt>
              </c:numCache>
            </c:numRef>
          </c:yVal>
          <c:smooth val="0"/>
          <c:extLst>
            <c:ext xmlns:c16="http://schemas.microsoft.com/office/drawing/2014/chart" uri="{C3380CC4-5D6E-409C-BE32-E72D297353CC}">
              <c16:uniqueId val="{00000003-3AF7-423E-81F9-6E37C479B585}"/>
            </c:ext>
          </c:extLst>
        </c:ser>
        <c:ser>
          <c:idx val="0"/>
          <c:order val="2"/>
          <c:tx>
            <c:strRef>
              <c:f>輔助線與標記資料點!$A$1</c:f>
              <c:strCache>
                <c:ptCount val="1"/>
                <c:pt idx="0">
                  <c:v>國家</c:v>
                </c:pt>
              </c:strCache>
            </c:strRef>
          </c:tx>
          <c:spPr>
            <a:ln w="28575">
              <a:noFill/>
            </a:ln>
          </c:spPr>
          <c:marker>
            <c:symbol val="circle"/>
            <c:size val="5"/>
            <c:spPr>
              <a:solidFill>
                <a:schemeClr val="bg1">
                  <a:lumMod val="50000"/>
                </a:schemeClr>
              </a:solidFill>
              <a:ln>
                <a:noFill/>
              </a:ln>
            </c:spPr>
          </c:marker>
          <c:dPt>
            <c:idx val="3"/>
            <c:marker>
              <c:spPr>
                <a:solidFill>
                  <a:schemeClr val="accent2"/>
                </a:solidFill>
                <a:ln>
                  <a:noFill/>
                </a:ln>
              </c:spPr>
            </c:marker>
            <c:bubble3D val="0"/>
            <c:extLst>
              <c:ext xmlns:c16="http://schemas.microsoft.com/office/drawing/2014/chart" uri="{C3380CC4-5D6E-409C-BE32-E72D297353CC}">
                <c16:uniqueId val="{00000004-3AF7-423E-81F9-6E37C479B585}"/>
              </c:ext>
            </c:extLst>
          </c:dPt>
          <c:dLbls>
            <c:dLbl>
              <c:idx val="0"/>
              <c:layout>
                <c:manualLayout>
                  <c:x val="-3.0543882549440678E-2"/>
                  <c:y val="-2.6365348399246705E-2"/>
                </c:manualLayout>
              </c:layout>
              <c:tx>
                <c:strRef>
                  <c:f>輔助線與標記資料點!$A$2</c:f>
                  <c:strCache>
                    <c:ptCount val="1"/>
                    <c:pt idx="0">
                      <c:v>A</c:v>
                    </c:pt>
                  </c:strCache>
                </c:strRef>
              </c:tx>
              <c:spPr/>
              <c:txPr>
                <a:bodyPr/>
                <a:lstStyle/>
                <a:p>
                  <a:pPr>
                    <a:defRPr sz="900" b="0" i="0" u="none" strike="noStrike">
                      <a:solidFill>
                        <a:schemeClr val="bg1">
                          <a:lumMod val="50000"/>
                        </a:schemeClr>
                      </a:solidFill>
                      <a:latin typeface="新細明體"/>
                    </a:defRPr>
                  </a:pPr>
                  <a:endParaRPr lang="zh-TW"/>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{656C1088-D056-4E27-93CB-8C4580458A66}</c15:txfldGUID>
                      <c15:f>輔助線與標記資料點!$A$2</c15:f>
                      <c15:dlblFieldTableCache>
                        <c:ptCount val="1"/>
                        <c:pt idx="0">
                          <c:v>A</c:v>
                        </c:pt>
                      </c15:dlblFieldTableCache>
                    </c15:dlblFTEntry>
                  </c15:dlblFieldTable>
                  <c15:showDataLabelsRange val="0"/>
                </c:ext>
                <c:ext xmlns:c16="http://schemas.microsoft.com/office/drawing/2014/chart" uri="{C3380CC4-5D6E-409C-BE32-E72D297353CC}">
                  <c16:uniqueId val="{00000005-3AF7-423E-81F9-6E37C479B585}"/>
                </c:ext>
              </c:extLst>
            </c:dLbl>
            <c:dLbl>
              <c:idx val="1"/>
              <c:layout>
                <c:manualLayout>
                  <c:x val="-2.9456398164133226E-2"/>
                  <c:y val="-2.6365348399246705E-2"/>
                </c:manualLayout>
              </c:layout>
              <c:tx>
                <c:strRef>
                  <c:f>輔助線與標記資料點!$A$3</c:f>
                  <c:strCache>
                    <c:ptCount val="1"/>
                    <c:pt idx="0">
                      <c:v>B</c:v>
                    </c:pt>
                  </c:strCache>
                </c:strRef>
              </c:tx>
              <c:spPr/>
              <c:txPr>
                <a:bodyPr/>
                <a:lstStyle/>
                <a:p>
                  <a:pPr>
                    <a:defRPr sz="900" b="0" i="0" u="none" strike="noStrike">
                      <a:solidFill>
                        <a:schemeClr val="bg1">
                          <a:lumMod val="50000"/>
                        </a:schemeClr>
                      </a:solidFill>
                      <a:latin typeface="新細明體"/>
                    </a:defRPr>
                  </a:pPr>
                  <a:endParaRPr lang="zh-TW"/>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{025E65BD-95C8-4E81-973A-C709D89ED4BF}</c15:txfldGUID>
                      <c15:f>輔助線與標記資料點!$A$3</c15:f>
                      <c15:dlblFieldTableCache>
                        <c:ptCount val="1"/>
                        <c:pt idx="0">
                          <c:v>B</c:v>
                        </c:pt>
                      </c15:dlblFieldTableCache>
                    </c15:dlblFTEntry>
                  </c15:dlblFieldTable>
                  <c15:showDataLabelsRange val="0"/>
                </c:ext>
                <c:ext xmlns:c16="http://schemas.microsoft.com/office/drawing/2014/chart" uri="{C3380CC4-5D6E-409C-BE32-E72D297353CC}">
                  <c16:uniqueId val="{00000006-3AF7-423E-81F9-6E37C479B585}"/>
                </c:ext>
              </c:extLst>
            </c:dLbl>
            <c:dLbl>
              <c:idx val="2"/>
              <c:layout>
                <c:manualLayout>
                  <c:x val="-2.9456398164133226E-2"/>
                  <c:y val="-2.6365348399246705E-2"/>
                </c:manualLayout>
              </c:layout>
              <c:tx>
                <c:strRef>
                  <c:f>輔助線與標記資料點!$A$4</c:f>
                  <c:strCache>
                    <c:ptCount val="1"/>
                    <c:pt idx="0">
                      <c:v>C</c:v>
                    </c:pt>
                  </c:strCache>
                </c:strRef>
              </c:tx>
              <c:spPr/>
              <c:txPr>
                <a:bodyPr/>
                <a:lstStyle/>
                <a:p>
                  <a:pPr>
                    <a:defRPr sz="900" b="0" i="0" u="none" strike="noStrike">
                      <a:solidFill>
                        <a:schemeClr val="bg1">
                          <a:lumMod val="50000"/>
                        </a:schemeClr>
                      </a:solidFill>
                      <a:latin typeface="新細明體"/>
                    </a:defRPr>
                  </a:pPr>
                  <a:endParaRPr lang="zh-TW"/>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{76D477AF-6328-421B-82B0-8849653CB4D9}</c15:txfldGUID>
                      <c15:f>輔助線與標記資料點!$A$4</c15:f>
                      <c15:dlblFieldTableCache>
                        <c:ptCount val="1"/>
                        <c:pt idx="0">
                          <c:v>C</c:v>
                        </c:pt>
                      </c15:dlblFieldTableCache>
                    </c15:dlblFTEntry>
                  </c15:dlblFieldTable>
                  <c15:showDataLabelsRange val="0"/>
                </c:ext>
                <c:ext xmlns:c16="http://schemas.microsoft.com/office/drawing/2014/chart" uri="{C3380CC4-5D6E-409C-BE32-E72D297353CC}">
                  <c16:uniqueId val="{00000007-3AF7-423E-81F9-6E37C479B585}"/>
                </c:ext>
              </c:extLst>
            </c:dLbl>
            <c:dLbl>
              <c:idx val="3"/>
              <c:layout>
                <c:manualLayout>
                  <c:x val="-3.0543882549440678E-2"/>
                  <c:y val="-2.6365348399246705E-2"/>
                </c:manualLayout>
              </c:layout>
              <c:tx>
                <c:strRef>
                  <c:f>輔助線與標記資料點!$A$5</c:f>
                  <c:strCache>
                    <c:ptCount val="1"/>
                    <c:pt idx="0">
                      <c:v>D</c:v>
                    </c:pt>
                  </c:strCache>
                </c:strRef>
              </c:tx>
              <c:spPr/>
              <c:txPr>
                <a:bodyPr/>
                <a:lstStyle/>
                <a:p>
                  <a:pPr>
                    <a:defRPr sz="900" b="0" i="0" u="none" strike="noStrike">
                      <a:solidFill>
                        <a:schemeClr val="accent2"/>
                      </a:solidFill>
                      <a:latin typeface="新細明體"/>
                    </a:defRPr>
                  </a:pPr>
                  <a:endParaRPr lang="zh-TW"/>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{E0169AB2-0179-48A3-AD29-B17B92332BEA}</c15:txfldGUID>
                      <c15:f>輔助線與標記資料點!$A$5</c15:f>
                      <c15:dlblFieldTableCache>
                        <c:ptCount val="1"/>
                        <c:pt idx="0">
                          <c:v>D</c:v>
                        </c:pt>
                      </c15:dlblFieldTableCache>
                    </c15:dlblFTEntry>
                  </c15:dlblFieldTable>
                  <c15:showDataLabelsRange val="0"/>
                </c:ext>
                <c:ext xmlns:c16="http://schemas.microsoft.com/office/drawing/2014/chart" uri="{C3380CC4-5D6E-409C-BE32-E72D297353CC}">
                  <c16:uniqueId val="{00000004-3AF7-423E-81F9-6E37C479B585}"/>
                </c:ext>
              </c:extLst>
            </c:dLbl>
            <c:dLbl>
              <c:idx val="4"/>
              <c:layout>
                <c:manualLayout>
                  <c:x val="-2.832484174772271E-2"/>
                  <c:y val="-2.6365348399246705E-2"/>
                </c:manualLayout>
              </c:layout>
              <c:tx>
                <c:strRef>
                  <c:f>輔助線與標記資料點!$A$6</c:f>
                  <c:strCache>
                    <c:ptCount val="1"/>
                    <c:pt idx="0">
                      <c:v>E</c:v>
                    </c:pt>
                  </c:strCache>
                </c:strRef>
              </c:tx>
              <c:spPr/>
              <c:txPr>
                <a:bodyPr/>
                <a:lstStyle/>
                <a:p>
                  <a:pPr>
                    <a:defRPr sz="900" b="0" i="0" u="none" strike="noStrike">
                      <a:solidFill>
                        <a:schemeClr val="bg1">
                          <a:lumMod val="50000"/>
                        </a:schemeClr>
                      </a:solidFill>
                      <a:latin typeface="新細明體"/>
                    </a:defRPr>
                  </a:pPr>
                  <a:endParaRPr lang="zh-TW"/>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{F84B0E5D-F307-4501-818B-3A386F0E4D7F}</c15:txfldGUID>
                      <c15:f>輔助線與標記資料點!$A$6</c15:f>
                      <c15:dlblFieldTableCache>
                        <c:ptCount val="1"/>
                        <c:pt idx="0">
                          <c:v>E</c:v>
                        </c:pt>
                      </c15:dlblFieldTableCache>
                    </c15:dlblFTEntry>
                  </c15:dlblFieldTable>
                  <c15:showDataLabelsRange val="0"/>
                </c:ext>
                <c:ext xmlns:c16="http://schemas.microsoft.com/office/drawing/2014/chart" uri="{C3380CC4-5D6E-409C-BE32-E72D297353CC}">
                  <c16:uniqueId val="{00000008-3AF7-423E-81F9-6E37C479B585}"/>
                </c:ext>
              </c:extLst>
            </c:dLbl>
            <c:dLbl>
              <c:idx val="5"/>
              <c:layout>
                <c:manualLayout>
                  <c:x val="-2.7219391693685348E-2"/>
                  <c:y val="-2.6365348399246705E-2"/>
                </c:manualLayout>
              </c:layout>
              <c:tx>
                <c:strRef>
                  <c:f>輔助線與標記資料點!$A$7</c:f>
                  <c:strCache>
                    <c:ptCount val="1"/>
                    <c:pt idx="0">
                      <c:v>F</c:v>
                    </c:pt>
                  </c:strCache>
                </c:strRef>
              </c:tx>
              <c:spPr/>
              <c:txPr>
                <a:bodyPr/>
                <a:lstStyle/>
                <a:p>
                  <a:pPr>
                    <a:defRPr sz="900" b="0" i="0" u="none" strike="noStrike">
                      <a:solidFill>
                        <a:schemeClr val="bg1">
                          <a:lumMod val="50000"/>
                        </a:schemeClr>
                      </a:solidFill>
                      <a:latin typeface="新細明體"/>
                    </a:defRPr>
                  </a:pPr>
                  <a:endParaRPr lang="zh-TW"/>
                </a:p>
              </c:txPr>
              <c:dLblPos val="r"/>
              <c:showLegendKey val="0"/>
              <c:showVal val="1"/>
              <c:showCatName val="0"/>
              <c:showSerName val="0"/>
              <c:showPercent val="0"/>
              <c:showBubbleSize val="0"/>
              <c:extLst>
                <c:ext xmlns:c15="http://schemas.microsoft.com/office/drawing/2012/chart" uri="{CE6537A1-D6FC-4f65-9D91-7224C49458BB}">
                  <c15:layout/>
                  <c15:dlblFieldTable>
                    <c15:dlblFTEntry>
                      <c15:txfldGUID>{569DE64A-CA58-4829-8DD2-E4003CF64C23}</c15:txfldGUID>
                      <c15:f>輔助線與標記資料點!$A$7</c15:f>
                      <c15:dlblFieldTableCache>
                        <c:ptCount val="1"/>
                        <c:pt idx="0">
                          <c:v>F</c:v>
                        </c:pt>
                      </c15:dlblFieldTableCache>
                    </c15:dlblFTEntry>
                  </c15:dlblFieldTable>
                  <c15:showDataLabelsRange val="0"/>
                </c:ext>
                <c:ext xmlns:c16="http://schemas.microsoft.com/office/drawing/2014/chart" uri="{C3380CC4-5D6E-409C-BE32-E72D297353CC}">
                  <c16:uniqueId val="{00000009-3AF7-423E-81F9-6E37C479B585}"/>
                </c:ext>
              </c:extLst>
            </c:dLbl>
            <c:spPr>
              <a:noFill/>
              <a:ln>
                <a:noFill/>
              </a:ln>
              <a:effectLst/>
            </c:spPr>
            <c:txPr>
              <a:bodyPr/>
              <a:lstStyle/>
              <a:p>
                <a:pPr>
                  <a:defRPr sz="900">
                    <a:solidFill>
                      <a:schemeClr val="bg1">
                        <a:lumMod val="50000"/>
                      </a:schemeClr>
                    </a:solidFill>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輔助線與標記資料點!$B$2:$B$7</c:f>
              <c:numCache>
                <c:formatCode>General</c:formatCode>
                <c:ptCount val="6"/>
                <c:pt idx="0">
                  <c:v>250</c:v>
                </c:pt>
                <c:pt idx="1">
                  <c:v>30</c:v>
                </c:pt>
                <c:pt idx="2">
                  <c:v>200</c:v>
                </c:pt>
                <c:pt idx="3">
                  <c:v>300</c:v>
                </c:pt>
                <c:pt idx="4">
                  <c:v>450</c:v>
                </c:pt>
                <c:pt idx="5">
                  <c:v>600</c:v>
                </c:pt>
              </c:numCache>
            </c:numRef>
          </c:xVal>
          <c:yVal>
            <c:numRef>
              <c:f>輔助線與標記資料點!$C$2:$C$7</c:f>
              <c:numCache>
                <c:formatCode>General</c:formatCode>
                <c:ptCount val="6"/>
                <c:pt idx="0">
                  <c:v>4</c:v>
                </c:pt>
                <c:pt idx="1">
                  <c:v>5</c:v>
                </c:pt>
                <c:pt idx="2">
                  <c:v>5</c:v>
                </c:pt>
                <c:pt idx="3">
                  <c:v>14</c:v>
                </c:pt>
                <c:pt idx="4">
                  <c:v>4</c:v>
                </c:pt>
                <c:pt idx="5">
                  <c:v>10</c:v>
                </c:pt>
              </c:numCache>
            </c:numRef>
          </c:yVal>
          <c:smooth val="0"/>
          <c:extLst>
            <c:ext xmlns:c16="http://schemas.microsoft.com/office/drawing/2014/chart" uri="{C3380CC4-5D6E-409C-BE32-E72D297353CC}">
              <c16:uniqueId val="{0000000A-3AF7-423E-81F9-6E37C479B585}"/>
            </c:ext>
          </c:extLst>
        </c:ser>
        <c:dLbls>
          <c:showLegendKey val="0"/>
          <c:showVal val="0"/>
          <c:showCatName val="0"/>
          <c:showSerName val="0"/>
          <c:showPercent val="0"/>
          <c:showBubbleSize val="0"/>
        </c:dLbls>
        <c:axId val="128164992"/>
        <c:axId val="128166912"/>
      </c:scatterChart>
      <c:valAx>
        <c:axId val="128164992"/>
        <c:scaling>
          <c:orientation val="minMax"/>
          <c:max val="1000"/>
        </c:scaling>
        <c:delete val="0"/>
        <c:axPos val="b"/>
        <c:title>
          <c:tx>
            <c:rich>
              <a:bodyPr/>
              <a:lstStyle/>
              <a:p>
                <a:pPr>
                  <a:defRPr b="0"/>
                </a:pPr>
                <a:r>
                  <a:rPr lang="zh-TW" altLang="en-US" b="0"/>
                  <a:t>確診數</a:t>
                </a:r>
              </a:p>
            </c:rich>
          </c:tx>
          <c:layout/>
          <c:overlay val="0"/>
        </c:title>
        <c:numFmt formatCode="General" sourceLinked="1"/>
        <c:majorTickMark val="out"/>
        <c:minorTickMark val="none"/>
        <c:tickLblPos val="nextTo"/>
        <c:crossAx val="128166912"/>
        <c:crosses val="autoZero"/>
        <c:crossBetween val="midCat"/>
      </c:valAx>
      <c:valAx>
        <c:axId val="128166912"/>
        <c:scaling>
          <c:orientation val="minMax"/>
          <c:max val="20"/>
        </c:scaling>
        <c:delete val="0"/>
        <c:axPos val="l"/>
        <c:title>
          <c:tx>
            <c:rich>
              <a:bodyPr rot="0" vert="wordArtVertRtl"/>
              <a:lstStyle/>
              <a:p>
                <a:pPr>
                  <a:defRPr b="0"/>
                </a:pPr>
                <a:r>
                  <a:rPr lang="zh-TW" altLang="en-US" b="0"/>
                  <a:t>死亡數</a:t>
                </a:r>
              </a:p>
            </c:rich>
          </c:tx>
          <c:layout/>
          <c:overlay val="0"/>
        </c:title>
        <c:numFmt formatCode="General" sourceLinked="1"/>
        <c:majorTickMark val="out"/>
        <c:minorTickMark val="none"/>
        <c:tickLblPos val="nextTo"/>
        <c:crossAx val="128164992"/>
        <c:crosses val="autoZero"/>
        <c:crossBetween val="midCat"/>
        <c:majorUnit val="5"/>
      </c:valAx>
      <c:spPr>
        <a:noFill/>
        <a:ln>
          <a:solidFill>
            <a:schemeClr val="bg1">
              <a:lumMod val="65000"/>
            </a:schemeClr>
          </a:solidFill>
        </a:ln>
      </c:spPr>
    </c:plotArea>
    <c:plotVisOnly val="1"/>
    <c:dispBlanksAs val="gap"/>
    <c:showDLblsOverMax val="0"/>
  </c:chart>
  <c:spPr>
    <a:noFill/>
    <a:ln>
      <a:solidFill>
        <a:schemeClr val="bg1">
          <a:lumMod val="50000"/>
        </a:schemeClr>
      </a:solidFill>
    </a:ln>
  </c:sp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9063649459448"/>
          <c:y val="0.13694509560350759"/>
          <c:w val="0.68957759186351708"/>
          <c:h val="0.72710023842439542"/>
        </c:manualLayout>
      </c:layout>
      <c:scatterChart>
        <c:scatterStyle val="lineMarker"/>
        <c:varyColors val="0"/>
        <c:ser>
          <c:idx val="0"/>
          <c:order val="0"/>
          <c:tx>
            <c:strRef>
              <c:f>'作業-滴定'!$B$1</c:f>
              <c:strCache>
                <c:ptCount val="1"/>
                <c:pt idx="0">
                  <c:v>pH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'作業-滴定'!$A$2:$A$51</c:f>
              <c:numCache>
                <c:formatCode>General</c:formatCod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20.5</c:v>
                </c:pt>
                <c:pt idx="22">
                  <c:v>21</c:v>
                </c:pt>
                <c:pt idx="23">
                  <c:v>21.5</c:v>
                </c:pt>
                <c:pt idx="24">
                  <c:v>22</c:v>
                </c:pt>
                <c:pt idx="25">
                  <c:v>22.5</c:v>
                </c:pt>
                <c:pt idx="26">
                  <c:v>23</c:v>
                </c:pt>
                <c:pt idx="27">
                  <c:v>23.5</c:v>
                </c:pt>
                <c:pt idx="28">
                  <c:v>24</c:v>
                </c:pt>
                <c:pt idx="29">
                  <c:v>24.5</c:v>
                </c:pt>
                <c:pt idx="30">
                  <c:v>24.6</c:v>
                </c:pt>
                <c:pt idx="31">
                  <c:v>24.7</c:v>
                </c:pt>
                <c:pt idx="32">
                  <c:v>24.8</c:v>
                </c:pt>
                <c:pt idx="33">
                  <c:v>24.9</c:v>
                </c:pt>
                <c:pt idx="34">
                  <c:v>25</c:v>
                </c:pt>
                <c:pt idx="35">
                  <c:v>25.1</c:v>
                </c:pt>
                <c:pt idx="36">
                  <c:v>25.2</c:v>
                </c:pt>
                <c:pt idx="37">
                  <c:v>25.3</c:v>
                </c:pt>
                <c:pt idx="38">
                  <c:v>25.4</c:v>
                </c:pt>
                <c:pt idx="39">
                  <c:v>25.5</c:v>
                </c:pt>
                <c:pt idx="40">
                  <c:v>26</c:v>
                </c:pt>
                <c:pt idx="41">
                  <c:v>27</c:v>
                </c:pt>
                <c:pt idx="42">
                  <c:v>28</c:v>
                </c:pt>
                <c:pt idx="43">
                  <c:v>29</c:v>
                </c:pt>
                <c:pt idx="44">
                  <c:v>30</c:v>
                </c:pt>
                <c:pt idx="45">
                  <c:v>31</c:v>
                </c:pt>
                <c:pt idx="46">
                  <c:v>32</c:v>
                </c:pt>
                <c:pt idx="47">
                  <c:v>33</c:v>
                </c:pt>
                <c:pt idx="48">
                  <c:v>34</c:v>
                </c:pt>
                <c:pt idx="49">
                  <c:v>35</c:v>
                </c:pt>
              </c:numCache>
            </c:numRef>
          </c:xVal>
          <c:yVal>
            <c:numRef>
              <c:f>'作業-滴定'!$B$2:$B$51</c:f>
              <c:numCache>
                <c:formatCode>General</c:formatCode>
                <c:ptCount val="50"/>
                <c:pt idx="0">
                  <c:v>1.95</c:v>
                </c:pt>
                <c:pt idx="1">
                  <c:v>2</c:v>
                </c:pt>
                <c:pt idx="2">
                  <c:v>2.06</c:v>
                </c:pt>
                <c:pt idx="3">
                  <c:v>2.11</c:v>
                </c:pt>
                <c:pt idx="4">
                  <c:v>2.16</c:v>
                </c:pt>
                <c:pt idx="5">
                  <c:v>2.23</c:v>
                </c:pt>
                <c:pt idx="6">
                  <c:v>2.2799999999999998</c:v>
                </c:pt>
                <c:pt idx="7">
                  <c:v>2.35</c:v>
                </c:pt>
                <c:pt idx="8">
                  <c:v>2.41</c:v>
                </c:pt>
                <c:pt idx="9">
                  <c:v>2.46</c:v>
                </c:pt>
                <c:pt idx="10">
                  <c:v>2.5099999999999998</c:v>
                </c:pt>
                <c:pt idx="11">
                  <c:v>2.59</c:v>
                </c:pt>
                <c:pt idx="12">
                  <c:v>2.67</c:v>
                </c:pt>
                <c:pt idx="13">
                  <c:v>2.74</c:v>
                </c:pt>
                <c:pt idx="14">
                  <c:v>2.85</c:v>
                </c:pt>
                <c:pt idx="15">
                  <c:v>2.96</c:v>
                </c:pt>
                <c:pt idx="16">
                  <c:v>3.03</c:v>
                </c:pt>
                <c:pt idx="17">
                  <c:v>3.11</c:v>
                </c:pt>
                <c:pt idx="18">
                  <c:v>3.23</c:v>
                </c:pt>
                <c:pt idx="19">
                  <c:v>3.3</c:v>
                </c:pt>
                <c:pt idx="20">
                  <c:v>3.38</c:v>
                </c:pt>
                <c:pt idx="21">
                  <c:v>3.45</c:v>
                </c:pt>
                <c:pt idx="22">
                  <c:v>3.51</c:v>
                </c:pt>
                <c:pt idx="23">
                  <c:v>3.55</c:v>
                </c:pt>
                <c:pt idx="24">
                  <c:v>3.62</c:v>
                </c:pt>
                <c:pt idx="25">
                  <c:v>3.65</c:v>
                </c:pt>
                <c:pt idx="26">
                  <c:v>3.72</c:v>
                </c:pt>
                <c:pt idx="27">
                  <c:v>3.77</c:v>
                </c:pt>
                <c:pt idx="28">
                  <c:v>3.83</c:v>
                </c:pt>
                <c:pt idx="29">
                  <c:v>3.87</c:v>
                </c:pt>
                <c:pt idx="30">
                  <c:v>3.91</c:v>
                </c:pt>
                <c:pt idx="31">
                  <c:v>3.96</c:v>
                </c:pt>
                <c:pt idx="32">
                  <c:v>4.13</c:v>
                </c:pt>
                <c:pt idx="33">
                  <c:v>4.33</c:v>
                </c:pt>
                <c:pt idx="34">
                  <c:v>4.63</c:v>
                </c:pt>
                <c:pt idx="35">
                  <c:v>9.14</c:v>
                </c:pt>
                <c:pt idx="36">
                  <c:v>10.1</c:v>
                </c:pt>
                <c:pt idx="37">
                  <c:v>10.5</c:v>
                </c:pt>
                <c:pt idx="38">
                  <c:v>10.55</c:v>
                </c:pt>
                <c:pt idx="39">
                  <c:v>10.6</c:v>
                </c:pt>
                <c:pt idx="40">
                  <c:v>10.95</c:v>
                </c:pt>
                <c:pt idx="41">
                  <c:v>11.1</c:v>
                </c:pt>
                <c:pt idx="42">
                  <c:v>11.2</c:v>
                </c:pt>
                <c:pt idx="43">
                  <c:v>11.3</c:v>
                </c:pt>
                <c:pt idx="44">
                  <c:v>11.4</c:v>
                </c:pt>
                <c:pt idx="45">
                  <c:v>11.5</c:v>
                </c:pt>
                <c:pt idx="46">
                  <c:v>11.7</c:v>
                </c:pt>
                <c:pt idx="47">
                  <c:v>11.8</c:v>
                </c:pt>
                <c:pt idx="48">
                  <c:v>11.9</c:v>
                </c:pt>
                <c:pt idx="49">
                  <c:v>12</c:v>
                </c:pt>
              </c:numCache>
            </c:numRef>
          </c:yVal>
          <c:smooth val="0"/>
          <c:extLst>
            <c:ext xmlns:c16="http://schemas.microsoft.com/office/drawing/2014/chart" uri="{C3380CC4-5D6E-409C-BE32-E72D297353CC}">
              <c16:uniqueId val="{00000000-94D9-44FA-B8E5-C1142E7FFA92}"/>
            </c:ext>
          </c:extLst>
        </c:ser>
        <c:dLbls>
          <c:showLegendKey val="0"/>
          <c:showVal val="0"/>
          <c:showCatName val="0"/>
          <c:showSerName val="0"/>
          <c:showPercent val="0"/>
          <c:showBubbleSize val="0"/>
        </c:dLbls>
        <c:axId val="404870416"/>
        <c:axId val="404871400"/>
      </c:scatterChart>
      <c:valAx>
        <c:axId val="404870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04871400"/>
        <c:crosses val="autoZero"/>
        <c:crossBetween val="midCat"/>
      </c:valAx>
      <c:valAx>
        <c:axId val="404871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048704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03970580436575"/>
          <c:y val="0.15497489784353133"/>
          <c:w val="0.67290054293646628"/>
          <c:h val="0.68305174472765173"/>
        </c:manualLayout>
      </c:layout>
      <c:scatterChart>
        <c:scatterStyle val="lineMarker"/>
        <c:varyColors val="0"/>
        <c:ser>
          <c:idx val="0"/>
          <c:order val="0"/>
          <c:tx>
            <c:strRef>
              <c:f>圖例格線刻度!$B$1</c:f>
              <c:strCache>
                <c:ptCount val="1"/>
                <c:pt idx="0">
                  <c:v>A</c:v>
                </c:pt>
              </c:strCache>
            </c:strRef>
          </c:tx>
          <c:marker>
            <c:symbol val="square"/>
            <c:size val="7"/>
          </c:marker>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圖例格線刻度!$B$2:$B$8</c:f>
              <c:numCache>
                <c:formatCode>General</c:formatCode>
                <c:ptCount val="7"/>
                <c:pt idx="0">
                  <c:v>1</c:v>
                </c:pt>
                <c:pt idx="1">
                  <c:v>2</c:v>
                </c:pt>
                <c:pt idx="2">
                  <c:v>4</c:v>
                </c:pt>
                <c:pt idx="3">
                  <c:v>5</c:v>
                </c:pt>
                <c:pt idx="4">
                  <c:v>5</c:v>
                </c:pt>
                <c:pt idx="5">
                  <c:v>6.5</c:v>
                </c:pt>
                <c:pt idx="6">
                  <c:v>7</c:v>
                </c:pt>
              </c:numCache>
            </c:numRef>
          </c:yVal>
          <c:smooth val="0"/>
          <c:extLst>
            <c:ext xmlns:c16="http://schemas.microsoft.com/office/drawing/2014/chart" uri="{C3380CC4-5D6E-409C-BE32-E72D297353CC}">
              <c16:uniqueId val="{00000001-E623-441A-A485-FA5D101CADBC}"/>
            </c:ext>
          </c:extLst>
        </c:ser>
        <c:ser>
          <c:idx val="1"/>
          <c:order val="1"/>
          <c:tx>
            <c:strRef>
              <c:f>圖例格線刻度!$C$1</c:f>
              <c:strCache>
                <c:ptCount val="1"/>
                <c:pt idx="0">
                  <c:v>B</c:v>
                </c:pt>
              </c:strCache>
            </c:strRef>
          </c:tx>
          <c:marker>
            <c:symbol val="circle"/>
            <c:size val="7"/>
          </c:marker>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圖例格線刻度!$C$2:$C$8</c:f>
              <c:numCache>
                <c:formatCode>General</c:formatCode>
                <c:ptCount val="7"/>
                <c:pt idx="0">
                  <c:v>1.2</c:v>
                </c:pt>
                <c:pt idx="1">
                  <c:v>3</c:v>
                </c:pt>
                <c:pt idx="2">
                  <c:v>5</c:v>
                </c:pt>
                <c:pt idx="3">
                  <c:v>6</c:v>
                </c:pt>
                <c:pt idx="4">
                  <c:v>6</c:v>
                </c:pt>
                <c:pt idx="5">
                  <c:v>7</c:v>
                </c:pt>
                <c:pt idx="6">
                  <c:v>8</c:v>
                </c:pt>
              </c:numCache>
            </c:numRef>
          </c:yVal>
          <c:smooth val="0"/>
          <c:extLst>
            <c:ext xmlns:c16="http://schemas.microsoft.com/office/drawing/2014/chart" uri="{C3380CC4-5D6E-409C-BE32-E72D297353CC}">
              <c16:uniqueId val="{00000003-E623-441A-A485-FA5D101CADBC}"/>
            </c:ext>
          </c:extLst>
        </c:ser>
        <c:ser>
          <c:idx val="2"/>
          <c:order val="2"/>
          <c:tx>
            <c:strRef>
              <c:f>圖例格線刻度!$D$1</c:f>
              <c:strCache>
                <c:ptCount val="1"/>
                <c:pt idx="0">
                  <c:v>C</c:v>
                </c:pt>
              </c:strCache>
            </c:strRef>
          </c:tx>
          <c:marker>
            <c:symbol val="triangle"/>
            <c:size val="7"/>
          </c:marker>
          <c:xVal>
            <c:numRef>
              <c:f>圖例格線刻度!$A$2:$A$8</c:f>
              <c:numCache>
                <c:formatCode>General</c:formatCode>
                <c:ptCount val="7"/>
                <c:pt idx="0">
                  <c:v>0</c:v>
                </c:pt>
                <c:pt idx="1">
                  <c:v>10</c:v>
                </c:pt>
                <c:pt idx="2">
                  <c:v>20</c:v>
                </c:pt>
                <c:pt idx="3">
                  <c:v>30</c:v>
                </c:pt>
                <c:pt idx="4">
                  <c:v>40</c:v>
                </c:pt>
                <c:pt idx="5">
                  <c:v>50</c:v>
                </c:pt>
                <c:pt idx="6">
                  <c:v>60</c:v>
                </c:pt>
              </c:numCache>
            </c:numRef>
          </c:xVal>
          <c:yVal>
            <c:numRef>
              <c:f>圖例格線刻度!$D$2:$D$8</c:f>
              <c:numCache>
                <c:formatCode>General</c:formatCode>
                <c:ptCount val="7"/>
                <c:pt idx="0">
                  <c:v>1.4</c:v>
                </c:pt>
                <c:pt idx="1">
                  <c:v>5</c:v>
                </c:pt>
                <c:pt idx="2">
                  <c:v>6</c:v>
                </c:pt>
                <c:pt idx="3">
                  <c:v>7</c:v>
                </c:pt>
                <c:pt idx="4">
                  <c:v>7</c:v>
                </c:pt>
                <c:pt idx="5">
                  <c:v>8</c:v>
                </c:pt>
                <c:pt idx="6">
                  <c:v>9</c:v>
                </c:pt>
              </c:numCache>
            </c:numRef>
          </c:yVal>
          <c:smooth val="0"/>
          <c:extLst>
            <c:ext xmlns:c16="http://schemas.microsoft.com/office/drawing/2014/chart" uri="{C3380CC4-5D6E-409C-BE32-E72D297353CC}">
              <c16:uniqueId val="{00000005-E623-441A-A485-FA5D101CADBC}"/>
            </c:ext>
          </c:extLst>
        </c:ser>
        <c:dLbls>
          <c:showLegendKey val="0"/>
          <c:showVal val="0"/>
          <c:showCatName val="0"/>
          <c:showSerName val="0"/>
          <c:showPercent val="0"/>
          <c:showBubbleSize val="0"/>
        </c:dLbls>
        <c:axId val="127189376"/>
        <c:axId val="127190912"/>
      </c:scatterChart>
      <c:valAx>
        <c:axId val="127189376"/>
        <c:scaling>
          <c:orientation val="minMax"/>
        </c:scaling>
        <c:delete val="0"/>
        <c:axPos val="b"/>
        <c:numFmt formatCode="General" sourceLinked="1"/>
        <c:majorTickMark val="out"/>
        <c:minorTickMark val="none"/>
        <c:tickLblPos val="nextTo"/>
        <c:crossAx val="127190912"/>
        <c:crosses val="autoZero"/>
        <c:crossBetween val="midCat"/>
      </c:valAx>
      <c:valAx>
        <c:axId val="127190912"/>
        <c:scaling>
          <c:orientation val="minMax"/>
        </c:scaling>
        <c:delete val="0"/>
        <c:axPos val="l"/>
        <c:majorGridlines/>
        <c:numFmt formatCode="General" sourceLinked="1"/>
        <c:majorTickMark val="out"/>
        <c:minorTickMark val="none"/>
        <c:tickLblPos val="nextTo"/>
        <c:crossAx val="127189376"/>
        <c:crosses val="autoZero"/>
        <c:crossBetween val="midCat"/>
        <c:majorUnit val="1"/>
      </c:valAx>
    </c:plotArea>
    <c:legend>
      <c:legendPos val="r"/>
      <c:layout>
        <c:manualLayout>
          <c:xMode val="edge"/>
          <c:yMode val="edge"/>
          <c:x val="0.7970309334433856"/>
          <c:y val="0.14699563169874277"/>
          <c:w val="0.13554939155332857"/>
          <c:h val="0.27905730533683287"/>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9063649459448"/>
          <c:y val="0.13694509560350759"/>
          <c:w val="0.68957759186351708"/>
          <c:h val="0.72710023842439542"/>
        </c:manualLayout>
      </c:layout>
      <c:scatterChart>
        <c:scatterStyle val="lineMarker"/>
        <c:varyColors val="0"/>
        <c:ser>
          <c:idx val="0"/>
          <c:order val="0"/>
          <c:tx>
            <c:strRef>
              <c:f>'作業-滴定'!$B$1</c:f>
              <c:strCache>
                <c:ptCount val="1"/>
                <c:pt idx="0">
                  <c:v>pH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'作業-滴定'!$D$2:$D$51</c:f>
              <c:numCache>
                <c:formatCode>General</c:formatCode>
                <c:ptCount val="50"/>
                <c:pt idx="1">
                  <c:v>0.5</c:v>
                </c:pt>
                <c:pt idx="2">
                  <c:v>1.5</c:v>
                </c:pt>
                <c:pt idx="3">
                  <c:v>2.5</c:v>
                </c:pt>
                <c:pt idx="4">
                  <c:v>3.5</c:v>
                </c:pt>
                <c:pt idx="5">
                  <c:v>4.5</c:v>
                </c:pt>
                <c:pt idx="6">
                  <c:v>5.5</c:v>
                </c:pt>
                <c:pt idx="7">
                  <c:v>6.5</c:v>
                </c:pt>
                <c:pt idx="8">
                  <c:v>7.5</c:v>
                </c:pt>
                <c:pt idx="9">
                  <c:v>8.5</c:v>
                </c:pt>
                <c:pt idx="10">
                  <c:v>9.5</c:v>
                </c:pt>
                <c:pt idx="11">
                  <c:v>10.5</c:v>
                </c:pt>
                <c:pt idx="12">
                  <c:v>11.5</c:v>
                </c:pt>
                <c:pt idx="13">
                  <c:v>12.5</c:v>
                </c:pt>
                <c:pt idx="14">
                  <c:v>13.5</c:v>
                </c:pt>
                <c:pt idx="15">
                  <c:v>14.5</c:v>
                </c:pt>
                <c:pt idx="16">
                  <c:v>15.5</c:v>
                </c:pt>
                <c:pt idx="17">
                  <c:v>16.5</c:v>
                </c:pt>
                <c:pt idx="18">
                  <c:v>17.5</c:v>
                </c:pt>
                <c:pt idx="19">
                  <c:v>18.5</c:v>
                </c:pt>
                <c:pt idx="20">
                  <c:v>19.5</c:v>
                </c:pt>
                <c:pt idx="21">
                  <c:v>20.25</c:v>
                </c:pt>
                <c:pt idx="22">
                  <c:v>20.75</c:v>
                </c:pt>
                <c:pt idx="23">
                  <c:v>21.25</c:v>
                </c:pt>
                <c:pt idx="24">
                  <c:v>21.75</c:v>
                </c:pt>
                <c:pt idx="25">
                  <c:v>22.25</c:v>
                </c:pt>
                <c:pt idx="26">
                  <c:v>22.75</c:v>
                </c:pt>
                <c:pt idx="27">
                  <c:v>23.25</c:v>
                </c:pt>
                <c:pt idx="28">
                  <c:v>23.75</c:v>
                </c:pt>
                <c:pt idx="29">
                  <c:v>24.25</c:v>
                </c:pt>
                <c:pt idx="30">
                  <c:v>24.55</c:v>
                </c:pt>
                <c:pt idx="31">
                  <c:v>24.65</c:v>
                </c:pt>
                <c:pt idx="32">
                  <c:v>24.75</c:v>
                </c:pt>
                <c:pt idx="33">
                  <c:v>24.85</c:v>
                </c:pt>
                <c:pt idx="34">
                  <c:v>24.95</c:v>
                </c:pt>
                <c:pt idx="35">
                  <c:v>25.05</c:v>
                </c:pt>
                <c:pt idx="36">
                  <c:v>25.15</c:v>
                </c:pt>
                <c:pt idx="37">
                  <c:v>25.25</c:v>
                </c:pt>
                <c:pt idx="38">
                  <c:v>25.35</c:v>
                </c:pt>
                <c:pt idx="39">
                  <c:v>25.45</c:v>
                </c:pt>
                <c:pt idx="40">
                  <c:v>25.75</c:v>
                </c:pt>
                <c:pt idx="41">
                  <c:v>26.5</c:v>
                </c:pt>
                <c:pt idx="42">
                  <c:v>27.5</c:v>
                </c:pt>
                <c:pt idx="43">
                  <c:v>28.5</c:v>
                </c:pt>
                <c:pt idx="44">
                  <c:v>29.5</c:v>
                </c:pt>
                <c:pt idx="45">
                  <c:v>30.5</c:v>
                </c:pt>
                <c:pt idx="46">
                  <c:v>31.5</c:v>
                </c:pt>
                <c:pt idx="47">
                  <c:v>32.5</c:v>
                </c:pt>
                <c:pt idx="48">
                  <c:v>33.5</c:v>
                </c:pt>
                <c:pt idx="49">
                  <c:v>34.5</c:v>
                </c:pt>
              </c:numCache>
            </c:numRef>
          </c:xVal>
          <c:yVal>
            <c:numRef>
              <c:f>'作業-滴定'!$E$2:$E$51</c:f>
              <c:numCache>
                <c:formatCode>General</c:formatCode>
                <c:ptCount val="50"/>
                <c:pt idx="1">
                  <c:v>5.0000000000000044E-2</c:v>
                </c:pt>
                <c:pt idx="2">
                  <c:v>6.0000000000000053E-2</c:v>
                </c:pt>
                <c:pt idx="3">
                  <c:v>4.9999999999999822E-2</c:v>
                </c:pt>
                <c:pt idx="4">
                  <c:v>5.0000000000000266E-2</c:v>
                </c:pt>
                <c:pt idx="5">
                  <c:v>6.999999999999984E-2</c:v>
                </c:pt>
                <c:pt idx="6">
                  <c:v>4.9999999999999822E-2</c:v>
                </c:pt>
                <c:pt idx="7">
                  <c:v>7.0000000000000284E-2</c:v>
                </c:pt>
                <c:pt idx="8">
                  <c:v>6.0000000000000053E-2</c:v>
                </c:pt>
                <c:pt idx="9">
                  <c:v>4.9999999999999822E-2</c:v>
                </c:pt>
                <c:pt idx="10">
                  <c:v>4.9999999999999822E-2</c:v>
                </c:pt>
                <c:pt idx="11">
                  <c:v>8.0000000000000071E-2</c:v>
                </c:pt>
                <c:pt idx="12">
                  <c:v>8.0000000000000071E-2</c:v>
                </c:pt>
                <c:pt idx="13">
                  <c:v>7.0000000000000284E-2</c:v>
                </c:pt>
                <c:pt idx="14">
                  <c:v>0.10999999999999988</c:v>
                </c:pt>
                <c:pt idx="15">
                  <c:v>0.10999999999999988</c:v>
                </c:pt>
                <c:pt idx="16">
                  <c:v>6.999999999999984E-2</c:v>
                </c:pt>
                <c:pt idx="17">
                  <c:v>8.0000000000000071E-2</c:v>
                </c:pt>
                <c:pt idx="18">
                  <c:v>0.12000000000000011</c:v>
                </c:pt>
                <c:pt idx="19">
                  <c:v>6.999999999999984E-2</c:v>
                </c:pt>
                <c:pt idx="20">
                  <c:v>8.0000000000000071E-2</c:v>
                </c:pt>
                <c:pt idx="21">
                  <c:v>0.14000000000000057</c:v>
                </c:pt>
                <c:pt idx="22">
                  <c:v>0.11999999999999922</c:v>
                </c:pt>
                <c:pt idx="23">
                  <c:v>8.0000000000000071E-2</c:v>
                </c:pt>
                <c:pt idx="24">
                  <c:v>0.14000000000000057</c:v>
                </c:pt>
                <c:pt idx="25">
                  <c:v>5.9999999999999609E-2</c:v>
                </c:pt>
                <c:pt idx="26">
                  <c:v>0.14000000000000057</c:v>
                </c:pt>
                <c:pt idx="27">
                  <c:v>9.9999999999999645E-2</c:v>
                </c:pt>
                <c:pt idx="28">
                  <c:v>0.12000000000000011</c:v>
                </c:pt>
                <c:pt idx="29">
                  <c:v>8.0000000000000071E-2</c:v>
                </c:pt>
                <c:pt idx="30">
                  <c:v>0.39999999999999469</c:v>
                </c:pt>
                <c:pt idx="31">
                  <c:v>0.50000000000000888</c:v>
                </c:pt>
                <c:pt idx="32">
                  <c:v>1.6999999999999751</c:v>
                </c:pt>
                <c:pt idx="33">
                  <c:v>2.0000000000000444</c:v>
                </c:pt>
                <c:pt idx="34">
                  <c:v>2.9999999999999556</c:v>
                </c:pt>
                <c:pt idx="35">
                  <c:v>45.099999999999369</c:v>
                </c:pt>
                <c:pt idx="36">
                  <c:v>9.600000000000195</c:v>
                </c:pt>
                <c:pt idx="37">
                  <c:v>3.9999999999999467</c:v>
                </c:pt>
                <c:pt idx="38">
                  <c:v>0.50000000000001776</c:v>
                </c:pt>
                <c:pt idx="39">
                  <c:v>0.49999999999998224</c:v>
                </c:pt>
                <c:pt idx="40">
                  <c:v>0.69999999999999929</c:v>
                </c:pt>
                <c:pt idx="41">
                  <c:v>0.15000000000000036</c:v>
                </c:pt>
                <c:pt idx="42">
                  <c:v>9.9999999999999645E-2</c:v>
                </c:pt>
                <c:pt idx="43">
                  <c:v>0.10000000000000142</c:v>
                </c:pt>
                <c:pt idx="44">
                  <c:v>9.9999999999999645E-2</c:v>
                </c:pt>
                <c:pt idx="45">
                  <c:v>9.9999999999999645E-2</c:v>
                </c:pt>
                <c:pt idx="46">
                  <c:v>0.19999999999999929</c:v>
                </c:pt>
                <c:pt idx="47">
                  <c:v>0.10000000000000142</c:v>
                </c:pt>
                <c:pt idx="48">
                  <c:v>9.9999999999999645E-2</c:v>
                </c:pt>
                <c:pt idx="49">
                  <c:v>9.9999999999999645E-2</c:v>
                </c:pt>
              </c:numCache>
            </c:numRef>
          </c:yVal>
          <c:smooth val="0"/>
          <c:extLst>
            <c:ext xmlns:c16="http://schemas.microsoft.com/office/drawing/2014/chart" uri="{C3380CC4-5D6E-409C-BE32-E72D297353CC}">
              <c16:uniqueId val="{00000000-441C-4ECD-8C83-1DD44FBB7A9A}"/>
            </c:ext>
          </c:extLst>
        </c:ser>
        <c:dLbls>
          <c:showLegendKey val="0"/>
          <c:showVal val="0"/>
          <c:showCatName val="0"/>
          <c:showSerName val="0"/>
          <c:showPercent val="0"/>
          <c:showBubbleSize val="0"/>
        </c:dLbls>
        <c:axId val="404870416"/>
        <c:axId val="404871400"/>
      </c:scatterChart>
      <c:valAx>
        <c:axId val="404870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04871400"/>
        <c:crosses val="autoZero"/>
        <c:crossBetween val="midCat"/>
      </c:valAx>
      <c:valAx>
        <c:axId val="404871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048704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9063649459448"/>
          <c:y val="0.10725892087916492"/>
          <c:w val="0.57152207661431309"/>
          <c:h val="0.75678641314873807"/>
        </c:manualLayout>
      </c:layout>
      <c:scatterChart>
        <c:scatterStyle val="lineMarker"/>
        <c:varyColors val="0"/>
        <c:ser>
          <c:idx val="0"/>
          <c:order val="0"/>
          <c:tx>
            <c:strRef>
              <c:f>'作業-滴定'!$B$1</c:f>
              <c:strCache>
                <c:ptCount val="1"/>
                <c:pt idx="0">
                  <c:v>pH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'作業-滴定'!$G$2:$G$51</c:f>
              <c:numCache>
                <c:formatCode>General</c:formatCode>
                <c:ptCount val="50"/>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19.875</c:v>
                </c:pt>
                <c:pt idx="22">
                  <c:v>20.5</c:v>
                </c:pt>
                <c:pt idx="23">
                  <c:v>21</c:v>
                </c:pt>
                <c:pt idx="24">
                  <c:v>21.5</c:v>
                </c:pt>
                <c:pt idx="25">
                  <c:v>22</c:v>
                </c:pt>
                <c:pt idx="26">
                  <c:v>22.5</c:v>
                </c:pt>
                <c:pt idx="27">
                  <c:v>23</c:v>
                </c:pt>
                <c:pt idx="28">
                  <c:v>23.5</c:v>
                </c:pt>
                <c:pt idx="29">
                  <c:v>24</c:v>
                </c:pt>
                <c:pt idx="30">
                  <c:v>24.4</c:v>
                </c:pt>
                <c:pt idx="31">
                  <c:v>24.6</c:v>
                </c:pt>
                <c:pt idx="32">
                  <c:v>24.7</c:v>
                </c:pt>
                <c:pt idx="33">
                  <c:v>24.8</c:v>
                </c:pt>
                <c:pt idx="34">
                  <c:v>24.9</c:v>
                </c:pt>
                <c:pt idx="35">
                  <c:v>25</c:v>
                </c:pt>
                <c:pt idx="36">
                  <c:v>25.1</c:v>
                </c:pt>
                <c:pt idx="37">
                  <c:v>25.2</c:v>
                </c:pt>
                <c:pt idx="38">
                  <c:v>25.3</c:v>
                </c:pt>
                <c:pt idx="39">
                  <c:v>25.4</c:v>
                </c:pt>
                <c:pt idx="40">
                  <c:v>25.6</c:v>
                </c:pt>
                <c:pt idx="41">
                  <c:v>26.125</c:v>
                </c:pt>
                <c:pt idx="42">
                  <c:v>27</c:v>
                </c:pt>
                <c:pt idx="43">
                  <c:v>28</c:v>
                </c:pt>
                <c:pt idx="44">
                  <c:v>29</c:v>
                </c:pt>
                <c:pt idx="45">
                  <c:v>30</c:v>
                </c:pt>
                <c:pt idx="46">
                  <c:v>31</c:v>
                </c:pt>
                <c:pt idx="47">
                  <c:v>32</c:v>
                </c:pt>
                <c:pt idx="48">
                  <c:v>33</c:v>
                </c:pt>
                <c:pt idx="49">
                  <c:v>34</c:v>
                </c:pt>
              </c:numCache>
            </c:numRef>
          </c:xVal>
          <c:yVal>
            <c:numRef>
              <c:f>'作業-滴定'!$H$2:$H$51</c:f>
              <c:numCache>
                <c:formatCode>General</c:formatCode>
                <c:ptCount val="50"/>
                <c:pt idx="2">
                  <c:v>1.0000000000000009E-2</c:v>
                </c:pt>
                <c:pt idx="3">
                  <c:v>-1.0000000000000231E-2</c:v>
                </c:pt>
                <c:pt idx="4">
                  <c:v>4.4408920985006262E-16</c:v>
                </c:pt>
                <c:pt idx="5">
                  <c:v>1.9999999999999574E-2</c:v>
                </c:pt>
                <c:pt idx="6">
                  <c:v>-2.0000000000000018E-2</c:v>
                </c:pt>
                <c:pt idx="7">
                  <c:v>2.0000000000000462E-2</c:v>
                </c:pt>
                <c:pt idx="8">
                  <c:v>-1.0000000000000231E-2</c:v>
                </c:pt>
                <c:pt idx="9">
                  <c:v>-1.0000000000000231E-2</c:v>
                </c:pt>
                <c:pt idx="10">
                  <c:v>0</c:v>
                </c:pt>
                <c:pt idx="11">
                  <c:v>3.0000000000000249E-2</c:v>
                </c:pt>
                <c:pt idx="12">
                  <c:v>0</c:v>
                </c:pt>
                <c:pt idx="13">
                  <c:v>-9.9999999999997868E-3</c:v>
                </c:pt>
                <c:pt idx="14">
                  <c:v>3.9999999999999591E-2</c:v>
                </c:pt>
                <c:pt idx="15">
                  <c:v>0</c:v>
                </c:pt>
                <c:pt idx="16">
                  <c:v>-4.0000000000000036E-2</c:v>
                </c:pt>
                <c:pt idx="17">
                  <c:v>1.0000000000000231E-2</c:v>
                </c:pt>
                <c:pt idx="18">
                  <c:v>4.0000000000000036E-2</c:v>
                </c:pt>
                <c:pt idx="19">
                  <c:v>-5.0000000000000266E-2</c:v>
                </c:pt>
                <c:pt idx="20">
                  <c:v>1.0000000000000231E-2</c:v>
                </c:pt>
                <c:pt idx="21">
                  <c:v>8.0000000000000668E-2</c:v>
                </c:pt>
                <c:pt idx="22">
                  <c:v>-4.00000000000027E-2</c:v>
                </c:pt>
                <c:pt idx="23">
                  <c:v>-7.9999999999998295E-2</c:v>
                </c:pt>
                <c:pt idx="24">
                  <c:v>0.12000000000000099</c:v>
                </c:pt>
                <c:pt idx="25">
                  <c:v>-0.16000000000000192</c:v>
                </c:pt>
                <c:pt idx="26">
                  <c:v>0.16000000000000192</c:v>
                </c:pt>
                <c:pt idx="27">
                  <c:v>-8.0000000000001847E-2</c:v>
                </c:pt>
                <c:pt idx="28">
                  <c:v>4.0000000000000924E-2</c:v>
                </c:pt>
                <c:pt idx="29">
                  <c:v>-8.0000000000000071E-2</c:v>
                </c:pt>
                <c:pt idx="30">
                  <c:v>1.0666666666666462</c:v>
                </c:pt>
                <c:pt idx="31">
                  <c:v>1.0000000000001632</c:v>
                </c:pt>
                <c:pt idx="32">
                  <c:v>11.999999999999492</c:v>
                </c:pt>
                <c:pt idx="33">
                  <c:v>3.0000000000006506</c:v>
                </c:pt>
                <c:pt idx="34">
                  <c:v>9.999999999999325</c:v>
                </c:pt>
                <c:pt idx="35">
                  <c:v>420.99999999998812</c:v>
                </c:pt>
                <c:pt idx="36">
                  <c:v>-354.99999999999932</c:v>
                </c:pt>
                <c:pt idx="37">
                  <c:v>-56.000000000001684</c:v>
                </c:pt>
                <c:pt idx="38">
                  <c:v>-34.999999999998792</c:v>
                </c:pt>
                <c:pt idx="39">
                  <c:v>-3.5527136788005767E-13</c:v>
                </c:pt>
                <c:pt idx="40">
                  <c:v>0.66666666666672192</c:v>
                </c:pt>
                <c:pt idx="41">
                  <c:v>-0.73333333333333195</c:v>
                </c:pt>
                <c:pt idx="42">
                  <c:v>-5.0000000000000711E-2</c:v>
                </c:pt>
                <c:pt idx="43">
                  <c:v>1.7763568394002505E-15</c:v>
                </c:pt>
                <c:pt idx="44">
                  <c:v>-1.7763568394002505E-15</c:v>
                </c:pt>
                <c:pt idx="45">
                  <c:v>0</c:v>
                </c:pt>
                <c:pt idx="46">
                  <c:v>9.9999999999999645E-2</c:v>
                </c:pt>
                <c:pt idx="47">
                  <c:v>-9.9999999999997868E-2</c:v>
                </c:pt>
                <c:pt idx="48">
                  <c:v>-1.7763568394002505E-15</c:v>
                </c:pt>
                <c:pt idx="49">
                  <c:v>0</c:v>
                </c:pt>
              </c:numCache>
            </c:numRef>
          </c:yVal>
          <c:smooth val="0"/>
          <c:extLst>
            <c:ext xmlns:c16="http://schemas.microsoft.com/office/drawing/2014/chart" uri="{C3380CC4-5D6E-409C-BE32-E72D297353CC}">
              <c16:uniqueId val="{00000000-3620-4FA7-908A-474932980781}"/>
            </c:ext>
          </c:extLst>
        </c:ser>
        <c:dLbls>
          <c:showLegendKey val="0"/>
          <c:showVal val="0"/>
          <c:showCatName val="0"/>
          <c:showSerName val="0"/>
          <c:showPercent val="0"/>
          <c:showBubbleSize val="0"/>
        </c:dLbls>
        <c:axId val="404870416"/>
        <c:axId val="404871400"/>
      </c:scatterChart>
      <c:valAx>
        <c:axId val="404870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04871400"/>
        <c:crosses val="autoZero"/>
        <c:crossBetween val="midCat"/>
      </c:valAx>
      <c:valAx>
        <c:axId val="404871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048704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9063649459448"/>
          <c:y val="0.10725892087916492"/>
          <c:w val="0.68712926509186334"/>
          <c:h val="0.75678641314873807"/>
        </c:manualLayout>
      </c:layout>
      <c:scatterChart>
        <c:scatterStyle val="lineMarker"/>
        <c:varyColors val="0"/>
        <c:ser>
          <c:idx val="0"/>
          <c:order val="0"/>
          <c:tx>
            <c:strRef>
              <c:f>'作業-滴定'!$B$1</c:f>
              <c:strCache>
                <c:ptCount val="1"/>
                <c:pt idx="0">
                  <c:v>pH</c:v>
                </c:pt>
              </c:strCache>
            </c:strRef>
          </c:tx>
          <c:spPr>
            <a:ln w="12700" cap="rnd">
              <a:solidFill>
                <a:schemeClr val="bg1">
                  <a:lumMod val="75000"/>
                </a:schemeClr>
              </a:solidFill>
              <a:round/>
            </a:ln>
            <a:effectLst/>
          </c:spPr>
          <c:marker>
            <c:symbol val="circle"/>
            <c:size val="3"/>
            <c:spPr>
              <a:solidFill>
                <a:schemeClr val="bg1">
                  <a:lumMod val="65000"/>
                </a:schemeClr>
              </a:solidFill>
              <a:ln w="9525">
                <a:noFill/>
              </a:ln>
              <a:effectLst/>
            </c:spPr>
          </c:marker>
          <c:xVal>
            <c:numRef>
              <c:f>'作業-滴定'!$A$2:$A$51</c:f>
              <c:numCache>
                <c:formatCode>General</c:formatCode>
                <c:ptCount val="5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20.5</c:v>
                </c:pt>
                <c:pt idx="22">
                  <c:v>21</c:v>
                </c:pt>
                <c:pt idx="23">
                  <c:v>21.5</c:v>
                </c:pt>
                <c:pt idx="24">
                  <c:v>22</c:v>
                </c:pt>
                <c:pt idx="25">
                  <c:v>22.5</c:v>
                </c:pt>
                <c:pt idx="26">
                  <c:v>23</c:v>
                </c:pt>
                <c:pt idx="27">
                  <c:v>23.5</c:v>
                </c:pt>
                <c:pt idx="28">
                  <c:v>24</c:v>
                </c:pt>
                <c:pt idx="29">
                  <c:v>24.5</c:v>
                </c:pt>
                <c:pt idx="30">
                  <c:v>24.6</c:v>
                </c:pt>
                <c:pt idx="31">
                  <c:v>24.7</c:v>
                </c:pt>
                <c:pt idx="32">
                  <c:v>24.8</c:v>
                </c:pt>
                <c:pt idx="33">
                  <c:v>24.9</c:v>
                </c:pt>
                <c:pt idx="34">
                  <c:v>25</c:v>
                </c:pt>
                <c:pt idx="35">
                  <c:v>25.1</c:v>
                </c:pt>
                <c:pt idx="36">
                  <c:v>25.2</c:v>
                </c:pt>
                <c:pt idx="37">
                  <c:v>25.3</c:v>
                </c:pt>
                <c:pt idx="38">
                  <c:v>25.4</c:v>
                </c:pt>
                <c:pt idx="39">
                  <c:v>25.5</c:v>
                </c:pt>
                <c:pt idx="40">
                  <c:v>26</c:v>
                </c:pt>
                <c:pt idx="41">
                  <c:v>27</c:v>
                </c:pt>
                <c:pt idx="42">
                  <c:v>28</c:v>
                </c:pt>
                <c:pt idx="43">
                  <c:v>29</c:v>
                </c:pt>
                <c:pt idx="44">
                  <c:v>30</c:v>
                </c:pt>
                <c:pt idx="45">
                  <c:v>31</c:v>
                </c:pt>
                <c:pt idx="46">
                  <c:v>32</c:v>
                </c:pt>
                <c:pt idx="47">
                  <c:v>33</c:v>
                </c:pt>
                <c:pt idx="48">
                  <c:v>34</c:v>
                </c:pt>
                <c:pt idx="49">
                  <c:v>35</c:v>
                </c:pt>
              </c:numCache>
            </c:numRef>
          </c:xVal>
          <c:yVal>
            <c:numRef>
              <c:f>'作業-滴定'!$B$2:$B$51</c:f>
              <c:numCache>
                <c:formatCode>General</c:formatCode>
                <c:ptCount val="50"/>
                <c:pt idx="0">
                  <c:v>1.95</c:v>
                </c:pt>
                <c:pt idx="1">
                  <c:v>2</c:v>
                </c:pt>
                <c:pt idx="2">
                  <c:v>2.06</c:v>
                </c:pt>
                <c:pt idx="3">
                  <c:v>2.11</c:v>
                </c:pt>
                <c:pt idx="4">
                  <c:v>2.16</c:v>
                </c:pt>
                <c:pt idx="5">
                  <c:v>2.23</c:v>
                </c:pt>
                <c:pt idx="6">
                  <c:v>2.2799999999999998</c:v>
                </c:pt>
                <c:pt idx="7">
                  <c:v>2.35</c:v>
                </c:pt>
                <c:pt idx="8">
                  <c:v>2.41</c:v>
                </c:pt>
                <c:pt idx="9">
                  <c:v>2.46</c:v>
                </c:pt>
                <c:pt idx="10">
                  <c:v>2.5099999999999998</c:v>
                </c:pt>
                <c:pt idx="11">
                  <c:v>2.59</c:v>
                </c:pt>
                <c:pt idx="12">
                  <c:v>2.67</c:v>
                </c:pt>
                <c:pt idx="13">
                  <c:v>2.74</c:v>
                </c:pt>
                <c:pt idx="14">
                  <c:v>2.85</c:v>
                </c:pt>
                <c:pt idx="15">
                  <c:v>2.96</c:v>
                </c:pt>
                <c:pt idx="16">
                  <c:v>3.03</c:v>
                </c:pt>
                <c:pt idx="17">
                  <c:v>3.11</c:v>
                </c:pt>
                <c:pt idx="18">
                  <c:v>3.23</c:v>
                </c:pt>
                <c:pt idx="19">
                  <c:v>3.3</c:v>
                </c:pt>
                <c:pt idx="20">
                  <c:v>3.38</c:v>
                </c:pt>
                <c:pt idx="21">
                  <c:v>3.45</c:v>
                </c:pt>
                <c:pt idx="22">
                  <c:v>3.51</c:v>
                </c:pt>
                <c:pt idx="23">
                  <c:v>3.55</c:v>
                </c:pt>
                <c:pt idx="24">
                  <c:v>3.62</c:v>
                </c:pt>
                <c:pt idx="25">
                  <c:v>3.65</c:v>
                </c:pt>
                <c:pt idx="26">
                  <c:v>3.72</c:v>
                </c:pt>
                <c:pt idx="27">
                  <c:v>3.77</c:v>
                </c:pt>
                <c:pt idx="28">
                  <c:v>3.83</c:v>
                </c:pt>
                <c:pt idx="29">
                  <c:v>3.87</c:v>
                </c:pt>
                <c:pt idx="30">
                  <c:v>3.91</c:v>
                </c:pt>
                <c:pt idx="31">
                  <c:v>3.96</c:v>
                </c:pt>
                <c:pt idx="32">
                  <c:v>4.13</c:v>
                </c:pt>
                <c:pt idx="33">
                  <c:v>4.33</c:v>
                </c:pt>
                <c:pt idx="34">
                  <c:v>4.63</c:v>
                </c:pt>
                <c:pt idx="35">
                  <c:v>9.14</c:v>
                </c:pt>
                <c:pt idx="36">
                  <c:v>10.1</c:v>
                </c:pt>
                <c:pt idx="37">
                  <c:v>10.5</c:v>
                </c:pt>
                <c:pt idx="38">
                  <c:v>10.55</c:v>
                </c:pt>
                <c:pt idx="39">
                  <c:v>10.6</c:v>
                </c:pt>
                <c:pt idx="40">
                  <c:v>10.95</c:v>
                </c:pt>
                <c:pt idx="41">
                  <c:v>11.1</c:v>
                </c:pt>
                <c:pt idx="42">
                  <c:v>11.2</c:v>
                </c:pt>
                <c:pt idx="43">
                  <c:v>11.3</c:v>
                </c:pt>
                <c:pt idx="44">
                  <c:v>11.4</c:v>
                </c:pt>
                <c:pt idx="45">
                  <c:v>11.5</c:v>
                </c:pt>
                <c:pt idx="46">
                  <c:v>11.7</c:v>
                </c:pt>
                <c:pt idx="47">
                  <c:v>11.8</c:v>
                </c:pt>
                <c:pt idx="48">
                  <c:v>11.9</c:v>
                </c:pt>
                <c:pt idx="49">
                  <c:v>12</c:v>
                </c:pt>
              </c:numCache>
            </c:numRef>
          </c:yVal>
          <c:smooth val="0"/>
          <c:extLst>
            <c:ext xmlns:c16="http://schemas.microsoft.com/office/drawing/2014/chart" uri="{C3380CC4-5D6E-409C-BE32-E72D297353CC}">
              <c16:uniqueId val="{00000000-84DE-4204-9176-4C50DBC238C4}"/>
            </c:ext>
          </c:extLst>
        </c:ser>
        <c:ser>
          <c:idx val="1"/>
          <c:order val="1"/>
          <c:tx>
            <c:v>中性點</c:v>
          </c:tx>
          <c:spPr>
            <a:ln w="19050" cap="rnd">
              <a:solidFill>
                <a:schemeClr val="accent2"/>
              </a:solidFill>
              <a:round/>
            </a:ln>
            <a:effectLst/>
          </c:spPr>
          <c:marker>
            <c:symbol val="circle"/>
            <c:size val="4"/>
            <c:spPr>
              <a:solidFill>
                <a:schemeClr val="accent2"/>
              </a:solidFill>
              <a:ln w="9525">
                <a:solidFill>
                  <a:schemeClr val="accent2"/>
                </a:solidFill>
              </a:ln>
              <a:effectLst/>
            </c:spPr>
          </c:marker>
          <c:dLbls>
            <c:dLbl>
              <c:idx val="0"/>
              <c:layout>
                <c:manualLayout>
                  <c:x val="1.7361111111111112E-2"/>
                  <c:y val="-9.111860106300702E-4"/>
                </c:manualLayout>
              </c:layout>
              <c:tx>
                <c:rich>
                  <a:bodyPr/>
                  <a:lstStyle/>
                  <a:p>
                    <a:fld id="{A0F94202-C559-43ED-8B15-DE34E9466CAE}" type="CELLRANGE">
                      <a:rPr lang="en-US" altLang="zh-TW" baseline="0"/>
                      <a:pPr/>
                      <a:t>[CELLRANGE]</a:t>
                    </a:fld>
                    <a:r>
                      <a:rPr lang="en-US" altLang="zh-TW" baseline="0"/>
                      <a:t> </a:t>
                    </a:r>
                    <a:fld id="{5321259C-719F-462F-9D38-318F55DCD86D}" type="XVALUE">
                      <a:rPr lang="en-US" altLang="zh-TW" baseline="0"/>
                      <a:pPr/>
                      <a:t>[X 值]</a:t>
                    </a:fld>
                    <a:endParaRPr lang="en-US" altLang="zh-TW" baseline="0"/>
                  </a:p>
                </c:rich>
              </c:tx>
              <c:showLegendKey val="0"/>
              <c:showVal val="0"/>
              <c:showCatName val="1"/>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84DE-4204-9176-4C50DBC238C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1"/>
            <c:showSerName val="0"/>
            <c:showPercent val="0"/>
            <c:showBubbleSize val="0"/>
            <c:separator> </c:separator>
            <c:showLeaderLines val="0"/>
            <c:extLst>
              <c:ext xmlns:c15="http://schemas.microsoft.com/office/drawing/2012/chart" uri="{CE6537A1-D6FC-4f65-9D91-7224C49458BB}">
                <c15:showDataLabelsRange val="1"/>
                <c15:showLeaderLines val="0"/>
              </c:ext>
            </c:extLst>
          </c:dLbls>
          <c:errBars>
            <c:errDir val="y"/>
            <c:errBarType val="minus"/>
            <c:errValType val="cust"/>
            <c:noEndCap val="0"/>
            <c:plus>
              <c:numLit>
                <c:formatCode>General</c:formatCode>
                <c:ptCount val="1"/>
                <c:pt idx="0">
                  <c:v>1</c:v>
                </c:pt>
              </c:numLit>
            </c:plus>
            <c:minus>
              <c:numLit>
                <c:formatCode>General</c:formatCode>
                <c:ptCount val="1"/>
                <c:pt idx="0">
                  <c:v>14</c:v>
                </c:pt>
              </c:numLit>
            </c:minus>
            <c:spPr>
              <a:noFill/>
              <a:ln w="9525" cap="flat" cmpd="sng" algn="ctr">
                <a:solidFill>
                  <a:schemeClr val="tx1">
                    <a:lumMod val="65000"/>
                    <a:lumOff val="35000"/>
                  </a:schemeClr>
                </a:solidFill>
                <a:prstDash val="dash"/>
                <a:round/>
              </a:ln>
              <a:effectLst/>
            </c:spPr>
          </c:errBars>
          <c:errBars>
            <c:errDir val="x"/>
            <c:errBarType val="minus"/>
            <c:errValType val="cust"/>
            <c:noEndCap val="0"/>
            <c:plus>
              <c:numLit>
                <c:formatCode>General</c:formatCode>
                <c:ptCount val="1"/>
                <c:pt idx="0">
                  <c:v>1</c:v>
                </c:pt>
              </c:numLit>
            </c:plus>
            <c:minus>
              <c:numLit>
                <c:formatCode>General</c:formatCode>
                <c:ptCount val="1"/>
                <c:pt idx="0">
                  <c:v>40</c:v>
                </c:pt>
              </c:numLit>
            </c:minus>
            <c:spPr>
              <a:noFill/>
              <a:ln w="9525" cap="flat" cmpd="sng" algn="ctr">
                <a:solidFill>
                  <a:schemeClr val="tx1">
                    <a:lumMod val="65000"/>
                    <a:lumOff val="35000"/>
                  </a:schemeClr>
                </a:solidFill>
                <a:prstDash val="dash"/>
                <a:round/>
              </a:ln>
              <a:effectLst/>
            </c:spPr>
          </c:errBars>
          <c:xVal>
            <c:numRef>
              <c:f>'作業-滴定'!$L$4</c:f>
              <c:numCache>
                <c:formatCode>General</c:formatCode>
                <c:ptCount val="1"/>
                <c:pt idx="0">
                  <c:v>25.1</c:v>
                </c:pt>
              </c:numCache>
            </c:numRef>
          </c:xVal>
          <c:yVal>
            <c:numRef>
              <c:f>'作業-滴定'!$L$6</c:f>
              <c:numCache>
                <c:formatCode>0.0</c:formatCode>
                <c:ptCount val="1"/>
                <c:pt idx="0">
                  <c:v>7</c:v>
                </c:pt>
              </c:numCache>
            </c:numRef>
          </c:yVal>
          <c:smooth val="0"/>
          <c:extLst>
            <c:ext xmlns:c15="http://schemas.microsoft.com/office/drawing/2012/chart" uri="{02D57815-91ED-43cb-92C2-25804820EDAC}">
              <c15:datalabelsRange>
                <c15:f>'作業-滴定'!$M$4</c15:f>
                <c15:dlblRangeCache>
                  <c:ptCount val="1"/>
                  <c:pt idx="0">
                    <c:v>體積</c:v>
                  </c:pt>
                </c15:dlblRangeCache>
              </c15:datalabelsRange>
            </c:ext>
            <c:ext xmlns:c16="http://schemas.microsoft.com/office/drawing/2014/chart" uri="{C3380CC4-5D6E-409C-BE32-E72D297353CC}">
              <c16:uniqueId val="{00000001-84DE-4204-9176-4C50DBC238C4}"/>
            </c:ext>
          </c:extLst>
        </c:ser>
        <c:dLbls>
          <c:showLegendKey val="0"/>
          <c:showVal val="0"/>
          <c:showCatName val="0"/>
          <c:showSerName val="0"/>
          <c:showPercent val="0"/>
          <c:showBubbleSize val="0"/>
        </c:dLbls>
        <c:axId val="404870416"/>
        <c:axId val="404871400"/>
      </c:scatterChart>
      <c:valAx>
        <c:axId val="404870416"/>
        <c:scaling>
          <c:orientation val="minMax"/>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zh-TW" altLang="en-US"/>
                  <a:t> 體積 </a:t>
                </a:r>
                <a:r>
                  <a:rPr lang="en-US" altLang="zh-TW"/>
                  <a:t>(mL)</a:t>
                </a:r>
                <a:endParaRPr lang="zh-TW" alt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04871400"/>
        <c:crosses val="autoZero"/>
        <c:crossBetween val="midCat"/>
      </c:valAx>
      <c:valAx>
        <c:axId val="404871400"/>
        <c:scaling>
          <c:orientation val="minMax"/>
          <c:min val="0"/>
        </c:scaling>
        <c:delete val="0"/>
        <c:axPos val="l"/>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TW"/>
                  <a:t>pH</a:t>
                </a:r>
                <a:endParaRPr lang="zh-TW" altLang="en-US"/>
              </a:p>
            </c:rich>
          </c:tx>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TW"/>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048704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userShapes r:id="rId3"/>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熱區圖!$A$25</c:f>
              <c:strCache>
                <c:ptCount val="1"/>
                <c:pt idx="0">
                  <c:v>甲</c:v>
                </c:pt>
              </c:strCache>
            </c:strRef>
          </c:tx>
          <c:spPr>
            <a:ln w="28575" cap="rnd">
              <a:solidFill>
                <a:schemeClr val="accent1"/>
              </a:solidFill>
              <a:round/>
            </a:ln>
            <a:effectLst/>
          </c:spPr>
          <c:marker>
            <c:symbol val="none"/>
          </c:marker>
          <c:val>
            <c:numRef>
              <c:f>熱區圖!$B$25:$U$25</c:f>
              <c:numCache>
                <c:formatCode>General</c:formatCode>
                <c:ptCount val="20"/>
                <c:pt idx="0">
                  <c:v>1</c:v>
                </c:pt>
                <c:pt idx="1">
                  <c:v>1</c:v>
                </c:pt>
                <c:pt idx="2">
                  <c:v>1</c:v>
                </c:pt>
                <c:pt idx="3">
                  <c:v>1</c:v>
                </c:pt>
                <c:pt idx="4">
                  <c:v>2</c:v>
                </c:pt>
                <c:pt idx="5">
                  <c:v>3</c:v>
                </c:pt>
                <c:pt idx="6">
                  <c:v>3</c:v>
                </c:pt>
                <c:pt idx="7">
                  <c:v>3</c:v>
                </c:pt>
                <c:pt idx="8">
                  <c:v>1</c:v>
                </c:pt>
                <c:pt idx="9">
                  <c:v>1</c:v>
                </c:pt>
                <c:pt idx="10">
                  <c:v>1</c:v>
                </c:pt>
                <c:pt idx="11">
                  <c:v>1</c:v>
                </c:pt>
                <c:pt idx="12">
                  <c:v>2</c:v>
                </c:pt>
                <c:pt idx="13">
                  <c:v>2</c:v>
                </c:pt>
                <c:pt idx="14">
                  <c:v>1</c:v>
                </c:pt>
                <c:pt idx="15">
                  <c:v>1</c:v>
                </c:pt>
                <c:pt idx="16">
                  <c:v>6</c:v>
                </c:pt>
                <c:pt idx="17">
                  <c:v>1</c:v>
                </c:pt>
                <c:pt idx="18">
                  <c:v>1</c:v>
                </c:pt>
                <c:pt idx="19">
                  <c:v>1</c:v>
                </c:pt>
              </c:numCache>
            </c:numRef>
          </c:val>
          <c:smooth val="0"/>
          <c:extLst>
            <c:ext xmlns:c16="http://schemas.microsoft.com/office/drawing/2014/chart" uri="{C3380CC4-5D6E-409C-BE32-E72D297353CC}">
              <c16:uniqueId val="{00000008-7F4E-4E7B-89AC-75AB04F2007A}"/>
            </c:ext>
          </c:extLst>
        </c:ser>
        <c:ser>
          <c:idx val="1"/>
          <c:order val="1"/>
          <c:tx>
            <c:strRef>
              <c:f>熱區圖!$A$26</c:f>
              <c:strCache>
                <c:ptCount val="1"/>
                <c:pt idx="0">
                  <c:v>乙</c:v>
                </c:pt>
              </c:strCache>
            </c:strRef>
          </c:tx>
          <c:spPr>
            <a:ln w="28575" cap="rnd">
              <a:solidFill>
                <a:schemeClr val="accent2"/>
              </a:solidFill>
              <a:round/>
            </a:ln>
            <a:effectLst/>
          </c:spPr>
          <c:marker>
            <c:symbol val="none"/>
          </c:marker>
          <c:val>
            <c:numRef>
              <c:f>熱區圖!$B$26:$U$26</c:f>
              <c:numCache>
                <c:formatCode>General</c:formatCode>
                <c:ptCount val="20"/>
                <c:pt idx="0">
                  <c:v>1</c:v>
                </c:pt>
                <c:pt idx="1">
                  <c:v>0</c:v>
                </c:pt>
                <c:pt idx="2">
                  <c:v>0</c:v>
                </c:pt>
                <c:pt idx="3">
                  <c:v>0</c:v>
                </c:pt>
                <c:pt idx="4">
                  <c:v>1</c:v>
                </c:pt>
                <c:pt idx="5">
                  <c:v>4</c:v>
                </c:pt>
                <c:pt idx="6">
                  <c:v>4</c:v>
                </c:pt>
                <c:pt idx="7">
                  <c:v>4</c:v>
                </c:pt>
                <c:pt idx="8">
                  <c:v>4</c:v>
                </c:pt>
                <c:pt idx="9">
                  <c:v>1</c:v>
                </c:pt>
                <c:pt idx="10">
                  <c:v>1</c:v>
                </c:pt>
                <c:pt idx="11">
                  <c:v>1</c:v>
                </c:pt>
                <c:pt idx="12">
                  <c:v>7</c:v>
                </c:pt>
                <c:pt idx="13">
                  <c:v>7</c:v>
                </c:pt>
                <c:pt idx="14">
                  <c:v>7</c:v>
                </c:pt>
                <c:pt idx="15">
                  <c:v>7</c:v>
                </c:pt>
                <c:pt idx="16">
                  <c:v>1</c:v>
                </c:pt>
                <c:pt idx="17">
                  <c:v>1</c:v>
                </c:pt>
                <c:pt idx="18">
                  <c:v>1</c:v>
                </c:pt>
                <c:pt idx="19">
                  <c:v>1</c:v>
                </c:pt>
              </c:numCache>
            </c:numRef>
          </c:val>
          <c:smooth val="0"/>
          <c:extLst>
            <c:ext xmlns:c16="http://schemas.microsoft.com/office/drawing/2014/chart" uri="{C3380CC4-5D6E-409C-BE32-E72D297353CC}">
              <c16:uniqueId val="{00000009-7F4E-4E7B-89AC-75AB04F2007A}"/>
            </c:ext>
          </c:extLst>
        </c:ser>
        <c:ser>
          <c:idx val="2"/>
          <c:order val="2"/>
          <c:tx>
            <c:strRef>
              <c:f>熱區圖!$A$27</c:f>
              <c:strCache>
                <c:ptCount val="1"/>
                <c:pt idx="0">
                  <c:v>丙</c:v>
                </c:pt>
              </c:strCache>
            </c:strRef>
          </c:tx>
          <c:spPr>
            <a:ln w="28575" cap="rnd">
              <a:solidFill>
                <a:schemeClr val="accent3"/>
              </a:solidFill>
              <a:round/>
            </a:ln>
            <a:effectLst/>
          </c:spPr>
          <c:marker>
            <c:symbol val="none"/>
          </c:marker>
          <c:val>
            <c:numRef>
              <c:f>熱區圖!$B$27:$U$27</c:f>
              <c:numCache>
                <c:formatCode>General</c:formatCode>
                <c:ptCount val="20"/>
                <c:pt idx="0">
                  <c:v>1</c:v>
                </c:pt>
                <c:pt idx="1">
                  <c:v>1</c:v>
                </c:pt>
                <c:pt idx="2">
                  <c:v>3</c:v>
                </c:pt>
                <c:pt idx="3">
                  <c:v>3</c:v>
                </c:pt>
                <c:pt idx="4">
                  <c:v>1</c:v>
                </c:pt>
                <c:pt idx="5">
                  <c:v>5</c:v>
                </c:pt>
                <c:pt idx="6">
                  <c:v>5</c:v>
                </c:pt>
                <c:pt idx="7">
                  <c:v>5</c:v>
                </c:pt>
                <c:pt idx="8">
                  <c:v>5</c:v>
                </c:pt>
                <c:pt idx="9">
                  <c:v>1</c:v>
                </c:pt>
                <c:pt idx="10">
                  <c:v>1</c:v>
                </c:pt>
                <c:pt idx="11">
                  <c:v>1</c:v>
                </c:pt>
                <c:pt idx="12">
                  <c:v>1</c:v>
                </c:pt>
                <c:pt idx="13">
                  <c:v>1</c:v>
                </c:pt>
                <c:pt idx="14">
                  <c:v>1</c:v>
                </c:pt>
                <c:pt idx="15">
                  <c:v>1</c:v>
                </c:pt>
                <c:pt idx="16">
                  <c:v>1</c:v>
                </c:pt>
                <c:pt idx="17">
                  <c:v>1</c:v>
                </c:pt>
                <c:pt idx="18">
                  <c:v>1</c:v>
                </c:pt>
                <c:pt idx="19">
                  <c:v>1</c:v>
                </c:pt>
              </c:numCache>
            </c:numRef>
          </c:val>
          <c:smooth val="0"/>
          <c:extLst>
            <c:ext xmlns:c16="http://schemas.microsoft.com/office/drawing/2014/chart" uri="{C3380CC4-5D6E-409C-BE32-E72D297353CC}">
              <c16:uniqueId val="{0000000A-7F4E-4E7B-89AC-75AB04F2007A}"/>
            </c:ext>
          </c:extLst>
        </c:ser>
        <c:ser>
          <c:idx val="3"/>
          <c:order val="3"/>
          <c:tx>
            <c:strRef>
              <c:f>熱區圖!$A$28</c:f>
              <c:strCache>
                <c:ptCount val="1"/>
                <c:pt idx="0">
                  <c:v>丁</c:v>
                </c:pt>
              </c:strCache>
            </c:strRef>
          </c:tx>
          <c:spPr>
            <a:ln w="28575" cap="rnd">
              <a:solidFill>
                <a:schemeClr val="accent4"/>
              </a:solidFill>
              <a:round/>
            </a:ln>
            <a:effectLst/>
          </c:spPr>
          <c:marker>
            <c:symbol val="none"/>
          </c:marker>
          <c:val>
            <c:numRef>
              <c:f>熱區圖!$B$28:$U$28</c:f>
              <c:numCache>
                <c:formatCode>General</c:formatCode>
                <c:ptCount val="20"/>
                <c:pt idx="0">
                  <c:v>1</c:v>
                </c:pt>
                <c:pt idx="1">
                  <c:v>2</c:v>
                </c:pt>
                <c:pt idx="2">
                  <c:v>3</c:v>
                </c:pt>
                <c:pt idx="3">
                  <c:v>3</c:v>
                </c:pt>
                <c:pt idx="4">
                  <c:v>1</c:v>
                </c:pt>
                <c:pt idx="5">
                  <c:v>5</c:v>
                </c:pt>
                <c:pt idx="6">
                  <c:v>5</c:v>
                </c:pt>
                <c:pt idx="7">
                  <c:v>6</c:v>
                </c:pt>
                <c:pt idx="8">
                  <c:v>5</c:v>
                </c:pt>
                <c:pt idx="9">
                  <c:v>1</c:v>
                </c:pt>
                <c:pt idx="10">
                  <c:v>1</c:v>
                </c:pt>
                <c:pt idx="11">
                  <c:v>1</c:v>
                </c:pt>
                <c:pt idx="12">
                  <c:v>3</c:v>
                </c:pt>
                <c:pt idx="13">
                  <c:v>4</c:v>
                </c:pt>
                <c:pt idx="14">
                  <c:v>6</c:v>
                </c:pt>
                <c:pt idx="15">
                  <c:v>3</c:v>
                </c:pt>
                <c:pt idx="16">
                  <c:v>5</c:v>
                </c:pt>
                <c:pt idx="17">
                  <c:v>1</c:v>
                </c:pt>
                <c:pt idx="18">
                  <c:v>1</c:v>
                </c:pt>
                <c:pt idx="19">
                  <c:v>1</c:v>
                </c:pt>
              </c:numCache>
            </c:numRef>
          </c:val>
          <c:smooth val="0"/>
          <c:extLst>
            <c:ext xmlns:c16="http://schemas.microsoft.com/office/drawing/2014/chart" uri="{C3380CC4-5D6E-409C-BE32-E72D297353CC}">
              <c16:uniqueId val="{0000000B-7F4E-4E7B-89AC-75AB04F2007A}"/>
            </c:ext>
          </c:extLst>
        </c:ser>
        <c:ser>
          <c:idx val="4"/>
          <c:order val="4"/>
          <c:tx>
            <c:strRef>
              <c:f>熱區圖!$A$29</c:f>
              <c:strCache>
                <c:ptCount val="1"/>
                <c:pt idx="0">
                  <c:v>戊</c:v>
                </c:pt>
              </c:strCache>
            </c:strRef>
          </c:tx>
          <c:spPr>
            <a:ln w="28575" cap="rnd">
              <a:solidFill>
                <a:schemeClr val="accent5"/>
              </a:solidFill>
              <a:round/>
            </a:ln>
            <a:effectLst/>
          </c:spPr>
          <c:marker>
            <c:symbol val="none"/>
          </c:marker>
          <c:val>
            <c:numRef>
              <c:f>熱區圖!$B$29:$U$29</c:f>
              <c:numCache>
                <c:formatCode>General</c:formatCode>
                <c:ptCount val="20"/>
                <c:pt idx="0">
                  <c:v>1</c:v>
                </c:pt>
                <c:pt idx="1">
                  <c:v>1</c:v>
                </c:pt>
                <c:pt idx="2">
                  <c:v>1</c:v>
                </c:pt>
                <c:pt idx="3">
                  <c:v>4</c:v>
                </c:pt>
                <c:pt idx="4">
                  <c:v>1</c:v>
                </c:pt>
                <c:pt idx="5">
                  <c:v>5</c:v>
                </c:pt>
                <c:pt idx="6">
                  <c:v>5</c:v>
                </c:pt>
                <c:pt idx="7">
                  <c:v>8</c:v>
                </c:pt>
                <c:pt idx="8">
                  <c:v>7</c:v>
                </c:pt>
                <c:pt idx="9">
                  <c:v>1</c:v>
                </c:pt>
                <c:pt idx="10">
                  <c:v>1</c:v>
                </c:pt>
                <c:pt idx="11">
                  <c:v>1</c:v>
                </c:pt>
                <c:pt idx="12">
                  <c:v>1</c:v>
                </c:pt>
                <c:pt idx="13">
                  <c:v>1</c:v>
                </c:pt>
                <c:pt idx="14">
                  <c:v>1</c:v>
                </c:pt>
                <c:pt idx="15">
                  <c:v>2</c:v>
                </c:pt>
                <c:pt idx="16">
                  <c:v>3</c:v>
                </c:pt>
                <c:pt idx="17">
                  <c:v>2</c:v>
                </c:pt>
                <c:pt idx="18">
                  <c:v>2</c:v>
                </c:pt>
                <c:pt idx="19">
                  <c:v>1</c:v>
                </c:pt>
              </c:numCache>
            </c:numRef>
          </c:val>
          <c:smooth val="0"/>
          <c:extLst>
            <c:ext xmlns:c16="http://schemas.microsoft.com/office/drawing/2014/chart" uri="{C3380CC4-5D6E-409C-BE32-E72D297353CC}">
              <c16:uniqueId val="{0000000C-7F4E-4E7B-89AC-75AB04F2007A}"/>
            </c:ext>
          </c:extLst>
        </c:ser>
        <c:ser>
          <c:idx val="5"/>
          <c:order val="5"/>
          <c:tx>
            <c:strRef>
              <c:f>熱區圖!$A$30</c:f>
              <c:strCache>
                <c:ptCount val="1"/>
                <c:pt idx="0">
                  <c:v>己</c:v>
                </c:pt>
              </c:strCache>
            </c:strRef>
          </c:tx>
          <c:spPr>
            <a:ln w="28575" cap="rnd">
              <a:solidFill>
                <a:schemeClr val="accent6"/>
              </a:solidFill>
              <a:round/>
            </a:ln>
            <a:effectLst/>
          </c:spPr>
          <c:marker>
            <c:symbol val="none"/>
          </c:marker>
          <c:val>
            <c:numRef>
              <c:f>熱區圖!$B$30:$U$30</c:f>
              <c:numCache>
                <c:formatCode>General</c:formatCode>
                <c:ptCount val="20"/>
                <c:pt idx="0">
                  <c:v>1</c:v>
                </c:pt>
                <c:pt idx="1">
                  <c:v>1</c:v>
                </c:pt>
                <c:pt idx="2">
                  <c:v>1</c:v>
                </c:pt>
                <c:pt idx="3">
                  <c:v>1</c:v>
                </c:pt>
                <c:pt idx="4">
                  <c:v>4</c:v>
                </c:pt>
                <c:pt idx="5">
                  <c:v>3</c:v>
                </c:pt>
                <c:pt idx="6">
                  <c:v>5</c:v>
                </c:pt>
                <c:pt idx="7">
                  <c:v>6</c:v>
                </c:pt>
                <c:pt idx="8">
                  <c:v>7</c:v>
                </c:pt>
                <c:pt idx="9">
                  <c:v>1</c:v>
                </c:pt>
                <c:pt idx="10">
                  <c:v>1</c:v>
                </c:pt>
                <c:pt idx="11">
                  <c:v>2</c:v>
                </c:pt>
                <c:pt idx="12">
                  <c:v>3</c:v>
                </c:pt>
                <c:pt idx="13">
                  <c:v>4</c:v>
                </c:pt>
                <c:pt idx="14">
                  <c:v>5</c:v>
                </c:pt>
                <c:pt idx="15">
                  <c:v>6</c:v>
                </c:pt>
                <c:pt idx="16">
                  <c:v>1</c:v>
                </c:pt>
                <c:pt idx="17">
                  <c:v>1</c:v>
                </c:pt>
                <c:pt idx="18">
                  <c:v>1</c:v>
                </c:pt>
                <c:pt idx="19">
                  <c:v>1</c:v>
                </c:pt>
              </c:numCache>
            </c:numRef>
          </c:val>
          <c:smooth val="0"/>
          <c:extLst>
            <c:ext xmlns:c16="http://schemas.microsoft.com/office/drawing/2014/chart" uri="{C3380CC4-5D6E-409C-BE32-E72D297353CC}">
              <c16:uniqueId val="{0000000D-7F4E-4E7B-89AC-75AB04F2007A}"/>
            </c:ext>
          </c:extLst>
        </c:ser>
        <c:ser>
          <c:idx val="6"/>
          <c:order val="6"/>
          <c:tx>
            <c:strRef>
              <c:f>熱區圖!$A$31</c:f>
              <c:strCache>
                <c:ptCount val="1"/>
                <c:pt idx="0">
                  <c:v>庚</c:v>
                </c:pt>
              </c:strCache>
            </c:strRef>
          </c:tx>
          <c:spPr>
            <a:ln w="28575" cap="rnd">
              <a:solidFill>
                <a:schemeClr val="accent1">
                  <a:lumMod val="60000"/>
                </a:schemeClr>
              </a:solidFill>
              <a:round/>
            </a:ln>
            <a:effectLst/>
          </c:spPr>
          <c:marker>
            <c:symbol val="none"/>
          </c:marker>
          <c:val>
            <c:numRef>
              <c:f>熱區圖!$B$31:$U$31</c:f>
              <c:numCache>
                <c:formatCode>General</c:formatCode>
                <c:ptCount val="20"/>
                <c:pt idx="0">
                  <c:v>1</c:v>
                </c:pt>
                <c:pt idx="1">
                  <c:v>1</c:v>
                </c:pt>
                <c:pt idx="2">
                  <c:v>1</c:v>
                </c:pt>
                <c:pt idx="3">
                  <c:v>1</c:v>
                </c:pt>
                <c:pt idx="4">
                  <c:v>1</c:v>
                </c:pt>
                <c:pt idx="5">
                  <c:v>4</c:v>
                </c:pt>
                <c:pt idx="6">
                  <c:v>5</c:v>
                </c:pt>
                <c:pt idx="7">
                  <c:v>1</c:v>
                </c:pt>
                <c:pt idx="8">
                  <c:v>1</c:v>
                </c:pt>
                <c:pt idx="9">
                  <c:v>1</c:v>
                </c:pt>
                <c:pt idx="10">
                  <c:v>1</c:v>
                </c:pt>
                <c:pt idx="11">
                  <c:v>1</c:v>
                </c:pt>
                <c:pt idx="12">
                  <c:v>1</c:v>
                </c:pt>
                <c:pt idx="13">
                  <c:v>3</c:v>
                </c:pt>
                <c:pt idx="14">
                  <c:v>4</c:v>
                </c:pt>
                <c:pt idx="15">
                  <c:v>5</c:v>
                </c:pt>
                <c:pt idx="16">
                  <c:v>6</c:v>
                </c:pt>
                <c:pt idx="17">
                  <c:v>7</c:v>
                </c:pt>
                <c:pt idx="18">
                  <c:v>1</c:v>
                </c:pt>
                <c:pt idx="19">
                  <c:v>1</c:v>
                </c:pt>
              </c:numCache>
            </c:numRef>
          </c:val>
          <c:smooth val="0"/>
          <c:extLst>
            <c:ext xmlns:c16="http://schemas.microsoft.com/office/drawing/2014/chart" uri="{C3380CC4-5D6E-409C-BE32-E72D297353CC}">
              <c16:uniqueId val="{0000000E-7F4E-4E7B-89AC-75AB04F2007A}"/>
            </c:ext>
          </c:extLst>
        </c:ser>
        <c:ser>
          <c:idx val="7"/>
          <c:order val="7"/>
          <c:tx>
            <c:strRef>
              <c:f>熱區圖!$A$32</c:f>
              <c:strCache>
                <c:ptCount val="1"/>
                <c:pt idx="0">
                  <c:v>辛</c:v>
                </c:pt>
              </c:strCache>
            </c:strRef>
          </c:tx>
          <c:spPr>
            <a:ln w="28575" cap="rnd">
              <a:solidFill>
                <a:schemeClr val="accent2">
                  <a:lumMod val="60000"/>
                </a:schemeClr>
              </a:solidFill>
              <a:round/>
            </a:ln>
            <a:effectLst/>
          </c:spPr>
          <c:marker>
            <c:symbol val="none"/>
          </c:marker>
          <c:val>
            <c:numRef>
              <c:f>熱區圖!$B$32:$U$32</c:f>
              <c:numCache>
                <c:formatCode>General</c:formatCode>
                <c:ptCount val="20"/>
                <c:pt idx="0">
                  <c:v>1</c:v>
                </c:pt>
                <c:pt idx="1">
                  <c:v>1</c:v>
                </c:pt>
                <c:pt idx="2">
                  <c:v>1</c:v>
                </c:pt>
                <c:pt idx="3">
                  <c:v>3</c:v>
                </c:pt>
                <c:pt idx="4">
                  <c:v>1</c:v>
                </c:pt>
                <c:pt idx="5">
                  <c:v>1</c:v>
                </c:pt>
                <c:pt idx="6">
                  <c:v>1</c:v>
                </c:pt>
                <c:pt idx="7">
                  <c:v>6</c:v>
                </c:pt>
                <c:pt idx="8">
                  <c:v>1</c:v>
                </c:pt>
                <c:pt idx="9">
                  <c:v>1</c:v>
                </c:pt>
                <c:pt idx="10">
                  <c:v>1</c:v>
                </c:pt>
                <c:pt idx="11">
                  <c:v>1</c:v>
                </c:pt>
                <c:pt idx="12">
                  <c:v>2</c:v>
                </c:pt>
                <c:pt idx="13">
                  <c:v>3</c:v>
                </c:pt>
                <c:pt idx="14">
                  <c:v>3</c:v>
                </c:pt>
                <c:pt idx="15">
                  <c:v>4</c:v>
                </c:pt>
                <c:pt idx="16">
                  <c:v>5</c:v>
                </c:pt>
                <c:pt idx="17">
                  <c:v>6</c:v>
                </c:pt>
                <c:pt idx="18">
                  <c:v>1</c:v>
                </c:pt>
                <c:pt idx="19">
                  <c:v>1</c:v>
                </c:pt>
              </c:numCache>
            </c:numRef>
          </c:val>
          <c:smooth val="0"/>
          <c:extLst>
            <c:ext xmlns:c16="http://schemas.microsoft.com/office/drawing/2014/chart" uri="{C3380CC4-5D6E-409C-BE32-E72D297353CC}">
              <c16:uniqueId val="{0000000F-7F4E-4E7B-89AC-75AB04F2007A}"/>
            </c:ext>
          </c:extLst>
        </c:ser>
        <c:dLbls>
          <c:showLegendKey val="0"/>
          <c:showVal val="0"/>
          <c:showCatName val="0"/>
          <c:showSerName val="0"/>
          <c:showPercent val="0"/>
          <c:showBubbleSize val="0"/>
        </c:dLbls>
        <c:smooth val="0"/>
        <c:axId val="814036888"/>
        <c:axId val="814029344"/>
      </c:lineChart>
      <c:catAx>
        <c:axId val="8140368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814029344"/>
        <c:crosses val="autoZero"/>
        <c:auto val="1"/>
        <c:lblAlgn val="ctr"/>
        <c:lblOffset val="100"/>
        <c:noMultiLvlLbl val="0"/>
      </c:catAx>
      <c:valAx>
        <c:axId val="81402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814036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熱區圖!$A$25</c:f>
              <c:strCache>
                <c:ptCount val="1"/>
                <c:pt idx="0">
                  <c:v>甲</c:v>
                </c:pt>
              </c:strCache>
            </c:strRef>
          </c:tx>
          <c:spPr>
            <a:solidFill>
              <a:schemeClr val="accent1"/>
            </a:solidFill>
            <a:ln>
              <a:noFill/>
            </a:ln>
            <a:effectLst/>
          </c:spPr>
          <c:invertIfNegative val="0"/>
          <c:val>
            <c:numRef>
              <c:f>熱區圖!$B$25:$U$25</c:f>
              <c:numCache>
                <c:formatCode>General</c:formatCode>
                <c:ptCount val="20"/>
                <c:pt idx="0">
                  <c:v>1</c:v>
                </c:pt>
                <c:pt idx="1">
                  <c:v>1</c:v>
                </c:pt>
                <c:pt idx="2">
                  <c:v>1</c:v>
                </c:pt>
                <c:pt idx="3">
                  <c:v>1</c:v>
                </c:pt>
                <c:pt idx="4">
                  <c:v>2</c:v>
                </c:pt>
                <c:pt idx="5">
                  <c:v>3</c:v>
                </c:pt>
                <c:pt idx="6">
                  <c:v>3</c:v>
                </c:pt>
                <c:pt idx="7">
                  <c:v>3</c:v>
                </c:pt>
                <c:pt idx="8">
                  <c:v>1</c:v>
                </c:pt>
                <c:pt idx="9">
                  <c:v>1</c:v>
                </c:pt>
                <c:pt idx="10">
                  <c:v>1</c:v>
                </c:pt>
                <c:pt idx="11">
                  <c:v>1</c:v>
                </c:pt>
                <c:pt idx="12">
                  <c:v>2</c:v>
                </c:pt>
                <c:pt idx="13">
                  <c:v>2</c:v>
                </c:pt>
                <c:pt idx="14">
                  <c:v>1</c:v>
                </c:pt>
                <c:pt idx="15">
                  <c:v>1</c:v>
                </c:pt>
                <c:pt idx="16">
                  <c:v>6</c:v>
                </c:pt>
                <c:pt idx="17">
                  <c:v>1</c:v>
                </c:pt>
                <c:pt idx="18">
                  <c:v>1</c:v>
                </c:pt>
                <c:pt idx="19">
                  <c:v>1</c:v>
                </c:pt>
              </c:numCache>
            </c:numRef>
          </c:val>
          <c:extLst>
            <c:ext xmlns:c16="http://schemas.microsoft.com/office/drawing/2014/chart" uri="{C3380CC4-5D6E-409C-BE32-E72D297353CC}">
              <c16:uniqueId val="{00000000-1F5F-45DF-9DAD-57F3B280F5FC}"/>
            </c:ext>
          </c:extLst>
        </c:ser>
        <c:ser>
          <c:idx val="1"/>
          <c:order val="1"/>
          <c:tx>
            <c:strRef>
              <c:f>熱區圖!$A$26</c:f>
              <c:strCache>
                <c:ptCount val="1"/>
                <c:pt idx="0">
                  <c:v>乙</c:v>
                </c:pt>
              </c:strCache>
            </c:strRef>
          </c:tx>
          <c:spPr>
            <a:solidFill>
              <a:schemeClr val="accent2"/>
            </a:solidFill>
            <a:ln>
              <a:noFill/>
            </a:ln>
            <a:effectLst/>
          </c:spPr>
          <c:invertIfNegative val="0"/>
          <c:val>
            <c:numRef>
              <c:f>熱區圖!$B$26:$U$26</c:f>
              <c:numCache>
                <c:formatCode>General</c:formatCode>
                <c:ptCount val="20"/>
                <c:pt idx="0">
                  <c:v>1</c:v>
                </c:pt>
                <c:pt idx="1">
                  <c:v>0</c:v>
                </c:pt>
                <c:pt idx="2">
                  <c:v>0</c:v>
                </c:pt>
                <c:pt idx="3">
                  <c:v>0</c:v>
                </c:pt>
                <c:pt idx="4">
                  <c:v>1</c:v>
                </c:pt>
                <c:pt idx="5">
                  <c:v>4</c:v>
                </c:pt>
                <c:pt idx="6">
                  <c:v>4</c:v>
                </c:pt>
                <c:pt idx="7">
                  <c:v>4</c:v>
                </c:pt>
                <c:pt idx="8">
                  <c:v>4</c:v>
                </c:pt>
                <c:pt idx="9">
                  <c:v>1</c:v>
                </c:pt>
                <c:pt idx="10">
                  <c:v>1</c:v>
                </c:pt>
                <c:pt idx="11">
                  <c:v>1</c:v>
                </c:pt>
                <c:pt idx="12">
                  <c:v>7</c:v>
                </c:pt>
                <c:pt idx="13">
                  <c:v>7</c:v>
                </c:pt>
                <c:pt idx="14">
                  <c:v>7</c:v>
                </c:pt>
                <c:pt idx="15">
                  <c:v>7</c:v>
                </c:pt>
                <c:pt idx="16">
                  <c:v>1</c:v>
                </c:pt>
                <c:pt idx="17">
                  <c:v>1</c:v>
                </c:pt>
                <c:pt idx="18">
                  <c:v>1</c:v>
                </c:pt>
                <c:pt idx="19">
                  <c:v>1</c:v>
                </c:pt>
              </c:numCache>
            </c:numRef>
          </c:val>
          <c:extLst>
            <c:ext xmlns:c16="http://schemas.microsoft.com/office/drawing/2014/chart" uri="{C3380CC4-5D6E-409C-BE32-E72D297353CC}">
              <c16:uniqueId val="{00000001-1F5F-45DF-9DAD-57F3B280F5FC}"/>
            </c:ext>
          </c:extLst>
        </c:ser>
        <c:ser>
          <c:idx val="2"/>
          <c:order val="2"/>
          <c:tx>
            <c:strRef>
              <c:f>熱區圖!$A$27</c:f>
              <c:strCache>
                <c:ptCount val="1"/>
                <c:pt idx="0">
                  <c:v>丙</c:v>
                </c:pt>
              </c:strCache>
            </c:strRef>
          </c:tx>
          <c:spPr>
            <a:solidFill>
              <a:schemeClr val="accent3"/>
            </a:solidFill>
            <a:ln>
              <a:noFill/>
            </a:ln>
            <a:effectLst/>
          </c:spPr>
          <c:invertIfNegative val="0"/>
          <c:val>
            <c:numRef>
              <c:f>熱區圖!$B$27:$U$27</c:f>
              <c:numCache>
                <c:formatCode>General</c:formatCode>
                <c:ptCount val="20"/>
                <c:pt idx="0">
                  <c:v>1</c:v>
                </c:pt>
                <c:pt idx="1">
                  <c:v>1</c:v>
                </c:pt>
                <c:pt idx="2">
                  <c:v>3</c:v>
                </c:pt>
                <c:pt idx="3">
                  <c:v>3</c:v>
                </c:pt>
                <c:pt idx="4">
                  <c:v>1</c:v>
                </c:pt>
                <c:pt idx="5">
                  <c:v>5</c:v>
                </c:pt>
                <c:pt idx="6">
                  <c:v>5</c:v>
                </c:pt>
                <c:pt idx="7">
                  <c:v>5</c:v>
                </c:pt>
                <c:pt idx="8">
                  <c:v>5</c:v>
                </c:pt>
                <c:pt idx="9">
                  <c:v>1</c:v>
                </c:pt>
                <c:pt idx="10">
                  <c:v>1</c:v>
                </c:pt>
                <c:pt idx="11">
                  <c:v>1</c:v>
                </c:pt>
                <c:pt idx="12">
                  <c:v>1</c:v>
                </c:pt>
                <c:pt idx="13">
                  <c:v>1</c:v>
                </c:pt>
                <c:pt idx="14">
                  <c:v>1</c:v>
                </c:pt>
                <c:pt idx="15">
                  <c:v>1</c:v>
                </c:pt>
                <c:pt idx="16">
                  <c:v>1</c:v>
                </c:pt>
                <c:pt idx="17">
                  <c:v>1</c:v>
                </c:pt>
                <c:pt idx="18">
                  <c:v>1</c:v>
                </c:pt>
                <c:pt idx="19">
                  <c:v>1</c:v>
                </c:pt>
              </c:numCache>
            </c:numRef>
          </c:val>
          <c:extLst>
            <c:ext xmlns:c16="http://schemas.microsoft.com/office/drawing/2014/chart" uri="{C3380CC4-5D6E-409C-BE32-E72D297353CC}">
              <c16:uniqueId val="{00000002-1F5F-45DF-9DAD-57F3B280F5FC}"/>
            </c:ext>
          </c:extLst>
        </c:ser>
        <c:ser>
          <c:idx val="3"/>
          <c:order val="3"/>
          <c:tx>
            <c:strRef>
              <c:f>熱區圖!$A$28</c:f>
              <c:strCache>
                <c:ptCount val="1"/>
                <c:pt idx="0">
                  <c:v>丁</c:v>
                </c:pt>
              </c:strCache>
            </c:strRef>
          </c:tx>
          <c:spPr>
            <a:solidFill>
              <a:schemeClr val="accent4"/>
            </a:solidFill>
            <a:ln>
              <a:noFill/>
            </a:ln>
            <a:effectLst/>
          </c:spPr>
          <c:invertIfNegative val="0"/>
          <c:val>
            <c:numRef>
              <c:f>熱區圖!$B$28:$U$28</c:f>
              <c:numCache>
                <c:formatCode>General</c:formatCode>
                <c:ptCount val="20"/>
                <c:pt idx="0">
                  <c:v>1</c:v>
                </c:pt>
                <c:pt idx="1">
                  <c:v>2</c:v>
                </c:pt>
                <c:pt idx="2">
                  <c:v>3</c:v>
                </c:pt>
                <c:pt idx="3">
                  <c:v>3</c:v>
                </c:pt>
                <c:pt idx="4">
                  <c:v>1</c:v>
                </c:pt>
                <c:pt idx="5">
                  <c:v>5</c:v>
                </c:pt>
                <c:pt idx="6">
                  <c:v>5</c:v>
                </c:pt>
                <c:pt idx="7">
                  <c:v>6</c:v>
                </c:pt>
                <c:pt idx="8">
                  <c:v>5</c:v>
                </c:pt>
                <c:pt idx="9">
                  <c:v>1</c:v>
                </c:pt>
                <c:pt idx="10">
                  <c:v>1</c:v>
                </c:pt>
                <c:pt idx="11">
                  <c:v>1</c:v>
                </c:pt>
                <c:pt idx="12">
                  <c:v>3</c:v>
                </c:pt>
                <c:pt idx="13">
                  <c:v>4</c:v>
                </c:pt>
                <c:pt idx="14">
                  <c:v>6</c:v>
                </c:pt>
                <c:pt idx="15">
                  <c:v>3</c:v>
                </c:pt>
                <c:pt idx="16">
                  <c:v>5</c:v>
                </c:pt>
                <c:pt idx="17">
                  <c:v>1</c:v>
                </c:pt>
                <c:pt idx="18">
                  <c:v>1</c:v>
                </c:pt>
                <c:pt idx="19">
                  <c:v>1</c:v>
                </c:pt>
              </c:numCache>
            </c:numRef>
          </c:val>
          <c:extLst>
            <c:ext xmlns:c16="http://schemas.microsoft.com/office/drawing/2014/chart" uri="{C3380CC4-5D6E-409C-BE32-E72D297353CC}">
              <c16:uniqueId val="{00000003-1F5F-45DF-9DAD-57F3B280F5FC}"/>
            </c:ext>
          </c:extLst>
        </c:ser>
        <c:ser>
          <c:idx val="4"/>
          <c:order val="4"/>
          <c:tx>
            <c:strRef>
              <c:f>熱區圖!$A$29</c:f>
              <c:strCache>
                <c:ptCount val="1"/>
                <c:pt idx="0">
                  <c:v>戊</c:v>
                </c:pt>
              </c:strCache>
            </c:strRef>
          </c:tx>
          <c:spPr>
            <a:solidFill>
              <a:schemeClr val="accent5"/>
            </a:solidFill>
            <a:ln>
              <a:noFill/>
            </a:ln>
            <a:effectLst/>
          </c:spPr>
          <c:invertIfNegative val="0"/>
          <c:val>
            <c:numRef>
              <c:f>熱區圖!$B$29:$U$29</c:f>
              <c:numCache>
                <c:formatCode>General</c:formatCode>
                <c:ptCount val="20"/>
                <c:pt idx="0">
                  <c:v>1</c:v>
                </c:pt>
                <c:pt idx="1">
                  <c:v>1</c:v>
                </c:pt>
                <c:pt idx="2">
                  <c:v>1</c:v>
                </c:pt>
                <c:pt idx="3">
                  <c:v>4</c:v>
                </c:pt>
                <c:pt idx="4">
                  <c:v>1</c:v>
                </c:pt>
                <c:pt idx="5">
                  <c:v>5</c:v>
                </c:pt>
                <c:pt idx="6">
                  <c:v>5</c:v>
                </c:pt>
                <c:pt idx="7">
                  <c:v>8</c:v>
                </c:pt>
                <c:pt idx="8">
                  <c:v>7</c:v>
                </c:pt>
                <c:pt idx="9">
                  <c:v>1</c:v>
                </c:pt>
                <c:pt idx="10">
                  <c:v>1</c:v>
                </c:pt>
                <c:pt idx="11">
                  <c:v>1</c:v>
                </c:pt>
                <c:pt idx="12">
                  <c:v>1</c:v>
                </c:pt>
                <c:pt idx="13">
                  <c:v>1</c:v>
                </c:pt>
                <c:pt idx="14">
                  <c:v>1</c:v>
                </c:pt>
                <c:pt idx="15">
                  <c:v>2</c:v>
                </c:pt>
                <c:pt idx="16">
                  <c:v>3</c:v>
                </c:pt>
                <c:pt idx="17">
                  <c:v>2</c:v>
                </c:pt>
                <c:pt idx="18">
                  <c:v>2</c:v>
                </c:pt>
                <c:pt idx="19">
                  <c:v>1</c:v>
                </c:pt>
              </c:numCache>
            </c:numRef>
          </c:val>
          <c:extLst>
            <c:ext xmlns:c16="http://schemas.microsoft.com/office/drawing/2014/chart" uri="{C3380CC4-5D6E-409C-BE32-E72D297353CC}">
              <c16:uniqueId val="{00000004-1F5F-45DF-9DAD-57F3B280F5FC}"/>
            </c:ext>
          </c:extLst>
        </c:ser>
        <c:ser>
          <c:idx val="5"/>
          <c:order val="5"/>
          <c:tx>
            <c:strRef>
              <c:f>熱區圖!$A$30</c:f>
              <c:strCache>
                <c:ptCount val="1"/>
                <c:pt idx="0">
                  <c:v>己</c:v>
                </c:pt>
              </c:strCache>
            </c:strRef>
          </c:tx>
          <c:spPr>
            <a:solidFill>
              <a:schemeClr val="accent6"/>
            </a:solidFill>
            <a:ln>
              <a:noFill/>
            </a:ln>
            <a:effectLst/>
          </c:spPr>
          <c:invertIfNegative val="0"/>
          <c:val>
            <c:numRef>
              <c:f>熱區圖!$B$30:$U$30</c:f>
              <c:numCache>
                <c:formatCode>General</c:formatCode>
                <c:ptCount val="20"/>
                <c:pt idx="0">
                  <c:v>1</c:v>
                </c:pt>
                <c:pt idx="1">
                  <c:v>1</c:v>
                </c:pt>
                <c:pt idx="2">
                  <c:v>1</c:v>
                </c:pt>
                <c:pt idx="3">
                  <c:v>1</c:v>
                </c:pt>
                <c:pt idx="4">
                  <c:v>4</c:v>
                </c:pt>
                <c:pt idx="5">
                  <c:v>3</c:v>
                </c:pt>
                <c:pt idx="6">
                  <c:v>5</c:v>
                </c:pt>
                <c:pt idx="7">
                  <c:v>6</c:v>
                </c:pt>
                <c:pt idx="8">
                  <c:v>7</c:v>
                </c:pt>
                <c:pt idx="9">
                  <c:v>1</c:v>
                </c:pt>
                <c:pt idx="10">
                  <c:v>1</c:v>
                </c:pt>
                <c:pt idx="11">
                  <c:v>2</c:v>
                </c:pt>
                <c:pt idx="12">
                  <c:v>3</c:v>
                </c:pt>
                <c:pt idx="13">
                  <c:v>4</c:v>
                </c:pt>
                <c:pt idx="14">
                  <c:v>5</c:v>
                </c:pt>
                <c:pt idx="15">
                  <c:v>6</c:v>
                </c:pt>
                <c:pt idx="16">
                  <c:v>1</c:v>
                </c:pt>
                <c:pt idx="17">
                  <c:v>1</c:v>
                </c:pt>
                <c:pt idx="18">
                  <c:v>1</c:v>
                </c:pt>
                <c:pt idx="19">
                  <c:v>1</c:v>
                </c:pt>
              </c:numCache>
            </c:numRef>
          </c:val>
          <c:extLst>
            <c:ext xmlns:c16="http://schemas.microsoft.com/office/drawing/2014/chart" uri="{C3380CC4-5D6E-409C-BE32-E72D297353CC}">
              <c16:uniqueId val="{00000005-1F5F-45DF-9DAD-57F3B280F5FC}"/>
            </c:ext>
          </c:extLst>
        </c:ser>
        <c:ser>
          <c:idx val="6"/>
          <c:order val="6"/>
          <c:tx>
            <c:strRef>
              <c:f>熱區圖!$A$31</c:f>
              <c:strCache>
                <c:ptCount val="1"/>
                <c:pt idx="0">
                  <c:v>庚</c:v>
                </c:pt>
              </c:strCache>
            </c:strRef>
          </c:tx>
          <c:spPr>
            <a:solidFill>
              <a:schemeClr val="accent1">
                <a:lumMod val="60000"/>
              </a:schemeClr>
            </a:solidFill>
            <a:ln>
              <a:noFill/>
            </a:ln>
            <a:effectLst/>
          </c:spPr>
          <c:invertIfNegative val="0"/>
          <c:val>
            <c:numRef>
              <c:f>熱區圖!$B$31:$U$31</c:f>
              <c:numCache>
                <c:formatCode>General</c:formatCode>
                <c:ptCount val="20"/>
                <c:pt idx="0">
                  <c:v>1</c:v>
                </c:pt>
                <c:pt idx="1">
                  <c:v>1</c:v>
                </c:pt>
                <c:pt idx="2">
                  <c:v>1</c:v>
                </c:pt>
                <c:pt idx="3">
                  <c:v>1</c:v>
                </c:pt>
                <c:pt idx="4">
                  <c:v>1</c:v>
                </c:pt>
                <c:pt idx="5">
                  <c:v>4</c:v>
                </c:pt>
                <c:pt idx="6">
                  <c:v>5</c:v>
                </c:pt>
                <c:pt idx="7">
                  <c:v>1</c:v>
                </c:pt>
                <c:pt idx="8">
                  <c:v>1</c:v>
                </c:pt>
                <c:pt idx="9">
                  <c:v>1</c:v>
                </c:pt>
                <c:pt idx="10">
                  <c:v>1</c:v>
                </c:pt>
                <c:pt idx="11">
                  <c:v>1</c:v>
                </c:pt>
                <c:pt idx="12">
                  <c:v>1</c:v>
                </c:pt>
                <c:pt idx="13">
                  <c:v>3</c:v>
                </c:pt>
                <c:pt idx="14">
                  <c:v>4</c:v>
                </c:pt>
                <c:pt idx="15">
                  <c:v>5</c:v>
                </c:pt>
                <c:pt idx="16">
                  <c:v>6</c:v>
                </c:pt>
                <c:pt idx="17">
                  <c:v>7</c:v>
                </c:pt>
                <c:pt idx="18">
                  <c:v>1</c:v>
                </c:pt>
                <c:pt idx="19">
                  <c:v>1</c:v>
                </c:pt>
              </c:numCache>
            </c:numRef>
          </c:val>
          <c:extLst>
            <c:ext xmlns:c16="http://schemas.microsoft.com/office/drawing/2014/chart" uri="{C3380CC4-5D6E-409C-BE32-E72D297353CC}">
              <c16:uniqueId val="{00000006-1F5F-45DF-9DAD-57F3B280F5FC}"/>
            </c:ext>
          </c:extLst>
        </c:ser>
        <c:ser>
          <c:idx val="7"/>
          <c:order val="7"/>
          <c:tx>
            <c:strRef>
              <c:f>熱區圖!$A$32</c:f>
              <c:strCache>
                <c:ptCount val="1"/>
                <c:pt idx="0">
                  <c:v>辛</c:v>
                </c:pt>
              </c:strCache>
            </c:strRef>
          </c:tx>
          <c:spPr>
            <a:solidFill>
              <a:schemeClr val="accent2">
                <a:lumMod val="60000"/>
              </a:schemeClr>
            </a:solidFill>
            <a:ln>
              <a:noFill/>
            </a:ln>
            <a:effectLst/>
          </c:spPr>
          <c:invertIfNegative val="0"/>
          <c:val>
            <c:numRef>
              <c:f>熱區圖!$B$32:$U$32</c:f>
              <c:numCache>
                <c:formatCode>General</c:formatCode>
                <c:ptCount val="20"/>
                <c:pt idx="0">
                  <c:v>1</c:v>
                </c:pt>
                <c:pt idx="1">
                  <c:v>1</c:v>
                </c:pt>
                <c:pt idx="2">
                  <c:v>1</c:v>
                </c:pt>
                <c:pt idx="3">
                  <c:v>3</c:v>
                </c:pt>
                <c:pt idx="4">
                  <c:v>1</c:v>
                </c:pt>
                <c:pt idx="5">
                  <c:v>1</c:v>
                </c:pt>
                <c:pt idx="6">
                  <c:v>1</c:v>
                </c:pt>
                <c:pt idx="7">
                  <c:v>6</c:v>
                </c:pt>
                <c:pt idx="8">
                  <c:v>1</c:v>
                </c:pt>
                <c:pt idx="9">
                  <c:v>1</c:v>
                </c:pt>
                <c:pt idx="10">
                  <c:v>1</c:v>
                </c:pt>
                <c:pt idx="11">
                  <c:v>1</c:v>
                </c:pt>
                <c:pt idx="12">
                  <c:v>2</c:v>
                </c:pt>
                <c:pt idx="13">
                  <c:v>3</c:v>
                </c:pt>
                <c:pt idx="14">
                  <c:v>3</c:v>
                </c:pt>
                <c:pt idx="15">
                  <c:v>4</c:v>
                </c:pt>
                <c:pt idx="16">
                  <c:v>5</c:v>
                </c:pt>
                <c:pt idx="17">
                  <c:v>6</c:v>
                </c:pt>
                <c:pt idx="18">
                  <c:v>1</c:v>
                </c:pt>
                <c:pt idx="19">
                  <c:v>1</c:v>
                </c:pt>
              </c:numCache>
            </c:numRef>
          </c:val>
          <c:extLst>
            <c:ext xmlns:c16="http://schemas.microsoft.com/office/drawing/2014/chart" uri="{C3380CC4-5D6E-409C-BE32-E72D297353CC}">
              <c16:uniqueId val="{00000007-1F5F-45DF-9DAD-57F3B280F5FC}"/>
            </c:ext>
          </c:extLst>
        </c:ser>
        <c:dLbls>
          <c:showLegendKey val="0"/>
          <c:showVal val="0"/>
          <c:showCatName val="0"/>
          <c:showSerName val="0"/>
          <c:showPercent val="0"/>
          <c:showBubbleSize val="0"/>
        </c:dLbls>
        <c:gapWidth val="219"/>
        <c:overlap val="-27"/>
        <c:axId val="661063064"/>
        <c:axId val="661069624"/>
      </c:barChart>
      <c:catAx>
        <c:axId val="661063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1069624"/>
        <c:crosses val="autoZero"/>
        <c:auto val="1"/>
        <c:lblAlgn val="ctr"/>
        <c:lblOffset val="100"/>
        <c:noMultiLvlLbl val="0"/>
      </c:catAx>
      <c:valAx>
        <c:axId val="661069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61063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月均溫熱區圖!$A$2</c:f>
              <c:strCache>
                <c:ptCount val="1"/>
                <c:pt idx="0">
                  <c:v>玉山</c:v>
                </c:pt>
              </c:strCache>
            </c:strRef>
          </c:tx>
          <c:spPr>
            <a:ln w="28575" cap="rnd">
              <a:solidFill>
                <a:schemeClr val="accent1"/>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月均溫熱區圖!$B$2:$M$2</c:f>
              <c:numCache>
                <c:formatCode>0.0</c:formatCode>
                <c:ptCount val="12"/>
                <c:pt idx="0">
                  <c:v>-1.1000000000000001</c:v>
                </c:pt>
                <c:pt idx="1">
                  <c:v>-0.5</c:v>
                </c:pt>
                <c:pt idx="2">
                  <c:v>1.1000000000000001</c:v>
                </c:pt>
                <c:pt idx="3">
                  <c:v>3.4</c:v>
                </c:pt>
                <c:pt idx="4">
                  <c:v>5.7</c:v>
                </c:pt>
                <c:pt idx="5">
                  <c:v>7.1</c:v>
                </c:pt>
                <c:pt idx="6">
                  <c:v>7.9</c:v>
                </c:pt>
                <c:pt idx="7">
                  <c:v>7.8</c:v>
                </c:pt>
                <c:pt idx="8">
                  <c:v>7.1</c:v>
                </c:pt>
                <c:pt idx="9">
                  <c:v>6.5</c:v>
                </c:pt>
                <c:pt idx="10">
                  <c:v>4</c:v>
                </c:pt>
                <c:pt idx="11">
                  <c:v>0.8</c:v>
                </c:pt>
              </c:numCache>
            </c:numRef>
          </c:val>
          <c:smooth val="0"/>
          <c:extLst>
            <c:ext xmlns:c16="http://schemas.microsoft.com/office/drawing/2014/chart" uri="{C3380CC4-5D6E-409C-BE32-E72D297353CC}">
              <c16:uniqueId val="{00000000-9803-4F7B-9CCB-2F87E4C626A8}"/>
            </c:ext>
          </c:extLst>
        </c:ser>
        <c:ser>
          <c:idx val="1"/>
          <c:order val="1"/>
          <c:tx>
            <c:strRef>
              <c:f>月均溫熱區圖!$A$3</c:f>
              <c:strCache>
                <c:ptCount val="1"/>
                <c:pt idx="0">
                  <c:v>阿里山</c:v>
                </c:pt>
              </c:strCache>
            </c:strRef>
          </c:tx>
          <c:spPr>
            <a:ln w="28575" cap="rnd">
              <a:solidFill>
                <a:schemeClr val="accent2"/>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月均溫熱區圖!$B$3:$M$3</c:f>
              <c:numCache>
                <c:formatCode>0.0</c:formatCode>
                <c:ptCount val="12"/>
                <c:pt idx="0">
                  <c:v>6.2</c:v>
                </c:pt>
                <c:pt idx="1">
                  <c:v>7.2</c:v>
                </c:pt>
                <c:pt idx="2">
                  <c:v>9.3000000000000007</c:v>
                </c:pt>
                <c:pt idx="3">
                  <c:v>11.4</c:v>
                </c:pt>
                <c:pt idx="4">
                  <c:v>12.9</c:v>
                </c:pt>
                <c:pt idx="5">
                  <c:v>14.2</c:v>
                </c:pt>
                <c:pt idx="6">
                  <c:v>14.6</c:v>
                </c:pt>
                <c:pt idx="7">
                  <c:v>14.4</c:v>
                </c:pt>
                <c:pt idx="8">
                  <c:v>13.7</c:v>
                </c:pt>
                <c:pt idx="9">
                  <c:v>12.3</c:v>
                </c:pt>
                <c:pt idx="10">
                  <c:v>10.3</c:v>
                </c:pt>
                <c:pt idx="11">
                  <c:v>7.3</c:v>
                </c:pt>
              </c:numCache>
            </c:numRef>
          </c:val>
          <c:smooth val="0"/>
          <c:extLst>
            <c:ext xmlns:c16="http://schemas.microsoft.com/office/drawing/2014/chart" uri="{C3380CC4-5D6E-409C-BE32-E72D297353CC}">
              <c16:uniqueId val="{00000001-9803-4F7B-9CCB-2F87E4C626A8}"/>
            </c:ext>
          </c:extLst>
        </c:ser>
        <c:ser>
          <c:idx val="2"/>
          <c:order val="2"/>
          <c:tx>
            <c:strRef>
              <c:f>月均溫熱區圖!$A$4</c:f>
              <c:strCache>
                <c:ptCount val="1"/>
                <c:pt idx="0">
                  <c:v>鞍部</c:v>
                </c:pt>
              </c:strCache>
            </c:strRef>
          </c:tx>
          <c:spPr>
            <a:ln w="28575" cap="rnd">
              <a:solidFill>
                <a:schemeClr val="accent3"/>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月均溫熱區圖!$B$4:$M$4</c:f>
              <c:numCache>
                <c:formatCode>0.0</c:formatCode>
                <c:ptCount val="12"/>
                <c:pt idx="0">
                  <c:v>10.1</c:v>
                </c:pt>
                <c:pt idx="1">
                  <c:v>10.9</c:v>
                </c:pt>
                <c:pt idx="2">
                  <c:v>13</c:v>
                </c:pt>
                <c:pt idx="3">
                  <c:v>16.399999999999999</c:v>
                </c:pt>
                <c:pt idx="4">
                  <c:v>19.399999999999999</c:v>
                </c:pt>
                <c:pt idx="5">
                  <c:v>21.8</c:v>
                </c:pt>
                <c:pt idx="6">
                  <c:v>23.2</c:v>
                </c:pt>
                <c:pt idx="7">
                  <c:v>22.9</c:v>
                </c:pt>
                <c:pt idx="8">
                  <c:v>21</c:v>
                </c:pt>
                <c:pt idx="9">
                  <c:v>17.899999999999999</c:v>
                </c:pt>
                <c:pt idx="10">
                  <c:v>14.9</c:v>
                </c:pt>
                <c:pt idx="11">
                  <c:v>11.4</c:v>
                </c:pt>
              </c:numCache>
            </c:numRef>
          </c:val>
          <c:smooth val="0"/>
          <c:extLst>
            <c:ext xmlns:c16="http://schemas.microsoft.com/office/drawing/2014/chart" uri="{C3380CC4-5D6E-409C-BE32-E72D297353CC}">
              <c16:uniqueId val="{00000002-9803-4F7B-9CCB-2F87E4C626A8}"/>
            </c:ext>
          </c:extLst>
        </c:ser>
        <c:ser>
          <c:idx val="3"/>
          <c:order val="3"/>
          <c:tx>
            <c:strRef>
              <c:f>月均溫熱區圖!$A$5</c:f>
              <c:strCache>
                <c:ptCount val="1"/>
                <c:pt idx="0">
                  <c:v>竹子湖</c:v>
                </c:pt>
              </c:strCache>
            </c:strRef>
          </c:tx>
          <c:spPr>
            <a:ln w="28575" cap="rnd">
              <a:solidFill>
                <a:schemeClr val="accent4"/>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月均溫熱區圖!$B$5:$M$5</c:f>
              <c:numCache>
                <c:formatCode>0.0</c:formatCode>
                <c:ptCount val="12"/>
                <c:pt idx="0">
                  <c:v>11.8</c:v>
                </c:pt>
                <c:pt idx="1">
                  <c:v>12.5</c:v>
                </c:pt>
                <c:pt idx="2">
                  <c:v>14.7</c:v>
                </c:pt>
                <c:pt idx="3">
                  <c:v>18</c:v>
                </c:pt>
                <c:pt idx="4">
                  <c:v>21</c:v>
                </c:pt>
                <c:pt idx="5">
                  <c:v>23.3</c:v>
                </c:pt>
                <c:pt idx="6">
                  <c:v>24.8</c:v>
                </c:pt>
                <c:pt idx="7">
                  <c:v>24.6</c:v>
                </c:pt>
                <c:pt idx="8">
                  <c:v>22.7</c:v>
                </c:pt>
                <c:pt idx="9">
                  <c:v>19.8</c:v>
                </c:pt>
                <c:pt idx="10">
                  <c:v>16.8</c:v>
                </c:pt>
                <c:pt idx="11">
                  <c:v>13.3</c:v>
                </c:pt>
              </c:numCache>
            </c:numRef>
          </c:val>
          <c:smooth val="0"/>
          <c:extLst>
            <c:ext xmlns:c16="http://schemas.microsoft.com/office/drawing/2014/chart" uri="{C3380CC4-5D6E-409C-BE32-E72D297353CC}">
              <c16:uniqueId val="{00000003-9803-4F7B-9CCB-2F87E4C626A8}"/>
            </c:ext>
          </c:extLst>
        </c:ser>
        <c:ser>
          <c:idx val="4"/>
          <c:order val="4"/>
          <c:tx>
            <c:strRef>
              <c:f>月均溫熱區圖!$A$6</c:f>
              <c:strCache>
                <c:ptCount val="1"/>
                <c:pt idx="0">
                  <c:v>日月潭</c:v>
                </c:pt>
              </c:strCache>
            </c:strRef>
          </c:tx>
          <c:spPr>
            <a:ln w="28575" cap="rnd">
              <a:solidFill>
                <a:schemeClr val="accent5"/>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月均溫熱區圖!$B$6:$M$6</c:f>
              <c:numCache>
                <c:formatCode>0.0</c:formatCode>
                <c:ptCount val="12"/>
                <c:pt idx="0">
                  <c:v>14.2</c:v>
                </c:pt>
                <c:pt idx="1">
                  <c:v>15.1</c:v>
                </c:pt>
                <c:pt idx="2">
                  <c:v>16.899999999999999</c:v>
                </c:pt>
                <c:pt idx="3">
                  <c:v>19.2</c:v>
                </c:pt>
                <c:pt idx="4">
                  <c:v>21</c:v>
                </c:pt>
                <c:pt idx="5">
                  <c:v>22.2</c:v>
                </c:pt>
                <c:pt idx="6">
                  <c:v>23</c:v>
                </c:pt>
                <c:pt idx="7">
                  <c:v>22.7</c:v>
                </c:pt>
                <c:pt idx="8">
                  <c:v>22.1</c:v>
                </c:pt>
                <c:pt idx="9">
                  <c:v>20.7</c:v>
                </c:pt>
                <c:pt idx="10">
                  <c:v>18.3</c:v>
                </c:pt>
                <c:pt idx="11">
                  <c:v>15.2</c:v>
                </c:pt>
              </c:numCache>
            </c:numRef>
          </c:val>
          <c:smooth val="0"/>
          <c:extLst>
            <c:ext xmlns:c16="http://schemas.microsoft.com/office/drawing/2014/chart" uri="{C3380CC4-5D6E-409C-BE32-E72D297353CC}">
              <c16:uniqueId val="{00000004-9803-4F7B-9CCB-2F87E4C626A8}"/>
            </c:ext>
          </c:extLst>
        </c:ser>
        <c:ser>
          <c:idx val="5"/>
          <c:order val="5"/>
          <c:tx>
            <c:strRef>
              <c:f>月均溫熱區圖!$A$7</c:f>
              <c:strCache>
                <c:ptCount val="1"/>
                <c:pt idx="0">
                  <c:v>淡水</c:v>
                </c:pt>
              </c:strCache>
            </c:strRef>
          </c:tx>
          <c:spPr>
            <a:ln w="28575" cap="rnd">
              <a:solidFill>
                <a:schemeClr val="accent6"/>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月均溫熱區圖!$B$7:$M$7</c:f>
              <c:numCache>
                <c:formatCode>0.0</c:formatCode>
                <c:ptCount val="12"/>
                <c:pt idx="0">
                  <c:v>15.2</c:v>
                </c:pt>
                <c:pt idx="1">
                  <c:v>15.6</c:v>
                </c:pt>
                <c:pt idx="2">
                  <c:v>17.399999999999999</c:v>
                </c:pt>
                <c:pt idx="3">
                  <c:v>21.1</c:v>
                </c:pt>
                <c:pt idx="4">
                  <c:v>24.5</c:v>
                </c:pt>
                <c:pt idx="5">
                  <c:v>26.9</c:v>
                </c:pt>
                <c:pt idx="6">
                  <c:v>28.8</c:v>
                </c:pt>
                <c:pt idx="7">
                  <c:v>28.6</c:v>
                </c:pt>
                <c:pt idx="8">
                  <c:v>26.7</c:v>
                </c:pt>
                <c:pt idx="9">
                  <c:v>23.7</c:v>
                </c:pt>
                <c:pt idx="10">
                  <c:v>20.6</c:v>
                </c:pt>
                <c:pt idx="11">
                  <c:v>16.899999999999999</c:v>
                </c:pt>
              </c:numCache>
            </c:numRef>
          </c:val>
          <c:smooth val="0"/>
          <c:extLst>
            <c:ext xmlns:c16="http://schemas.microsoft.com/office/drawing/2014/chart" uri="{C3380CC4-5D6E-409C-BE32-E72D297353CC}">
              <c16:uniqueId val="{00000005-9803-4F7B-9CCB-2F87E4C626A8}"/>
            </c:ext>
          </c:extLst>
        </c:ser>
        <c:ser>
          <c:idx val="6"/>
          <c:order val="6"/>
          <c:tx>
            <c:strRef>
              <c:f>月均溫熱區圖!$A$8</c:f>
              <c:strCache>
                <c:ptCount val="1"/>
                <c:pt idx="0">
                  <c:v>新竹</c:v>
                </c:pt>
              </c:strCache>
            </c:strRef>
          </c:tx>
          <c:spPr>
            <a:ln w="28575" cap="rnd">
              <a:solidFill>
                <a:schemeClr val="accent1">
                  <a:lumMod val="6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月均溫熱區圖!$B$8:$M$8</c:f>
              <c:numCache>
                <c:formatCode>0.0</c:formatCode>
                <c:ptCount val="12"/>
                <c:pt idx="0">
                  <c:v>15.5</c:v>
                </c:pt>
                <c:pt idx="1">
                  <c:v>15.9</c:v>
                </c:pt>
                <c:pt idx="2">
                  <c:v>17.899999999999999</c:v>
                </c:pt>
                <c:pt idx="3">
                  <c:v>21.7</c:v>
                </c:pt>
                <c:pt idx="4">
                  <c:v>24.9</c:v>
                </c:pt>
                <c:pt idx="5">
                  <c:v>27.4</c:v>
                </c:pt>
                <c:pt idx="6">
                  <c:v>29</c:v>
                </c:pt>
                <c:pt idx="7">
                  <c:v>28.7</c:v>
                </c:pt>
                <c:pt idx="8">
                  <c:v>27.1</c:v>
                </c:pt>
                <c:pt idx="9">
                  <c:v>24.2</c:v>
                </c:pt>
                <c:pt idx="10">
                  <c:v>21.2</c:v>
                </c:pt>
                <c:pt idx="11">
                  <c:v>17.7</c:v>
                </c:pt>
              </c:numCache>
            </c:numRef>
          </c:val>
          <c:smooth val="0"/>
          <c:extLst>
            <c:ext xmlns:c16="http://schemas.microsoft.com/office/drawing/2014/chart" uri="{C3380CC4-5D6E-409C-BE32-E72D297353CC}">
              <c16:uniqueId val="{00000006-9803-4F7B-9CCB-2F87E4C626A8}"/>
            </c:ext>
          </c:extLst>
        </c:ser>
        <c:ser>
          <c:idx val="7"/>
          <c:order val="7"/>
          <c:tx>
            <c:strRef>
              <c:f>月均溫熱區圖!$A$9</c:f>
              <c:strCache>
                <c:ptCount val="1"/>
                <c:pt idx="0">
                  <c:v>彭佳嶼</c:v>
                </c:pt>
              </c:strCache>
            </c:strRef>
          </c:tx>
          <c:spPr>
            <a:ln w="28575" cap="rnd">
              <a:solidFill>
                <a:schemeClr val="accent2">
                  <a:lumMod val="6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月均溫熱區圖!$B$9:$M$9</c:f>
              <c:numCache>
                <c:formatCode>0.0</c:formatCode>
                <c:ptCount val="12"/>
                <c:pt idx="0">
                  <c:v>15.7</c:v>
                </c:pt>
                <c:pt idx="1">
                  <c:v>15.9</c:v>
                </c:pt>
                <c:pt idx="2">
                  <c:v>17.5</c:v>
                </c:pt>
                <c:pt idx="3">
                  <c:v>20.399999999999999</c:v>
                </c:pt>
                <c:pt idx="4">
                  <c:v>23.4</c:v>
                </c:pt>
                <c:pt idx="5">
                  <c:v>26</c:v>
                </c:pt>
                <c:pt idx="6">
                  <c:v>28</c:v>
                </c:pt>
                <c:pt idx="7">
                  <c:v>27.9</c:v>
                </c:pt>
                <c:pt idx="8">
                  <c:v>26.3</c:v>
                </c:pt>
                <c:pt idx="9">
                  <c:v>23.7</c:v>
                </c:pt>
                <c:pt idx="10">
                  <c:v>20.7</c:v>
                </c:pt>
                <c:pt idx="11">
                  <c:v>17.399999999999999</c:v>
                </c:pt>
              </c:numCache>
            </c:numRef>
          </c:val>
          <c:smooth val="0"/>
          <c:extLst>
            <c:ext xmlns:c16="http://schemas.microsoft.com/office/drawing/2014/chart" uri="{C3380CC4-5D6E-409C-BE32-E72D297353CC}">
              <c16:uniqueId val="{00000007-9803-4F7B-9CCB-2F87E4C626A8}"/>
            </c:ext>
          </c:extLst>
        </c:ser>
        <c:ser>
          <c:idx val="8"/>
          <c:order val="8"/>
          <c:tx>
            <c:strRef>
              <c:f>月均溫熱區圖!$A$10</c:f>
              <c:strCache>
                <c:ptCount val="1"/>
                <c:pt idx="0">
                  <c:v>基隆</c:v>
                </c:pt>
              </c:strCache>
            </c:strRef>
          </c:tx>
          <c:spPr>
            <a:ln w="28575" cap="rnd">
              <a:solidFill>
                <a:schemeClr val="accent3">
                  <a:lumMod val="6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月均溫熱區圖!$B$10:$M$10</c:f>
              <c:numCache>
                <c:formatCode>0.0</c:formatCode>
                <c:ptCount val="12"/>
                <c:pt idx="0">
                  <c:v>16</c:v>
                </c:pt>
                <c:pt idx="1">
                  <c:v>16.2</c:v>
                </c:pt>
                <c:pt idx="2">
                  <c:v>17.899999999999999</c:v>
                </c:pt>
                <c:pt idx="3">
                  <c:v>21.3</c:v>
                </c:pt>
                <c:pt idx="4">
                  <c:v>24.5</c:v>
                </c:pt>
                <c:pt idx="5">
                  <c:v>27.3</c:v>
                </c:pt>
                <c:pt idx="6">
                  <c:v>29.3</c:v>
                </c:pt>
                <c:pt idx="7">
                  <c:v>28.9</c:v>
                </c:pt>
                <c:pt idx="8">
                  <c:v>27</c:v>
                </c:pt>
                <c:pt idx="9">
                  <c:v>24.1</c:v>
                </c:pt>
                <c:pt idx="10">
                  <c:v>21.2</c:v>
                </c:pt>
                <c:pt idx="11">
                  <c:v>17.7</c:v>
                </c:pt>
              </c:numCache>
            </c:numRef>
          </c:val>
          <c:smooth val="0"/>
          <c:extLst>
            <c:ext xmlns:c16="http://schemas.microsoft.com/office/drawing/2014/chart" uri="{C3380CC4-5D6E-409C-BE32-E72D297353CC}">
              <c16:uniqueId val="{00000008-9803-4F7B-9CCB-2F87E4C626A8}"/>
            </c:ext>
          </c:extLst>
        </c:ser>
        <c:ser>
          <c:idx val="9"/>
          <c:order val="9"/>
          <c:tx>
            <c:strRef>
              <c:f>月均溫熱區圖!$A$11</c:f>
              <c:strCache>
                <c:ptCount val="1"/>
                <c:pt idx="0">
                  <c:v>梧棲</c:v>
                </c:pt>
              </c:strCache>
            </c:strRef>
          </c:tx>
          <c:spPr>
            <a:ln w="28575" cap="rnd">
              <a:solidFill>
                <a:schemeClr val="accent4">
                  <a:lumMod val="6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月均溫熱區圖!$B$11:$M$11</c:f>
              <c:numCache>
                <c:formatCode>0.0</c:formatCode>
                <c:ptCount val="12"/>
                <c:pt idx="0">
                  <c:v>16</c:v>
                </c:pt>
                <c:pt idx="1">
                  <c:v>16.3</c:v>
                </c:pt>
                <c:pt idx="2">
                  <c:v>18.5</c:v>
                </c:pt>
                <c:pt idx="3">
                  <c:v>22.4</c:v>
                </c:pt>
                <c:pt idx="4">
                  <c:v>25.5</c:v>
                </c:pt>
                <c:pt idx="5">
                  <c:v>27.8</c:v>
                </c:pt>
                <c:pt idx="6">
                  <c:v>29</c:v>
                </c:pt>
                <c:pt idx="7">
                  <c:v>28.8</c:v>
                </c:pt>
                <c:pt idx="8">
                  <c:v>27.4</c:v>
                </c:pt>
                <c:pt idx="9">
                  <c:v>24.6</c:v>
                </c:pt>
                <c:pt idx="10">
                  <c:v>21.4</c:v>
                </c:pt>
                <c:pt idx="11">
                  <c:v>17.7</c:v>
                </c:pt>
              </c:numCache>
            </c:numRef>
          </c:val>
          <c:smooth val="0"/>
          <c:extLst>
            <c:ext xmlns:c16="http://schemas.microsoft.com/office/drawing/2014/chart" uri="{C3380CC4-5D6E-409C-BE32-E72D297353CC}">
              <c16:uniqueId val="{00000009-9803-4F7B-9CCB-2F87E4C626A8}"/>
            </c:ext>
          </c:extLst>
        </c:ser>
        <c:ser>
          <c:idx val="10"/>
          <c:order val="10"/>
          <c:tx>
            <c:strRef>
              <c:f>月均溫熱區圖!$A$12</c:f>
              <c:strCache>
                <c:ptCount val="1"/>
                <c:pt idx="0">
                  <c:v>臺北</c:v>
                </c:pt>
              </c:strCache>
            </c:strRef>
          </c:tx>
          <c:spPr>
            <a:ln w="28575" cap="rnd">
              <a:solidFill>
                <a:schemeClr val="accent5">
                  <a:lumMod val="6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月均溫熱區圖!$B$12:$M$12</c:f>
              <c:numCache>
                <c:formatCode>0.0</c:formatCode>
                <c:ptCount val="12"/>
                <c:pt idx="0">
                  <c:v>16.100000000000001</c:v>
                </c:pt>
                <c:pt idx="1">
                  <c:v>16.5</c:v>
                </c:pt>
                <c:pt idx="2">
                  <c:v>18.5</c:v>
                </c:pt>
                <c:pt idx="3">
                  <c:v>21.9</c:v>
                </c:pt>
                <c:pt idx="4">
                  <c:v>25.2</c:v>
                </c:pt>
                <c:pt idx="5">
                  <c:v>27.7</c:v>
                </c:pt>
                <c:pt idx="6">
                  <c:v>29.6</c:v>
                </c:pt>
                <c:pt idx="7">
                  <c:v>29.2</c:v>
                </c:pt>
                <c:pt idx="8">
                  <c:v>27.4</c:v>
                </c:pt>
                <c:pt idx="9">
                  <c:v>24.5</c:v>
                </c:pt>
                <c:pt idx="10">
                  <c:v>21.5</c:v>
                </c:pt>
                <c:pt idx="11">
                  <c:v>17.899999999999999</c:v>
                </c:pt>
              </c:numCache>
            </c:numRef>
          </c:val>
          <c:smooth val="0"/>
          <c:extLst>
            <c:ext xmlns:c16="http://schemas.microsoft.com/office/drawing/2014/chart" uri="{C3380CC4-5D6E-409C-BE32-E72D297353CC}">
              <c16:uniqueId val="{0000000A-9803-4F7B-9CCB-2F87E4C626A8}"/>
            </c:ext>
          </c:extLst>
        </c:ser>
        <c:ser>
          <c:idx val="11"/>
          <c:order val="11"/>
          <c:tx>
            <c:strRef>
              <c:f>月均溫熱區圖!$A$13</c:f>
              <c:strCache>
                <c:ptCount val="1"/>
                <c:pt idx="0">
                  <c:v>宜蘭</c:v>
                </c:pt>
              </c:strCache>
            </c:strRef>
          </c:tx>
          <c:spPr>
            <a:ln w="28575" cap="rnd">
              <a:solidFill>
                <a:schemeClr val="accent6">
                  <a:lumMod val="6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月均溫熱區圖!$B$13:$M$13</c:f>
              <c:numCache>
                <c:formatCode>0.0</c:formatCode>
                <c:ptCount val="12"/>
                <c:pt idx="0">
                  <c:v>16.3</c:v>
                </c:pt>
                <c:pt idx="1">
                  <c:v>16.899999999999999</c:v>
                </c:pt>
                <c:pt idx="2">
                  <c:v>18.899999999999999</c:v>
                </c:pt>
                <c:pt idx="3">
                  <c:v>21.7</c:v>
                </c:pt>
                <c:pt idx="4">
                  <c:v>24.4</c:v>
                </c:pt>
                <c:pt idx="5">
                  <c:v>26.8</c:v>
                </c:pt>
                <c:pt idx="6">
                  <c:v>28.6</c:v>
                </c:pt>
                <c:pt idx="7">
                  <c:v>28.3</c:v>
                </c:pt>
                <c:pt idx="8">
                  <c:v>26.5</c:v>
                </c:pt>
                <c:pt idx="9">
                  <c:v>23.6</c:v>
                </c:pt>
                <c:pt idx="10">
                  <c:v>20.6</c:v>
                </c:pt>
                <c:pt idx="11">
                  <c:v>17.5</c:v>
                </c:pt>
              </c:numCache>
            </c:numRef>
          </c:val>
          <c:smooth val="0"/>
          <c:extLst>
            <c:ext xmlns:c16="http://schemas.microsoft.com/office/drawing/2014/chart" uri="{C3380CC4-5D6E-409C-BE32-E72D297353CC}">
              <c16:uniqueId val="{0000000B-9803-4F7B-9CCB-2F87E4C626A8}"/>
            </c:ext>
          </c:extLst>
        </c:ser>
        <c:ser>
          <c:idx val="12"/>
          <c:order val="12"/>
          <c:tx>
            <c:strRef>
              <c:f>月均溫熱區圖!$A$14</c:f>
              <c:strCache>
                <c:ptCount val="1"/>
                <c:pt idx="0">
                  <c:v>蘇澳</c:v>
                </c:pt>
              </c:strCache>
            </c:strRef>
          </c:tx>
          <c:spPr>
            <a:ln w="28575" cap="rnd">
              <a:solidFill>
                <a:schemeClr val="accent1">
                  <a:lumMod val="80000"/>
                  <a:lumOff val="2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月均溫熱區圖!$B$14:$M$14</c:f>
              <c:numCache>
                <c:formatCode>0.0</c:formatCode>
                <c:ptCount val="12"/>
                <c:pt idx="0">
                  <c:v>16.399999999999999</c:v>
                </c:pt>
                <c:pt idx="1">
                  <c:v>16.899999999999999</c:v>
                </c:pt>
                <c:pt idx="2">
                  <c:v>18.8</c:v>
                </c:pt>
                <c:pt idx="3">
                  <c:v>21.6</c:v>
                </c:pt>
                <c:pt idx="4">
                  <c:v>24.4</c:v>
                </c:pt>
                <c:pt idx="5">
                  <c:v>26.9</c:v>
                </c:pt>
                <c:pt idx="6">
                  <c:v>28.6</c:v>
                </c:pt>
                <c:pt idx="7">
                  <c:v>28.2</c:v>
                </c:pt>
                <c:pt idx="8">
                  <c:v>26.6</c:v>
                </c:pt>
                <c:pt idx="9">
                  <c:v>23.8</c:v>
                </c:pt>
                <c:pt idx="10">
                  <c:v>20.9</c:v>
                </c:pt>
                <c:pt idx="11">
                  <c:v>17.7</c:v>
                </c:pt>
              </c:numCache>
            </c:numRef>
          </c:val>
          <c:smooth val="0"/>
          <c:extLst>
            <c:ext xmlns:c16="http://schemas.microsoft.com/office/drawing/2014/chart" uri="{C3380CC4-5D6E-409C-BE32-E72D297353CC}">
              <c16:uniqueId val="{0000000C-9803-4F7B-9CCB-2F87E4C626A8}"/>
            </c:ext>
          </c:extLst>
        </c:ser>
        <c:ser>
          <c:idx val="13"/>
          <c:order val="13"/>
          <c:tx>
            <c:strRef>
              <c:f>月均溫熱區圖!$A$15</c:f>
              <c:strCache>
                <c:ptCount val="1"/>
                <c:pt idx="0">
                  <c:v>嘉義</c:v>
                </c:pt>
              </c:strCache>
            </c:strRef>
          </c:tx>
          <c:spPr>
            <a:ln w="28575" cap="rnd">
              <a:solidFill>
                <a:schemeClr val="accent2">
                  <a:lumMod val="80000"/>
                  <a:lumOff val="2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月均溫熱區圖!$B$15:$M$15</c:f>
              <c:numCache>
                <c:formatCode>0.0</c:formatCode>
                <c:ptCount val="12"/>
                <c:pt idx="0">
                  <c:v>16.5</c:v>
                </c:pt>
                <c:pt idx="1">
                  <c:v>17.3</c:v>
                </c:pt>
                <c:pt idx="2">
                  <c:v>19.7</c:v>
                </c:pt>
                <c:pt idx="3">
                  <c:v>23</c:v>
                </c:pt>
                <c:pt idx="4">
                  <c:v>25.8</c:v>
                </c:pt>
                <c:pt idx="5">
                  <c:v>27.8</c:v>
                </c:pt>
                <c:pt idx="6">
                  <c:v>28.6</c:v>
                </c:pt>
                <c:pt idx="7">
                  <c:v>28.2</c:v>
                </c:pt>
                <c:pt idx="8">
                  <c:v>27</c:v>
                </c:pt>
                <c:pt idx="9">
                  <c:v>24.5</c:v>
                </c:pt>
                <c:pt idx="10">
                  <c:v>21.3</c:v>
                </c:pt>
                <c:pt idx="11">
                  <c:v>17.7</c:v>
                </c:pt>
              </c:numCache>
            </c:numRef>
          </c:val>
          <c:smooth val="0"/>
          <c:extLst>
            <c:ext xmlns:c16="http://schemas.microsoft.com/office/drawing/2014/chart" uri="{C3380CC4-5D6E-409C-BE32-E72D297353CC}">
              <c16:uniqueId val="{0000000D-9803-4F7B-9CCB-2F87E4C626A8}"/>
            </c:ext>
          </c:extLst>
        </c:ser>
        <c:ser>
          <c:idx val="14"/>
          <c:order val="14"/>
          <c:tx>
            <c:strRef>
              <c:f>月均溫熱區圖!$A$16</c:f>
              <c:strCache>
                <c:ptCount val="1"/>
                <c:pt idx="0">
                  <c:v>臺中</c:v>
                </c:pt>
              </c:strCache>
            </c:strRef>
          </c:tx>
          <c:spPr>
            <a:ln w="28575" cap="rnd">
              <a:solidFill>
                <a:schemeClr val="accent3">
                  <a:lumMod val="80000"/>
                  <a:lumOff val="2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月均溫熱區圖!$B$16:$M$16</c:f>
              <c:numCache>
                <c:formatCode>0.0</c:formatCode>
                <c:ptCount val="12"/>
                <c:pt idx="0">
                  <c:v>16.600000000000001</c:v>
                </c:pt>
                <c:pt idx="1">
                  <c:v>17.3</c:v>
                </c:pt>
                <c:pt idx="2">
                  <c:v>19.600000000000001</c:v>
                </c:pt>
                <c:pt idx="3">
                  <c:v>23.1</c:v>
                </c:pt>
                <c:pt idx="4">
                  <c:v>26</c:v>
                </c:pt>
                <c:pt idx="5">
                  <c:v>27.6</c:v>
                </c:pt>
                <c:pt idx="6">
                  <c:v>28.6</c:v>
                </c:pt>
                <c:pt idx="7">
                  <c:v>28.3</c:v>
                </c:pt>
                <c:pt idx="8">
                  <c:v>27.4</c:v>
                </c:pt>
                <c:pt idx="9">
                  <c:v>25.2</c:v>
                </c:pt>
                <c:pt idx="10">
                  <c:v>21.9</c:v>
                </c:pt>
                <c:pt idx="11">
                  <c:v>18.100000000000001</c:v>
                </c:pt>
              </c:numCache>
            </c:numRef>
          </c:val>
          <c:smooth val="0"/>
          <c:extLst>
            <c:ext xmlns:c16="http://schemas.microsoft.com/office/drawing/2014/chart" uri="{C3380CC4-5D6E-409C-BE32-E72D297353CC}">
              <c16:uniqueId val="{0000000E-9803-4F7B-9CCB-2F87E4C626A8}"/>
            </c:ext>
          </c:extLst>
        </c:ser>
        <c:ser>
          <c:idx val="15"/>
          <c:order val="15"/>
          <c:tx>
            <c:strRef>
              <c:f>月均溫熱區圖!$A$17</c:f>
              <c:strCache>
                <c:ptCount val="1"/>
                <c:pt idx="0">
                  <c:v>澎湖</c:v>
                </c:pt>
              </c:strCache>
            </c:strRef>
          </c:tx>
          <c:spPr>
            <a:ln w="28575" cap="rnd">
              <a:solidFill>
                <a:schemeClr val="accent4">
                  <a:lumMod val="80000"/>
                  <a:lumOff val="2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月均溫熱區圖!$B$17:$M$17</c:f>
              <c:numCache>
                <c:formatCode>0.0</c:formatCode>
                <c:ptCount val="12"/>
                <c:pt idx="0">
                  <c:v>16.899999999999999</c:v>
                </c:pt>
                <c:pt idx="1">
                  <c:v>17.100000000000001</c:v>
                </c:pt>
                <c:pt idx="2">
                  <c:v>19.5</c:v>
                </c:pt>
                <c:pt idx="3">
                  <c:v>23</c:v>
                </c:pt>
                <c:pt idx="4">
                  <c:v>25.7</c:v>
                </c:pt>
                <c:pt idx="5">
                  <c:v>27.6</c:v>
                </c:pt>
                <c:pt idx="6">
                  <c:v>28.7</c:v>
                </c:pt>
                <c:pt idx="7">
                  <c:v>28.6</c:v>
                </c:pt>
                <c:pt idx="8">
                  <c:v>27.8</c:v>
                </c:pt>
                <c:pt idx="9">
                  <c:v>25.4</c:v>
                </c:pt>
                <c:pt idx="10">
                  <c:v>22.4</c:v>
                </c:pt>
                <c:pt idx="11">
                  <c:v>18.899999999999999</c:v>
                </c:pt>
              </c:numCache>
            </c:numRef>
          </c:val>
          <c:smooth val="0"/>
          <c:extLst>
            <c:ext xmlns:c16="http://schemas.microsoft.com/office/drawing/2014/chart" uri="{C3380CC4-5D6E-409C-BE32-E72D297353CC}">
              <c16:uniqueId val="{0000000F-9803-4F7B-9CCB-2F87E4C626A8}"/>
            </c:ext>
          </c:extLst>
        </c:ser>
        <c:ser>
          <c:idx val="16"/>
          <c:order val="16"/>
          <c:tx>
            <c:strRef>
              <c:f>月均溫熱區圖!$A$18</c:f>
              <c:strCache>
                <c:ptCount val="1"/>
                <c:pt idx="0">
                  <c:v>臺南</c:v>
                </c:pt>
              </c:strCache>
            </c:strRef>
          </c:tx>
          <c:spPr>
            <a:ln w="28575" cap="rnd">
              <a:solidFill>
                <a:schemeClr val="accent5">
                  <a:lumMod val="80000"/>
                  <a:lumOff val="2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月均溫熱區圖!$B$18:$M$18</c:f>
              <c:numCache>
                <c:formatCode>0.0</c:formatCode>
                <c:ptCount val="12"/>
                <c:pt idx="0">
                  <c:v>17.600000000000001</c:v>
                </c:pt>
                <c:pt idx="1">
                  <c:v>18.600000000000001</c:v>
                </c:pt>
                <c:pt idx="2">
                  <c:v>21.2</c:v>
                </c:pt>
                <c:pt idx="3">
                  <c:v>24.5</c:v>
                </c:pt>
                <c:pt idx="4">
                  <c:v>27.2</c:v>
                </c:pt>
                <c:pt idx="5">
                  <c:v>28.5</c:v>
                </c:pt>
                <c:pt idx="6">
                  <c:v>29.2</c:v>
                </c:pt>
                <c:pt idx="7">
                  <c:v>28.8</c:v>
                </c:pt>
                <c:pt idx="8">
                  <c:v>28.1</c:v>
                </c:pt>
                <c:pt idx="9">
                  <c:v>26.1</c:v>
                </c:pt>
                <c:pt idx="10">
                  <c:v>22.8</c:v>
                </c:pt>
                <c:pt idx="11">
                  <c:v>19.100000000000001</c:v>
                </c:pt>
              </c:numCache>
            </c:numRef>
          </c:val>
          <c:smooth val="0"/>
          <c:extLst>
            <c:ext xmlns:c16="http://schemas.microsoft.com/office/drawing/2014/chart" uri="{C3380CC4-5D6E-409C-BE32-E72D297353CC}">
              <c16:uniqueId val="{00000010-9803-4F7B-9CCB-2F87E4C626A8}"/>
            </c:ext>
          </c:extLst>
        </c:ser>
        <c:ser>
          <c:idx val="17"/>
          <c:order val="17"/>
          <c:tx>
            <c:strRef>
              <c:f>月均溫熱區圖!$A$19</c:f>
              <c:strCache>
                <c:ptCount val="1"/>
                <c:pt idx="0">
                  <c:v>東吉島</c:v>
                </c:pt>
              </c:strCache>
            </c:strRef>
          </c:tx>
          <c:spPr>
            <a:ln w="28575" cap="rnd">
              <a:solidFill>
                <a:schemeClr val="accent6">
                  <a:lumMod val="80000"/>
                  <a:lumOff val="2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月均溫熱區圖!$B$19:$M$19</c:f>
              <c:numCache>
                <c:formatCode>0.0</c:formatCode>
                <c:ptCount val="12"/>
                <c:pt idx="0">
                  <c:v>17.8</c:v>
                </c:pt>
                <c:pt idx="1">
                  <c:v>18.2</c:v>
                </c:pt>
                <c:pt idx="2">
                  <c:v>20.3</c:v>
                </c:pt>
                <c:pt idx="3">
                  <c:v>23.3</c:v>
                </c:pt>
                <c:pt idx="4">
                  <c:v>25.7</c:v>
                </c:pt>
                <c:pt idx="5">
                  <c:v>27.4</c:v>
                </c:pt>
                <c:pt idx="6">
                  <c:v>28.4</c:v>
                </c:pt>
                <c:pt idx="7">
                  <c:v>28.2</c:v>
                </c:pt>
                <c:pt idx="8">
                  <c:v>27.3</c:v>
                </c:pt>
                <c:pt idx="9">
                  <c:v>25.3</c:v>
                </c:pt>
                <c:pt idx="10">
                  <c:v>22.7</c:v>
                </c:pt>
                <c:pt idx="11">
                  <c:v>19.600000000000001</c:v>
                </c:pt>
              </c:numCache>
            </c:numRef>
          </c:val>
          <c:smooth val="0"/>
          <c:extLst>
            <c:ext xmlns:c16="http://schemas.microsoft.com/office/drawing/2014/chart" uri="{C3380CC4-5D6E-409C-BE32-E72D297353CC}">
              <c16:uniqueId val="{00000011-9803-4F7B-9CCB-2F87E4C626A8}"/>
            </c:ext>
          </c:extLst>
        </c:ser>
        <c:ser>
          <c:idx val="18"/>
          <c:order val="18"/>
          <c:tx>
            <c:strRef>
              <c:f>月均溫熱區圖!$A$20</c:f>
              <c:strCache>
                <c:ptCount val="1"/>
                <c:pt idx="0">
                  <c:v>花蓮</c:v>
                </c:pt>
              </c:strCache>
            </c:strRef>
          </c:tx>
          <c:spPr>
            <a:ln w="28575" cap="rnd">
              <a:solidFill>
                <a:schemeClr val="accent1">
                  <a:lumMod val="8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月均溫熱區圖!$B$20:$M$20</c:f>
              <c:numCache>
                <c:formatCode>0.0</c:formatCode>
                <c:ptCount val="12"/>
                <c:pt idx="0">
                  <c:v>18</c:v>
                </c:pt>
                <c:pt idx="1">
                  <c:v>18.399999999999999</c:v>
                </c:pt>
                <c:pt idx="2">
                  <c:v>20.2</c:v>
                </c:pt>
                <c:pt idx="3">
                  <c:v>22.7</c:v>
                </c:pt>
                <c:pt idx="4">
                  <c:v>25.1</c:v>
                </c:pt>
                <c:pt idx="5">
                  <c:v>27.1</c:v>
                </c:pt>
                <c:pt idx="6">
                  <c:v>28.5</c:v>
                </c:pt>
                <c:pt idx="7">
                  <c:v>28.2</c:v>
                </c:pt>
                <c:pt idx="8">
                  <c:v>26.8</c:v>
                </c:pt>
                <c:pt idx="9">
                  <c:v>24.8</c:v>
                </c:pt>
                <c:pt idx="10">
                  <c:v>22.2</c:v>
                </c:pt>
                <c:pt idx="11">
                  <c:v>19.3</c:v>
                </c:pt>
              </c:numCache>
            </c:numRef>
          </c:val>
          <c:smooth val="0"/>
          <c:extLst>
            <c:ext xmlns:c16="http://schemas.microsoft.com/office/drawing/2014/chart" uri="{C3380CC4-5D6E-409C-BE32-E72D297353CC}">
              <c16:uniqueId val="{00000012-9803-4F7B-9CCB-2F87E4C626A8}"/>
            </c:ext>
          </c:extLst>
        </c:ser>
        <c:ser>
          <c:idx val="19"/>
          <c:order val="19"/>
          <c:tx>
            <c:strRef>
              <c:f>月均溫熱區圖!$A$21</c:f>
              <c:strCache>
                <c:ptCount val="1"/>
                <c:pt idx="0">
                  <c:v>蘭嶼</c:v>
                </c:pt>
              </c:strCache>
            </c:strRef>
          </c:tx>
          <c:spPr>
            <a:ln w="28575" cap="rnd">
              <a:solidFill>
                <a:schemeClr val="accent2">
                  <a:lumMod val="8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月均溫熱區圖!$B$21:$M$21</c:f>
              <c:numCache>
                <c:formatCode>0.0</c:formatCode>
                <c:ptCount val="12"/>
                <c:pt idx="0">
                  <c:v>18.5</c:v>
                </c:pt>
                <c:pt idx="1">
                  <c:v>19</c:v>
                </c:pt>
                <c:pt idx="2">
                  <c:v>20.5</c:v>
                </c:pt>
                <c:pt idx="3">
                  <c:v>22.4</c:v>
                </c:pt>
                <c:pt idx="4">
                  <c:v>24.3</c:v>
                </c:pt>
                <c:pt idx="5">
                  <c:v>25.7</c:v>
                </c:pt>
                <c:pt idx="6">
                  <c:v>26.3</c:v>
                </c:pt>
                <c:pt idx="7">
                  <c:v>26.1</c:v>
                </c:pt>
                <c:pt idx="8">
                  <c:v>25.2</c:v>
                </c:pt>
                <c:pt idx="9">
                  <c:v>23.8</c:v>
                </c:pt>
                <c:pt idx="10">
                  <c:v>21.7</c:v>
                </c:pt>
                <c:pt idx="11">
                  <c:v>19.399999999999999</c:v>
                </c:pt>
              </c:numCache>
            </c:numRef>
          </c:val>
          <c:smooth val="0"/>
          <c:extLst>
            <c:ext xmlns:c16="http://schemas.microsoft.com/office/drawing/2014/chart" uri="{C3380CC4-5D6E-409C-BE32-E72D297353CC}">
              <c16:uniqueId val="{00000013-9803-4F7B-9CCB-2F87E4C626A8}"/>
            </c:ext>
          </c:extLst>
        </c:ser>
        <c:ser>
          <c:idx val="20"/>
          <c:order val="20"/>
          <c:tx>
            <c:strRef>
              <c:f>月均溫熱區圖!$A$22</c:f>
              <c:strCache>
                <c:ptCount val="1"/>
                <c:pt idx="0">
                  <c:v>成功</c:v>
                </c:pt>
              </c:strCache>
            </c:strRef>
          </c:tx>
          <c:spPr>
            <a:ln w="28575" cap="rnd">
              <a:solidFill>
                <a:schemeClr val="accent3">
                  <a:lumMod val="8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月均溫熱區圖!$B$22:$M$22</c:f>
              <c:numCache>
                <c:formatCode>0.0</c:formatCode>
                <c:ptCount val="12"/>
                <c:pt idx="0">
                  <c:v>18.899999999999999</c:v>
                </c:pt>
                <c:pt idx="1">
                  <c:v>19.399999999999999</c:v>
                </c:pt>
                <c:pt idx="2">
                  <c:v>21</c:v>
                </c:pt>
                <c:pt idx="3">
                  <c:v>23.2</c:v>
                </c:pt>
                <c:pt idx="4">
                  <c:v>25.3</c:v>
                </c:pt>
                <c:pt idx="5">
                  <c:v>27.1</c:v>
                </c:pt>
                <c:pt idx="6">
                  <c:v>28.1</c:v>
                </c:pt>
                <c:pt idx="7">
                  <c:v>27.9</c:v>
                </c:pt>
                <c:pt idx="8">
                  <c:v>26.8</c:v>
                </c:pt>
                <c:pt idx="9">
                  <c:v>25.2</c:v>
                </c:pt>
                <c:pt idx="10">
                  <c:v>22.7</c:v>
                </c:pt>
                <c:pt idx="11">
                  <c:v>20</c:v>
                </c:pt>
              </c:numCache>
            </c:numRef>
          </c:val>
          <c:smooth val="0"/>
          <c:extLst>
            <c:ext xmlns:c16="http://schemas.microsoft.com/office/drawing/2014/chart" uri="{C3380CC4-5D6E-409C-BE32-E72D297353CC}">
              <c16:uniqueId val="{00000014-9803-4F7B-9CCB-2F87E4C626A8}"/>
            </c:ext>
          </c:extLst>
        </c:ser>
        <c:ser>
          <c:idx val="21"/>
          <c:order val="21"/>
          <c:tx>
            <c:strRef>
              <c:f>月均溫熱區圖!$A$23</c:f>
              <c:strCache>
                <c:ptCount val="1"/>
                <c:pt idx="0">
                  <c:v>高雄</c:v>
                </c:pt>
              </c:strCache>
            </c:strRef>
          </c:tx>
          <c:spPr>
            <a:ln w="28575" cap="rnd">
              <a:solidFill>
                <a:schemeClr val="accent4">
                  <a:lumMod val="8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月均溫熱區圖!$B$23:$M$23</c:f>
              <c:numCache>
                <c:formatCode>0.0</c:formatCode>
                <c:ptCount val="12"/>
                <c:pt idx="0">
                  <c:v>19.3</c:v>
                </c:pt>
                <c:pt idx="1">
                  <c:v>20.3</c:v>
                </c:pt>
                <c:pt idx="2">
                  <c:v>22.6</c:v>
                </c:pt>
                <c:pt idx="3">
                  <c:v>25.4</c:v>
                </c:pt>
                <c:pt idx="4">
                  <c:v>27.5</c:v>
                </c:pt>
                <c:pt idx="5">
                  <c:v>28.5</c:v>
                </c:pt>
                <c:pt idx="6">
                  <c:v>29.2</c:v>
                </c:pt>
                <c:pt idx="7">
                  <c:v>28.7</c:v>
                </c:pt>
                <c:pt idx="8">
                  <c:v>28.1</c:v>
                </c:pt>
                <c:pt idx="9">
                  <c:v>26.7</c:v>
                </c:pt>
                <c:pt idx="10">
                  <c:v>24</c:v>
                </c:pt>
                <c:pt idx="11">
                  <c:v>20.6</c:v>
                </c:pt>
              </c:numCache>
            </c:numRef>
          </c:val>
          <c:smooth val="0"/>
          <c:extLst>
            <c:ext xmlns:c16="http://schemas.microsoft.com/office/drawing/2014/chart" uri="{C3380CC4-5D6E-409C-BE32-E72D297353CC}">
              <c16:uniqueId val="{00000015-9803-4F7B-9CCB-2F87E4C626A8}"/>
            </c:ext>
          </c:extLst>
        </c:ser>
        <c:ser>
          <c:idx val="22"/>
          <c:order val="22"/>
          <c:tx>
            <c:strRef>
              <c:f>月均溫熱區圖!$A$24</c:f>
              <c:strCache>
                <c:ptCount val="1"/>
                <c:pt idx="0">
                  <c:v>臺東</c:v>
                </c:pt>
              </c:strCache>
            </c:strRef>
          </c:tx>
          <c:spPr>
            <a:ln w="28575" cap="rnd">
              <a:solidFill>
                <a:schemeClr val="accent5">
                  <a:lumMod val="8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月均溫熱區圖!$B$24:$M$24</c:f>
              <c:numCache>
                <c:formatCode>0.0</c:formatCode>
                <c:ptCount val="12"/>
                <c:pt idx="0">
                  <c:v>19.5</c:v>
                </c:pt>
                <c:pt idx="1">
                  <c:v>20</c:v>
                </c:pt>
                <c:pt idx="2">
                  <c:v>21.8</c:v>
                </c:pt>
                <c:pt idx="3">
                  <c:v>24.1</c:v>
                </c:pt>
                <c:pt idx="4">
                  <c:v>26.2</c:v>
                </c:pt>
                <c:pt idx="5">
                  <c:v>27.8</c:v>
                </c:pt>
                <c:pt idx="6">
                  <c:v>28.9</c:v>
                </c:pt>
                <c:pt idx="7">
                  <c:v>28.7</c:v>
                </c:pt>
                <c:pt idx="8">
                  <c:v>27.5</c:v>
                </c:pt>
                <c:pt idx="9">
                  <c:v>25.7</c:v>
                </c:pt>
                <c:pt idx="10">
                  <c:v>23.3</c:v>
                </c:pt>
                <c:pt idx="11">
                  <c:v>20.5</c:v>
                </c:pt>
              </c:numCache>
            </c:numRef>
          </c:val>
          <c:smooth val="0"/>
          <c:extLst>
            <c:ext xmlns:c16="http://schemas.microsoft.com/office/drawing/2014/chart" uri="{C3380CC4-5D6E-409C-BE32-E72D297353CC}">
              <c16:uniqueId val="{00000016-9803-4F7B-9CCB-2F87E4C626A8}"/>
            </c:ext>
          </c:extLst>
        </c:ser>
        <c:ser>
          <c:idx val="23"/>
          <c:order val="23"/>
          <c:tx>
            <c:strRef>
              <c:f>月均溫熱區圖!$A$25</c:f>
              <c:strCache>
                <c:ptCount val="1"/>
                <c:pt idx="0">
                  <c:v>大武</c:v>
                </c:pt>
              </c:strCache>
            </c:strRef>
          </c:tx>
          <c:spPr>
            <a:ln w="28575" cap="rnd">
              <a:solidFill>
                <a:schemeClr val="accent6">
                  <a:lumMod val="8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月均溫熱區圖!$B$25:$M$25</c:f>
              <c:numCache>
                <c:formatCode>0.0</c:formatCode>
                <c:ptCount val="12"/>
                <c:pt idx="0">
                  <c:v>20.3</c:v>
                </c:pt>
                <c:pt idx="1">
                  <c:v>20.9</c:v>
                </c:pt>
                <c:pt idx="2">
                  <c:v>22.6</c:v>
                </c:pt>
                <c:pt idx="3">
                  <c:v>24.7</c:v>
                </c:pt>
                <c:pt idx="4">
                  <c:v>26.5</c:v>
                </c:pt>
                <c:pt idx="5">
                  <c:v>28</c:v>
                </c:pt>
                <c:pt idx="6">
                  <c:v>28.6</c:v>
                </c:pt>
                <c:pt idx="7">
                  <c:v>28.2</c:v>
                </c:pt>
                <c:pt idx="8">
                  <c:v>27.2</c:v>
                </c:pt>
                <c:pt idx="9">
                  <c:v>26</c:v>
                </c:pt>
                <c:pt idx="10">
                  <c:v>24</c:v>
                </c:pt>
                <c:pt idx="11">
                  <c:v>21.3</c:v>
                </c:pt>
              </c:numCache>
            </c:numRef>
          </c:val>
          <c:smooth val="0"/>
          <c:extLst>
            <c:ext xmlns:c16="http://schemas.microsoft.com/office/drawing/2014/chart" uri="{C3380CC4-5D6E-409C-BE32-E72D297353CC}">
              <c16:uniqueId val="{00000017-9803-4F7B-9CCB-2F87E4C626A8}"/>
            </c:ext>
          </c:extLst>
        </c:ser>
        <c:ser>
          <c:idx val="24"/>
          <c:order val="24"/>
          <c:tx>
            <c:strRef>
              <c:f>月均溫熱區圖!$A$26</c:f>
              <c:strCache>
                <c:ptCount val="1"/>
                <c:pt idx="0">
                  <c:v>恆春</c:v>
                </c:pt>
              </c:strCache>
            </c:strRef>
          </c:tx>
          <c:spPr>
            <a:ln w="28575" cap="rnd">
              <a:solidFill>
                <a:schemeClr val="accent1">
                  <a:lumMod val="60000"/>
                  <a:lumOff val="40000"/>
                </a:schemeClr>
              </a:solidFill>
              <a:round/>
            </a:ln>
            <a:effectLst/>
          </c:spPr>
          <c:marker>
            <c:symbol val="none"/>
          </c:marker>
          <c:cat>
            <c:strRef>
              <c:f>月均溫熱區圖!$B$1:$M$1</c:f>
              <c:strCache>
                <c:ptCount val="12"/>
                <c:pt idx="0">
                  <c:v>一月</c:v>
                </c:pt>
                <c:pt idx="1">
                  <c:v>二月</c:v>
                </c:pt>
                <c:pt idx="2">
                  <c:v>三月</c:v>
                </c:pt>
                <c:pt idx="3">
                  <c:v>四月</c:v>
                </c:pt>
                <c:pt idx="4">
                  <c:v>五月</c:v>
                </c:pt>
                <c:pt idx="5">
                  <c:v>六月</c:v>
                </c:pt>
                <c:pt idx="6">
                  <c:v>七月</c:v>
                </c:pt>
                <c:pt idx="7">
                  <c:v>八月</c:v>
                </c:pt>
                <c:pt idx="8">
                  <c:v>九月</c:v>
                </c:pt>
                <c:pt idx="9">
                  <c:v>十月</c:v>
                </c:pt>
                <c:pt idx="10">
                  <c:v>十一月</c:v>
                </c:pt>
                <c:pt idx="11">
                  <c:v>十二月</c:v>
                </c:pt>
              </c:strCache>
            </c:strRef>
          </c:cat>
          <c:val>
            <c:numRef>
              <c:f>月均溫熱區圖!$B$26:$M$26</c:f>
              <c:numCache>
                <c:formatCode>0.0</c:formatCode>
                <c:ptCount val="12"/>
                <c:pt idx="0">
                  <c:v>20.7</c:v>
                </c:pt>
                <c:pt idx="1">
                  <c:v>21.4</c:v>
                </c:pt>
                <c:pt idx="2">
                  <c:v>23.2</c:v>
                </c:pt>
                <c:pt idx="3">
                  <c:v>25.2</c:v>
                </c:pt>
                <c:pt idx="4">
                  <c:v>27</c:v>
                </c:pt>
                <c:pt idx="5">
                  <c:v>27.9</c:v>
                </c:pt>
                <c:pt idx="6">
                  <c:v>28.4</c:v>
                </c:pt>
                <c:pt idx="7">
                  <c:v>28.1</c:v>
                </c:pt>
                <c:pt idx="8">
                  <c:v>27.4</c:v>
                </c:pt>
                <c:pt idx="9">
                  <c:v>26.3</c:v>
                </c:pt>
                <c:pt idx="10">
                  <c:v>24.3</c:v>
                </c:pt>
                <c:pt idx="11">
                  <c:v>21.7</c:v>
                </c:pt>
              </c:numCache>
            </c:numRef>
          </c:val>
          <c:smooth val="0"/>
          <c:extLst>
            <c:ext xmlns:c16="http://schemas.microsoft.com/office/drawing/2014/chart" uri="{C3380CC4-5D6E-409C-BE32-E72D297353CC}">
              <c16:uniqueId val="{00000018-9803-4F7B-9CCB-2F87E4C626A8}"/>
            </c:ext>
          </c:extLst>
        </c:ser>
        <c:dLbls>
          <c:showLegendKey val="0"/>
          <c:showVal val="0"/>
          <c:showCatName val="0"/>
          <c:showSerName val="0"/>
          <c:showPercent val="0"/>
          <c:showBubbleSize val="0"/>
        </c:dLbls>
        <c:smooth val="0"/>
        <c:axId val="501593048"/>
        <c:axId val="501593376"/>
      </c:lineChart>
      <c:catAx>
        <c:axId val="501593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01593376"/>
        <c:crosses val="autoZero"/>
        <c:auto val="1"/>
        <c:lblAlgn val="ctr"/>
        <c:lblOffset val="100"/>
        <c:noMultiLvlLbl val="0"/>
      </c:catAx>
      <c:valAx>
        <c:axId val="50159337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015930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strRef>
              <c:f>'組圖(1)'!$B$2</c:f>
              <c:strCache>
                <c:ptCount val="1"/>
                <c:pt idx="0">
                  <c:v>A</c:v>
                </c:pt>
              </c:strCache>
            </c:strRef>
          </c:tx>
          <c:val>
            <c:numRef>
              <c:f>'組圖(1)'!$B$3:$B$12</c:f>
              <c:numCache>
                <c:formatCode>General</c:formatCode>
                <c:ptCount val="10"/>
                <c:pt idx="0">
                  <c:v>40</c:v>
                </c:pt>
                <c:pt idx="1">
                  <c:v>43</c:v>
                </c:pt>
                <c:pt idx="2">
                  <c:v>44</c:v>
                </c:pt>
                <c:pt idx="3">
                  <c:v>43</c:v>
                </c:pt>
                <c:pt idx="4">
                  <c:v>36</c:v>
                </c:pt>
                <c:pt idx="5">
                  <c:v>31</c:v>
                </c:pt>
                <c:pt idx="6">
                  <c:v>29</c:v>
                </c:pt>
                <c:pt idx="7">
                  <c:v>26</c:v>
                </c:pt>
                <c:pt idx="8">
                  <c:v>24</c:v>
                </c:pt>
                <c:pt idx="9">
                  <c:v>23</c:v>
                </c:pt>
              </c:numCache>
            </c:numRef>
          </c:val>
          <c:smooth val="0"/>
          <c:extLst>
            <c:ext xmlns:c16="http://schemas.microsoft.com/office/drawing/2014/chart" uri="{C3380CC4-5D6E-409C-BE32-E72D297353CC}">
              <c16:uniqueId val="{00000001-171D-4B29-86DD-704B403C039B}"/>
            </c:ext>
          </c:extLst>
        </c:ser>
        <c:ser>
          <c:idx val="2"/>
          <c:order val="1"/>
          <c:tx>
            <c:strRef>
              <c:f>'組圖(1)'!$C$2</c:f>
              <c:strCache>
                <c:ptCount val="1"/>
                <c:pt idx="0">
                  <c:v>B</c:v>
                </c:pt>
              </c:strCache>
            </c:strRef>
          </c:tx>
          <c:val>
            <c:numRef>
              <c:f>'組圖(1)'!$C$3:$C$12</c:f>
              <c:numCache>
                <c:formatCode>General</c:formatCode>
                <c:ptCount val="10"/>
                <c:pt idx="0">
                  <c:v>26</c:v>
                </c:pt>
                <c:pt idx="1">
                  <c:v>23</c:v>
                </c:pt>
                <c:pt idx="2">
                  <c:v>23</c:v>
                </c:pt>
                <c:pt idx="3">
                  <c:v>21</c:v>
                </c:pt>
                <c:pt idx="4">
                  <c:v>20</c:v>
                </c:pt>
                <c:pt idx="5">
                  <c:v>18</c:v>
                </c:pt>
                <c:pt idx="6">
                  <c:v>15</c:v>
                </c:pt>
                <c:pt idx="7">
                  <c:v>14</c:v>
                </c:pt>
                <c:pt idx="8">
                  <c:v>12</c:v>
                </c:pt>
                <c:pt idx="9">
                  <c:v>11</c:v>
                </c:pt>
              </c:numCache>
            </c:numRef>
          </c:val>
          <c:smooth val="0"/>
          <c:extLst>
            <c:ext xmlns:c16="http://schemas.microsoft.com/office/drawing/2014/chart" uri="{C3380CC4-5D6E-409C-BE32-E72D297353CC}">
              <c16:uniqueId val="{00000002-171D-4B29-86DD-704B403C039B}"/>
            </c:ext>
          </c:extLst>
        </c:ser>
        <c:ser>
          <c:idx val="3"/>
          <c:order val="2"/>
          <c:tx>
            <c:strRef>
              <c:f>'組圖(1)'!$D$2</c:f>
              <c:strCache>
                <c:ptCount val="1"/>
                <c:pt idx="0">
                  <c:v>C</c:v>
                </c:pt>
              </c:strCache>
            </c:strRef>
          </c:tx>
          <c:val>
            <c:numRef>
              <c:f>'組圖(1)'!$D$3:$D$12</c:f>
              <c:numCache>
                <c:formatCode>General</c:formatCode>
                <c:ptCount val="10"/>
                <c:pt idx="0">
                  <c:v>30</c:v>
                </c:pt>
                <c:pt idx="1">
                  <c:v>28</c:v>
                </c:pt>
                <c:pt idx="2">
                  <c:v>26</c:v>
                </c:pt>
                <c:pt idx="3">
                  <c:v>24</c:v>
                </c:pt>
                <c:pt idx="4">
                  <c:v>23</c:v>
                </c:pt>
                <c:pt idx="5">
                  <c:v>22</c:v>
                </c:pt>
                <c:pt idx="6">
                  <c:v>20</c:v>
                </c:pt>
                <c:pt idx="7">
                  <c:v>18</c:v>
                </c:pt>
                <c:pt idx="8">
                  <c:v>16</c:v>
                </c:pt>
                <c:pt idx="9">
                  <c:v>13</c:v>
                </c:pt>
              </c:numCache>
            </c:numRef>
          </c:val>
          <c:smooth val="0"/>
          <c:extLst>
            <c:ext xmlns:c16="http://schemas.microsoft.com/office/drawing/2014/chart" uri="{C3380CC4-5D6E-409C-BE32-E72D297353CC}">
              <c16:uniqueId val="{00000003-171D-4B29-86DD-704B403C039B}"/>
            </c:ext>
          </c:extLst>
        </c:ser>
        <c:ser>
          <c:idx val="4"/>
          <c:order val="3"/>
          <c:tx>
            <c:strRef>
              <c:f>'組圖(1)'!$E$2</c:f>
              <c:strCache>
                <c:ptCount val="1"/>
                <c:pt idx="0">
                  <c:v>D</c:v>
                </c:pt>
              </c:strCache>
            </c:strRef>
          </c:tx>
          <c:val>
            <c:numRef>
              <c:f>'組圖(1)'!$E$3:$E$12</c:f>
              <c:numCache>
                <c:formatCode>General</c:formatCode>
                <c:ptCount val="10"/>
                <c:pt idx="0">
                  <c:v>30</c:v>
                </c:pt>
                <c:pt idx="1">
                  <c:v>33</c:v>
                </c:pt>
                <c:pt idx="2">
                  <c:v>24</c:v>
                </c:pt>
                <c:pt idx="3">
                  <c:v>23</c:v>
                </c:pt>
                <c:pt idx="4">
                  <c:v>22</c:v>
                </c:pt>
                <c:pt idx="5">
                  <c:v>22</c:v>
                </c:pt>
                <c:pt idx="6">
                  <c:v>21</c:v>
                </c:pt>
                <c:pt idx="7">
                  <c:v>20</c:v>
                </c:pt>
                <c:pt idx="8">
                  <c:v>16</c:v>
                </c:pt>
                <c:pt idx="9">
                  <c:v>14</c:v>
                </c:pt>
              </c:numCache>
            </c:numRef>
          </c:val>
          <c:smooth val="0"/>
          <c:extLst>
            <c:ext xmlns:c16="http://schemas.microsoft.com/office/drawing/2014/chart" uri="{C3380CC4-5D6E-409C-BE32-E72D297353CC}">
              <c16:uniqueId val="{00000004-171D-4B29-86DD-704B403C039B}"/>
            </c:ext>
          </c:extLst>
        </c:ser>
        <c:dLbls>
          <c:showLegendKey val="0"/>
          <c:showVal val="0"/>
          <c:showCatName val="0"/>
          <c:showSerName val="0"/>
          <c:showPercent val="0"/>
          <c:showBubbleSize val="0"/>
        </c:dLbls>
        <c:marker val="1"/>
        <c:smooth val="0"/>
        <c:axId val="140832128"/>
        <c:axId val="141231616"/>
      </c:lineChart>
      <c:catAx>
        <c:axId val="140832128"/>
        <c:scaling>
          <c:orientation val="minMax"/>
        </c:scaling>
        <c:delete val="0"/>
        <c:axPos val="b"/>
        <c:majorTickMark val="out"/>
        <c:minorTickMark val="none"/>
        <c:tickLblPos val="nextTo"/>
        <c:crossAx val="141231616"/>
        <c:crosses val="autoZero"/>
        <c:auto val="1"/>
        <c:lblAlgn val="ctr"/>
        <c:lblOffset val="100"/>
        <c:noMultiLvlLbl val="0"/>
      </c:catAx>
      <c:valAx>
        <c:axId val="141231616"/>
        <c:scaling>
          <c:orientation val="minMax"/>
        </c:scaling>
        <c:delete val="0"/>
        <c:axPos val="l"/>
        <c:majorGridlines/>
        <c:numFmt formatCode="General" sourceLinked="1"/>
        <c:majorTickMark val="out"/>
        <c:minorTickMark val="none"/>
        <c:tickLblPos val="nextTo"/>
        <c:crossAx val="140832128"/>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93281568970547"/>
          <c:y val="9.2465828135119471E-2"/>
          <c:w val="0.74598826188393108"/>
          <c:h val="0.76269420867846061"/>
        </c:manualLayout>
      </c:layout>
      <c:lineChart>
        <c:grouping val="standard"/>
        <c:varyColors val="0"/>
        <c:ser>
          <c:idx val="0"/>
          <c:order val="0"/>
          <c:tx>
            <c:strRef>
              <c:f>'組圖(1)'!$B$66</c:f>
              <c:strCache>
                <c:ptCount val="1"/>
                <c:pt idx="0">
                  <c:v>A</c:v>
                </c:pt>
              </c:strCache>
            </c:strRef>
          </c:tx>
          <c:spPr>
            <a:ln>
              <a:solidFill>
                <a:schemeClr val="bg1">
                  <a:lumMod val="50000"/>
                </a:schemeClr>
              </a:solidFill>
            </a:ln>
          </c:spPr>
          <c:marker>
            <c:symbol val="circle"/>
            <c:size val="5"/>
            <c:spPr>
              <a:solidFill>
                <a:schemeClr val="bg1">
                  <a:lumMod val="50000"/>
                </a:schemeClr>
              </a:solidFill>
              <a:ln>
                <a:noFill/>
              </a:ln>
            </c:spPr>
          </c:marker>
          <c:cat>
            <c:numRef>
              <c:f>'組圖(1)'!$A$67:$A$106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'組圖(1)'!$B$67:$B$106</c:f>
              <c:numCache>
                <c:formatCode>General</c:formatCode>
                <c:ptCount val="40"/>
                <c:pt idx="0">
                  <c:v>40</c:v>
                </c:pt>
                <c:pt idx="1">
                  <c:v>43</c:v>
                </c:pt>
                <c:pt idx="2">
                  <c:v>44</c:v>
                </c:pt>
                <c:pt idx="3">
                  <c:v>43</c:v>
                </c:pt>
                <c:pt idx="4">
                  <c:v>36</c:v>
                </c:pt>
                <c:pt idx="5">
                  <c:v>31</c:v>
                </c:pt>
                <c:pt idx="6">
                  <c:v>29</c:v>
                </c:pt>
                <c:pt idx="7">
                  <c:v>26</c:v>
                </c:pt>
                <c:pt idx="8">
                  <c:v>24</c:v>
                </c:pt>
                <c:pt idx="9">
                  <c:v>23</c:v>
                </c:pt>
              </c:numCache>
            </c:numRef>
          </c:val>
          <c:smooth val="0"/>
          <c:extLst>
            <c:ext xmlns:c16="http://schemas.microsoft.com/office/drawing/2014/chart" uri="{C3380CC4-5D6E-409C-BE32-E72D297353CC}">
              <c16:uniqueId val="{00000000-69F2-416D-809F-8D850F44B3B5}"/>
            </c:ext>
          </c:extLst>
        </c:ser>
        <c:ser>
          <c:idx val="1"/>
          <c:order val="1"/>
          <c:tx>
            <c:strRef>
              <c:f>'組圖(1)'!$C$66</c:f>
              <c:strCache>
                <c:ptCount val="1"/>
                <c:pt idx="0">
                  <c:v>B</c:v>
                </c:pt>
              </c:strCache>
            </c:strRef>
          </c:tx>
          <c:spPr>
            <a:ln>
              <a:solidFill>
                <a:schemeClr val="bg1">
                  <a:lumMod val="50000"/>
                </a:schemeClr>
              </a:solidFill>
            </a:ln>
          </c:spPr>
          <c:marker>
            <c:symbol val="circle"/>
            <c:size val="5"/>
            <c:spPr>
              <a:solidFill>
                <a:schemeClr val="bg1">
                  <a:lumMod val="50000"/>
                </a:schemeClr>
              </a:solidFill>
              <a:ln>
                <a:noFill/>
              </a:ln>
            </c:spPr>
          </c:marker>
          <c:cat>
            <c:numRef>
              <c:f>'組圖(1)'!$A$67:$A$106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'組圖(1)'!$C$67:$C$106</c:f>
              <c:numCache>
                <c:formatCode>General</c:formatCode>
                <c:ptCount val="40"/>
                <c:pt idx="10">
                  <c:v>26</c:v>
                </c:pt>
                <c:pt idx="11">
                  <c:v>23</c:v>
                </c:pt>
                <c:pt idx="12">
                  <c:v>23</c:v>
                </c:pt>
                <c:pt idx="13">
                  <c:v>21</c:v>
                </c:pt>
                <c:pt idx="14">
                  <c:v>20</c:v>
                </c:pt>
                <c:pt idx="15">
                  <c:v>18</c:v>
                </c:pt>
                <c:pt idx="16">
                  <c:v>15</c:v>
                </c:pt>
                <c:pt idx="17">
                  <c:v>14</c:v>
                </c:pt>
                <c:pt idx="18">
                  <c:v>12</c:v>
                </c:pt>
                <c:pt idx="19">
                  <c:v>11</c:v>
                </c:pt>
              </c:numCache>
            </c:numRef>
          </c:val>
          <c:smooth val="0"/>
          <c:extLst>
            <c:ext xmlns:c16="http://schemas.microsoft.com/office/drawing/2014/chart" uri="{C3380CC4-5D6E-409C-BE32-E72D297353CC}">
              <c16:uniqueId val="{00000001-69F2-416D-809F-8D850F44B3B5}"/>
            </c:ext>
          </c:extLst>
        </c:ser>
        <c:ser>
          <c:idx val="2"/>
          <c:order val="2"/>
          <c:tx>
            <c:strRef>
              <c:f>'組圖(1)'!$D$66</c:f>
              <c:strCache>
                <c:ptCount val="1"/>
                <c:pt idx="0">
                  <c:v>C</c:v>
                </c:pt>
              </c:strCache>
            </c:strRef>
          </c:tx>
          <c:spPr>
            <a:ln>
              <a:solidFill>
                <a:schemeClr val="bg1">
                  <a:lumMod val="50000"/>
                </a:schemeClr>
              </a:solidFill>
            </a:ln>
          </c:spPr>
          <c:marker>
            <c:symbol val="circle"/>
            <c:size val="5"/>
            <c:spPr>
              <a:solidFill>
                <a:schemeClr val="bg1">
                  <a:lumMod val="50000"/>
                </a:schemeClr>
              </a:solidFill>
              <a:ln>
                <a:noFill/>
              </a:ln>
            </c:spPr>
          </c:marker>
          <c:cat>
            <c:numRef>
              <c:f>'組圖(1)'!$A$67:$A$106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'組圖(1)'!$D$67:$D$106</c:f>
              <c:numCache>
                <c:formatCode>General</c:formatCode>
                <c:ptCount val="40"/>
                <c:pt idx="20">
                  <c:v>30</c:v>
                </c:pt>
                <c:pt idx="21">
                  <c:v>28</c:v>
                </c:pt>
                <c:pt idx="22">
                  <c:v>26</c:v>
                </c:pt>
                <c:pt idx="23">
                  <c:v>24</c:v>
                </c:pt>
                <c:pt idx="24">
                  <c:v>23</c:v>
                </c:pt>
                <c:pt idx="25">
                  <c:v>22</c:v>
                </c:pt>
                <c:pt idx="26">
                  <c:v>20</c:v>
                </c:pt>
                <c:pt idx="27">
                  <c:v>18</c:v>
                </c:pt>
                <c:pt idx="28">
                  <c:v>16</c:v>
                </c:pt>
                <c:pt idx="29">
                  <c:v>13</c:v>
                </c:pt>
              </c:numCache>
            </c:numRef>
          </c:val>
          <c:smooth val="0"/>
          <c:extLst>
            <c:ext xmlns:c16="http://schemas.microsoft.com/office/drawing/2014/chart" uri="{C3380CC4-5D6E-409C-BE32-E72D297353CC}">
              <c16:uniqueId val="{00000002-69F2-416D-809F-8D850F44B3B5}"/>
            </c:ext>
          </c:extLst>
        </c:ser>
        <c:ser>
          <c:idx val="3"/>
          <c:order val="3"/>
          <c:tx>
            <c:strRef>
              <c:f>'組圖(1)'!$E$66</c:f>
              <c:strCache>
                <c:ptCount val="1"/>
                <c:pt idx="0">
                  <c:v>D</c:v>
                </c:pt>
              </c:strCache>
            </c:strRef>
          </c:tx>
          <c:spPr>
            <a:ln>
              <a:solidFill>
                <a:schemeClr val="bg1">
                  <a:lumMod val="50000"/>
                </a:schemeClr>
              </a:solidFill>
            </a:ln>
          </c:spPr>
          <c:marker>
            <c:symbol val="circle"/>
            <c:size val="5"/>
            <c:spPr>
              <a:solidFill>
                <a:schemeClr val="bg1">
                  <a:lumMod val="50000"/>
                </a:schemeClr>
              </a:solidFill>
              <a:ln>
                <a:noFill/>
              </a:ln>
            </c:spPr>
          </c:marker>
          <c:cat>
            <c:numRef>
              <c:f>'組圖(1)'!$A$67:$A$106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'組圖(1)'!$E$67:$E$106</c:f>
              <c:numCache>
                <c:formatCode>General</c:formatCode>
                <c:ptCount val="40"/>
                <c:pt idx="30">
                  <c:v>30</c:v>
                </c:pt>
                <c:pt idx="31">
                  <c:v>33</c:v>
                </c:pt>
                <c:pt idx="32">
                  <c:v>24</c:v>
                </c:pt>
                <c:pt idx="33">
                  <c:v>23</c:v>
                </c:pt>
                <c:pt idx="34">
                  <c:v>22</c:v>
                </c:pt>
                <c:pt idx="35">
                  <c:v>22</c:v>
                </c:pt>
                <c:pt idx="36">
                  <c:v>21</c:v>
                </c:pt>
                <c:pt idx="37">
                  <c:v>20</c:v>
                </c:pt>
                <c:pt idx="38">
                  <c:v>16</c:v>
                </c:pt>
                <c:pt idx="39">
                  <c:v>14</c:v>
                </c:pt>
              </c:numCache>
            </c:numRef>
          </c:val>
          <c:smooth val="0"/>
          <c:extLst>
            <c:ext xmlns:c16="http://schemas.microsoft.com/office/drawing/2014/chart" uri="{C3380CC4-5D6E-409C-BE32-E72D297353CC}">
              <c16:uniqueId val="{00000003-69F2-416D-809F-8D850F44B3B5}"/>
            </c:ext>
          </c:extLst>
        </c:ser>
        <c:ser>
          <c:idx val="4"/>
          <c:order val="4"/>
          <c:tx>
            <c:strRef>
              <c:f>'組圖(1)'!$F$66</c:f>
              <c:strCache>
                <c:ptCount val="1"/>
                <c:pt idx="0">
                  <c:v>A</c:v>
                </c:pt>
              </c:strCache>
            </c:strRef>
          </c:tx>
          <c:dPt>
            <c:idx val="4"/>
            <c:marker>
              <c:symbol val="none"/>
            </c:marker>
            <c:bubble3D val="0"/>
            <c:extLst>
              <c:ext xmlns:c16="http://schemas.microsoft.com/office/drawing/2014/chart" uri="{C3380CC4-5D6E-409C-BE32-E72D297353CC}">
                <c16:uniqueId val="{00000004-69F2-416D-809F-8D850F44B3B5}"/>
              </c:ext>
            </c:extLst>
          </c:dPt>
          <c:dLbls>
            <c:spPr>
              <a:noFill/>
              <a:ln>
                <a:noFill/>
              </a:ln>
              <a:effectLst/>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'組圖(1)'!$A$67:$A$106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'組圖(1)'!$F$67:$F$106</c:f>
              <c:numCache>
                <c:formatCode>General</c:formatCode>
                <c:ptCount val="40"/>
                <c:pt idx="4">
                  <c:v>50</c:v>
                </c:pt>
              </c:numCache>
            </c:numRef>
          </c:val>
          <c:smooth val="0"/>
          <c:extLst>
            <c:ext xmlns:c16="http://schemas.microsoft.com/office/drawing/2014/chart" uri="{C3380CC4-5D6E-409C-BE32-E72D297353CC}">
              <c16:uniqueId val="{00000005-69F2-416D-809F-8D850F44B3B5}"/>
            </c:ext>
          </c:extLst>
        </c:ser>
        <c:ser>
          <c:idx val="5"/>
          <c:order val="5"/>
          <c:tx>
            <c:strRef>
              <c:f>'組圖(1)'!$G$66</c:f>
              <c:strCache>
                <c:ptCount val="1"/>
                <c:pt idx="0">
                  <c:v>B</c:v>
                </c:pt>
              </c:strCache>
            </c:strRef>
          </c:tx>
          <c:marker>
            <c:symbol val="none"/>
          </c:marker>
          <c:dLbls>
            <c:spPr>
              <a:noFill/>
              <a:ln>
                <a:noFill/>
              </a:ln>
              <a:effectLst/>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'組圖(1)'!$A$67:$A$106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'組圖(1)'!$G$67:$G$106</c:f>
              <c:numCache>
                <c:formatCode>General</c:formatCode>
                <c:ptCount val="40"/>
                <c:pt idx="14">
                  <c:v>50</c:v>
                </c:pt>
              </c:numCache>
            </c:numRef>
          </c:val>
          <c:smooth val="0"/>
          <c:extLst>
            <c:ext xmlns:c16="http://schemas.microsoft.com/office/drawing/2014/chart" uri="{C3380CC4-5D6E-409C-BE32-E72D297353CC}">
              <c16:uniqueId val="{00000006-69F2-416D-809F-8D850F44B3B5}"/>
            </c:ext>
          </c:extLst>
        </c:ser>
        <c:ser>
          <c:idx val="6"/>
          <c:order val="6"/>
          <c:tx>
            <c:strRef>
              <c:f>'組圖(1)'!$H$66</c:f>
              <c:strCache>
                <c:ptCount val="1"/>
                <c:pt idx="0">
                  <c:v>C</c:v>
                </c:pt>
              </c:strCache>
            </c:strRef>
          </c:tx>
          <c:marker>
            <c:symbol val="none"/>
          </c:marker>
          <c:dLbls>
            <c:spPr>
              <a:noFill/>
              <a:ln>
                <a:noFill/>
              </a:ln>
              <a:effectLst/>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'組圖(1)'!$A$67:$A$106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'組圖(1)'!$H$67:$H$106</c:f>
              <c:numCache>
                <c:formatCode>General</c:formatCode>
                <c:ptCount val="40"/>
                <c:pt idx="24">
                  <c:v>50</c:v>
                </c:pt>
              </c:numCache>
            </c:numRef>
          </c:val>
          <c:smooth val="0"/>
          <c:extLst>
            <c:ext xmlns:c16="http://schemas.microsoft.com/office/drawing/2014/chart" uri="{C3380CC4-5D6E-409C-BE32-E72D297353CC}">
              <c16:uniqueId val="{00000007-69F2-416D-809F-8D850F44B3B5}"/>
            </c:ext>
          </c:extLst>
        </c:ser>
        <c:ser>
          <c:idx val="7"/>
          <c:order val="7"/>
          <c:tx>
            <c:strRef>
              <c:f>'組圖(1)'!$I$66</c:f>
              <c:strCache>
                <c:ptCount val="1"/>
                <c:pt idx="0">
                  <c:v>D</c:v>
                </c:pt>
              </c:strCache>
            </c:strRef>
          </c:tx>
          <c:marker>
            <c:symbol val="none"/>
          </c:marker>
          <c:dLbls>
            <c:spPr>
              <a:noFill/>
              <a:ln>
                <a:noFill/>
              </a:ln>
              <a:effectLst/>
            </c:sp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cat>
            <c:numRef>
              <c:f>'組圖(1)'!$A$67:$A$106</c:f>
              <c:numCache>
                <c:formatCode>General</c:formatCode>
                <c:ptCount val="40"/>
                <c:pt idx="0">
                  <c:v>1</c:v>
                </c:pt>
                <c:pt idx="1">
                  <c:v>2</c:v>
                </c:pt>
                <c:pt idx="2">
                  <c:v>3</c:v>
                </c:pt>
                <c:pt idx="3">
                  <c:v>4</c:v>
                </c:pt>
                <c:pt idx="4">
                  <c:v>5</c:v>
                </c:pt>
                <c:pt idx="5">
                  <c:v>6</c:v>
                </c:pt>
                <c:pt idx="6">
                  <c:v>7</c:v>
                </c:pt>
                <c:pt idx="7">
                  <c:v>8</c:v>
                </c:pt>
                <c:pt idx="8">
                  <c:v>9</c:v>
                </c:pt>
                <c:pt idx="9">
                  <c:v>10</c:v>
                </c:pt>
                <c:pt idx="10">
                  <c:v>1</c:v>
                </c:pt>
                <c:pt idx="11">
                  <c:v>2</c:v>
                </c:pt>
                <c:pt idx="12">
                  <c:v>3</c:v>
                </c:pt>
                <c:pt idx="13">
                  <c:v>4</c:v>
                </c:pt>
                <c:pt idx="14">
                  <c:v>5</c:v>
                </c:pt>
                <c:pt idx="15">
                  <c:v>6</c:v>
                </c:pt>
                <c:pt idx="16">
                  <c:v>7</c:v>
                </c:pt>
                <c:pt idx="17">
                  <c:v>8</c:v>
                </c:pt>
                <c:pt idx="18">
                  <c:v>9</c:v>
                </c:pt>
                <c:pt idx="19">
                  <c:v>10</c:v>
                </c:pt>
                <c:pt idx="20">
                  <c:v>1</c:v>
                </c:pt>
                <c:pt idx="21">
                  <c:v>2</c:v>
                </c:pt>
                <c:pt idx="22">
                  <c:v>3</c:v>
                </c:pt>
                <c:pt idx="23">
                  <c:v>4</c:v>
                </c:pt>
                <c:pt idx="24">
                  <c:v>5</c:v>
                </c:pt>
                <c:pt idx="25">
                  <c:v>6</c:v>
                </c:pt>
                <c:pt idx="26">
                  <c:v>7</c:v>
                </c:pt>
                <c:pt idx="27">
                  <c:v>8</c:v>
                </c:pt>
                <c:pt idx="28">
                  <c:v>9</c:v>
                </c:pt>
                <c:pt idx="29">
                  <c:v>10</c:v>
                </c:pt>
                <c:pt idx="30">
                  <c:v>1</c:v>
                </c:pt>
                <c:pt idx="31">
                  <c:v>2</c:v>
                </c:pt>
                <c:pt idx="32">
                  <c:v>3</c:v>
                </c:pt>
                <c:pt idx="33">
                  <c:v>4</c:v>
                </c:pt>
                <c:pt idx="34">
                  <c:v>5</c:v>
                </c:pt>
                <c:pt idx="35">
                  <c:v>6</c:v>
                </c:pt>
                <c:pt idx="36">
                  <c:v>7</c:v>
                </c:pt>
                <c:pt idx="37">
                  <c:v>8</c:v>
                </c:pt>
                <c:pt idx="38">
                  <c:v>9</c:v>
                </c:pt>
                <c:pt idx="39">
                  <c:v>10</c:v>
                </c:pt>
              </c:numCache>
            </c:numRef>
          </c:cat>
          <c:val>
            <c:numRef>
              <c:f>'組圖(1)'!$I$67:$I$106</c:f>
              <c:numCache>
                <c:formatCode>General</c:formatCode>
                <c:ptCount val="40"/>
                <c:pt idx="34">
                  <c:v>50</c:v>
                </c:pt>
              </c:numCache>
            </c:numRef>
          </c:val>
          <c:smooth val="0"/>
          <c:extLst>
            <c:ext xmlns:c16="http://schemas.microsoft.com/office/drawing/2014/chart" uri="{C3380CC4-5D6E-409C-BE32-E72D297353CC}">
              <c16:uniqueId val="{00000008-69F2-416D-809F-8D850F44B3B5}"/>
            </c:ext>
          </c:extLst>
        </c:ser>
        <c:dLbls>
          <c:showLegendKey val="0"/>
          <c:showVal val="0"/>
          <c:showCatName val="0"/>
          <c:showSerName val="0"/>
          <c:showPercent val="0"/>
          <c:showBubbleSize val="0"/>
        </c:dLbls>
        <c:marker val="1"/>
        <c:smooth val="0"/>
        <c:axId val="156558848"/>
        <c:axId val="156560384"/>
      </c:lineChart>
      <c:catAx>
        <c:axId val="156558848"/>
        <c:scaling>
          <c:orientation val="minMax"/>
        </c:scaling>
        <c:delete val="0"/>
        <c:axPos val="b"/>
        <c:majorGridlines/>
        <c:numFmt formatCode="General" sourceLinked="1"/>
        <c:majorTickMark val="out"/>
        <c:minorTickMark val="none"/>
        <c:tickLblPos val="none"/>
        <c:crossAx val="156560384"/>
        <c:crosses val="autoZero"/>
        <c:auto val="1"/>
        <c:lblAlgn val="ctr"/>
        <c:lblOffset val="100"/>
        <c:tickLblSkip val="1"/>
        <c:tickMarkSkip val="10"/>
        <c:noMultiLvlLbl val="0"/>
      </c:catAx>
      <c:valAx>
        <c:axId val="156560384"/>
        <c:scaling>
          <c:orientation val="minMax"/>
          <c:max val="50"/>
        </c:scaling>
        <c:delete val="0"/>
        <c:axPos val="l"/>
        <c:majorGridlines/>
        <c:numFmt formatCode="General" sourceLinked="1"/>
        <c:majorTickMark val="out"/>
        <c:minorTickMark val="in"/>
        <c:tickLblPos val="nextTo"/>
        <c:crossAx val="156558848"/>
        <c:crosses val="autoZero"/>
        <c:crossBetween val="between"/>
        <c:majorUnit val="10"/>
        <c:minorUnit val="5"/>
      </c:valAx>
    </c:plotArea>
    <c:plotVisOnly val="1"/>
    <c:dispBlanksAs val="gap"/>
    <c:showDLblsOverMax val="0"/>
  </c:chart>
  <c:spPr>
    <a:ln>
      <a:noFill/>
    </a:ln>
  </c:sp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05823490813648"/>
          <c:y val="0.1115355950876511"/>
          <c:w val="0.77429584973753296"/>
          <c:h val="0.72128414503742588"/>
        </c:manualLayout>
      </c:layout>
      <c:lineChart>
        <c:grouping val="standard"/>
        <c:varyColors val="0"/>
        <c:ser>
          <c:idx val="1"/>
          <c:order val="0"/>
          <c:spPr>
            <a:ln w="19050" cap="rnd">
              <a:solidFill>
                <a:schemeClr val="bg1">
                  <a:lumMod val="50000"/>
                </a:schemeClr>
              </a:solidFill>
              <a:round/>
            </a:ln>
            <a:effectLst/>
          </c:spPr>
          <c:marker>
            <c:symbol val="circle"/>
            <c:size val="6"/>
            <c:spPr>
              <a:solidFill>
                <a:schemeClr val="bg1">
                  <a:lumMod val="50000"/>
                </a:schemeClr>
              </a:solidFill>
              <a:ln w="9525">
                <a:noFill/>
              </a:ln>
              <a:effectLst/>
            </c:spPr>
          </c:marker>
          <c:cat>
            <c:numRef>
              <c:f>'組圖(1)'!$A$19:$A$62</c:f>
              <c:numCache>
                <c:formatCode>General</c:formatCode>
                <c:ptCount val="44"/>
                <c:pt idx="0">
                  <c:v>1</c:v>
                </c:pt>
                <c:pt idx="4">
                  <c:v>5</c:v>
                </c:pt>
                <c:pt idx="9">
                  <c:v>10</c:v>
                </c:pt>
                <c:pt idx="11">
                  <c:v>1</c:v>
                </c:pt>
                <c:pt idx="15">
                  <c:v>5</c:v>
                </c:pt>
                <c:pt idx="20">
                  <c:v>10</c:v>
                </c:pt>
                <c:pt idx="22">
                  <c:v>1</c:v>
                </c:pt>
                <c:pt idx="26">
                  <c:v>5</c:v>
                </c:pt>
                <c:pt idx="31">
                  <c:v>10</c:v>
                </c:pt>
                <c:pt idx="33">
                  <c:v>1</c:v>
                </c:pt>
                <c:pt idx="37">
                  <c:v>5</c:v>
                </c:pt>
                <c:pt idx="42">
                  <c:v>10</c:v>
                </c:pt>
              </c:numCache>
            </c:numRef>
          </c:cat>
          <c:val>
            <c:numRef>
              <c:f>'組圖(1)'!$B$19:$B$61</c:f>
              <c:numCache>
                <c:formatCode>General</c:formatCode>
                <c:ptCount val="43"/>
                <c:pt idx="0">
                  <c:v>40</c:v>
                </c:pt>
                <c:pt idx="1">
                  <c:v>43</c:v>
                </c:pt>
                <c:pt idx="2">
                  <c:v>44</c:v>
                </c:pt>
                <c:pt idx="3">
                  <c:v>43</c:v>
                </c:pt>
                <c:pt idx="4">
                  <c:v>36</c:v>
                </c:pt>
                <c:pt idx="5">
                  <c:v>31</c:v>
                </c:pt>
                <c:pt idx="6">
                  <c:v>29</c:v>
                </c:pt>
                <c:pt idx="7">
                  <c:v>26</c:v>
                </c:pt>
                <c:pt idx="8">
                  <c:v>24</c:v>
                </c:pt>
                <c:pt idx="9">
                  <c:v>23</c:v>
                </c:pt>
                <c:pt idx="11">
                  <c:v>26</c:v>
                </c:pt>
                <c:pt idx="12">
                  <c:v>23</c:v>
                </c:pt>
                <c:pt idx="13">
                  <c:v>23</c:v>
                </c:pt>
                <c:pt idx="14">
                  <c:v>21</c:v>
                </c:pt>
                <c:pt idx="15">
                  <c:v>20</c:v>
                </c:pt>
                <c:pt idx="16">
                  <c:v>18</c:v>
                </c:pt>
                <c:pt idx="17">
                  <c:v>15</c:v>
                </c:pt>
                <c:pt idx="18">
                  <c:v>14</c:v>
                </c:pt>
                <c:pt idx="19">
                  <c:v>12</c:v>
                </c:pt>
                <c:pt idx="20">
                  <c:v>11</c:v>
                </c:pt>
                <c:pt idx="22">
                  <c:v>30</c:v>
                </c:pt>
                <c:pt idx="23">
                  <c:v>28</c:v>
                </c:pt>
                <c:pt idx="24">
                  <c:v>26</c:v>
                </c:pt>
                <c:pt idx="25">
                  <c:v>24</c:v>
                </c:pt>
                <c:pt idx="26">
                  <c:v>23</c:v>
                </c:pt>
                <c:pt idx="27">
                  <c:v>22</c:v>
                </c:pt>
                <c:pt idx="28">
                  <c:v>20</c:v>
                </c:pt>
                <c:pt idx="29">
                  <c:v>18</c:v>
                </c:pt>
                <c:pt idx="30">
                  <c:v>16</c:v>
                </c:pt>
                <c:pt idx="31">
                  <c:v>13</c:v>
                </c:pt>
                <c:pt idx="33">
                  <c:v>30</c:v>
                </c:pt>
                <c:pt idx="34">
                  <c:v>33</c:v>
                </c:pt>
                <c:pt idx="35">
                  <c:v>24</c:v>
                </c:pt>
                <c:pt idx="36">
                  <c:v>23</c:v>
                </c:pt>
                <c:pt idx="37">
                  <c:v>22</c:v>
                </c:pt>
                <c:pt idx="38">
                  <c:v>22</c:v>
                </c:pt>
                <c:pt idx="39">
                  <c:v>21</c:v>
                </c:pt>
                <c:pt idx="40">
                  <c:v>20</c:v>
                </c:pt>
                <c:pt idx="41">
                  <c:v>16</c:v>
                </c:pt>
                <c:pt idx="42">
                  <c:v>14</c:v>
                </c:pt>
              </c:numCache>
            </c:numRef>
          </c:val>
          <c:smooth val="0"/>
          <c:extLst>
            <c:ext xmlns:c16="http://schemas.microsoft.com/office/drawing/2014/chart" uri="{C3380CC4-5D6E-409C-BE32-E72D297353CC}">
              <c16:uniqueId val="{00000001-0B9F-44AF-9DBB-A5F7F28AD4E0}"/>
            </c:ext>
          </c:extLst>
        </c:ser>
        <c:ser>
          <c:idx val="0"/>
          <c:order val="1"/>
          <c:tx>
            <c:strRef>
              <c:f>'組圖(1)'!$F$18</c:f>
              <c:strCache>
                <c:ptCount val="1"/>
                <c:pt idx="0">
                  <c:v>輔助</c:v>
                </c:pt>
              </c:strCache>
            </c:strRef>
          </c:tx>
          <c:spPr>
            <a:ln w="28575" cap="rnd">
              <a:solidFill>
                <a:schemeClr val="accent1"/>
              </a:solidFill>
              <a:round/>
            </a:ln>
            <a:effectLst/>
          </c:spPr>
          <c:marker>
            <c:symbol val="none"/>
          </c:marker>
          <c:dLbls>
            <c:dLbl>
              <c:idx val="0"/>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B9F-44AF-9DBB-A5F7F28AD4E0}"/>
                </c:ext>
              </c:extLst>
            </c:dLbl>
            <c:dLbl>
              <c:idx val="1"/>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B9F-44AF-9DBB-A5F7F28AD4E0}"/>
                </c:ext>
              </c:extLst>
            </c:dLbl>
            <c:dLbl>
              <c:idx val="2"/>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B9F-44AF-9DBB-A5F7F28AD4E0}"/>
                </c:ext>
              </c:extLst>
            </c:dLbl>
            <c:dLbl>
              <c:idx val="3"/>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B9F-44AF-9DBB-A5F7F28AD4E0}"/>
                </c:ext>
              </c:extLst>
            </c:dLbl>
            <c:dLbl>
              <c:idx val="4"/>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B9F-44AF-9DBB-A5F7F28AD4E0}"/>
                </c:ext>
              </c:extLst>
            </c:dLbl>
            <c:dLbl>
              <c:idx val="5"/>
              <c:layout/>
              <c:tx>
                <c:rich>
                  <a:bodyPr/>
                  <a:lstStyle/>
                  <a:p>
                    <a:fld id="{506C7A7E-FCAB-4ED8-9585-5095E6DE5BD2}" type="CELLRANGE">
                      <a:rPr lang="en-US" altLang="zh-TW"/>
                      <a:pPr/>
                      <a:t>[CELLRANGE]</a:t>
                    </a:fld>
                    <a:endParaRPr lang="zh-TW" altLang="en-US"/>
                  </a:p>
                </c:rich>
              </c:tx>
              <c:dLblPos val="t"/>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8-0B9F-44AF-9DBB-A5F7F28AD4E0}"/>
                </c:ext>
              </c:extLst>
            </c:dLbl>
            <c:dLbl>
              <c:idx val="6"/>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B9F-44AF-9DBB-A5F7F28AD4E0}"/>
                </c:ext>
              </c:extLst>
            </c:dLbl>
            <c:dLbl>
              <c:idx val="7"/>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B9F-44AF-9DBB-A5F7F28AD4E0}"/>
                </c:ext>
              </c:extLst>
            </c:dLbl>
            <c:dLbl>
              <c:idx val="8"/>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B9F-44AF-9DBB-A5F7F28AD4E0}"/>
                </c:ext>
              </c:extLst>
            </c:dLbl>
            <c:dLbl>
              <c:idx val="9"/>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B9F-44AF-9DBB-A5F7F28AD4E0}"/>
                </c:ext>
              </c:extLst>
            </c:dLbl>
            <c:dLbl>
              <c:idx val="10"/>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B9F-44AF-9DBB-A5F7F28AD4E0}"/>
                </c:ext>
              </c:extLst>
            </c:dLbl>
            <c:dLbl>
              <c:idx val="11"/>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B9F-44AF-9DBB-A5F7F28AD4E0}"/>
                </c:ext>
              </c:extLst>
            </c:dLbl>
            <c:dLbl>
              <c:idx val="12"/>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B9F-44AF-9DBB-A5F7F28AD4E0}"/>
                </c:ext>
              </c:extLst>
            </c:dLbl>
            <c:dLbl>
              <c:idx val="13"/>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B9F-44AF-9DBB-A5F7F28AD4E0}"/>
                </c:ext>
              </c:extLst>
            </c:dLbl>
            <c:dLbl>
              <c:idx val="14"/>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B9F-44AF-9DBB-A5F7F28AD4E0}"/>
                </c:ext>
              </c:extLst>
            </c:dLbl>
            <c:dLbl>
              <c:idx val="15"/>
              <c:layout/>
              <c:tx>
                <c:rich>
                  <a:bodyPr/>
                  <a:lstStyle/>
                  <a:p>
                    <a:fld id="{B9D5DE4D-61C5-4014-B7A8-E641BDE85556}" type="CELLRANGE">
                      <a:rPr lang="zh-TW" altLang="en-US"/>
                      <a:pPr/>
                      <a:t>[CELLRANGE]</a:t>
                    </a:fld>
                    <a:endParaRPr lang="zh-TW" alt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2-0B9F-44AF-9DBB-A5F7F28AD4E0}"/>
                </c:ext>
              </c:extLst>
            </c:dLbl>
            <c:dLbl>
              <c:idx val="16"/>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B9F-44AF-9DBB-A5F7F28AD4E0}"/>
                </c:ext>
              </c:extLst>
            </c:dLbl>
            <c:dLbl>
              <c:idx val="17"/>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B9F-44AF-9DBB-A5F7F28AD4E0}"/>
                </c:ext>
              </c:extLst>
            </c:dLbl>
            <c:dLbl>
              <c:idx val="18"/>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B9F-44AF-9DBB-A5F7F28AD4E0}"/>
                </c:ext>
              </c:extLst>
            </c:dLbl>
            <c:dLbl>
              <c:idx val="19"/>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0B9F-44AF-9DBB-A5F7F28AD4E0}"/>
                </c:ext>
              </c:extLst>
            </c:dLbl>
            <c:dLbl>
              <c:idx val="20"/>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B9F-44AF-9DBB-A5F7F28AD4E0}"/>
                </c:ext>
              </c:extLst>
            </c:dLbl>
            <c:dLbl>
              <c:idx val="21"/>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B9F-44AF-9DBB-A5F7F28AD4E0}"/>
                </c:ext>
              </c:extLst>
            </c:dLbl>
            <c:dLbl>
              <c:idx val="22"/>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B9F-44AF-9DBB-A5F7F28AD4E0}"/>
                </c:ext>
              </c:extLst>
            </c:dLbl>
            <c:dLbl>
              <c:idx val="23"/>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B9F-44AF-9DBB-A5F7F28AD4E0}"/>
                </c:ext>
              </c:extLst>
            </c:dLbl>
            <c:dLbl>
              <c:idx val="24"/>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B9F-44AF-9DBB-A5F7F28AD4E0}"/>
                </c:ext>
              </c:extLst>
            </c:dLbl>
            <c:dLbl>
              <c:idx val="25"/>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B9F-44AF-9DBB-A5F7F28AD4E0}"/>
                </c:ext>
              </c:extLst>
            </c:dLbl>
            <c:dLbl>
              <c:idx val="26"/>
              <c:layout/>
              <c:tx>
                <c:rich>
                  <a:bodyPr/>
                  <a:lstStyle/>
                  <a:p>
                    <a:fld id="{57E64F73-CC53-47CA-B54F-6B160476AE3D}" type="CELLRANGE">
                      <a:rPr lang="zh-TW" altLang="en-US"/>
                      <a:pPr/>
                      <a:t>[CELLRANGE]</a:t>
                    </a:fld>
                    <a:endParaRPr lang="zh-TW" alt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1D-0B9F-44AF-9DBB-A5F7F28AD4E0}"/>
                </c:ext>
              </c:extLst>
            </c:dLbl>
            <c:dLbl>
              <c:idx val="27"/>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B9F-44AF-9DBB-A5F7F28AD4E0}"/>
                </c:ext>
              </c:extLst>
            </c:dLbl>
            <c:dLbl>
              <c:idx val="28"/>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B9F-44AF-9DBB-A5F7F28AD4E0}"/>
                </c:ext>
              </c:extLst>
            </c:dLbl>
            <c:dLbl>
              <c:idx val="29"/>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B9F-44AF-9DBB-A5F7F28AD4E0}"/>
                </c:ext>
              </c:extLst>
            </c:dLbl>
            <c:dLbl>
              <c:idx val="30"/>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B9F-44AF-9DBB-A5F7F28AD4E0}"/>
                </c:ext>
              </c:extLst>
            </c:dLbl>
            <c:dLbl>
              <c:idx val="31"/>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B9F-44AF-9DBB-A5F7F28AD4E0}"/>
                </c:ext>
              </c:extLst>
            </c:dLbl>
            <c:dLbl>
              <c:idx val="32"/>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B9F-44AF-9DBB-A5F7F28AD4E0}"/>
                </c:ext>
              </c:extLst>
            </c:dLbl>
            <c:dLbl>
              <c:idx val="33"/>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B9F-44AF-9DBB-A5F7F28AD4E0}"/>
                </c:ext>
              </c:extLst>
            </c:dLbl>
            <c:dLbl>
              <c:idx val="34"/>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B9F-44AF-9DBB-A5F7F28AD4E0}"/>
                </c:ext>
              </c:extLst>
            </c:dLbl>
            <c:dLbl>
              <c:idx val="35"/>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B9F-44AF-9DBB-A5F7F28AD4E0}"/>
                </c:ext>
              </c:extLst>
            </c:dLbl>
            <c:dLbl>
              <c:idx val="36"/>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B9F-44AF-9DBB-A5F7F28AD4E0}"/>
                </c:ext>
              </c:extLst>
            </c:dLbl>
            <c:dLbl>
              <c:idx val="37"/>
              <c:layout/>
              <c:tx>
                <c:rich>
                  <a:bodyPr/>
                  <a:lstStyle/>
                  <a:p>
                    <a:fld id="{0D2BFD6F-CCF2-403B-821B-F0DACB2766EF}" type="CELLRANGE">
                      <a:rPr lang="zh-TW" altLang="en-US"/>
                      <a:pPr/>
                      <a:t>[CELLRANGE]</a:t>
                    </a:fld>
                    <a:endParaRPr lang="zh-TW" altLang="en-US"/>
                  </a:p>
                </c:rich>
              </c:tx>
              <c:dLblPos val="t"/>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28-0B9F-44AF-9DBB-A5F7F28AD4E0}"/>
                </c:ext>
              </c:extLst>
            </c:dLbl>
            <c:dLbl>
              <c:idx val="38"/>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B9F-44AF-9DBB-A5F7F28AD4E0}"/>
                </c:ext>
              </c:extLst>
            </c:dLbl>
            <c:dLbl>
              <c:idx val="39"/>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B9F-44AF-9DBB-A5F7F28AD4E0}"/>
                </c:ext>
              </c:extLst>
            </c:dLbl>
            <c:dLbl>
              <c:idx val="40"/>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B9F-44AF-9DBB-A5F7F28AD4E0}"/>
                </c:ext>
              </c:extLst>
            </c:dLbl>
            <c:dLbl>
              <c:idx val="41"/>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B9F-44AF-9DBB-A5F7F28AD4E0}"/>
                </c:ext>
              </c:extLst>
            </c:dLbl>
            <c:dLbl>
              <c:idx val="42"/>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0B9F-44AF-9DBB-A5F7F28AD4E0}"/>
                </c:ext>
              </c:extLst>
            </c:dLbl>
            <c:dLbl>
              <c:idx val="43"/>
              <c:tx>
                <c:rich>
                  <a:bodyPr/>
                  <a:lstStyle/>
                  <a:p>
                    <a:endParaRPr lang="en-US" altLang="zh-TW"/>
                  </a:p>
                </c:rich>
              </c:tx>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B9F-44AF-9DBB-A5F7F28AD4E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t"/>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val>
            <c:numRef>
              <c:f>'組圖(1)'!$F$19:$F$62</c:f>
              <c:numCache>
                <c:formatCode>General</c:formatCode>
                <c:ptCount val="44"/>
                <c:pt idx="5">
                  <c:v>50</c:v>
                </c:pt>
                <c:pt idx="15">
                  <c:v>50</c:v>
                </c:pt>
                <c:pt idx="26">
                  <c:v>50</c:v>
                </c:pt>
                <c:pt idx="37">
                  <c:v>50</c:v>
                </c:pt>
              </c:numCache>
            </c:numRef>
          </c:val>
          <c:smooth val="0"/>
          <c:extLst>
            <c:ext xmlns:c15="http://schemas.microsoft.com/office/drawing/2012/chart" uri="{02D57815-91ED-43cb-92C2-25804820EDAC}">
              <c15:datalabelsRange>
                <c15:f>'組圖(1)'!$G$19:$G$62</c15:f>
                <c15:dlblRangeCache>
                  <c:ptCount val="44"/>
                  <c:pt idx="5">
                    <c:v>A</c:v>
                  </c:pt>
                  <c:pt idx="15">
                    <c:v>B</c:v>
                  </c:pt>
                  <c:pt idx="26">
                    <c:v>C</c:v>
                  </c:pt>
                  <c:pt idx="37">
                    <c:v>D</c:v>
                  </c:pt>
                </c15:dlblRangeCache>
              </c15:datalabelsRange>
            </c:ext>
            <c:ext xmlns:c16="http://schemas.microsoft.com/office/drawing/2014/chart" uri="{C3380CC4-5D6E-409C-BE32-E72D297353CC}">
              <c16:uniqueId val="{00000002-0B9F-44AF-9DBB-A5F7F28AD4E0}"/>
            </c:ext>
          </c:extLst>
        </c:ser>
        <c:dLbls>
          <c:showLegendKey val="0"/>
          <c:showVal val="0"/>
          <c:showCatName val="0"/>
          <c:showSerName val="0"/>
          <c:showPercent val="0"/>
          <c:showBubbleSize val="0"/>
        </c:dLbls>
        <c:marker val="1"/>
        <c:smooth val="0"/>
        <c:axId val="698229832"/>
        <c:axId val="698222288"/>
      </c:lineChart>
      <c:catAx>
        <c:axId val="698229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98222288"/>
        <c:crosses val="autoZero"/>
        <c:auto val="1"/>
        <c:lblAlgn val="ctr"/>
        <c:lblOffset val="100"/>
        <c:tickMarkSkip val="11"/>
        <c:noMultiLvlLbl val="0"/>
      </c:catAx>
      <c:valAx>
        <c:axId val="698222288"/>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698229832"/>
        <c:crossesAt val="1"/>
        <c:crossBetween val="between"/>
      </c:valAx>
      <c:spPr>
        <a:solidFill>
          <a:schemeClr val="bg1"/>
        </a:solid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'組圖(1)'!$B$2</c:f>
              <c:strCache>
                <c:ptCount val="1"/>
                <c:pt idx="0">
                  <c:v>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'組圖(1)'!$B$3:$B$12</c:f>
              <c:numCache>
                <c:formatCode>General</c:formatCode>
                <c:ptCount val="10"/>
                <c:pt idx="0">
                  <c:v>40</c:v>
                </c:pt>
                <c:pt idx="1">
                  <c:v>43</c:v>
                </c:pt>
                <c:pt idx="2">
                  <c:v>44</c:v>
                </c:pt>
                <c:pt idx="3">
                  <c:v>43</c:v>
                </c:pt>
                <c:pt idx="4">
                  <c:v>36</c:v>
                </c:pt>
                <c:pt idx="5">
                  <c:v>31</c:v>
                </c:pt>
                <c:pt idx="6">
                  <c:v>29</c:v>
                </c:pt>
                <c:pt idx="7">
                  <c:v>26</c:v>
                </c:pt>
                <c:pt idx="8">
                  <c:v>24</c:v>
                </c:pt>
                <c:pt idx="9">
                  <c:v>23</c:v>
                </c:pt>
              </c:numCache>
            </c:numRef>
          </c:val>
          <c:smooth val="0"/>
          <c:extLst>
            <c:ext xmlns:c16="http://schemas.microsoft.com/office/drawing/2014/chart" uri="{C3380CC4-5D6E-409C-BE32-E72D297353CC}">
              <c16:uniqueId val="{00000001-730F-480A-95BE-5926C9B81DA8}"/>
            </c:ext>
          </c:extLst>
        </c:ser>
        <c:ser>
          <c:idx val="2"/>
          <c:order val="1"/>
          <c:tx>
            <c:strRef>
              <c:f>'組圖(1)'!$C$2</c:f>
              <c:strCache>
                <c:ptCount val="1"/>
                <c:pt idx="0">
                  <c:v>B</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'組圖(1)'!$C$3:$C$12</c:f>
              <c:numCache>
                <c:formatCode>General</c:formatCode>
                <c:ptCount val="10"/>
                <c:pt idx="0">
                  <c:v>26</c:v>
                </c:pt>
                <c:pt idx="1">
                  <c:v>23</c:v>
                </c:pt>
                <c:pt idx="2">
                  <c:v>23</c:v>
                </c:pt>
                <c:pt idx="3">
                  <c:v>21</c:v>
                </c:pt>
                <c:pt idx="4">
                  <c:v>20</c:v>
                </c:pt>
                <c:pt idx="5">
                  <c:v>18</c:v>
                </c:pt>
                <c:pt idx="6">
                  <c:v>15</c:v>
                </c:pt>
                <c:pt idx="7">
                  <c:v>14</c:v>
                </c:pt>
                <c:pt idx="8">
                  <c:v>12</c:v>
                </c:pt>
                <c:pt idx="9">
                  <c:v>11</c:v>
                </c:pt>
              </c:numCache>
            </c:numRef>
          </c:val>
          <c:smooth val="0"/>
          <c:extLst>
            <c:ext xmlns:c16="http://schemas.microsoft.com/office/drawing/2014/chart" uri="{C3380CC4-5D6E-409C-BE32-E72D297353CC}">
              <c16:uniqueId val="{00000002-730F-480A-95BE-5926C9B81DA8}"/>
            </c:ext>
          </c:extLst>
        </c:ser>
        <c:ser>
          <c:idx val="3"/>
          <c:order val="2"/>
          <c:tx>
            <c:strRef>
              <c:f>'組圖(1)'!$D$2</c:f>
              <c:strCache>
                <c:ptCount val="1"/>
                <c:pt idx="0">
                  <c:v>C</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'組圖(1)'!$D$3:$D$12</c:f>
              <c:numCache>
                <c:formatCode>General</c:formatCode>
                <c:ptCount val="10"/>
                <c:pt idx="0">
                  <c:v>30</c:v>
                </c:pt>
                <c:pt idx="1">
                  <c:v>28</c:v>
                </c:pt>
                <c:pt idx="2">
                  <c:v>26</c:v>
                </c:pt>
                <c:pt idx="3">
                  <c:v>24</c:v>
                </c:pt>
                <c:pt idx="4">
                  <c:v>23</c:v>
                </c:pt>
                <c:pt idx="5">
                  <c:v>22</c:v>
                </c:pt>
                <c:pt idx="6">
                  <c:v>20</c:v>
                </c:pt>
                <c:pt idx="7">
                  <c:v>18</c:v>
                </c:pt>
                <c:pt idx="8">
                  <c:v>16</c:v>
                </c:pt>
                <c:pt idx="9">
                  <c:v>13</c:v>
                </c:pt>
              </c:numCache>
            </c:numRef>
          </c:val>
          <c:smooth val="0"/>
          <c:extLst>
            <c:ext xmlns:c16="http://schemas.microsoft.com/office/drawing/2014/chart" uri="{C3380CC4-5D6E-409C-BE32-E72D297353CC}">
              <c16:uniqueId val="{00000003-730F-480A-95BE-5926C9B81DA8}"/>
            </c:ext>
          </c:extLst>
        </c:ser>
        <c:ser>
          <c:idx val="4"/>
          <c:order val="3"/>
          <c:tx>
            <c:strRef>
              <c:f>'組圖(1)'!$E$2</c:f>
              <c:strCache>
                <c:ptCount val="1"/>
                <c:pt idx="0">
                  <c:v>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'組圖(1)'!$E$3:$E$12</c:f>
              <c:numCache>
                <c:formatCode>General</c:formatCode>
                <c:ptCount val="10"/>
                <c:pt idx="0">
                  <c:v>30</c:v>
                </c:pt>
                <c:pt idx="1">
                  <c:v>33</c:v>
                </c:pt>
                <c:pt idx="2">
                  <c:v>24</c:v>
                </c:pt>
                <c:pt idx="3">
                  <c:v>23</c:v>
                </c:pt>
                <c:pt idx="4">
                  <c:v>22</c:v>
                </c:pt>
                <c:pt idx="5">
                  <c:v>22</c:v>
                </c:pt>
                <c:pt idx="6">
                  <c:v>21</c:v>
                </c:pt>
                <c:pt idx="7">
                  <c:v>20</c:v>
                </c:pt>
                <c:pt idx="8">
                  <c:v>16</c:v>
                </c:pt>
                <c:pt idx="9">
                  <c:v>14</c:v>
                </c:pt>
              </c:numCache>
            </c:numRef>
          </c:val>
          <c:smooth val="0"/>
          <c:extLst>
            <c:ext xmlns:c16="http://schemas.microsoft.com/office/drawing/2014/chart" uri="{C3380CC4-5D6E-409C-BE32-E72D297353CC}">
              <c16:uniqueId val="{00000004-730F-480A-95BE-5926C9B81DA8}"/>
            </c:ext>
          </c:extLst>
        </c:ser>
        <c:dLbls>
          <c:showLegendKey val="0"/>
          <c:showVal val="0"/>
          <c:showCatName val="0"/>
          <c:showSerName val="0"/>
          <c:showPercent val="0"/>
          <c:showBubbleSize val="0"/>
        </c:dLbls>
        <c:marker val="1"/>
        <c:smooth val="0"/>
        <c:axId val="451897728"/>
        <c:axId val="451895432"/>
      </c:lineChart>
      <c:catAx>
        <c:axId val="45189772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51895432"/>
        <c:crosses val="autoZero"/>
        <c:auto val="1"/>
        <c:lblAlgn val="ctr"/>
        <c:lblOffset val="100"/>
        <c:noMultiLvlLbl val="0"/>
      </c:catAx>
      <c:valAx>
        <c:axId val="451895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518977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TW"/>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446981627296589"/>
          <c:y val="0.23178769320501605"/>
          <c:w val="0.6667204724409449"/>
          <c:h val="0.6163600810582438"/>
        </c:manualLayout>
      </c:layout>
      <c:barChart>
        <c:barDir val="col"/>
        <c:grouping val="clustered"/>
        <c:varyColors val="0"/>
        <c:ser>
          <c:idx val="0"/>
          <c:order val="0"/>
          <c:tx>
            <c:strRef>
              <c:f>如何描述數據!$F$1</c:f>
              <c:strCache>
                <c:ptCount val="1"/>
                <c:pt idx="0">
                  <c:v>平均值</c:v>
                </c:pt>
              </c:strCache>
            </c:strRef>
          </c:tx>
          <c:spPr>
            <a:solidFill>
              <a:schemeClr val="accent1"/>
            </a:solidFill>
            <a:ln>
              <a:noFill/>
            </a:ln>
            <a:effectLst/>
          </c:spPr>
          <c:invertIfNegative val="0"/>
          <c:cat>
            <c:strRef>
              <c:f>如何描述數據!$E$2:$E$3</c:f>
              <c:strCache>
                <c:ptCount val="2"/>
                <c:pt idx="0">
                  <c:v>甲</c:v>
                </c:pt>
                <c:pt idx="1">
                  <c:v>乙</c:v>
                </c:pt>
              </c:strCache>
            </c:strRef>
          </c:cat>
          <c:val>
            <c:numRef>
              <c:f>如何描述數據!$F$2:$F$3</c:f>
              <c:numCache>
                <c:formatCode>General</c:formatCode>
                <c:ptCount val="2"/>
                <c:pt idx="0">
                  <c:v>3.84</c:v>
                </c:pt>
                <c:pt idx="1">
                  <c:v>6.69</c:v>
                </c:pt>
              </c:numCache>
            </c:numRef>
          </c:val>
          <c:extLst>
            <c:ext xmlns:c16="http://schemas.microsoft.com/office/drawing/2014/chart" uri="{C3380CC4-5D6E-409C-BE32-E72D297353CC}">
              <c16:uniqueId val="{00000000-A736-485F-B429-0A269372249D}"/>
            </c:ext>
          </c:extLst>
        </c:ser>
        <c:dLbls>
          <c:showLegendKey val="0"/>
          <c:showVal val="0"/>
          <c:showCatName val="0"/>
          <c:showSerName val="0"/>
          <c:showPercent val="0"/>
          <c:showBubbleSize val="0"/>
        </c:dLbls>
        <c:gapWidth val="219"/>
        <c:overlap val="-27"/>
        <c:axId val="419598832"/>
        <c:axId val="419595224"/>
      </c:barChart>
      <c:catAx>
        <c:axId val="41959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595224"/>
        <c:crosses val="autoZero"/>
        <c:auto val="1"/>
        <c:lblAlgn val="ctr"/>
        <c:lblOffset val="100"/>
        <c:noMultiLvlLbl val="0"/>
      </c:catAx>
      <c:valAx>
        <c:axId val="419595224"/>
        <c:scaling>
          <c:orientation val="minMax"/>
        </c:scaling>
        <c:delete val="0"/>
        <c:axPos val="l"/>
        <c:numFmt formatCode="General" sourceLinked="1"/>
        <c:majorTickMark val="out"/>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959883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48708697871099443"/>
          <c:y val="9.9337973378327712E-2"/>
          <c:w val="0.24328375619714201"/>
          <c:h val="0.58950881139857514"/>
        </c:manualLayout>
      </c:layout>
      <c:scatterChart>
        <c:scatterStyle val="lineMarker"/>
        <c:varyColors val="0"/>
        <c:ser>
          <c:idx val="1"/>
          <c:order val="0"/>
          <c:tx>
            <c:strRef>
              <c:f>'組圖(2)'!$A$12</c:f>
              <c:strCache>
                <c:ptCount val="1"/>
                <c:pt idx="0">
                  <c:v>低筋</c:v>
                </c:pt>
              </c:strCache>
            </c:strRef>
          </c:tx>
          <c:spPr>
            <a:ln>
              <a:solidFill>
                <a:schemeClr val="accent2">
                  <a:lumMod val="40000"/>
                  <a:lumOff val="60000"/>
                </a:schemeClr>
              </a:solidFill>
            </a:ln>
          </c:spPr>
          <c:marker>
            <c:spPr>
              <a:solidFill>
                <a:schemeClr val="accent2">
                  <a:lumMod val="40000"/>
                  <a:lumOff val="60000"/>
                </a:schemeClr>
              </a:solidFill>
              <a:ln>
                <a:solidFill>
                  <a:schemeClr val="tx1"/>
                </a:solidFill>
              </a:ln>
            </c:spPr>
          </c:marker>
          <c:xVal>
            <c:numRef>
              <c:f>'組圖(2)'!$B$11:$D$11</c:f>
              <c:numCache>
                <c:formatCode>0%</c:formatCode>
                <c:ptCount val="3"/>
                <c:pt idx="0">
                  <c:v>0.5</c:v>
                </c:pt>
                <c:pt idx="1">
                  <c:v>0.6</c:v>
                </c:pt>
                <c:pt idx="2">
                  <c:v>0.75</c:v>
                </c:pt>
              </c:numCache>
            </c:numRef>
          </c:xVal>
          <c:yVal>
            <c:numRef>
              <c:f>'組圖(2)'!$B$12:$D$12</c:f>
              <c:numCache>
                <c:formatCode>General</c:formatCode>
                <c:ptCount val="3"/>
                <c:pt idx="0">
                  <c:v>0.38</c:v>
                </c:pt>
                <c:pt idx="1">
                  <c:v>0.39</c:v>
                </c:pt>
                <c:pt idx="2">
                  <c:v>0.3</c:v>
                </c:pt>
              </c:numCache>
            </c:numRef>
          </c:yVal>
          <c:smooth val="0"/>
          <c:extLst>
            <c:ext xmlns:c16="http://schemas.microsoft.com/office/drawing/2014/chart" uri="{C3380CC4-5D6E-409C-BE32-E72D297353CC}">
              <c16:uniqueId val="{00000000-45EC-480F-BEC9-34B7A823C2B6}"/>
            </c:ext>
          </c:extLst>
        </c:ser>
        <c:ser>
          <c:idx val="2"/>
          <c:order val="1"/>
          <c:tx>
            <c:strRef>
              <c:f>'組圖(2)'!$A$13</c:f>
              <c:strCache>
                <c:ptCount val="1"/>
                <c:pt idx="0">
                  <c:v>中筋</c:v>
                </c:pt>
              </c:strCache>
            </c:strRef>
          </c:tx>
          <c:spPr>
            <a:ln>
              <a:solidFill>
                <a:schemeClr val="accent2">
                  <a:lumMod val="75000"/>
                </a:schemeClr>
              </a:solidFill>
            </a:ln>
          </c:spPr>
          <c:marker>
            <c:spPr>
              <a:solidFill>
                <a:schemeClr val="accent2">
                  <a:lumMod val="75000"/>
                </a:schemeClr>
              </a:solidFill>
              <a:ln>
                <a:solidFill>
                  <a:schemeClr val="tx1"/>
                </a:solidFill>
              </a:ln>
            </c:spPr>
          </c:marker>
          <c:xVal>
            <c:numRef>
              <c:f>'組圖(2)'!$B$11:$D$11</c:f>
              <c:numCache>
                <c:formatCode>0%</c:formatCode>
                <c:ptCount val="3"/>
                <c:pt idx="0">
                  <c:v>0.5</c:v>
                </c:pt>
                <c:pt idx="1">
                  <c:v>0.6</c:v>
                </c:pt>
                <c:pt idx="2">
                  <c:v>0.75</c:v>
                </c:pt>
              </c:numCache>
            </c:numRef>
          </c:xVal>
          <c:yVal>
            <c:numRef>
              <c:f>'組圖(2)'!$B$13:$D$13</c:f>
              <c:numCache>
                <c:formatCode>General</c:formatCode>
                <c:ptCount val="3"/>
                <c:pt idx="0">
                  <c:v>0.48</c:v>
                </c:pt>
                <c:pt idx="1">
                  <c:v>0.61</c:v>
                </c:pt>
                <c:pt idx="2">
                  <c:v>0.41</c:v>
                </c:pt>
              </c:numCache>
            </c:numRef>
          </c:yVal>
          <c:smooth val="0"/>
          <c:extLst>
            <c:ext xmlns:c16="http://schemas.microsoft.com/office/drawing/2014/chart" uri="{C3380CC4-5D6E-409C-BE32-E72D297353CC}">
              <c16:uniqueId val="{00000001-45EC-480F-BEC9-34B7A823C2B6}"/>
            </c:ext>
          </c:extLst>
        </c:ser>
        <c:ser>
          <c:idx val="3"/>
          <c:order val="2"/>
          <c:tx>
            <c:strRef>
              <c:f>'組圖(2)'!$A$14</c:f>
              <c:strCache>
                <c:ptCount val="1"/>
                <c:pt idx="0">
                  <c:v>高筋</c:v>
                </c:pt>
              </c:strCache>
            </c:strRef>
          </c:tx>
          <c:spPr>
            <a:ln>
              <a:solidFill>
                <a:schemeClr val="accent2">
                  <a:lumMod val="50000"/>
                </a:schemeClr>
              </a:solidFill>
            </a:ln>
          </c:spPr>
          <c:marker>
            <c:symbol val="circle"/>
            <c:size val="7"/>
            <c:spPr>
              <a:solidFill>
                <a:schemeClr val="accent2">
                  <a:lumMod val="50000"/>
                </a:schemeClr>
              </a:solidFill>
              <a:ln>
                <a:solidFill>
                  <a:schemeClr val="tx1"/>
                </a:solidFill>
              </a:ln>
            </c:spPr>
          </c:marker>
          <c:xVal>
            <c:numRef>
              <c:f>'組圖(2)'!$B$11:$D$11</c:f>
              <c:numCache>
                <c:formatCode>0%</c:formatCode>
                <c:ptCount val="3"/>
                <c:pt idx="0">
                  <c:v>0.5</c:v>
                </c:pt>
                <c:pt idx="1">
                  <c:v>0.6</c:v>
                </c:pt>
                <c:pt idx="2">
                  <c:v>0.75</c:v>
                </c:pt>
              </c:numCache>
            </c:numRef>
          </c:xVal>
          <c:yVal>
            <c:numRef>
              <c:f>'組圖(2)'!$B$14:$D$14</c:f>
              <c:numCache>
                <c:formatCode>General</c:formatCode>
                <c:ptCount val="3"/>
                <c:pt idx="0">
                  <c:v>0.5</c:v>
                </c:pt>
                <c:pt idx="1">
                  <c:v>0.7</c:v>
                </c:pt>
                <c:pt idx="2">
                  <c:v>0.65</c:v>
                </c:pt>
              </c:numCache>
            </c:numRef>
          </c:yVal>
          <c:smooth val="0"/>
          <c:extLst>
            <c:ext xmlns:c16="http://schemas.microsoft.com/office/drawing/2014/chart" uri="{C3380CC4-5D6E-409C-BE32-E72D297353CC}">
              <c16:uniqueId val="{00000002-45EC-480F-BEC9-34B7A823C2B6}"/>
            </c:ext>
          </c:extLst>
        </c:ser>
        <c:ser>
          <c:idx val="0"/>
          <c:order val="3"/>
          <c:tx>
            <c:strRef>
              <c:f>'組圖(2)'!$A$76</c:f>
              <c:strCache>
                <c:ptCount val="1"/>
                <c:pt idx="0">
                  <c:v>輔助</c:v>
                </c:pt>
              </c:strCache>
            </c:strRef>
          </c:tx>
          <c:spPr>
            <a:ln>
              <a:noFill/>
            </a:ln>
          </c:spPr>
          <c:marker>
            <c:symbol val="square"/>
            <c:size val="2"/>
            <c:spPr>
              <a:solidFill>
                <a:sysClr val="window" lastClr="FFFFFF">
                  <a:lumMod val="50000"/>
                </a:sysClr>
              </a:solidFill>
              <a:ln>
                <a:solidFill>
                  <a:sysClr val="window" lastClr="FFFFFF">
                    <a:lumMod val="50000"/>
                  </a:sysClr>
                </a:solidFill>
              </a:ln>
            </c:spPr>
          </c:marker>
          <c:dLbls>
            <c:spPr>
              <a:noFill/>
              <a:ln>
                <a:noFill/>
              </a:ln>
              <a:effectLst/>
            </c:sp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'組圖(2)'!$A$77:$A$79</c:f>
              <c:numCache>
                <c:formatCode>0%</c:formatCode>
                <c:ptCount val="3"/>
                <c:pt idx="0">
                  <c:v>0.5</c:v>
                </c:pt>
                <c:pt idx="1">
                  <c:v>0.6</c:v>
                </c:pt>
                <c:pt idx="2">
                  <c:v>0.75</c:v>
                </c:pt>
              </c:numCache>
            </c:numRef>
          </c:xVal>
          <c:yVal>
            <c:numRef>
              <c:f>'組圖(2)'!$C$77:$C$79</c:f>
              <c:numCache>
                <c:formatCode>General</c:formatCode>
                <c:ptCount val="3"/>
                <c:pt idx="0">
                  <c:v>0</c:v>
                </c:pt>
                <c:pt idx="1">
                  <c:v>0</c:v>
                </c:pt>
                <c:pt idx="2">
                  <c:v>0</c:v>
                </c:pt>
              </c:numCache>
            </c:numRef>
          </c:yVal>
          <c:smooth val="0"/>
          <c:extLst>
            <c:ext xmlns:c16="http://schemas.microsoft.com/office/drawing/2014/chart" uri="{C3380CC4-5D6E-409C-BE32-E72D297353CC}">
              <c16:uniqueId val="{00000003-45EC-480F-BEC9-34B7A823C2B6}"/>
            </c:ext>
          </c:extLst>
        </c:ser>
        <c:dLbls>
          <c:showLegendKey val="0"/>
          <c:showVal val="0"/>
          <c:showCatName val="0"/>
          <c:showSerName val="0"/>
          <c:showPercent val="0"/>
          <c:showBubbleSize val="0"/>
        </c:dLbls>
        <c:axId val="130885120"/>
        <c:axId val="130886656"/>
      </c:scatterChart>
      <c:valAx>
        <c:axId val="130885120"/>
        <c:scaling>
          <c:orientation val="minMax"/>
          <c:max val="0.75000000000000011"/>
          <c:min val="0.5"/>
        </c:scaling>
        <c:delete val="0"/>
        <c:axPos val="b"/>
        <c:numFmt formatCode="0%" sourceLinked="1"/>
        <c:majorTickMark val="none"/>
        <c:minorTickMark val="none"/>
        <c:tickLblPos val="none"/>
        <c:crossAx val="130886656"/>
        <c:crosses val="autoZero"/>
        <c:crossBetween val="midCat"/>
      </c:valAx>
      <c:valAx>
        <c:axId val="130886656"/>
        <c:scaling>
          <c:orientation val="minMax"/>
          <c:max val="0.8"/>
        </c:scaling>
        <c:delete val="0"/>
        <c:axPos val="l"/>
        <c:title>
          <c:tx>
            <c:rich>
              <a:bodyPr rot="0" vert="horz"/>
              <a:lstStyle/>
              <a:p>
                <a:pPr>
                  <a:defRPr/>
                </a:pPr>
                <a:r>
                  <a:rPr lang="zh-TW" altLang="en-US" b="0"/>
                  <a:t>彈性</a:t>
                </a:r>
              </a:p>
            </c:rich>
          </c:tx>
          <c:layout>
            <c:manualLayout>
              <c:xMode val="edge"/>
              <c:yMode val="edge"/>
              <c:x val="0.48507254301545638"/>
              <c:y val="5.2563976377952758E-2"/>
            </c:manualLayout>
          </c:layout>
          <c:overlay val="0"/>
        </c:title>
        <c:numFmt formatCode="General" sourceLinked="1"/>
        <c:majorTickMark val="out"/>
        <c:minorTickMark val="none"/>
        <c:tickLblPos val="nextTo"/>
        <c:crossAx val="130885120"/>
        <c:crosses val="autoZero"/>
        <c:crossBetween val="midCat"/>
        <c:majorUnit val="0.2"/>
      </c:valAx>
    </c:plotArea>
    <c:plotVisOnly val="1"/>
    <c:dispBlanksAs val="gap"/>
    <c:showDLblsOverMax val="0"/>
  </c:chart>
  <c:spPr>
    <a:noFill/>
    <a:ln>
      <a:noFill/>
    </a:ln>
  </c:sp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'組圖(2)'!$A$7</c:f>
              <c:strCache>
                <c:ptCount val="1"/>
                <c:pt idx="0">
                  <c:v>低筋</c:v>
                </c:pt>
              </c:strCache>
            </c:strRef>
          </c:tx>
          <c:invertIfNegative val="0"/>
          <c:cat>
            <c:numRef>
              <c:f>'組圖(2)'!$B$6:$D$6</c:f>
              <c:numCache>
                <c:formatCode>0%</c:formatCode>
                <c:ptCount val="3"/>
                <c:pt idx="0">
                  <c:v>0.5</c:v>
                </c:pt>
                <c:pt idx="1">
                  <c:v>0.6</c:v>
                </c:pt>
                <c:pt idx="2">
                  <c:v>0.75</c:v>
                </c:pt>
              </c:numCache>
            </c:numRef>
          </c:cat>
          <c:val>
            <c:numRef>
              <c:f>'組圖(2)'!$B$7:$D$7</c:f>
              <c:numCache>
                <c:formatCode>General</c:formatCode>
                <c:ptCount val="3"/>
                <c:pt idx="0">
                  <c:v>3580</c:v>
                </c:pt>
                <c:pt idx="1">
                  <c:v>3651</c:v>
                </c:pt>
                <c:pt idx="2">
                  <c:v>3700</c:v>
                </c:pt>
              </c:numCache>
            </c:numRef>
          </c:val>
          <c:extLst>
            <c:ext xmlns:c16="http://schemas.microsoft.com/office/drawing/2014/chart" uri="{C3380CC4-5D6E-409C-BE32-E72D297353CC}">
              <c16:uniqueId val="{00000000-698E-4AC4-ADCC-9EC80F7AE014}"/>
            </c:ext>
          </c:extLst>
        </c:ser>
        <c:ser>
          <c:idx val="1"/>
          <c:order val="1"/>
          <c:tx>
            <c:strRef>
              <c:f>'組圖(2)'!$A$8</c:f>
              <c:strCache>
                <c:ptCount val="1"/>
                <c:pt idx="0">
                  <c:v>中筋</c:v>
                </c:pt>
              </c:strCache>
            </c:strRef>
          </c:tx>
          <c:invertIfNegative val="0"/>
          <c:cat>
            <c:numRef>
              <c:f>'組圖(2)'!$B$6:$D$6</c:f>
              <c:numCache>
                <c:formatCode>0%</c:formatCode>
                <c:ptCount val="3"/>
                <c:pt idx="0">
                  <c:v>0.5</c:v>
                </c:pt>
                <c:pt idx="1">
                  <c:v>0.6</c:v>
                </c:pt>
                <c:pt idx="2">
                  <c:v>0.75</c:v>
                </c:pt>
              </c:numCache>
            </c:numRef>
          </c:cat>
          <c:val>
            <c:numRef>
              <c:f>'組圖(2)'!$B$8:$D$8</c:f>
              <c:numCache>
                <c:formatCode>General</c:formatCode>
                <c:ptCount val="3"/>
                <c:pt idx="0">
                  <c:v>3550</c:v>
                </c:pt>
                <c:pt idx="1">
                  <c:v>3570</c:v>
                </c:pt>
                <c:pt idx="2">
                  <c:v>3580</c:v>
                </c:pt>
              </c:numCache>
            </c:numRef>
          </c:val>
          <c:extLst>
            <c:ext xmlns:c16="http://schemas.microsoft.com/office/drawing/2014/chart" uri="{C3380CC4-5D6E-409C-BE32-E72D297353CC}">
              <c16:uniqueId val="{00000001-698E-4AC4-ADCC-9EC80F7AE014}"/>
            </c:ext>
          </c:extLst>
        </c:ser>
        <c:ser>
          <c:idx val="2"/>
          <c:order val="2"/>
          <c:tx>
            <c:strRef>
              <c:f>'組圖(2)'!$A$9</c:f>
              <c:strCache>
                <c:ptCount val="1"/>
                <c:pt idx="0">
                  <c:v>高筋</c:v>
                </c:pt>
              </c:strCache>
            </c:strRef>
          </c:tx>
          <c:invertIfNegative val="0"/>
          <c:cat>
            <c:numRef>
              <c:f>'組圖(2)'!$B$6:$D$6</c:f>
              <c:numCache>
                <c:formatCode>0%</c:formatCode>
                <c:ptCount val="3"/>
                <c:pt idx="0">
                  <c:v>0.5</c:v>
                </c:pt>
                <c:pt idx="1">
                  <c:v>0.6</c:v>
                </c:pt>
                <c:pt idx="2">
                  <c:v>0.75</c:v>
                </c:pt>
              </c:numCache>
            </c:numRef>
          </c:cat>
          <c:val>
            <c:numRef>
              <c:f>'組圖(2)'!$B$9:$D$9</c:f>
              <c:numCache>
                <c:formatCode>General</c:formatCode>
                <c:ptCount val="3"/>
                <c:pt idx="0">
                  <c:v>3448</c:v>
                </c:pt>
                <c:pt idx="1">
                  <c:v>3450</c:v>
                </c:pt>
                <c:pt idx="2">
                  <c:v>3552</c:v>
                </c:pt>
              </c:numCache>
            </c:numRef>
          </c:val>
          <c:extLst>
            <c:ext xmlns:c16="http://schemas.microsoft.com/office/drawing/2014/chart" uri="{C3380CC4-5D6E-409C-BE32-E72D297353CC}">
              <c16:uniqueId val="{00000002-698E-4AC4-ADCC-9EC80F7AE014}"/>
            </c:ext>
          </c:extLst>
        </c:ser>
        <c:dLbls>
          <c:showLegendKey val="0"/>
          <c:showVal val="0"/>
          <c:showCatName val="0"/>
          <c:showSerName val="0"/>
          <c:showPercent val="0"/>
          <c:showBubbleSize val="0"/>
        </c:dLbls>
        <c:gapWidth val="150"/>
        <c:axId val="129069440"/>
        <c:axId val="129070976"/>
      </c:barChart>
      <c:catAx>
        <c:axId val="129069440"/>
        <c:scaling>
          <c:orientation val="minMax"/>
        </c:scaling>
        <c:delete val="0"/>
        <c:axPos val="b"/>
        <c:numFmt formatCode="0%" sourceLinked="1"/>
        <c:majorTickMark val="out"/>
        <c:minorTickMark val="none"/>
        <c:tickLblPos val="nextTo"/>
        <c:crossAx val="129070976"/>
        <c:crosses val="autoZero"/>
        <c:auto val="1"/>
        <c:lblAlgn val="ctr"/>
        <c:lblOffset val="100"/>
        <c:noMultiLvlLbl val="0"/>
      </c:catAx>
      <c:valAx>
        <c:axId val="129070976"/>
        <c:scaling>
          <c:orientation val="minMax"/>
        </c:scaling>
        <c:delete val="0"/>
        <c:axPos val="l"/>
        <c:majorGridlines/>
        <c:title>
          <c:tx>
            <c:rich>
              <a:bodyPr rot="-5400000" vert="horz"/>
              <a:lstStyle/>
              <a:p>
                <a:pPr>
                  <a:defRPr b="0"/>
                </a:pPr>
                <a:r>
                  <a:rPr lang="zh-TW" altLang="en-US" b="0"/>
                  <a:t>透光度</a:t>
                </a:r>
              </a:p>
            </c:rich>
          </c:tx>
          <c:overlay val="0"/>
        </c:title>
        <c:numFmt formatCode="General" sourceLinked="1"/>
        <c:majorTickMark val="out"/>
        <c:minorTickMark val="none"/>
        <c:tickLblPos val="nextTo"/>
        <c:crossAx val="1290694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'組圖(2)'!$A$12</c:f>
              <c:strCache>
                <c:ptCount val="1"/>
                <c:pt idx="0">
                  <c:v>低筋</c:v>
                </c:pt>
              </c:strCache>
            </c:strRef>
          </c:tx>
          <c:invertIfNegative val="0"/>
          <c:cat>
            <c:numRef>
              <c:f>'組圖(2)'!$B$11:$D$11</c:f>
              <c:numCache>
                <c:formatCode>0%</c:formatCode>
                <c:ptCount val="3"/>
                <c:pt idx="0">
                  <c:v>0.5</c:v>
                </c:pt>
                <c:pt idx="1">
                  <c:v>0.6</c:v>
                </c:pt>
                <c:pt idx="2">
                  <c:v>0.75</c:v>
                </c:pt>
              </c:numCache>
            </c:numRef>
          </c:cat>
          <c:val>
            <c:numRef>
              <c:f>'組圖(2)'!$B$12:$D$12</c:f>
              <c:numCache>
                <c:formatCode>General</c:formatCode>
                <c:ptCount val="3"/>
                <c:pt idx="0">
                  <c:v>0.38</c:v>
                </c:pt>
                <c:pt idx="1">
                  <c:v>0.39</c:v>
                </c:pt>
                <c:pt idx="2">
                  <c:v>0.3</c:v>
                </c:pt>
              </c:numCache>
            </c:numRef>
          </c:val>
          <c:extLst>
            <c:ext xmlns:c16="http://schemas.microsoft.com/office/drawing/2014/chart" uri="{C3380CC4-5D6E-409C-BE32-E72D297353CC}">
              <c16:uniqueId val="{00000000-34FA-4011-9289-C18D34555350}"/>
            </c:ext>
          </c:extLst>
        </c:ser>
        <c:ser>
          <c:idx val="1"/>
          <c:order val="1"/>
          <c:tx>
            <c:strRef>
              <c:f>'組圖(2)'!$A$13</c:f>
              <c:strCache>
                <c:ptCount val="1"/>
                <c:pt idx="0">
                  <c:v>中筋</c:v>
                </c:pt>
              </c:strCache>
            </c:strRef>
          </c:tx>
          <c:invertIfNegative val="0"/>
          <c:cat>
            <c:numRef>
              <c:f>'組圖(2)'!$B$11:$D$11</c:f>
              <c:numCache>
                <c:formatCode>0%</c:formatCode>
                <c:ptCount val="3"/>
                <c:pt idx="0">
                  <c:v>0.5</c:v>
                </c:pt>
                <c:pt idx="1">
                  <c:v>0.6</c:v>
                </c:pt>
                <c:pt idx="2">
                  <c:v>0.75</c:v>
                </c:pt>
              </c:numCache>
            </c:numRef>
          </c:cat>
          <c:val>
            <c:numRef>
              <c:f>'組圖(2)'!$B$13:$D$13</c:f>
              <c:numCache>
                <c:formatCode>General</c:formatCode>
                <c:ptCount val="3"/>
                <c:pt idx="0">
                  <c:v>0.48</c:v>
                </c:pt>
                <c:pt idx="1">
                  <c:v>0.61</c:v>
                </c:pt>
                <c:pt idx="2">
                  <c:v>0.41</c:v>
                </c:pt>
              </c:numCache>
            </c:numRef>
          </c:val>
          <c:extLst>
            <c:ext xmlns:c16="http://schemas.microsoft.com/office/drawing/2014/chart" uri="{C3380CC4-5D6E-409C-BE32-E72D297353CC}">
              <c16:uniqueId val="{00000001-34FA-4011-9289-C18D34555350}"/>
            </c:ext>
          </c:extLst>
        </c:ser>
        <c:ser>
          <c:idx val="2"/>
          <c:order val="2"/>
          <c:tx>
            <c:strRef>
              <c:f>'組圖(2)'!$A$14</c:f>
              <c:strCache>
                <c:ptCount val="1"/>
                <c:pt idx="0">
                  <c:v>高筋</c:v>
                </c:pt>
              </c:strCache>
            </c:strRef>
          </c:tx>
          <c:invertIfNegative val="0"/>
          <c:cat>
            <c:numRef>
              <c:f>'組圖(2)'!$B$11:$D$11</c:f>
              <c:numCache>
                <c:formatCode>0%</c:formatCode>
                <c:ptCount val="3"/>
                <c:pt idx="0">
                  <c:v>0.5</c:v>
                </c:pt>
                <c:pt idx="1">
                  <c:v>0.6</c:v>
                </c:pt>
                <c:pt idx="2">
                  <c:v>0.75</c:v>
                </c:pt>
              </c:numCache>
            </c:numRef>
          </c:cat>
          <c:val>
            <c:numRef>
              <c:f>'組圖(2)'!$B$14:$D$14</c:f>
              <c:numCache>
                <c:formatCode>General</c:formatCode>
                <c:ptCount val="3"/>
                <c:pt idx="0">
                  <c:v>0.5</c:v>
                </c:pt>
                <c:pt idx="1">
                  <c:v>0.7</c:v>
                </c:pt>
                <c:pt idx="2">
                  <c:v>0.65</c:v>
                </c:pt>
              </c:numCache>
            </c:numRef>
          </c:val>
          <c:extLst>
            <c:ext xmlns:c16="http://schemas.microsoft.com/office/drawing/2014/chart" uri="{C3380CC4-5D6E-409C-BE32-E72D297353CC}">
              <c16:uniqueId val="{00000002-34FA-4011-9289-C18D34555350}"/>
            </c:ext>
          </c:extLst>
        </c:ser>
        <c:dLbls>
          <c:showLegendKey val="0"/>
          <c:showVal val="0"/>
          <c:showCatName val="0"/>
          <c:showSerName val="0"/>
          <c:showPercent val="0"/>
          <c:showBubbleSize val="0"/>
        </c:dLbls>
        <c:gapWidth val="150"/>
        <c:axId val="129088896"/>
        <c:axId val="130585728"/>
      </c:barChart>
      <c:catAx>
        <c:axId val="129088896"/>
        <c:scaling>
          <c:orientation val="minMax"/>
        </c:scaling>
        <c:delete val="0"/>
        <c:axPos val="b"/>
        <c:numFmt formatCode="0%" sourceLinked="1"/>
        <c:majorTickMark val="out"/>
        <c:minorTickMark val="none"/>
        <c:tickLblPos val="nextTo"/>
        <c:crossAx val="130585728"/>
        <c:crosses val="autoZero"/>
        <c:auto val="1"/>
        <c:lblAlgn val="ctr"/>
        <c:lblOffset val="100"/>
        <c:noMultiLvlLbl val="0"/>
      </c:catAx>
      <c:valAx>
        <c:axId val="130585728"/>
        <c:scaling>
          <c:orientation val="minMax"/>
        </c:scaling>
        <c:delete val="0"/>
        <c:axPos val="l"/>
        <c:majorGridlines/>
        <c:title>
          <c:tx>
            <c:rich>
              <a:bodyPr rot="-5400000" vert="horz"/>
              <a:lstStyle/>
              <a:p>
                <a:pPr>
                  <a:defRPr b="0"/>
                </a:pPr>
                <a:r>
                  <a:rPr lang="zh-TW" altLang="en-US" b="0"/>
                  <a:t>彈性</a:t>
                </a:r>
              </a:p>
            </c:rich>
          </c:tx>
          <c:overlay val="0"/>
        </c:title>
        <c:numFmt formatCode="General" sourceLinked="1"/>
        <c:majorTickMark val="out"/>
        <c:minorTickMark val="none"/>
        <c:tickLblPos val="nextTo"/>
        <c:crossAx val="1290888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'組圖(2)'!$A$17</c:f>
              <c:strCache>
                <c:ptCount val="1"/>
                <c:pt idx="0">
                  <c:v>低筋</c:v>
                </c:pt>
              </c:strCache>
            </c:strRef>
          </c:tx>
          <c:invertIfNegative val="0"/>
          <c:cat>
            <c:numRef>
              <c:f>'組圖(2)'!$B$16:$D$16</c:f>
              <c:numCache>
                <c:formatCode>0%</c:formatCode>
                <c:ptCount val="3"/>
                <c:pt idx="0">
                  <c:v>0.5</c:v>
                </c:pt>
                <c:pt idx="1">
                  <c:v>0.6</c:v>
                </c:pt>
                <c:pt idx="2">
                  <c:v>0.75</c:v>
                </c:pt>
              </c:numCache>
            </c:numRef>
          </c:cat>
          <c:val>
            <c:numRef>
              <c:f>'組圖(2)'!$B$17:$D$17</c:f>
              <c:numCache>
                <c:formatCode>General</c:formatCode>
                <c:ptCount val="3"/>
                <c:pt idx="0">
                  <c:v>6.6</c:v>
                </c:pt>
                <c:pt idx="1">
                  <c:v>6</c:v>
                </c:pt>
                <c:pt idx="2">
                  <c:v>4.5</c:v>
                </c:pt>
              </c:numCache>
            </c:numRef>
          </c:val>
          <c:extLst>
            <c:ext xmlns:c16="http://schemas.microsoft.com/office/drawing/2014/chart" uri="{C3380CC4-5D6E-409C-BE32-E72D297353CC}">
              <c16:uniqueId val="{00000000-8DD5-46AC-9F58-0BA12CC4047E}"/>
            </c:ext>
          </c:extLst>
        </c:ser>
        <c:ser>
          <c:idx val="1"/>
          <c:order val="1"/>
          <c:tx>
            <c:strRef>
              <c:f>'組圖(2)'!$A$18</c:f>
              <c:strCache>
                <c:ptCount val="1"/>
                <c:pt idx="0">
                  <c:v>中筋</c:v>
                </c:pt>
              </c:strCache>
            </c:strRef>
          </c:tx>
          <c:invertIfNegative val="0"/>
          <c:cat>
            <c:numRef>
              <c:f>'組圖(2)'!$B$16:$D$16</c:f>
              <c:numCache>
                <c:formatCode>0%</c:formatCode>
                <c:ptCount val="3"/>
                <c:pt idx="0">
                  <c:v>0.5</c:v>
                </c:pt>
                <c:pt idx="1">
                  <c:v>0.6</c:v>
                </c:pt>
                <c:pt idx="2">
                  <c:v>0.75</c:v>
                </c:pt>
              </c:numCache>
            </c:numRef>
          </c:cat>
          <c:val>
            <c:numRef>
              <c:f>'組圖(2)'!$B$18:$D$18</c:f>
              <c:numCache>
                <c:formatCode>General</c:formatCode>
                <c:ptCount val="3"/>
                <c:pt idx="0">
                  <c:v>5.4</c:v>
                </c:pt>
                <c:pt idx="1">
                  <c:v>5</c:v>
                </c:pt>
                <c:pt idx="2">
                  <c:v>4</c:v>
                </c:pt>
              </c:numCache>
            </c:numRef>
          </c:val>
          <c:extLst>
            <c:ext xmlns:c16="http://schemas.microsoft.com/office/drawing/2014/chart" uri="{C3380CC4-5D6E-409C-BE32-E72D297353CC}">
              <c16:uniqueId val="{00000001-8DD5-46AC-9F58-0BA12CC4047E}"/>
            </c:ext>
          </c:extLst>
        </c:ser>
        <c:ser>
          <c:idx val="2"/>
          <c:order val="2"/>
          <c:tx>
            <c:strRef>
              <c:f>'組圖(2)'!$A$19</c:f>
              <c:strCache>
                <c:ptCount val="1"/>
                <c:pt idx="0">
                  <c:v>高筋</c:v>
                </c:pt>
              </c:strCache>
            </c:strRef>
          </c:tx>
          <c:invertIfNegative val="0"/>
          <c:cat>
            <c:numRef>
              <c:f>'組圖(2)'!$B$16:$D$16</c:f>
              <c:numCache>
                <c:formatCode>0%</c:formatCode>
                <c:ptCount val="3"/>
                <c:pt idx="0">
                  <c:v>0.5</c:v>
                </c:pt>
                <c:pt idx="1">
                  <c:v>0.6</c:v>
                </c:pt>
                <c:pt idx="2">
                  <c:v>0.75</c:v>
                </c:pt>
              </c:numCache>
            </c:numRef>
          </c:cat>
          <c:val>
            <c:numRef>
              <c:f>'組圖(2)'!$B$19:$D$19</c:f>
              <c:numCache>
                <c:formatCode>General</c:formatCode>
                <c:ptCount val="3"/>
                <c:pt idx="0">
                  <c:v>4</c:v>
                </c:pt>
                <c:pt idx="1">
                  <c:v>3.5</c:v>
                </c:pt>
                <c:pt idx="2">
                  <c:v>2</c:v>
                </c:pt>
              </c:numCache>
            </c:numRef>
          </c:val>
          <c:extLst>
            <c:ext xmlns:c16="http://schemas.microsoft.com/office/drawing/2014/chart" uri="{C3380CC4-5D6E-409C-BE32-E72D297353CC}">
              <c16:uniqueId val="{00000002-8DD5-46AC-9F58-0BA12CC4047E}"/>
            </c:ext>
          </c:extLst>
        </c:ser>
        <c:dLbls>
          <c:showLegendKey val="0"/>
          <c:showVal val="0"/>
          <c:showCatName val="0"/>
          <c:showSerName val="0"/>
          <c:showPercent val="0"/>
          <c:showBubbleSize val="0"/>
        </c:dLbls>
        <c:gapWidth val="150"/>
        <c:axId val="129120896"/>
        <c:axId val="129126784"/>
      </c:barChart>
      <c:catAx>
        <c:axId val="129120896"/>
        <c:scaling>
          <c:orientation val="minMax"/>
        </c:scaling>
        <c:delete val="0"/>
        <c:axPos val="b"/>
        <c:numFmt formatCode="0%" sourceLinked="1"/>
        <c:majorTickMark val="out"/>
        <c:minorTickMark val="none"/>
        <c:tickLblPos val="nextTo"/>
        <c:crossAx val="129126784"/>
        <c:crosses val="autoZero"/>
        <c:auto val="1"/>
        <c:lblAlgn val="ctr"/>
        <c:lblOffset val="100"/>
        <c:noMultiLvlLbl val="0"/>
      </c:catAx>
      <c:valAx>
        <c:axId val="129126784"/>
        <c:scaling>
          <c:orientation val="minMax"/>
        </c:scaling>
        <c:delete val="0"/>
        <c:axPos val="l"/>
        <c:majorGridlines/>
        <c:title>
          <c:tx>
            <c:rich>
              <a:bodyPr rot="-5400000" vert="horz"/>
              <a:lstStyle/>
              <a:p>
                <a:pPr>
                  <a:defRPr/>
                </a:pPr>
                <a:r>
                  <a:rPr lang="zh-TW" altLang="en-US" sz="1000" b="0" i="0" u="none" strike="noStrike" baseline="0">
                    <a:effectLst/>
                  </a:rPr>
                  <a:t>平滑度</a:t>
                </a:r>
                <a:r>
                  <a:rPr lang="zh-TW" altLang="en-US" sz="1000" b="1" i="0" u="none" strike="noStrike" baseline="0"/>
                  <a:t> </a:t>
                </a:r>
                <a:endParaRPr lang="zh-TW" altLang="en-US"/>
              </a:p>
            </c:rich>
          </c:tx>
          <c:overlay val="0"/>
        </c:title>
        <c:numFmt formatCode="General" sourceLinked="1"/>
        <c:majorTickMark val="out"/>
        <c:minorTickMark val="none"/>
        <c:tickLblPos val="nextTo"/>
        <c:crossAx val="1291208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'組圖(2)'!$B$6</c:f>
              <c:strCache>
                <c:ptCount val="1"/>
                <c:pt idx="0">
                  <c:v>50%</c:v>
                </c:pt>
              </c:strCache>
            </c:strRef>
          </c:tx>
          <c:invertIfNegative val="0"/>
          <c:cat>
            <c:strRef>
              <c:f>'組圖(2)'!$A$7:$A$9</c:f>
              <c:strCache>
                <c:ptCount val="3"/>
                <c:pt idx="0">
                  <c:v>低筋</c:v>
                </c:pt>
                <c:pt idx="1">
                  <c:v>中筋</c:v>
                </c:pt>
                <c:pt idx="2">
                  <c:v>高筋</c:v>
                </c:pt>
              </c:strCache>
            </c:strRef>
          </c:cat>
          <c:val>
            <c:numRef>
              <c:f>'組圖(2)'!$B$7:$B$9</c:f>
              <c:numCache>
                <c:formatCode>General</c:formatCode>
                <c:ptCount val="3"/>
                <c:pt idx="0">
                  <c:v>3580</c:v>
                </c:pt>
                <c:pt idx="1">
                  <c:v>3550</c:v>
                </c:pt>
                <c:pt idx="2">
                  <c:v>3448</c:v>
                </c:pt>
              </c:numCache>
            </c:numRef>
          </c:val>
          <c:extLst>
            <c:ext xmlns:c16="http://schemas.microsoft.com/office/drawing/2014/chart" uri="{C3380CC4-5D6E-409C-BE32-E72D297353CC}">
              <c16:uniqueId val="{00000000-F815-4425-A3D8-9FF36273711D}"/>
            </c:ext>
          </c:extLst>
        </c:ser>
        <c:ser>
          <c:idx val="1"/>
          <c:order val="1"/>
          <c:tx>
            <c:strRef>
              <c:f>'組圖(2)'!$C$6</c:f>
              <c:strCache>
                <c:ptCount val="1"/>
                <c:pt idx="0">
                  <c:v>60%</c:v>
                </c:pt>
              </c:strCache>
            </c:strRef>
          </c:tx>
          <c:invertIfNegative val="0"/>
          <c:cat>
            <c:strRef>
              <c:f>'組圖(2)'!$A$7:$A$9</c:f>
              <c:strCache>
                <c:ptCount val="3"/>
                <c:pt idx="0">
                  <c:v>低筋</c:v>
                </c:pt>
                <c:pt idx="1">
                  <c:v>中筋</c:v>
                </c:pt>
                <c:pt idx="2">
                  <c:v>高筋</c:v>
                </c:pt>
              </c:strCache>
            </c:strRef>
          </c:cat>
          <c:val>
            <c:numRef>
              <c:f>'組圖(2)'!$C$7:$C$9</c:f>
              <c:numCache>
                <c:formatCode>General</c:formatCode>
                <c:ptCount val="3"/>
                <c:pt idx="0">
                  <c:v>3651</c:v>
                </c:pt>
                <c:pt idx="1">
                  <c:v>3570</c:v>
                </c:pt>
                <c:pt idx="2">
                  <c:v>3450</c:v>
                </c:pt>
              </c:numCache>
            </c:numRef>
          </c:val>
          <c:extLst>
            <c:ext xmlns:c16="http://schemas.microsoft.com/office/drawing/2014/chart" uri="{C3380CC4-5D6E-409C-BE32-E72D297353CC}">
              <c16:uniqueId val="{00000001-F815-4425-A3D8-9FF36273711D}"/>
            </c:ext>
          </c:extLst>
        </c:ser>
        <c:ser>
          <c:idx val="2"/>
          <c:order val="2"/>
          <c:tx>
            <c:strRef>
              <c:f>'組圖(2)'!$D$6</c:f>
              <c:strCache>
                <c:ptCount val="1"/>
                <c:pt idx="0">
                  <c:v>75%</c:v>
                </c:pt>
              </c:strCache>
            </c:strRef>
          </c:tx>
          <c:invertIfNegative val="0"/>
          <c:cat>
            <c:strRef>
              <c:f>'組圖(2)'!$A$7:$A$9</c:f>
              <c:strCache>
                <c:ptCount val="3"/>
                <c:pt idx="0">
                  <c:v>低筋</c:v>
                </c:pt>
                <c:pt idx="1">
                  <c:v>中筋</c:v>
                </c:pt>
                <c:pt idx="2">
                  <c:v>高筋</c:v>
                </c:pt>
              </c:strCache>
            </c:strRef>
          </c:cat>
          <c:val>
            <c:numRef>
              <c:f>'組圖(2)'!$D$7:$D$9</c:f>
              <c:numCache>
                <c:formatCode>General</c:formatCode>
                <c:ptCount val="3"/>
                <c:pt idx="0">
                  <c:v>3700</c:v>
                </c:pt>
                <c:pt idx="1">
                  <c:v>3580</c:v>
                </c:pt>
                <c:pt idx="2">
                  <c:v>3552</c:v>
                </c:pt>
              </c:numCache>
            </c:numRef>
          </c:val>
          <c:extLst>
            <c:ext xmlns:c16="http://schemas.microsoft.com/office/drawing/2014/chart" uri="{C3380CC4-5D6E-409C-BE32-E72D297353CC}">
              <c16:uniqueId val="{00000002-F815-4425-A3D8-9FF36273711D}"/>
            </c:ext>
          </c:extLst>
        </c:ser>
        <c:dLbls>
          <c:showLegendKey val="0"/>
          <c:showVal val="0"/>
          <c:showCatName val="0"/>
          <c:showSerName val="0"/>
          <c:showPercent val="0"/>
          <c:showBubbleSize val="0"/>
        </c:dLbls>
        <c:gapWidth val="150"/>
        <c:axId val="129148800"/>
        <c:axId val="129150336"/>
      </c:barChart>
      <c:catAx>
        <c:axId val="129148800"/>
        <c:scaling>
          <c:orientation val="minMax"/>
        </c:scaling>
        <c:delete val="0"/>
        <c:axPos val="b"/>
        <c:numFmt formatCode="General" sourceLinked="1"/>
        <c:majorTickMark val="out"/>
        <c:minorTickMark val="none"/>
        <c:tickLblPos val="nextTo"/>
        <c:crossAx val="129150336"/>
        <c:crosses val="autoZero"/>
        <c:auto val="1"/>
        <c:lblAlgn val="ctr"/>
        <c:lblOffset val="100"/>
        <c:noMultiLvlLbl val="0"/>
      </c:catAx>
      <c:valAx>
        <c:axId val="129150336"/>
        <c:scaling>
          <c:orientation val="minMax"/>
        </c:scaling>
        <c:delete val="0"/>
        <c:axPos val="l"/>
        <c:majorGridlines/>
        <c:title>
          <c:tx>
            <c:rich>
              <a:bodyPr rot="-5400000" vert="horz"/>
              <a:lstStyle/>
              <a:p>
                <a:pPr>
                  <a:defRPr b="0"/>
                </a:pPr>
                <a:r>
                  <a:rPr lang="zh-TW" altLang="en-US" b="0"/>
                  <a:t>透光度</a:t>
                </a:r>
              </a:p>
            </c:rich>
          </c:tx>
          <c:overlay val="0"/>
        </c:title>
        <c:numFmt formatCode="General" sourceLinked="1"/>
        <c:majorTickMark val="out"/>
        <c:minorTickMark val="none"/>
        <c:tickLblPos val="nextTo"/>
        <c:crossAx val="12914880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'組圖(2)'!$B$11</c:f>
              <c:strCache>
                <c:ptCount val="1"/>
                <c:pt idx="0">
                  <c:v>50%</c:v>
                </c:pt>
              </c:strCache>
            </c:strRef>
          </c:tx>
          <c:invertIfNegative val="0"/>
          <c:cat>
            <c:strRef>
              <c:f>'組圖(2)'!$A$12:$A$14</c:f>
              <c:strCache>
                <c:ptCount val="3"/>
                <c:pt idx="0">
                  <c:v>低筋</c:v>
                </c:pt>
                <c:pt idx="1">
                  <c:v>中筋</c:v>
                </c:pt>
                <c:pt idx="2">
                  <c:v>高筋</c:v>
                </c:pt>
              </c:strCache>
            </c:strRef>
          </c:cat>
          <c:val>
            <c:numRef>
              <c:f>'組圖(2)'!$B$12:$B$14</c:f>
              <c:numCache>
                <c:formatCode>General</c:formatCode>
                <c:ptCount val="3"/>
                <c:pt idx="0">
                  <c:v>0.38</c:v>
                </c:pt>
                <c:pt idx="1">
                  <c:v>0.48</c:v>
                </c:pt>
                <c:pt idx="2">
                  <c:v>0.5</c:v>
                </c:pt>
              </c:numCache>
            </c:numRef>
          </c:val>
          <c:extLst>
            <c:ext xmlns:c16="http://schemas.microsoft.com/office/drawing/2014/chart" uri="{C3380CC4-5D6E-409C-BE32-E72D297353CC}">
              <c16:uniqueId val="{00000000-7CD2-476A-B740-B15EAD5AED66}"/>
            </c:ext>
          </c:extLst>
        </c:ser>
        <c:ser>
          <c:idx val="1"/>
          <c:order val="1"/>
          <c:tx>
            <c:strRef>
              <c:f>'組圖(2)'!$C$11</c:f>
              <c:strCache>
                <c:ptCount val="1"/>
                <c:pt idx="0">
                  <c:v>60%</c:v>
                </c:pt>
              </c:strCache>
            </c:strRef>
          </c:tx>
          <c:invertIfNegative val="0"/>
          <c:cat>
            <c:strRef>
              <c:f>'組圖(2)'!$A$12:$A$14</c:f>
              <c:strCache>
                <c:ptCount val="3"/>
                <c:pt idx="0">
                  <c:v>低筋</c:v>
                </c:pt>
                <c:pt idx="1">
                  <c:v>中筋</c:v>
                </c:pt>
                <c:pt idx="2">
                  <c:v>高筋</c:v>
                </c:pt>
              </c:strCache>
            </c:strRef>
          </c:cat>
          <c:val>
            <c:numRef>
              <c:f>'組圖(2)'!$C$12:$C$14</c:f>
              <c:numCache>
                <c:formatCode>General</c:formatCode>
                <c:ptCount val="3"/>
                <c:pt idx="0">
                  <c:v>0.39</c:v>
                </c:pt>
                <c:pt idx="1">
                  <c:v>0.61</c:v>
                </c:pt>
                <c:pt idx="2">
                  <c:v>0.7</c:v>
                </c:pt>
              </c:numCache>
            </c:numRef>
          </c:val>
          <c:extLst>
            <c:ext xmlns:c16="http://schemas.microsoft.com/office/drawing/2014/chart" uri="{C3380CC4-5D6E-409C-BE32-E72D297353CC}">
              <c16:uniqueId val="{00000001-7CD2-476A-B740-B15EAD5AED66}"/>
            </c:ext>
          </c:extLst>
        </c:ser>
        <c:ser>
          <c:idx val="2"/>
          <c:order val="2"/>
          <c:tx>
            <c:strRef>
              <c:f>'組圖(2)'!$D$11</c:f>
              <c:strCache>
                <c:ptCount val="1"/>
                <c:pt idx="0">
                  <c:v>75%</c:v>
                </c:pt>
              </c:strCache>
            </c:strRef>
          </c:tx>
          <c:invertIfNegative val="0"/>
          <c:cat>
            <c:strRef>
              <c:f>'組圖(2)'!$A$12:$A$14</c:f>
              <c:strCache>
                <c:ptCount val="3"/>
                <c:pt idx="0">
                  <c:v>低筋</c:v>
                </c:pt>
                <c:pt idx="1">
                  <c:v>中筋</c:v>
                </c:pt>
                <c:pt idx="2">
                  <c:v>高筋</c:v>
                </c:pt>
              </c:strCache>
            </c:strRef>
          </c:cat>
          <c:val>
            <c:numRef>
              <c:f>'組圖(2)'!$D$12:$D$14</c:f>
              <c:numCache>
                <c:formatCode>General</c:formatCode>
                <c:ptCount val="3"/>
                <c:pt idx="0">
                  <c:v>0.3</c:v>
                </c:pt>
                <c:pt idx="1">
                  <c:v>0.41</c:v>
                </c:pt>
                <c:pt idx="2">
                  <c:v>0.65</c:v>
                </c:pt>
              </c:numCache>
            </c:numRef>
          </c:val>
          <c:extLst>
            <c:ext xmlns:c16="http://schemas.microsoft.com/office/drawing/2014/chart" uri="{C3380CC4-5D6E-409C-BE32-E72D297353CC}">
              <c16:uniqueId val="{00000002-7CD2-476A-B740-B15EAD5AED66}"/>
            </c:ext>
          </c:extLst>
        </c:ser>
        <c:dLbls>
          <c:showLegendKey val="0"/>
          <c:showVal val="0"/>
          <c:showCatName val="0"/>
          <c:showSerName val="0"/>
          <c:showPercent val="0"/>
          <c:showBubbleSize val="0"/>
        </c:dLbls>
        <c:gapWidth val="150"/>
        <c:axId val="131429504"/>
        <c:axId val="131431040"/>
      </c:barChart>
      <c:catAx>
        <c:axId val="131429504"/>
        <c:scaling>
          <c:orientation val="minMax"/>
        </c:scaling>
        <c:delete val="0"/>
        <c:axPos val="b"/>
        <c:numFmt formatCode="General" sourceLinked="1"/>
        <c:majorTickMark val="out"/>
        <c:minorTickMark val="none"/>
        <c:tickLblPos val="nextTo"/>
        <c:crossAx val="131431040"/>
        <c:crosses val="autoZero"/>
        <c:auto val="1"/>
        <c:lblAlgn val="ctr"/>
        <c:lblOffset val="100"/>
        <c:noMultiLvlLbl val="0"/>
      </c:catAx>
      <c:valAx>
        <c:axId val="131431040"/>
        <c:scaling>
          <c:orientation val="minMax"/>
        </c:scaling>
        <c:delete val="0"/>
        <c:axPos val="l"/>
        <c:majorGridlines/>
        <c:title>
          <c:tx>
            <c:rich>
              <a:bodyPr rot="-5400000" vert="horz"/>
              <a:lstStyle/>
              <a:p>
                <a:pPr>
                  <a:defRPr b="0"/>
                </a:pPr>
                <a:r>
                  <a:rPr lang="zh-TW" altLang="en-US" b="0"/>
                  <a:t>彈性</a:t>
                </a:r>
              </a:p>
            </c:rich>
          </c:tx>
          <c:overlay val="0"/>
        </c:title>
        <c:numFmt formatCode="General" sourceLinked="1"/>
        <c:majorTickMark val="out"/>
        <c:minorTickMark val="none"/>
        <c:tickLblPos val="nextTo"/>
        <c:crossAx val="1314295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'組圖(2)'!$B$16</c:f>
              <c:strCache>
                <c:ptCount val="1"/>
                <c:pt idx="0">
                  <c:v>50%</c:v>
                </c:pt>
              </c:strCache>
            </c:strRef>
          </c:tx>
          <c:invertIfNegative val="0"/>
          <c:cat>
            <c:strRef>
              <c:f>'組圖(2)'!$A$17:$A$19</c:f>
              <c:strCache>
                <c:ptCount val="3"/>
                <c:pt idx="0">
                  <c:v>低筋</c:v>
                </c:pt>
                <c:pt idx="1">
                  <c:v>中筋</c:v>
                </c:pt>
                <c:pt idx="2">
                  <c:v>高筋</c:v>
                </c:pt>
              </c:strCache>
            </c:strRef>
          </c:cat>
          <c:val>
            <c:numRef>
              <c:f>'組圖(2)'!$B$17:$B$19</c:f>
              <c:numCache>
                <c:formatCode>General</c:formatCode>
                <c:ptCount val="3"/>
                <c:pt idx="0">
                  <c:v>6.6</c:v>
                </c:pt>
                <c:pt idx="1">
                  <c:v>5.4</c:v>
                </c:pt>
                <c:pt idx="2">
                  <c:v>4</c:v>
                </c:pt>
              </c:numCache>
            </c:numRef>
          </c:val>
          <c:extLst>
            <c:ext xmlns:c16="http://schemas.microsoft.com/office/drawing/2014/chart" uri="{C3380CC4-5D6E-409C-BE32-E72D297353CC}">
              <c16:uniqueId val="{00000000-E6DC-40A1-A59A-76F92BC15169}"/>
            </c:ext>
          </c:extLst>
        </c:ser>
        <c:ser>
          <c:idx val="1"/>
          <c:order val="1"/>
          <c:tx>
            <c:strRef>
              <c:f>'組圖(2)'!$C$16</c:f>
              <c:strCache>
                <c:ptCount val="1"/>
                <c:pt idx="0">
                  <c:v>60%</c:v>
                </c:pt>
              </c:strCache>
            </c:strRef>
          </c:tx>
          <c:invertIfNegative val="0"/>
          <c:cat>
            <c:strRef>
              <c:f>'組圖(2)'!$A$17:$A$19</c:f>
              <c:strCache>
                <c:ptCount val="3"/>
                <c:pt idx="0">
                  <c:v>低筋</c:v>
                </c:pt>
                <c:pt idx="1">
                  <c:v>中筋</c:v>
                </c:pt>
                <c:pt idx="2">
                  <c:v>高筋</c:v>
                </c:pt>
              </c:strCache>
            </c:strRef>
          </c:cat>
          <c:val>
            <c:numRef>
              <c:f>'組圖(2)'!$C$17:$C$19</c:f>
              <c:numCache>
                <c:formatCode>General</c:formatCode>
                <c:ptCount val="3"/>
                <c:pt idx="0">
                  <c:v>6</c:v>
                </c:pt>
                <c:pt idx="1">
                  <c:v>5</c:v>
                </c:pt>
                <c:pt idx="2">
                  <c:v>3.5</c:v>
                </c:pt>
              </c:numCache>
            </c:numRef>
          </c:val>
          <c:extLst>
            <c:ext xmlns:c16="http://schemas.microsoft.com/office/drawing/2014/chart" uri="{C3380CC4-5D6E-409C-BE32-E72D297353CC}">
              <c16:uniqueId val="{00000001-E6DC-40A1-A59A-76F92BC15169}"/>
            </c:ext>
          </c:extLst>
        </c:ser>
        <c:ser>
          <c:idx val="2"/>
          <c:order val="2"/>
          <c:tx>
            <c:strRef>
              <c:f>'組圖(2)'!$D$16</c:f>
              <c:strCache>
                <c:ptCount val="1"/>
                <c:pt idx="0">
                  <c:v>75%</c:v>
                </c:pt>
              </c:strCache>
            </c:strRef>
          </c:tx>
          <c:invertIfNegative val="0"/>
          <c:cat>
            <c:strRef>
              <c:f>'組圖(2)'!$A$17:$A$19</c:f>
              <c:strCache>
                <c:ptCount val="3"/>
                <c:pt idx="0">
                  <c:v>低筋</c:v>
                </c:pt>
                <c:pt idx="1">
                  <c:v>中筋</c:v>
                </c:pt>
                <c:pt idx="2">
                  <c:v>高筋</c:v>
                </c:pt>
              </c:strCache>
            </c:strRef>
          </c:cat>
          <c:val>
            <c:numRef>
              <c:f>'組圖(2)'!$D$17:$D$19</c:f>
              <c:numCache>
                <c:formatCode>General</c:formatCode>
                <c:ptCount val="3"/>
                <c:pt idx="0">
                  <c:v>4.5</c:v>
                </c:pt>
                <c:pt idx="1">
                  <c:v>4</c:v>
                </c:pt>
                <c:pt idx="2">
                  <c:v>2</c:v>
                </c:pt>
              </c:numCache>
            </c:numRef>
          </c:val>
          <c:extLst>
            <c:ext xmlns:c16="http://schemas.microsoft.com/office/drawing/2014/chart" uri="{C3380CC4-5D6E-409C-BE32-E72D297353CC}">
              <c16:uniqueId val="{00000002-E6DC-40A1-A59A-76F92BC15169}"/>
            </c:ext>
          </c:extLst>
        </c:ser>
        <c:dLbls>
          <c:showLegendKey val="0"/>
          <c:showVal val="0"/>
          <c:showCatName val="0"/>
          <c:showSerName val="0"/>
          <c:showPercent val="0"/>
          <c:showBubbleSize val="0"/>
        </c:dLbls>
        <c:gapWidth val="150"/>
        <c:axId val="131457408"/>
        <c:axId val="131458944"/>
      </c:barChart>
      <c:catAx>
        <c:axId val="131457408"/>
        <c:scaling>
          <c:orientation val="minMax"/>
        </c:scaling>
        <c:delete val="0"/>
        <c:axPos val="b"/>
        <c:numFmt formatCode="General" sourceLinked="1"/>
        <c:majorTickMark val="out"/>
        <c:minorTickMark val="none"/>
        <c:tickLblPos val="nextTo"/>
        <c:crossAx val="131458944"/>
        <c:crosses val="autoZero"/>
        <c:auto val="1"/>
        <c:lblAlgn val="ctr"/>
        <c:lblOffset val="100"/>
        <c:noMultiLvlLbl val="0"/>
      </c:catAx>
      <c:valAx>
        <c:axId val="131458944"/>
        <c:scaling>
          <c:orientation val="minMax"/>
        </c:scaling>
        <c:delete val="0"/>
        <c:axPos val="l"/>
        <c:majorGridlines/>
        <c:title>
          <c:tx>
            <c:rich>
              <a:bodyPr rot="-5400000" vert="horz"/>
              <a:lstStyle/>
              <a:p>
                <a:pPr>
                  <a:defRPr/>
                </a:pPr>
                <a:r>
                  <a:rPr lang="zh-TW" altLang="en-US" sz="1000" b="0" i="0" u="none" strike="noStrike" baseline="0">
                    <a:effectLst/>
                  </a:rPr>
                  <a:t>平滑度</a:t>
                </a:r>
                <a:r>
                  <a:rPr lang="zh-TW" altLang="en-US" sz="1000" b="1" i="0" u="none" strike="noStrike" baseline="0"/>
                  <a:t> </a:t>
                </a:r>
                <a:endParaRPr lang="zh-TW" altLang="en-US"/>
              </a:p>
            </c:rich>
          </c:tx>
          <c:overlay val="0"/>
        </c:title>
        <c:numFmt formatCode="General" sourceLinked="1"/>
        <c:majorTickMark val="out"/>
        <c:minorTickMark val="none"/>
        <c:tickLblPos val="nextTo"/>
        <c:crossAx val="1314574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9143246901669017"/>
          <c:y val="0.14946365364530609"/>
          <c:w val="0.56793310284026732"/>
          <c:h val="0.79389273365252711"/>
        </c:manualLayout>
      </c:layout>
      <c:barChart>
        <c:barDir val="col"/>
        <c:grouping val="clustered"/>
        <c:varyColors val="0"/>
        <c:ser>
          <c:idx val="0"/>
          <c:order val="0"/>
          <c:tx>
            <c:strRef>
              <c:f>'組圖(2)'!$B$6</c:f>
              <c:strCache>
                <c:ptCount val="1"/>
                <c:pt idx="0">
                  <c:v>50%</c:v>
                </c:pt>
              </c:strCache>
            </c:strRef>
          </c:tx>
          <c:spPr>
            <a:solidFill>
              <a:schemeClr val="accent1">
                <a:lumMod val="20000"/>
                <a:lumOff val="80000"/>
              </a:schemeClr>
            </a:solidFill>
          </c:spPr>
          <c:invertIfNegative val="0"/>
          <c:cat>
            <c:strRef>
              <c:f>'組圖(2)'!$A$7:$A$9</c:f>
              <c:strCache>
                <c:ptCount val="3"/>
                <c:pt idx="0">
                  <c:v>低筋</c:v>
                </c:pt>
                <c:pt idx="1">
                  <c:v>中筋</c:v>
                </c:pt>
                <c:pt idx="2">
                  <c:v>高筋</c:v>
                </c:pt>
              </c:strCache>
            </c:strRef>
          </c:cat>
          <c:val>
            <c:numRef>
              <c:f>'組圖(2)'!$B$7:$B$9</c:f>
              <c:numCache>
                <c:formatCode>General</c:formatCode>
                <c:ptCount val="3"/>
                <c:pt idx="0">
                  <c:v>3580</c:v>
                </c:pt>
                <c:pt idx="1">
                  <c:v>3550</c:v>
                </c:pt>
                <c:pt idx="2">
                  <c:v>3448</c:v>
                </c:pt>
              </c:numCache>
            </c:numRef>
          </c:val>
          <c:extLst>
            <c:ext xmlns:c16="http://schemas.microsoft.com/office/drawing/2014/chart" uri="{C3380CC4-5D6E-409C-BE32-E72D297353CC}">
              <c16:uniqueId val="{00000000-1087-4E7B-B3F5-C443E4C24CB4}"/>
            </c:ext>
          </c:extLst>
        </c:ser>
        <c:ser>
          <c:idx val="1"/>
          <c:order val="1"/>
          <c:tx>
            <c:strRef>
              <c:f>'組圖(2)'!$C$6</c:f>
              <c:strCache>
                <c:ptCount val="1"/>
                <c:pt idx="0">
                  <c:v>60%</c:v>
                </c:pt>
              </c:strCache>
            </c:strRef>
          </c:tx>
          <c:spPr>
            <a:solidFill>
              <a:schemeClr val="accent1">
                <a:lumMod val="60000"/>
                <a:lumOff val="40000"/>
              </a:schemeClr>
            </a:solidFill>
          </c:spPr>
          <c:invertIfNegative val="0"/>
          <c:cat>
            <c:strRef>
              <c:f>'組圖(2)'!$A$7:$A$9</c:f>
              <c:strCache>
                <c:ptCount val="3"/>
                <c:pt idx="0">
                  <c:v>低筋</c:v>
                </c:pt>
                <c:pt idx="1">
                  <c:v>中筋</c:v>
                </c:pt>
                <c:pt idx="2">
                  <c:v>高筋</c:v>
                </c:pt>
              </c:strCache>
            </c:strRef>
          </c:cat>
          <c:val>
            <c:numRef>
              <c:f>'組圖(2)'!$C$7:$C$9</c:f>
              <c:numCache>
                <c:formatCode>General</c:formatCode>
                <c:ptCount val="3"/>
                <c:pt idx="0">
                  <c:v>3651</c:v>
                </c:pt>
                <c:pt idx="1">
                  <c:v>3570</c:v>
                </c:pt>
                <c:pt idx="2">
                  <c:v>3450</c:v>
                </c:pt>
              </c:numCache>
            </c:numRef>
          </c:val>
          <c:extLst>
            <c:ext xmlns:c16="http://schemas.microsoft.com/office/drawing/2014/chart" uri="{C3380CC4-5D6E-409C-BE32-E72D297353CC}">
              <c16:uniqueId val="{00000001-1087-4E7B-B3F5-C443E4C24CB4}"/>
            </c:ext>
          </c:extLst>
        </c:ser>
        <c:ser>
          <c:idx val="2"/>
          <c:order val="2"/>
          <c:tx>
            <c:strRef>
              <c:f>'組圖(2)'!$D$6</c:f>
              <c:strCache>
                <c:ptCount val="1"/>
                <c:pt idx="0">
                  <c:v>75%</c:v>
                </c:pt>
              </c:strCache>
            </c:strRef>
          </c:tx>
          <c:spPr>
            <a:solidFill>
              <a:schemeClr val="accent1">
                <a:lumMod val="75000"/>
              </a:schemeClr>
            </a:solidFill>
          </c:spPr>
          <c:invertIfNegative val="0"/>
          <c:cat>
            <c:strRef>
              <c:f>'組圖(2)'!$A$7:$A$9</c:f>
              <c:strCache>
                <c:ptCount val="3"/>
                <c:pt idx="0">
                  <c:v>低筋</c:v>
                </c:pt>
                <c:pt idx="1">
                  <c:v>中筋</c:v>
                </c:pt>
                <c:pt idx="2">
                  <c:v>高筋</c:v>
                </c:pt>
              </c:strCache>
            </c:strRef>
          </c:cat>
          <c:val>
            <c:numRef>
              <c:f>'組圖(2)'!$D$7:$D$9</c:f>
              <c:numCache>
                <c:formatCode>General</c:formatCode>
                <c:ptCount val="3"/>
                <c:pt idx="0">
                  <c:v>3700</c:v>
                </c:pt>
                <c:pt idx="1">
                  <c:v>3580</c:v>
                </c:pt>
                <c:pt idx="2">
                  <c:v>3552</c:v>
                </c:pt>
              </c:numCache>
            </c:numRef>
          </c:val>
          <c:extLst>
            <c:ext xmlns:c16="http://schemas.microsoft.com/office/drawing/2014/chart" uri="{C3380CC4-5D6E-409C-BE32-E72D297353CC}">
              <c16:uniqueId val="{00000002-1087-4E7B-B3F5-C443E4C24CB4}"/>
            </c:ext>
          </c:extLst>
        </c:ser>
        <c:dLbls>
          <c:showLegendKey val="0"/>
          <c:showVal val="0"/>
          <c:showCatName val="0"/>
          <c:showSerName val="0"/>
          <c:showPercent val="0"/>
          <c:showBubbleSize val="0"/>
        </c:dLbls>
        <c:gapWidth val="150"/>
        <c:axId val="131509632"/>
        <c:axId val="131515520"/>
      </c:barChart>
      <c:catAx>
        <c:axId val="131509632"/>
        <c:scaling>
          <c:orientation val="minMax"/>
        </c:scaling>
        <c:delete val="1"/>
        <c:axPos val="b"/>
        <c:numFmt formatCode="General" sourceLinked="1"/>
        <c:majorTickMark val="out"/>
        <c:minorTickMark val="none"/>
        <c:tickLblPos val="nextTo"/>
        <c:crossAx val="131515520"/>
        <c:crosses val="autoZero"/>
        <c:auto val="1"/>
        <c:lblAlgn val="ctr"/>
        <c:lblOffset val="100"/>
        <c:noMultiLvlLbl val="0"/>
      </c:catAx>
      <c:valAx>
        <c:axId val="131515520"/>
        <c:scaling>
          <c:orientation val="minMax"/>
          <c:min val="3300"/>
        </c:scaling>
        <c:delete val="0"/>
        <c:axPos val="l"/>
        <c:majorGridlines>
          <c:spPr>
            <a:ln w="6350"/>
          </c:spPr>
        </c:majorGridlines>
        <c:title>
          <c:tx>
            <c:rich>
              <a:bodyPr rot="0" vert="wordArtVertRtl"/>
              <a:lstStyle/>
              <a:p>
                <a:pPr>
                  <a:defRPr/>
                </a:pPr>
                <a:r>
                  <a:rPr lang="zh-TW" altLang="en-US" b="0"/>
                  <a:t>透光度</a:t>
                </a:r>
              </a:p>
            </c:rich>
          </c:tx>
          <c:layout>
            <c:manualLayout>
              <c:xMode val="edge"/>
              <c:yMode val="edge"/>
              <c:x val="3.3228939405578577E-3"/>
              <c:y val="0.30394105123447002"/>
            </c:manualLayout>
          </c:layout>
          <c:overlay val="0"/>
        </c:title>
        <c:numFmt formatCode="[=3300]&quot;0&quot;;#" sourceLinked="0"/>
        <c:majorTickMark val="out"/>
        <c:minorTickMark val="none"/>
        <c:tickLblPos val="nextTo"/>
        <c:crossAx val="131509632"/>
        <c:crosses val="autoZero"/>
        <c:crossBetween val="between"/>
        <c:majorUnit val="100"/>
      </c:valAx>
      <c:spPr>
        <a:ln>
          <a:noFill/>
        </a:ln>
      </c:spPr>
    </c:plotArea>
    <c:legend>
      <c:legendPos val="r"/>
      <c:layout>
        <c:manualLayout>
          <c:xMode val="edge"/>
          <c:yMode val="edge"/>
          <c:x val="0.36609205556721774"/>
          <c:y val="0.1620463451106236"/>
          <c:w val="0.39363236587510991"/>
          <c:h val="9.176908544619268E-2"/>
        </c:manualLayout>
      </c:layout>
      <c:overlay val="0"/>
      <c:spPr>
        <a:solidFill>
          <a:sysClr val="window" lastClr="FFFFFF"/>
        </a:solidFill>
        <a:ln>
          <a:noFill/>
        </a:ln>
      </c:spPr>
    </c:legend>
    <c:plotVisOnly val="1"/>
    <c:dispBlanksAs val="gap"/>
    <c:showDLblsOverMax val="0"/>
  </c:chart>
  <c:spPr>
    <a:noFill/>
    <a:ln>
      <a:noFill/>
    </a:ln>
  </c:spPr>
  <c:printSettings>
    <c:headerFooter/>
    <c:pageMargins b="0.75" l="0.7" r="0.7" t="0.75" header="0.3" footer="0.3"/>
    <c:pageSetup/>
  </c:printSettings>
  <c:userShapes r:id="rId1"/>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6814547487119666"/>
          <c:y val="0.22429216900479385"/>
          <c:w val="0.66624064353066981"/>
          <c:h val="0.66731864945626929"/>
        </c:manualLayout>
      </c:layout>
      <c:barChart>
        <c:barDir val="col"/>
        <c:grouping val="clustered"/>
        <c:varyColors val="0"/>
        <c:ser>
          <c:idx val="0"/>
          <c:order val="0"/>
          <c:tx>
            <c:strRef>
              <c:f>'組圖(2)'!$B$11</c:f>
              <c:strCache>
                <c:ptCount val="1"/>
                <c:pt idx="0">
                  <c:v>50%</c:v>
                </c:pt>
              </c:strCache>
            </c:strRef>
          </c:tx>
          <c:spPr>
            <a:solidFill>
              <a:schemeClr val="accent1">
                <a:lumMod val="20000"/>
                <a:lumOff val="80000"/>
              </a:schemeClr>
            </a:solidFill>
          </c:spPr>
          <c:invertIfNegative val="0"/>
          <c:cat>
            <c:strRef>
              <c:f>'組圖(2)'!$A$12:$A$14</c:f>
              <c:strCache>
                <c:ptCount val="3"/>
                <c:pt idx="0">
                  <c:v>低筋</c:v>
                </c:pt>
                <c:pt idx="1">
                  <c:v>中筋</c:v>
                </c:pt>
                <c:pt idx="2">
                  <c:v>高筋</c:v>
                </c:pt>
              </c:strCache>
            </c:strRef>
          </c:cat>
          <c:val>
            <c:numRef>
              <c:f>'組圖(2)'!$B$12:$B$14</c:f>
              <c:numCache>
                <c:formatCode>General</c:formatCode>
                <c:ptCount val="3"/>
                <c:pt idx="0">
                  <c:v>0.38</c:v>
                </c:pt>
                <c:pt idx="1">
                  <c:v>0.48</c:v>
                </c:pt>
                <c:pt idx="2">
                  <c:v>0.5</c:v>
                </c:pt>
              </c:numCache>
            </c:numRef>
          </c:val>
          <c:extLst>
            <c:ext xmlns:c16="http://schemas.microsoft.com/office/drawing/2014/chart" uri="{C3380CC4-5D6E-409C-BE32-E72D297353CC}">
              <c16:uniqueId val="{00000000-C368-4646-8F18-BE004C952258}"/>
            </c:ext>
          </c:extLst>
        </c:ser>
        <c:ser>
          <c:idx val="1"/>
          <c:order val="1"/>
          <c:tx>
            <c:strRef>
              <c:f>'組圖(2)'!$C$11</c:f>
              <c:strCache>
                <c:ptCount val="1"/>
                <c:pt idx="0">
                  <c:v>60%</c:v>
                </c:pt>
              </c:strCache>
            </c:strRef>
          </c:tx>
          <c:spPr>
            <a:solidFill>
              <a:schemeClr val="accent1">
                <a:lumMod val="60000"/>
                <a:lumOff val="40000"/>
              </a:schemeClr>
            </a:solidFill>
          </c:spPr>
          <c:invertIfNegative val="0"/>
          <c:cat>
            <c:strRef>
              <c:f>'組圖(2)'!$A$12:$A$14</c:f>
              <c:strCache>
                <c:ptCount val="3"/>
                <c:pt idx="0">
                  <c:v>低筋</c:v>
                </c:pt>
                <c:pt idx="1">
                  <c:v>中筋</c:v>
                </c:pt>
                <c:pt idx="2">
                  <c:v>高筋</c:v>
                </c:pt>
              </c:strCache>
            </c:strRef>
          </c:cat>
          <c:val>
            <c:numRef>
              <c:f>'組圖(2)'!$C$12:$C$14</c:f>
              <c:numCache>
                <c:formatCode>General</c:formatCode>
                <c:ptCount val="3"/>
                <c:pt idx="0">
                  <c:v>0.39</c:v>
                </c:pt>
                <c:pt idx="1">
                  <c:v>0.61</c:v>
                </c:pt>
                <c:pt idx="2">
                  <c:v>0.7</c:v>
                </c:pt>
              </c:numCache>
            </c:numRef>
          </c:val>
          <c:extLst>
            <c:ext xmlns:c16="http://schemas.microsoft.com/office/drawing/2014/chart" uri="{C3380CC4-5D6E-409C-BE32-E72D297353CC}">
              <c16:uniqueId val="{00000001-C368-4646-8F18-BE004C952258}"/>
            </c:ext>
          </c:extLst>
        </c:ser>
        <c:ser>
          <c:idx val="2"/>
          <c:order val="2"/>
          <c:tx>
            <c:strRef>
              <c:f>'組圖(2)'!$D$11</c:f>
              <c:strCache>
                <c:ptCount val="1"/>
                <c:pt idx="0">
                  <c:v>75%</c:v>
                </c:pt>
              </c:strCache>
            </c:strRef>
          </c:tx>
          <c:spPr>
            <a:solidFill>
              <a:schemeClr val="accent1">
                <a:lumMod val="75000"/>
              </a:schemeClr>
            </a:solidFill>
          </c:spPr>
          <c:invertIfNegative val="0"/>
          <c:cat>
            <c:strRef>
              <c:f>'組圖(2)'!$A$12:$A$14</c:f>
              <c:strCache>
                <c:ptCount val="3"/>
                <c:pt idx="0">
                  <c:v>低筋</c:v>
                </c:pt>
                <c:pt idx="1">
                  <c:v>中筋</c:v>
                </c:pt>
                <c:pt idx="2">
                  <c:v>高筋</c:v>
                </c:pt>
              </c:strCache>
            </c:strRef>
          </c:cat>
          <c:val>
            <c:numRef>
              <c:f>'組圖(2)'!$D$12:$D$14</c:f>
              <c:numCache>
                <c:formatCode>General</c:formatCode>
                <c:ptCount val="3"/>
                <c:pt idx="0">
                  <c:v>0.3</c:v>
                </c:pt>
                <c:pt idx="1">
                  <c:v>0.41</c:v>
                </c:pt>
                <c:pt idx="2">
                  <c:v>0.65</c:v>
                </c:pt>
              </c:numCache>
            </c:numRef>
          </c:val>
          <c:extLst>
            <c:ext xmlns:c16="http://schemas.microsoft.com/office/drawing/2014/chart" uri="{C3380CC4-5D6E-409C-BE32-E72D297353CC}">
              <c16:uniqueId val="{00000002-C368-4646-8F18-BE004C952258}"/>
            </c:ext>
          </c:extLst>
        </c:ser>
        <c:dLbls>
          <c:showLegendKey val="0"/>
          <c:showVal val="0"/>
          <c:showCatName val="0"/>
          <c:showSerName val="0"/>
          <c:showPercent val="0"/>
          <c:showBubbleSize val="0"/>
        </c:dLbls>
        <c:gapWidth val="150"/>
        <c:axId val="131813760"/>
        <c:axId val="131815296"/>
      </c:barChart>
      <c:catAx>
        <c:axId val="131813760"/>
        <c:scaling>
          <c:orientation val="minMax"/>
        </c:scaling>
        <c:delete val="1"/>
        <c:axPos val="b"/>
        <c:numFmt formatCode="General" sourceLinked="1"/>
        <c:majorTickMark val="out"/>
        <c:minorTickMark val="none"/>
        <c:tickLblPos val="nextTo"/>
        <c:crossAx val="131815296"/>
        <c:crosses val="autoZero"/>
        <c:auto val="1"/>
        <c:lblAlgn val="ctr"/>
        <c:lblOffset val="100"/>
        <c:noMultiLvlLbl val="0"/>
      </c:catAx>
      <c:valAx>
        <c:axId val="131815296"/>
        <c:scaling>
          <c:orientation val="minMax"/>
          <c:max val="0.8"/>
        </c:scaling>
        <c:delete val="0"/>
        <c:axPos val="l"/>
        <c:majorGridlines/>
        <c:title>
          <c:tx>
            <c:rich>
              <a:bodyPr rot="0" vert="wordArtVertRtl"/>
              <a:lstStyle/>
              <a:p>
                <a:pPr>
                  <a:defRPr/>
                </a:pPr>
                <a:r>
                  <a:rPr lang="zh-TW" altLang="en-US" b="0"/>
                  <a:t>彈性</a:t>
                </a:r>
              </a:p>
            </c:rich>
          </c:tx>
          <c:layout>
            <c:manualLayout>
              <c:xMode val="edge"/>
              <c:yMode val="edge"/>
              <c:x val="1.8528004020086019E-3"/>
              <c:y val="0.2915756389711901"/>
            </c:manualLayout>
          </c:layout>
          <c:overlay val="0"/>
        </c:title>
        <c:numFmt formatCode="General" sourceLinked="1"/>
        <c:majorTickMark val="out"/>
        <c:minorTickMark val="none"/>
        <c:tickLblPos val="nextTo"/>
        <c:crossAx val="131813760"/>
        <c:crosses val="autoZero"/>
        <c:crossBetween val="between"/>
        <c:majorUnit val="0.2"/>
      </c:valAx>
    </c:plotArea>
    <c:plotVisOnly val="1"/>
    <c:dispBlanksAs val="gap"/>
    <c:showDLblsOverMax val="0"/>
  </c:chart>
  <c:spPr>
    <a:noFill/>
    <a:ln>
      <a:noFill/>
    </a:ln>
  </c:sp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manualLayout>
          <c:layoutTarget val="inner"/>
          <c:xMode val="edge"/>
          <c:yMode val="edge"/>
          <c:x val="0.16802347623213765"/>
          <c:y val="0.20062659779142397"/>
          <c:w val="0.6641158744045883"/>
          <c:h val="0.6013719827862094"/>
        </c:manualLayout>
      </c:layout>
      <c:barChart>
        <c:barDir val="col"/>
        <c:grouping val="clustered"/>
        <c:varyColors val="0"/>
        <c:ser>
          <c:idx val="0"/>
          <c:order val="0"/>
          <c:tx>
            <c:strRef>
              <c:f>'組圖(2)'!$B$16</c:f>
              <c:strCache>
                <c:ptCount val="1"/>
                <c:pt idx="0">
                  <c:v>50%</c:v>
                </c:pt>
              </c:strCache>
            </c:strRef>
          </c:tx>
          <c:spPr>
            <a:solidFill>
              <a:schemeClr val="accent1">
                <a:lumMod val="20000"/>
                <a:lumOff val="80000"/>
              </a:schemeClr>
            </a:solidFill>
          </c:spPr>
          <c:invertIfNegative val="0"/>
          <c:cat>
            <c:strRef>
              <c:f>'組圖(2)'!$A$17:$A$19</c:f>
              <c:strCache>
                <c:ptCount val="3"/>
                <c:pt idx="0">
                  <c:v>低筋</c:v>
                </c:pt>
                <c:pt idx="1">
                  <c:v>中筋</c:v>
                </c:pt>
                <c:pt idx="2">
                  <c:v>高筋</c:v>
                </c:pt>
              </c:strCache>
            </c:strRef>
          </c:cat>
          <c:val>
            <c:numRef>
              <c:f>'組圖(2)'!$B$17:$B$19</c:f>
              <c:numCache>
                <c:formatCode>General</c:formatCode>
                <c:ptCount val="3"/>
                <c:pt idx="0">
                  <c:v>6.6</c:v>
                </c:pt>
                <c:pt idx="1">
                  <c:v>5.4</c:v>
                </c:pt>
                <c:pt idx="2">
                  <c:v>4</c:v>
                </c:pt>
              </c:numCache>
            </c:numRef>
          </c:val>
          <c:extLst>
            <c:ext xmlns:c16="http://schemas.microsoft.com/office/drawing/2014/chart" uri="{C3380CC4-5D6E-409C-BE32-E72D297353CC}">
              <c16:uniqueId val="{00000000-830B-4735-A554-A8B25B01306F}"/>
            </c:ext>
          </c:extLst>
        </c:ser>
        <c:ser>
          <c:idx val="1"/>
          <c:order val="1"/>
          <c:tx>
            <c:strRef>
              <c:f>'組圖(2)'!$C$16</c:f>
              <c:strCache>
                <c:ptCount val="1"/>
                <c:pt idx="0">
                  <c:v>60%</c:v>
                </c:pt>
              </c:strCache>
            </c:strRef>
          </c:tx>
          <c:spPr>
            <a:solidFill>
              <a:schemeClr val="accent1">
                <a:lumMod val="60000"/>
                <a:lumOff val="40000"/>
              </a:schemeClr>
            </a:solidFill>
          </c:spPr>
          <c:invertIfNegative val="0"/>
          <c:cat>
            <c:strRef>
              <c:f>'組圖(2)'!$A$17:$A$19</c:f>
              <c:strCache>
                <c:ptCount val="3"/>
                <c:pt idx="0">
                  <c:v>低筋</c:v>
                </c:pt>
                <c:pt idx="1">
                  <c:v>中筋</c:v>
                </c:pt>
                <c:pt idx="2">
                  <c:v>高筋</c:v>
                </c:pt>
              </c:strCache>
            </c:strRef>
          </c:cat>
          <c:val>
            <c:numRef>
              <c:f>'組圖(2)'!$C$17:$C$19</c:f>
              <c:numCache>
                <c:formatCode>General</c:formatCode>
                <c:ptCount val="3"/>
                <c:pt idx="0">
                  <c:v>6</c:v>
                </c:pt>
                <c:pt idx="1">
                  <c:v>5</c:v>
                </c:pt>
                <c:pt idx="2">
                  <c:v>3.5</c:v>
                </c:pt>
              </c:numCache>
            </c:numRef>
          </c:val>
          <c:extLst>
            <c:ext xmlns:c16="http://schemas.microsoft.com/office/drawing/2014/chart" uri="{C3380CC4-5D6E-409C-BE32-E72D297353CC}">
              <c16:uniqueId val="{00000001-830B-4735-A554-A8B25B01306F}"/>
            </c:ext>
          </c:extLst>
        </c:ser>
        <c:ser>
          <c:idx val="2"/>
          <c:order val="2"/>
          <c:tx>
            <c:strRef>
              <c:f>'組圖(2)'!$D$16</c:f>
              <c:strCache>
                <c:ptCount val="1"/>
                <c:pt idx="0">
                  <c:v>75%</c:v>
                </c:pt>
              </c:strCache>
            </c:strRef>
          </c:tx>
          <c:spPr>
            <a:solidFill>
              <a:schemeClr val="accent1">
                <a:lumMod val="75000"/>
              </a:schemeClr>
            </a:solidFill>
          </c:spPr>
          <c:invertIfNegative val="0"/>
          <c:cat>
            <c:strRef>
              <c:f>'組圖(2)'!$A$17:$A$19</c:f>
              <c:strCache>
                <c:ptCount val="3"/>
                <c:pt idx="0">
                  <c:v>低筋</c:v>
                </c:pt>
                <c:pt idx="1">
                  <c:v>中筋</c:v>
                </c:pt>
                <c:pt idx="2">
                  <c:v>高筋</c:v>
                </c:pt>
              </c:strCache>
            </c:strRef>
          </c:cat>
          <c:val>
            <c:numRef>
              <c:f>'組圖(2)'!$D$17:$D$19</c:f>
              <c:numCache>
                <c:formatCode>General</c:formatCode>
                <c:ptCount val="3"/>
                <c:pt idx="0">
                  <c:v>4.5</c:v>
                </c:pt>
                <c:pt idx="1">
                  <c:v>4</c:v>
                </c:pt>
                <c:pt idx="2">
                  <c:v>2</c:v>
                </c:pt>
              </c:numCache>
            </c:numRef>
          </c:val>
          <c:extLst>
            <c:ext xmlns:c16="http://schemas.microsoft.com/office/drawing/2014/chart" uri="{C3380CC4-5D6E-409C-BE32-E72D297353CC}">
              <c16:uniqueId val="{00000002-830B-4735-A554-A8B25B01306F}"/>
            </c:ext>
          </c:extLst>
        </c:ser>
        <c:dLbls>
          <c:showLegendKey val="0"/>
          <c:showVal val="0"/>
          <c:showCatName val="0"/>
          <c:showSerName val="0"/>
          <c:showPercent val="0"/>
          <c:showBubbleSize val="0"/>
        </c:dLbls>
        <c:gapWidth val="150"/>
        <c:axId val="131836928"/>
        <c:axId val="131601152"/>
      </c:barChart>
      <c:catAx>
        <c:axId val="131836928"/>
        <c:scaling>
          <c:orientation val="minMax"/>
        </c:scaling>
        <c:delete val="0"/>
        <c:axPos val="b"/>
        <c:numFmt formatCode="General" sourceLinked="1"/>
        <c:majorTickMark val="none"/>
        <c:minorTickMark val="none"/>
        <c:tickLblPos val="nextTo"/>
        <c:crossAx val="131601152"/>
        <c:crosses val="autoZero"/>
        <c:auto val="1"/>
        <c:lblAlgn val="ctr"/>
        <c:lblOffset val="100"/>
        <c:noMultiLvlLbl val="0"/>
      </c:catAx>
      <c:valAx>
        <c:axId val="131601152"/>
        <c:scaling>
          <c:orientation val="minMax"/>
          <c:max val="10"/>
        </c:scaling>
        <c:delete val="0"/>
        <c:axPos val="l"/>
        <c:majorGridlines/>
        <c:title>
          <c:tx>
            <c:rich>
              <a:bodyPr rot="0" vert="wordArtVertRtl"/>
              <a:lstStyle/>
              <a:p>
                <a:pPr>
                  <a:defRPr/>
                </a:pPr>
                <a:r>
                  <a:rPr lang="zh-TW" altLang="en-US" b="0"/>
                  <a:t>平滑度</a:t>
                </a:r>
              </a:p>
            </c:rich>
          </c:tx>
          <c:layout>
            <c:manualLayout>
              <c:xMode val="edge"/>
              <c:yMode val="edge"/>
              <c:x val="3.1609368331228906E-3"/>
              <c:y val="0.30102984957158441"/>
            </c:manualLayout>
          </c:layout>
          <c:overlay val="0"/>
        </c:title>
        <c:numFmt formatCode="General" sourceLinked="1"/>
        <c:majorTickMark val="out"/>
        <c:minorTickMark val="none"/>
        <c:tickLblPos val="nextTo"/>
        <c:crossAx val="131836928"/>
        <c:crosses val="autoZero"/>
        <c:crossBetween val="between"/>
        <c:majorUnit val="2"/>
      </c:valAx>
      <c:spPr>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276527934008248"/>
          <c:y val="5.0925925925925923E-2"/>
          <c:w val="0.7135442444694412"/>
          <c:h val="0.69815616797900248"/>
        </c:manualLayout>
      </c:layout>
      <c:scatterChart>
        <c:scatterStyle val="lineMarker"/>
        <c:varyColors val="0"/>
        <c:ser>
          <c:idx val="0"/>
          <c:order val="0"/>
          <c:tx>
            <c:strRef>
              <c:f>如何描述數據!$A$26</c:f>
              <c:strCache>
                <c:ptCount val="1"/>
                <c:pt idx="0">
                  <c:v>甲</c:v>
                </c:pt>
              </c:strCache>
            </c:strRef>
          </c:tx>
          <c:spPr>
            <a:ln w="25400" cap="rnd">
              <a:noFill/>
              <a:round/>
            </a:ln>
            <a:effectLst/>
          </c:spPr>
          <c:marker>
            <c:symbol val="circle"/>
            <c:size val="5"/>
            <c:spPr>
              <a:solidFill>
                <a:srgbClr val="5B9BD5">
                  <a:alpha val="50196"/>
                </a:srgbClr>
              </a:solidFill>
              <a:ln w="9525">
                <a:solidFill>
                  <a:schemeClr val="accent1"/>
                </a:solidFill>
              </a:ln>
              <a:effectLst/>
            </c:spPr>
          </c:marker>
          <c:xVal>
            <c:numRef>
              <c:f>如何描述數據!$F$26:$F$35</c:f>
              <c:numCache>
                <c:formatCode>General</c:formatCode>
                <c:ptCount val="10"/>
                <c:pt idx="0">
                  <c:v>1.0820633267532873</c:v>
                </c:pt>
                <c:pt idx="1">
                  <c:v>1.0891535201725924</c:v>
                </c:pt>
                <c:pt idx="2">
                  <c:v>1.1734644033524755</c:v>
                </c:pt>
                <c:pt idx="3">
                  <c:v>1.170371466871357</c:v>
                </c:pt>
                <c:pt idx="4">
                  <c:v>0.82793333046096174</c:v>
                </c:pt>
                <c:pt idx="5">
                  <c:v>1.1519894168003737</c:v>
                </c:pt>
                <c:pt idx="6">
                  <c:v>1.0027520449772391</c:v>
                </c:pt>
                <c:pt idx="7">
                  <c:v>0.95068703016355494</c:v>
                </c:pt>
                <c:pt idx="8">
                  <c:v>0.81310382694671457</c:v>
                </c:pt>
                <c:pt idx="9">
                  <c:v>0.91867461107622617</c:v>
                </c:pt>
              </c:numCache>
            </c:numRef>
          </c:xVal>
          <c:yVal>
            <c:numRef>
              <c:f>如何描述數據!$B$26:$B$35</c:f>
              <c:numCache>
                <c:formatCode>General</c:formatCode>
                <c:ptCount val="10"/>
                <c:pt idx="0">
                  <c:v>4</c:v>
                </c:pt>
                <c:pt idx="1">
                  <c:v>4.2</c:v>
                </c:pt>
                <c:pt idx="2">
                  <c:v>3</c:v>
                </c:pt>
                <c:pt idx="3">
                  <c:v>3.5</c:v>
                </c:pt>
                <c:pt idx="4">
                  <c:v>4</c:v>
                </c:pt>
                <c:pt idx="5">
                  <c:v>3.7</c:v>
                </c:pt>
                <c:pt idx="6">
                  <c:v>5</c:v>
                </c:pt>
                <c:pt idx="7">
                  <c:v>3</c:v>
                </c:pt>
                <c:pt idx="8">
                  <c:v>4</c:v>
                </c:pt>
                <c:pt idx="9">
                  <c:v>3.9</c:v>
                </c:pt>
              </c:numCache>
            </c:numRef>
          </c:yVal>
          <c:smooth val="0"/>
          <c:extLst>
            <c:ext xmlns:c16="http://schemas.microsoft.com/office/drawing/2014/chart" uri="{C3380CC4-5D6E-409C-BE32-E72D297353CC}">
              <c16:uniqueId val="{00000014-A2FB-4E90-B863-547943AEB0D0}"/>
            </c:ext>
          </c:extLst>
        </c:ser>
        <c:ser>
          <c:idx val="1"/>
          <c:order val="1"/>
          <c:tx>
            <c:strRef>
              <c:f>如何描述數據!$A$36</c:f>
              <c:strCache>
                <c:ptCount val="1"/>
                <c:pt idx="0">
                  <c:v>乙</c:v>
                </c:pt>
              </c:strCache>
            </c:strRef>
          </c:tx>
          <c:spPr>
            <a:ln w="25400" cap="rnd">
              <a:noFill/>
              <a:round/>
            </a:ln>
            <a:effectLst/>
          </c:spPr>
          <c:marker>
            <c:symbol val="circle"/>
            <c:size val="5"/>
            <c:spPr>
              <a:solidFill>
                <a:srgbClr val="ED7D31">
                  <a:alpha val="50196"/>
                </a:srgbClr>
              </a:solidFill>
              <a:ln w="9525">
                <a:solidFill>
                  <a:schemeClr val="accent2"/>
                </a:solidFill>
              </a:ln>
              <a:effectLst/>
            </c:spPr>
          </c:marker>
          <c:xVal>
            <c:numRef>
              <c:f>如何描述數據!$F$36:$F$45</c:f>
              <c:numCache>
                <c:formatCode>General</c:formatCode>
                <c:ptCount val="10"/>
                <c:pt idx="0">
                  <c:v>2.8702199446076331</c:v>
                </c:pt>
                <c:pt idx="1">
                  <c:v>3.169130597382678</c:v>
                </c:pt>
                <c:pt idx="2">
                  <c:v>2.8641610464562266</c:v>
                </c:pt>
                <c:pt idx="3">
                  <c:v>3.1921506947952252</c:v>
                </c:pt>
                <c:pt idx="4">
                  <c:v>2.8506334042286379</c:v>
                </c:pt>
                <c:pt idx="5">
                  <c:v>2.9202462864940024</c:v>
                </c:pt>
                <c:pt idx="6">
                  <c:v>2.9159315102731784</c:v>
                </c:pt>
                <c:pt idx="7">
                  <c:v>2.8587487862027663</c:v>
                </c:pt>
                <c:pt idx="8">
                  <c:v>2.9011548377162484</c:v>
                </c:pt>
                <c:pt idx="9">
                  <c:v>2.8348289861927451</c:v>
                </c:pt>
              </c:numCache>
            </c:numRef>
          </c:xVal>
          <c:yVal>
            <c:numRef>
              <c:f>如何描述數據!$B$36:$B$45</c:f>
              <c:numCache>
                <c:formatCode>General</c:formatCode>
                <c:ptCount val="10"/>
                <c:pt idx="0">
                  <c:v>5.5</c:v>
                </c:pt>
                <c:pt idx="1">
                  <c:v>5.7</c:v>
                </c:pt>
                <c:pt idx="2">
                  <c:v>8</c:v>
                </c:pt>
                <c:pt idx="3">
                  <c:v>6</c:v>
                </c:pt>
                <c:pt idx="4">
                  <c:v>5.9</c:v>
                </c:pt>
                <c:pt idx="5">
                  <c:v>6</c:v>
                </c:pt>
                <c:pt idx="6">
                  <c:v>6.3</c:v>
                </c:pt>
                <c:pt idx="7">
                  <c:v>6.5</c:v>
                </c:pt>
                <c:pt idx="8">
                  <c:v>10</c:v>
                </c:pt>
                <c:pt idx="9">
                  <c:v>7</c:v>
                </c:pt>
              </c:numCache>
            </c:numRef>
          </c:yVal>
          <c:smooth val="0"/>
          <c:extLst>
            <c:ext xmlns:c16="http://schemas.microsoft.com/office/drawing/2014/chart" uri="{C3380CC4-5D6E-409C-BE32-E72D297353CC}">
              <c16:uniqueId val="{00000015-A2FB-4E90-B863-547943AEB0D0}"/>
            </c:ext>
          </c:extLst>
        </c:ser>
        <c:dLbls>
          <c:showLegendKey val="0"/>
          <c:showVal val="0"/>
          <c:showCatName val="0"/>
          <c:showSerName val="0"/>
          <c:showPercent val="0"/>
          <c:showBubbleSize val="0"/>
        </c:dLbls>
        <c:axId val="589836960"/>
        <c:axId val="589837944"/>
      </c:scatterChart>
      <c:valAx>
        <c:axId val="589836960"/>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7944"/>
        <c:crosses val="autoZero"/>
        <c:crossBetween val="midCat"/>
        <c:majorUnit val="1"/>
      </c:valAx>
      <c:valAx>
        <c:axId val="589837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589836960"/>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816198592752699"/>
          <c:y val="0.23786188016820481"/>
          <c:w val="0.62325909422070103"/>
          <c:h val="0.59059295007478907"/>
        </c:manualLayout>
      </c:layout>
      <c:scatterChart>
        <c:scatterStyle val="lineMarker"/>
        <c:varyColors val="0"/>
        <c:ser>
          <c:idx val="1"/>
          <c:order val="0"/>
          <c:tx>
            <c:strRef>
              <c:f>'組圖(2)'!$A$7</c:f>
              <c:strCache>
                <c:ptCount val="1"/>
                <c:pt idx="0">
                  <c:v>低筋</c:v>
                </c:pt>
              </c:strCache>
            </c:strRef>
          </c:tx>
          <c:spPr>
            <a:ln>
              <a:solidFill>
                <a:schemeClr val="accent2">
                  <a:lumMod val="40000"/>
                  <a:lumOff val="60000"/>
                </a:schemeClr>
              </a:solidFill>
            </a:ln>
          </c:spPr>
          <c:marker>
            <c:spPr>
              <a:solidFill>
                <a:schemeClr val="accent2">
                  <a:lumMod val="40000"/>
                  <a:lumOff val="60000"/>
                </a:schemeClr>
              </a:solidFill>
              <a:ln>
                <a:solidFill>
                  <a:schemeClr val="tx1"/>
                </a:solidFill>
              </a:ln>
            </c:spPr>
          </c:marker>
          <c:xVal>
            <c:numRef>
              <c:f>'組圖(2)'!$B$6:$D$6</c:f>
              <c:numCache>
                <c:formatCode>0%</c:formatCode>
                <c:ptCount val="3"/>
                <c:pt idx="0">
                  <c:v>0.5</c:v>
                </c:pt>
                <c:pt idx="1">
                  <c:v>0.6</c:v>
                </c:pt>
                <c:pt idx="2">
                  <c:v>0.75</c:v>
                </c:pt>
              </c:numCache>
            </c:numRef>
          </c:xVal>
          <c:yVal>
            <c:numRef>
              <c:f>'組圖(2)'!$B$7:$D$7</c:f>
              <c:numCache>
                <c:formatCode>General</c:formatCode>
                <c:ptCount val="3"/>
                <c:pt idx="0">
                  <c:v>3580</c:v>
                </c:pt>
                <c:pt idx="1">
                  <c:v>3651</c:v>
                </c:pt>
                <c:pt idx="2">
                  <c:v>3700</c:v>
                </c:pt>
              </c:numCache>
            </c:numRef>
          </c:yVal>
          <c:smooth val="0"/>
          <c:extLst>
            <c:ext xmlns:c16="http://schemas.microsoft.com/office/drawing/2014/chart" uri="{C3380CC4-5D6E-409C-BE32-E72D297353CC}">
              <c16:uniqueId val="{00000000-4C64-41ED-A541-02FC2B92F048}"/>
            </c:ext>
          </c:extLst>
        </c:ser>
        <c:ser>
          <c:idx val="2"/>
          <c:order val="1"/>
          <c:tx>
            <c:strRef>
              <c:f>'組圖(2)'!$A$8</c:f>
              <c:strCache>
                <c:ptCount val="1"/>
                <c:pt idx="0">
                  <c:v>中筋</c:v>
                </c:pt>
              </c:strCache>
            </c:strRef>
          </c:tx>
          <c:spPr>
            <a:ln>
              <a:solidFill>
                <a:schemeClr val="accent2">
                  <a:lumMod val="75000"/>
                </a:schemeClr>
              </a:solidFill>
            </a:ln>
          </c:spPr>
          <c:marker>
            <c:spPr>
              <a:solidFill>
                <a:schemeClr val="accent2">
                  <a:lumMod val="75000"/>
                </a:schemeClr>
              </a:solidFill>
              <a:ln>
                <a:solidFill>
                  <a:schemeClr val="tx1"/>
                </a:solidFill>
              </a:ln>
            </c:spPr>
          </c:marker>
          <c:xVal>
            <c:numRef>
              <c:f>'組圖(2)'!$B$6:$D$6</c:f>
              <c:numCache>
                <c:formatCode>0%</c:formatCode>
                <c:ptCount val="3"/>
                <c:pt idx="0">
                  <c:v>0.5</c:v>
                </c:pt>
                <c:pt idx="1">
                  <c:v>0.6</c:v>
                </c:pt>
                <c:pt idx="2">
                  <c:v>0.75</c:v>
                </c:pt>
              </c:numCache>
            </c:numRef>
          </c:xVal>
          <c:yVal>
            <c:numRef>
              <c:f>'組圖(2)'!$B$8:$D$8</c:f>
              <c:numCache>
                <c:formatCode>General</c:formatCode>
                <c:ptCount val="3"/>
                <c:pt idx="0">
                  <c:v>3550</c:v>
                </c:pt>
                <c:pt idx="1">
                  <c:v>3570</c:v>
                </c:pt>
                <c:pt idx="2">
                  <c:v>3580</c:v>
                </c:pt>
              </c:numCache>
            </c:numRef>
          </c:yVal>
          <c:smooth val="0"/>
          <c:extLst>
            <c:ext xmlns:c16="http://schemas.microsoft.com/office/drawing/2014/chart" uri="{C3380CC4-5D6E-409C-BE32-E72D297353CC}">
              <c16:uniqueId val="{00000001-4C64-41ED-A541-02FC2B92F048}"/>
            </c:ext>
          </c:extLst>
        </c:ser>
        <c:ser>
          <c:idx val="3"/>
          <c:order val="2"/>
          <c:tx>
            <c:strRef>
              <c:f>'組圖(2)'!$A$9</c:f>
              <c:strCache>
                <c:ptCount val="1"/>
                <c:pt idx="0">
                  <c:v>高筋</c:v>
                </c:pt>
              </c:strCache>
            </c:strRef>
          </c:tx>
          <c:spPr>
            <a:ln>
              <a:solidFill>
                <a:schemeClr val="accent2">
                  <a:lumMod val="50000"/>
                </a:schemeClr>
              </a:solidFill>
            </a:ln>
          </c:spPr>
          <c:marker>
            <c:symbol val="circle"/>
            <c:size val="7"/>
            <c:spPr>
              <a:solidFill>
                <a:schemeClr val="accent2">
                  <a:lumMod val="50000"/>
                </a:schemeClr>
              </a:solidFill>
              <a:ln>
                <a:solidFill>
                  <a:schemeClr val="tx1"/>
                </a:solidFill>
              </a:ln>
            </c:spPr>
          </c:marker>
          <c:xVal>
            <c:numRef>
              <c:f>'組圖(2)'!$B$6:$D$6</c:f>
              <c:numCache>
                <c:formatCode>0%</c:formatCode>
                <c:ptCount val="3"/>
                <c:pt idx="0">
                  <c:v>0.5</c:v>
                </c:pt>
                <c:pt idx="1">
                  <c:v>0.6</c:v>
                </c:pt>
                <c:pt idx="2">
                  <c:v>0.75</c:v>
                </c:pt>
              </c:numCache>
            </c:numRef>
          </c:xVal>
          <c:yVal>
            <c:numRef>
              <c:f>'組圖(2)'!$B$9:$D$9</c:f>
              <c:numCache>
                <c:formatCode>General</c:formatCode>
                <c:ptCount val="3"/>
                <c:pt idx="0">
                  <c:v>3448</c:v>
                </c:pt>
                <c:pt idx="1">
                  <c:v>3450</c:v>
                </c:pt>
                <c:pt idx="2">
                  <c:v>3552</c:v>
                </c:pt>
              </c:numCache>
            </c:numRef>
          </c:yVal>
          <c:smooth val="0"/>
          <c:extLst>
            <c:ext xmlns:c16="http://schemas.microsoft.com/office/drawing/2014/chart" uri="{C3380CC4-5D6E-409C-BE32-E72D297353CC}">
              <c16:uniqueId val="{00000002-4C64-41ED-A541-02FC2B92F048}"/>
            </c:ext>
          </c:extLst>
        </c:ser>
        <c:dLbls>
          <c:showLegendKey val="0"/>
          <c:showVal val="0"/>
          <c:showCatName val="0"/>
          <c:showSerName val="0"/>
          <c:showPercent val="0"/>
          <c:showBubbleSize val="0"/>
        </c:dLbls>
        <c:axId val="131622400"/>
        <c:axId val="131624320"/>
      </c:scatterChart>
      <c:valAx>
        <c:axId val="131622400"/>
        <c:scaling>
          <c:orientation val="minMax"/>
          <c:max val="0.75000000000000011"/>
          <c:min val="0.5"/>
        </c:scaling>
        <c:delete val="0"/>
        <c:axPos val="b"/>
        <c:numFmt formatCode="0%" sourceLinked="1"/>
        <c:majorTickMark val="none"/>
        <c:minorTickMark val="none"/>
        <c:tickLblPos val="none"/>
        <c:crossAx val="131624320"/>
        <c:crosses val="autoZero"/>
        <c:crossBetween val="midCat"/>
      </c:valAx>
      <c:valAx>
        <c:axId val="131624320"/>
        <c:scaling>
          <c:orientation val="minMax"/>
          <c:max val="3700"/>
          <c:min val="3400"/>
        </c:scaling>
        <c:delete val="0"/>
        <c:axPos val="l"/>
        <c:title>
          <c:tx>
            <c:rich>
              <a:bodyPr rot="0" vert="wordArtVertRtl"/>
              <a:lstStyle/>
              <a:p>
                <a:pPr>
                  <a:defRPr/>
                </a:pPr>
                <a:r>
                  <a:rPr lang="zh-TW" b="0"/>
                  <a:t>透光度</a:t>
                </a:r>
              </a:p>
            </c:rich>
          </c:tx>
          <c:layout>
            <c:manualLayout>
              <c:xMode val="edge"/>
              <c:yMode val="edge"/>
              <c:x val="2.2007905176607851E-3"/>
              <c:y val="0.36468715604097873"/>
            </c:manualLayout>
          </c:layout>
          <c:overlay val="0"/>
        </c:title>
        <c:numFmt formatCode="General" sourceLinked="1"/>
        <c:majorTickMark val="out"/>
        <c:minorTickMark val="none"/>
        <c:tickLblPos val="nextTo"/>
        <c:crossAx val="131622400"/>
        <c:crosses val="autoZero"/>
        <c:crossBetween val="midCat"/>
        <c:majorUnit val="100"/>
      </c:valAx>
    </c:plotArea>
    <c:legend>
      <c:legendPos val="r"/>
      <c:layout>
        <c:manualLayout>
          <c:xMode val="edge"/>
          <c:yMode val="edge"/>
          <c:x val="0.26204837503358369"/>
          <c:y val="0.10343465131374707"/>
          <c:w val="0.63867407902842788"/>
          <c:h val="0.17418167852759628"/>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9830300379119276"/>
          <c:y val="0.2153099206441369"/>
          <c:w val="0.60003878681831435"/>
          <c:h val="0.59837175749247029"/>
        </c:manualLayout>
      </c:layout>
      <c:scatterChart>
        <c:scatterStyle val="lineMarker"/>
        <c:varyColors val="0"/>
        <c:ser>
          <c:idx val="1"/>
          <c:order val="0"/>
          <c:tx>
            <c:strRef>
              <c:f>'組圖(2)'!$A$12</c:f>
              <c:strCache>
                <c:ptCount val="1"/>
                <c:pt idx="0">
                  <c:v>低筋</c:v>
                </c:pt>
              </c:strCache>
            </c:strRef>
          </c:tx>
          <c:spPr>
            <a:ln>
              <a:solidFill>
                <a:schemeClr val="accent2">
                  <a:lumMod val="40000"/>
                  <a:lumOff val="60000"/>
                </a:schemeClr>
              </a:solidFill>
            </a:ln>
          </c:spPr>
          <c:marker>
            <c:spPr>
              <a:solidFill>
                <a:schemeClr val="accent2">
                  <a:lumMod val="40000"/>
                  <a:lumOff val="60000"/>
                </a:schemeClr>
              </a:solidFill>
              <a:ln>
                <a:solidFill>
                  <a:schemeClr val="tx1"/>
                </a:solidFill>
              </a:ln>
            </c:spPr>
          </c:marker>
          <c:xVal>
            <c:numRef>
              <c:f>'組圖(2)'!$B$11:$D$11</c:f>
              <c:numCache>
                <c:formatCode>0%</c:formatCode>
                <c:ptCount val="3"/>
                <c:pt idx="0">
                  <c:v>0.5</c:v>
                </c:pt>
                <c:pt idx="1">
                  <c:v>0.6</c:v>
                </c:pt>
                <c:pt idx="2">
                  <c:v>0.75</c:v>
                </c:pt>
              </c:numCache>
            </c:numRef>
          </c:xVal>
          <c:yVal>
            <c:numRef>
              <c:f>'組圖(2)'!$B$12:$D$12</c:f>
              <c:numCache>
                <c:formatCode>General</c:formatCode>
                <c:ptCount val="3"/>
                <c:pt idx="0">
                  <c:v>0.38</c:v>
                </c:pt>
                <c:pt idx="1">
                  <c:v>0.39</c:v>
                </c:pt>
                <c:pt idx="2">
                  <c:v>0.3</c:v>
                </c:pt>
              </c:numCache>
            </c:numRef>
          </c:yVal>
          <c:smooth val="0"/>
          <c:extLst>
            <c:ext xmlns:c16="http://schemas.microsoft.com/office/drawing/2014/chart" uri="{C3380CC4-5D6E-409C-BE32-E72D297353CC}">
              <c16:uniqueId val="{00000000-67AD-44B1-BC47-19F19C88BF57}"/>
            </c:ext>
          </c:extLst>
        </c:ser>
        <c:ser>
          <c:idx val="2"/>
          <c:order val="1"/>
          <c:tx>
            <c:strRef>
              <c:f>'組圖(2)'!$A$13</c:f>
              <c:strCache>
                <c:ptCount val="1"/>
                <c:pt idx="0">
                  <c:v>中筋</c:v>
                </c:pt>
              </c:strCache>
            </c:strRef>
          </c:tx>
          <c:spPr>
            <a:ln>
              <a:solidFill>
                <a:schemeClr val="accent2">
                  <a:lumMod val="75000"/>
                </a:schemeClr>
              </a:solidFill>
            </a:ln>
          </c:spPr>
          <c:marker>
            <c:spPr>
              <a:solidFill>
                <a:schemeClr val="accent2">
                  <a:lumMod val="75000"/>
                </a:schemeClr>
              </a:solidFill>
              <a:ln>
                <a:solidFill>
                  <a:schemeClr val="tx1"/>
                </a:solidFill>
              </a:ln>
            </c:spPr>
          </c:marker>
          <c:xVal>
            <c:numRef>
              <c:f>'組圖(2)'!$B$11:$D$11</c:f>
              <c:numCache>
                <c:formatCode>0%</c:formatCode>
                <c:ptCount val="3"/>
                <c:pt idx="0">
                  <c:v>0.5</c:v>
                </c:pt>
                <c:pt idx="1">
                  <c:v>0.6</c:v>
                </c:pt>
                <c:pt idx="2">
                  <c:v>0.75</c:v>
                </c:pt>
              </c:numCache>
            </c:numRef>
          </c:xVal>
          <c:yVal>
            <c:numRef>
              <c:f>'組圖(2)'!$B$13:$D$13</c:f>
              <c:numCache>
                <c:formatCode>General</c:formatCode>
                <c:ptCount val="3"/>
                <c:pt idx="0">
                  <c:v>0.48</c:v>
                </c:pt>
                <c:pt idx="1">
                  <c:v>0.61</c:v>
                </c:pt>
                <c:pt idx="2">
                  <c:v>0.41</c:v>
                </c:pt>
              </c:numCache>
            </c:numRef>
          </c:yVal>
          <c:smooth val="0"/>
          <c:extLst>
            <c:ext xmlns:c16="http://schemas.microsoft.com/office/drawing/2014/chart" uri="{C3380CC4-5D6E-409C-BE32-E72D297353CC}">
              <c16:uniqueId val="{00000001-67AD-44B1-BC47-19F19C88BF57}"/>
            </c:ext>
          </c:extLst>
        </c:ser>
        <c:ser>
          <c:idx val="3"/>
          <c:order val="2"/>
          <c:tx>
            <c:strRef>
              <c:f>'組圖(2)'!$A$14</c:f>
              <c:strCache>
                <c:ptCount val="1"/>
                <c:pt idx="0">
                  <c:v>高筋</c:v>
                </c:pt>
              </c:strCache>
            </c:strRef>
          </c:tx>
          <c:spPr>
            <a:ln>
              <a:solidFill>
                <a:schemeClr val="accent2">
                  <a:lumMod val="50000"/>
                </a:schemeClr>
              </a:solidFill>
            </a:ln>
          </c:spPr>
          <c:marker>
            <c:symbol val="circle"/>
            <c:size val="7"/>
            <c:spPr>
              <a:solidFill>
                <a:schemeClr val="accent2">
                  <a:lumMod val="50000"/>
                </a:schemeClr>
              </a:solidFill>
              <a:ln>
                <a:solidFill>
                  <a:schemeClr val="tx1"/>
                </a:solidFill>
              </a:ln>
            </c:spPr>
          </c:marker>
          <c:xVal>
            <c:numRef>
              <c:f>'組圖(2)'!$B$11:$D$11</c:f>
              <c:numCache>
                <c:formatCode>0%</c:formatCode>
                <c:ptCount val="3"/>
                <c:pt idx="0">
                  <c:v>0.5</c:v>
                </c:pt>
                <c:pt idx="1">
                  <c:v>0.6</c:v>
                </c:pt>
                <c:pt idx="2">
                  <c:v>0.75</c:v>
                </c:pt>
              </c:numCache>
            </c:numRef>
          </c:xVal>
          <c:yVal>
            <c:numRef>
              <c:f>'組圖(2)'!$B$14:$D$14</c:f>
              <c:numCache>
                <c:formatCode>General</c:formatCode>
                <c:ptCount val="3"/>
                <c:pt idx="0">
                  <c:v>0.5</c:v>
                </c:pt>
                <c:pt idx="1">
                  <c:v>0.7</c:v>
                </c:pt>
                <c:pt idx="2">
                  <c:v>0.65</c:v>
                </c:pt>
              </c:numCache>
            </c:numRef>
          </c:yVal>
          <c:smooth val="0"/>
          <c:extLst>
            <c:ext xmlns:c16="http://schemas.microsoft.com/office/drawing/2014/chart" uri="{C3380CC4-5D6E-409C-BE32-E72D297353CC}">
              <c16:uniqueId val="{00000002-67AD-44B1-BC47-19F19C88BF57}"/>
            </c:ext>
          </c:extLst>
        </c:ser>
        <c:dLbls>
          <c:showLegendKey val="0"/>
          <c:showVal val="0"/>
          <c:showCatName val="0"/>
          <c:showSerName val="0"/>
          <c:showPercent val="0"/>
          <c:showBubbleSize val="0"/>
        </c:dLbls>
        <c:axId val="131674880"/>
        <c:axId val="131676800"/>
      </c:scatterChart>
      <c:valAx>
        <c:axId val="131674880"/>
        <c:scaling>
          <c:orientation val="minMax"/>
          <c:max val="0.75000000000000011"/>
          <c:min val="0.5"/>
        </c:scaling>
        <c:delete val="0"/>
        <c:axPos val="b"/>
        <c:numFmt formatCode="0%" sourceLinked="1"/>
        <c:majorTickMark val="none"/>
        <c:minorTickMark val="none"/>
        <c:tickLblPos val="none"/>
        <c:crossAx val="131676800"/>
        <c:crosses val="autoZero"/>
        <c:crossBetween val="midCat"/>
      </c:valAx>
      <c:valAx>
        <c:axId val="131676800"/>
        <c:scaling>
          <c:orientation val="minMax"/>
          <c:max val="0.8"/>
        </c:scaling>
        <c:delete val="0"/>
        <c:axPos val="l"/>
        <c:title>
          <c:tx>
            <c:rich>
              <a:bodyPr rot="0" vert="wordArtVertRtl"/>
              <a:lstStyle/>
              <a:p>
                <a:pPr>
                  <a:defRPr/>
                </a:pPr>
                <a:r>
                  <a:rPr lang="zh-TW" altLang="en-US" b="0"/>
                  <a:t>彈性</a:t>
                </a:r>
              </a:p>
            </c:rich>
          </c:tx>
          <c:layout>
            <c:manualLayout>
              <c:xMode val="edge"/>
              <c:yMode val="edge"/>
              <c:x val="2.6167979002624697E-3"/>
              <c:y val="0.32999837424993161"/>
            </c:manualLayout>
          </c:layout>
          <c:overlay val="0"/>
        </c:title>
        <c:numFmt formatCode="General" sourceLinked="1"/>
        <c:majorTickMark val="out"/>
        <c:minorTickMark val="none"/>
        <c:tickLblPos val="nextTo"/>
        <c:crossAx val="131674880"/>
        <c:crosses val="autoZero"/>
        <c:crossBetween val="midCat"/>
        <c:majorUnit val="0.2"/>
      </c:valAx>
    </c:plotArea>
    <c:plotVisOnly val="1"/>
    <c:dispBlanksAs val="gap"/>
    <c:showDLblsOverMax val="0"/>
  </c:chart>
  <c:spPr>
    <a:noFill/>
    <a:ln>
      <a:noFill/>
    </a:ln>
  </c:sp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21987057205812552"/>
          <c:y val="0.19589686035502191"/>
          <c:w val="0.66222773760935183"/>
          <c:h val="0.57298358354150913"/>
        </c:manualLayout>
      </c:layout>
      <c:scatterChart>
        <c:scatterStyle val="lineMarker"/>
        <c:varyColors val="0"/>
        <c:ser>
          <c:idx val="1"/>
          <c:order val="0"/>
          <c:tx>
            <c:strRef>
              <c:f>'組圖(2)'!$A$17</c:f>
              <c:strCache>
                <c:ptCount val="1"/>
                <c:pt idx="0">
                  <c:v>低筋</c:v>
                </c:pt>
              </c:strCache>
            </c:strRef>
          </c:tx>
          <c:spPr>
            <a:ln>
              <a:solidFill>
                <a:schemeClr val="accent2">
                  <a:lumMod val="40000"/>
                  <a:lumOff val="60000"/>
                </a:schemeClr>
              </a:solidFill>
            </a:ln>
          </c:spPr>
          <c:marker>
            <c:spPr>
              <a:solidFill>
                <a:schemeClr val="accent2">
                  <a:lumMod val="40000"/>
                  <a:lumOff val="60000"/>
                </a:schemeClr>
              </a:solidFill>
              <a:ln>
                <a:solidFill>
                  <a:schemeClr val="tx1"/>
                </a:solidFill>
              </a:ln>
            </c:spPr>
          </c:marker>
          <c:xVal>
            <c:numRef>
              <c:f>'組圖(2)'!$B$16:$D$16</c:f>
              <c:numCache>
                <c:formatCode>0%</c:formatCode>
                <c:ptCount val="3"/>
                <c:pt idx="0">
                  <c:v>0.5</c:v>
                </c:pt>
                <c:pt idx="1">
                  <c:v>0.6</c:v>
                </c:pt>
                <c:pt idx="2">
                  <c:v>0.75</c:v>
                </c:pt>
              </c:numCache>
            </c:numRef>
          </c:xVal>
          <c:yVal>
            <c:numRef>
              <c:f>'組圖(2)'!$B$17:$D$17</c:f>
              <c:numCache>
                <c:formatCode>General</c:formatCode>
                <c:ptCount val="3"/>
                <c:pt idx="0">
                  <c:v>6.6</c:v>
                </c:pt>
                <c:pt idx="1">
                  <c:v>6</c:v>
                </c:pt>
                <c:pt idx="2">
                  <c:v>4.5</c:v>
                </c:pt>
              </c:numCache>
            </c:numRef>
          </c:yVal>
          <c:smooth val="0"/>
          <c:extLst>
            <c:ext xmlns:c16="http://schemas.microsoft.com/office/drawing/2014/chart" uri="{C3380CC4-5D6E-409C-BE32-E72D297353CC}">
              <c16:uniqueId val="{00000000-796F-400E-9291-7166D43047A1}"/>
            </c:ext>
          </c:extLst>
        </c:ser>
        <c:ser>
          <c:idx val="2"/>
          <c:order val="1"/>
          <c:tx>
            <c:strRef>
              <c:f>'組圖(2)'!$A$18</c:f>
              <c:strCache>
                <c:ptCount val="1"/>
                <c:pt idx="0">
                  <c:v>中筋</c:v>
                </c:pt>
              </c:strCache>
            </c:strRef>
          </c:tx>
          <c:spPr>
            <a:ln>
              <a:solidFill>
                <a:schemeClr val="accent2">
                  <a:lumMod val="75000"/>
                </a:schemeClr>
              </a:solidFill>
            </a:ln>
          </c:spPr>
          <c:marker>
            <c:spPr>
              <a:solidFill>
                <a:schemeClr val="accent2">
                  <a:lumMod val="75000"/>
                </a:schemeClr>
              </a:solidFill>
              <a:ln>
                <a:solidFill>
                  <a:schemeClr val="tx1"/>
                </a:solidFill>
              </a:ln>
            </c:spPr>
          </c:marker>
          <c:xVal>
            <c:numRef>
              <c:f>'組圖(2)'!$B$16:$D$16</c:f>
              <c:numCache>
                <c:formatCode>0%</c:formatCode>
                <c:ptCount val="3"/>
                <c:pt idx="0">
                  <c:v>0.5</c:v>
                </c:pt>
                <c:pt idx="1">
                  <c:v>0.6</c:v>
                </c:pt>
                <c:pt idx="2">
                  <c:v>0.75</c:v>
                </c:pt>
              </c:numCache>
            </c:numRef>
          </c:xVal>
          <c:yVal>
            <c:numRef>
              <c:f>'組圖(2)'!$B$18:$D$18</c:f>
              <c:numCache>
                <c:formatCode>General</c:formatCode>
                <c:ptCount val="3"/>
                <c:pt idx="0">
                  <c:v>5.4</c:v>
                </c:pt>
                <c:pt idx="1">
                  <c:v>5</c:v>
                </c:pt>
                <c:pt idx="2">
                  <c:v>4</c:v>
                </c:pt>
              </c:numCache>
            </c:numRef>
          </c:yVal>
          <c:smooth val="0"/>
          <c:extLst>
            <c:ext xmlns:c16="http://schemas.microsoft.com/office/drawing/2014/chart" uri="{C3380CC4-5D6E-409C-BE32-E72D297353CC}">
              <c16:uniqueId val="{00000001-796F-400E-9291-7166D43047A1}"/>
            </c:ext>
          </c:extLst>
        </c:ser>
        <c:ser>
          <c:idx val="3"/>
          <c:order val="2"/>
          <c:tx>
            <c:strRef>
              <c:f>'組圖(2)'!$A$19</c:f>
              <c:strCache>
                <c:ptCount val="1"/>
                <c:pt idx="0">
                  <c:v>高筋</c:v>
                </c:pt>
              </c:strCache>
            </c:strRef>
          </c:tx>
          <c:spPr>
            <a:ln>
              <a:solidFill>
                <a:schemeClr val="accent2">
                  <a:lumMod val="50000"/>
                </a:schemeClr>
              </a:solidFill>
            </a:ln>
          </c:spPr>
          <c:marker>
            <c:symbol val="circle"/>
            <c:size val="7"/>
            <c:spPr>
              <a:solidFill>
                <a:schemeClr val="accent2">
                  <a:lumMod val="50000"/>
                </a:schemeClr>
              </a:solidFill>
              <a:ln>
                <a:solidFill>
                  <a:schemeClr val="tx1"/>
                </a:solidFill>
              </a:ln>
            </c:spPr>
          </c:marker>
          <c:xVal>
            <c:numRef>
              <c:f>'組圖(2)'!$B$16:$D$16</c:f>
              <c:numCache>
                <c:formatCode>0%</c:formatCode>
                <c:ptCount val="3"/>
                <c:pt idx="0">
                  <c:v>0.5</c:v>
                </c:pt>
                <c:pt idx="1">
                  <c:v>0.6</c:v>
                </c:pt>
                <c:pt idx="2">
                  <c:v>0.75</c:v>
                </c:pt>
              </c:numCache>
            </c:numRef>
          </c:xVal>
          <c:yVal>
            <c:numRef>
              <c:f>'組圖(2)'!$B$19:$D$19</c:f>
              <c:numCache>
                <c:formatCode>General</c:formatCode>
                <c:ptCount val="3"/>
                <c:pt idx="0">
                  <c:v>4</c:v>
                </c:pt>
                <c:pt idx="1">
                  <c:v>3.5</c:v>
                </c:pt>
                <c:pt idx="2">
                  <c:v>2</c:v>
                </c:pt>
              </c:numCache>
            </c:numRef>
          </c:yVal>
          <c:smooth val="0"/>
          <c:extLst>
            <c:ext xmlns:c16="http://schemas.microsoft.com/office/drawing/2014/chart" uri="{C3380CC4-5D6E-409C-BE32-E72D297353CC}">
              <c16:uniqueId val="{00000002-796F-400E-9291-7166D43047A1}"/>
            </c:ext>
          </c:extLst>
        </c:ser>
        <c:ser>
          <c:idx val="0"/>
          <c:order val="3"/>
          <c:tx>
            <c:strRef>
              <c:f>'組圖(2)'!$A$62</c:f>
              <c:strCache>
                <c:ptCount val="1"/>
                <c:pt idx="0">
                  <c:v>輔助</c:v>
                </c:pt>
              </c:strCache>
            </c:strRef>
          </c:tx>
          <c:spPr>
            <a:ln>
              <a:noFill/>
            </a:ln>
          </c:spPr>
          <c:marker>
            <c:symbol val="none"/>
          </c:marker>
          <c:dLbls>
            <c:spPr>
              <a:noFill/>
              <a:ln>
                <a:noFill/>
              </a:ln>
              <a:effectLst/>
            </c:sp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'組圖(2)'!$A$63:$A$65</c:f>
              <c:numCache>
                <c:formatCode>0%</c:formatCode>
                <c:ptCount val="3"/>
                <c:pt idx="0">
                  <c:v>0.5</c:v>
                </c:pt>
                <c:pt idx="1">
                  <c:v>0.6</c:v>
                </c:pt>
                <c:pt idx="2">
                  <c:v>0.75</c:v>
                </c:pt>
              </c:numCache>
            </c:numRef>
          </c:xVal>
          <c:yVal>
            <c:numRef>
              <c:f>'組圖(2)'!$B$63:$B$65</c:f>
              <c:numCache>
                <c:formatCode>General</c:formatCode>
                <c:ptCount val="3"/>
                <c:pt idx="0">
                  <c:v>0</c:v>
                </c:pt>
                <c:pt idx="1">
                  <c:v>0</c:v>
                </c:pt>
                <c:pt idx="2">
                  <c:v>0</c:v>
                </c:pt>
              </c:numCache>
            </c:numRef>
          </c:yVal>
          <c:smooth val="0"/>
          <c:extLst>
            <c:ext xmlns:c16="http://schemas.microsoft.com/office/drawing/2014/chart" uri="{C3380CC4-5D6E-409C-BE32-E72D297353CC}">
              <c16:uniqueId val="{00000003-796F-400E-9291-7166D43047A1}"/>
            </c:ext>
          </c:extLst>
        </c:ser>
        <c:dLbls>
          <c:showLegendKey val="0"/>
          <c:showVal val="0"/>
          <c:showCatName val="0"/>
          <c:showSerName val="0"/>
          <c:showPercent val="0"/>
          <c:showBubbleSize val="0"/>
        </c:dLbls>
        <c:axId val="131736704"/>
        <c:axId val="131738240"/>
      </c:scatterChart>
      <c:valAx>
        <c:axId val="131736704"/>
        <c:scaling>
          <c:orientation val="minMax"/>
          <c:max val="0.75000000000000011"/>
          <c:min val="0.5"/>
        </c:scaling>
        <c:delete val="0"/>
        <c:axPos val="b"/>
        <c:numFmt formatCode="0%" sourceLinked="1"/>
        <c:majorTickMark val="none"/>
        <c:minorTickMark val="none"/>
        <c:tickLblPos val="none"/>
        <c:crossAx val="131738240"/>
        <c:crosses val="autoZero"/>
        <c:crossBetween val="midCat"/>
      </c:valAx>
      <c:valAx>
        <c:axId val="131738240"/>
        <c:scaling>
          <c:orientation val="minMax"/>
          <c:max val="10"/>
        </c:scaling>
        <c:delete val="0"/>
        <c:axPos val="l"/>
        <c:title>
          <c:tx>
            <c:rich>
              <a:bodyPr rot="0" vert="wordArtVertRtl"/>
              <a:lstStyle/>
              <a:p>
                <a:pPr>
                  <a:defRPr/>
                </a:pPr>
                <a:r>
                  <a:rPr lang="zh-TW" altLang="en-US" b="0"/>
                  <a:t>平滑度</a:t>
                </a:r>
              </a:p>
            </c:rich>
          </c:tx>
          <c:layout>
            <c:manualLayout>
              <c:xMode val="edge"/>
              <c:yMode val="edge"/>
              <c:x val="1.4760342208404449E-3"/>
              <c:y val="0.30894065418839606"/>
            </c:manualLayout>
          </c:layout>
          <c:overlay val="0"/>
        </c:title>
        <c:numFmt formatCode="General" sourceLinked="1"/>
        <c:majorTickMark val="out"/>
        <c:minorTickMark val="none"/>
        <c:tickLblPos val="nextTo"/>
        <c:crossAx val="131736704"/>
        <c:crosses val="autoZero"/>
        <c:crossBetween val="midCat"/>
        <c:majorUnit val="2"/>
      </c:valAx>
    </c:plotArea>
    <c:plotVisOnly val="1"/>
    <c:dispBlanksAs val="gap"/>
    <c:showDLblsOverMax val="0"/>
  </c:chart>
  <c:spPr>
    <a:noFill/>
    <a:ln>
      <a:noFill/>
    </a:ln>
  </c:sp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25460101900463"/>
          <c:y val="0.20702636058601914"/>
          <c:w val="0.16029490110230729"/>
          <c:h val="0.62171295515185165"/>
        </c:manualLayout>
      </c:layout>
      <c:scatterChart>
        <c:scatterStyle val="lineMarker"/>
        <c:varyColors val="0"/>
        <c:ser>
          <c:idx val="1"/>
          <c:order val="0"/>
          <c:tx>
            <c:strRef>
              <c:f>'組圖(2)'!$A$7</c:f>
              <c:strCache>
                <c:ptCount val="1"/>
                <c:pt idx="0">
                  <c:v>低筋</c:v>
                </c:pt>
              </c:strCache>
            </c:strRef>
          </c:tx>
          <c:spPr>
            <a:ln>
              <a:solidFill>
                <a:schemeClr val="accent2">
                  <a:lumMod val="40000"/>
                  <a:lumOff val="60000"/>
                </a:schemeClr>
              </a:solidFill>
            </a:ln>
          </c:spPr>
          <c:marker>
            <c:spPr>
              <a:solidFill>
                <a:schemeClr val="accent2">
                  <a:lumMod val="40000"/>
                  <a:lumOff val="60000"/>
                </a:schemeClr>
              </a:solidFill>
              <a:ln>
                <a:solidFill>
                  <a:schemeClr val="tx1"/>
                </a:solidFill>
              </a:ln>
            </c:spPr>
          </c:marker>
          <c:xVal>
            <c:numRef>
              <c:f>'組圖(2)'!$B$6:$D$6</c:f>
              <c:numCache>
                <c:formatCode>0%</c:formatCode>
                <c:ptCount val="3"/>
                <c:pt idx="0">
                  <c:v>0.5</c:v>
                </c:pt>
                <c:pt idx="1">
                  <c:v>0.6</c:v>
                </c:pt>
                <c:pt idx="2">
                  <c:v>0.75</c:v>
                </c:pt>
              </c:numCache>
            </c:numRef>
          </c:xVal>
          <c:yVal>
            <c:numRef>
              <c:f>'組圖(2)'!$B$7:$D$7</c:f>
              <c:numCache>
                <c:formatCode>General</c:formatCode>
                <c:ptCount val="3"/>
                <c:pt idx="0">
                  <c:v>3580</c:v>
                </c:pt>
                <c:pt idx="1">
                  <c:v>3651</c:v>
                </c:pt>
                <c:pt idx="2">
                  <c:v>3700</c:v>
                </c:pt>
              </c:numCache>
            </c:numRef>
          </c:yVal>
          <c:smooth val="0"/>
          <c:extLst>
            <c:ext xmlns:c16="http://schemas.microsoft.com/office/drawing/2014/chart" uri="{C3380CC4-5D6E-409C-BE32-E72D297353CC}">
              <c16:uniqueId val="{00000000-A4F3-4C9A-8F26-F901FE6838F6}"/>
            </c:ext>
          </c:extLst>
        </c:ser>
        <c:ser>
          <c:idx val="2"/>
          <c:order val="1"/>
          <c:tx>
            <c:strRef>
              <c:f>'組圖(2)'!$A$8</c:f>
              <c:strCache>
                <c:ptCount val="1"/>
                <c:pt idx="0">
                  <c:v>中筋</c:v>
                </c:pt>
              </c:strCache>
            </c:strRef>
          </c:tx>
          <c:spPr>
            <a:ln>
              <a:solidFill>
                <a:schemeClr val="accent2">
                  <a:lumMod val="75000"/>
                </a:schemeClr>
              </a:solidFill>
            </a:ln>
          </c:spPr>
          <c:marker>
            <c:spPr>
              <a:solidFill>
                <a:schemeClr val="accent2">
                  <a:lumMod val="75000"/>
                </a:schemeClr>
              </a:solidFill>
              <a:ln>
                <a:solidFill>
                  <a:schemeClr val="tx1"/>
                </a:solidFill>
              </a:ln>
            </c:spPr>
          </c:marker>
          <c:xVal>
            <c:numRef>
              <c:f>'組圖(2)'!$B$6:$D$6</c:f>
              <c:numCache>
                <c:formatCode>0%</c:formatCode>
                <c:ptCount val="3"/>
                <c:pt idx="0">
                  <c:v>0.5</c:v>
                </c:pt>
                <c:pt idx="1">
                  <c:v>0.6</c:v>
                </c:pt>
                <c:pt idx="2">
                  <c:v>0.75</c:v>
                </c:pt>
              </c:numCache>
            </c:numRef>
          </c:xVal>
          <c:yVal>
            <c:numRef>
              <c:f>'組圖(2)'!$B$8:$D$8</c:f>
              <c:numCache>
                <c:formatCode>General</c:formatCode>
                <c:ptCount val="3"/>
                <c:pt idx="0">
                  <c:v>3550</c:v>
                </c:pt>
                <c:pt idx="1">
                  <c:v>3570</c:v>
                </c:pt>
                <c:pt idx="2">
                  <c:v>3580</c:v>
                </c:pt>
              </c:numCache>
            </c:numRef>
          </c:yVal>
          <c:smooth val="0"/>
          <c:extLst>
            <c:ext xmlns:c16="http://schemas.microsoft.com/office/drawing/2014/chart" uri="{C3380CC4-5D6E-409C-BE32-E72D297353CC}">
              <c16:uniqueId val="{00000001-A4F3-4C9A-8F26-F901FE6838F6}"/>
            </c:ext>
          </c:extLst>
        </c:ser>
        <c:ser>
          <c:idx val="3"/>
          <c:order val="2"/>
          <c:tx>
            <c:strRef>
              <c:f>'組圖(2)'!$A$9</c:f>
              <c:strCache>
                <c:ptCount val="1"/>
                <c:pt idx="0">
                  <c:v>高筋</c:v>
                </c:pt>
              </c:strCache>
            </c:strRef>
          </c:tx>
          <c:spPr>
            <a:ln>
              <a:solidFill>
                <a:schemeClr val="accent2">
                  <a:lumMod val="50000"/>
                </a:schemeClr>
              </a:solidFill>
            </a:ln>
          </c:spPr>
          <c:marker>
            <c:symbol val="circle"/>
            <c:size val="7"/>
            <c:spPr>
              <a:solidFill>
                <a:schemeClr val="accent2">
                  <a:lumMod val="50000"/>
                </a:schemeClr>
              </a:solidFill>
              <a:ln>
                <a:solidFill>
                  <a:schemeClr val="tx1"/>
                </a:solidFill>
              </a:ln>
            </c:spPr>
          </c:marker>
          <c:xVal>
            <c:numRef>
              <c:f>'組圖(2)'!$B$6:$D$6</c:f>
              <c:numCache>
                <c:formatCode>0%</c:formatCode>
                <c:ptCount val="3"/>
                <c:pt idx="0">
                  <c:v>0.5</c:v>
                </c:pt>
                <c:pt idx="1">
                  <c:v>0.6</c:v>
                </c:pt>
                <c:pt idx="2">
                  <c:v>0.75</c:v>
                </c:pt>
              </c:numCache>
            </c:numRef>
          </c:xVal>
          <c:yVal>
            <c:numRef>
              <c:f>'組圖(2)'!$B$9:$D$9</c:f>
              <c:numCache>
                <c:formatCode>General</c:formatCode>
                <c:ptCount val="3"/>
                <c:pt idx="0">
                  <c:v>3448</c:v>
                </c:pt>
                <c:pt idx="1">
                  <c:v>3450</c:v>
                </c:pt>
                <c:pt idx="2">
                  <c:v>3552</c:v>
                </c:pt>
              </c:numCache>
            </c:numRef>
          </c:yVal>
          <c:smooth val="0"/>
          <c:extLst>
            <c:ext xmlns:c16="http://schemas.microsoft.com/office/drawing/2014/chart" uri="{C3380CC4-5D6E-409C-BE32-E72D297353CC}">
              <c16:uniqueId val="{00000002-A4F3-4C9A-8F26-F901FE6838F6}"/>
            </c:ext>
          </c:extLst>
        </c:ser>
        <c:ser>
          <c:idx val="0"/>
          <c:order val="3"/>
          <c:tx>
            <c:strRef>
              <c:f>'組圖(2)'!$A$76</c:f>
              <c:strCache>
                <c:ptCount val="1"/>
                <c:pt idx="0">
                  <c:v>輔助</c:v>
                </c:pt>
              </c:strCache>
            </c:strRef>
          </c:tx>
          <c:spPr>
            <a:ln>
              <a:noFill/>
            </a:ln>
          </c:spPr>
          <c:marker>
            <c:symbol val="square"/>
            <c:size val="2"/>
            <c:spPr>
              <a:solidFill>
                <a:sysClr val="window" lastClr="FFFFFF">
                  <a:lumMod val="50000"/>
                </a:sysClr>
              </a:solidFill>
              <a:ln>
                <a:solidFill>
                  <a:sysClr val="window" lastClr="FFFFFF">
                    <a:lumMod val="50000"/>
                  </a:sysClr>
                </a:solidFill>
              </a:ln>
            </c:spPr>
          </c:marker>
          <c:dLbls>
            <c:spPr>
              <a:noFill/>
              <a:ln>
                <a:noFill/>
              </a:ln>
              <a:effectLst/>
            </c:sp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'組圖(2)'!$A$77:$A$79</c:f>
              <c:numCache>
                <c:formatCode>0%</c:formatCode>
                <c:ptCount val="3"/>
                <c:pt idx="0">
                  <c:v>0.5</c:v>
                </c:pt>
                <c:pt idx="1">
                  <c:v>0.6</c:v>
                </c:pt>
                <c:pt idx="2">
                  <c:v>0.75</c:v>
                </c:pt>
              </c:numCache>
            </c:numRef>
          </c:xVal>
          <c:yVal>
            <c:numRef>
              <c:f>'組圖(2)'!$B$77:$B$79</c:f>
              <c:numCache>
                <c:formatCode>General</c:formatCode>
                <c:ptCount val="3"/>
                <c:pt idx="0">
                  <c:v>3400</c:v>
                </c:pt>
                <c:pt idx="1">
                  <c:v>3400</c:v>
                </c:pt>
                <c:pt idx="2">
                  <c:v>3400</c:v>
                </c:pt>
              </c:numCache>
            </c:numRef>
          </c:yVal>
          <c:smooth val="0"/>
          <c:extLst>
            <c:ext xmlns:c16="http://schemas.microsoft.com/office/drawing/2014/chart" uri="{C3380CC4-5D6E-409C-BE32-E72D297353CC}">
              <c16:uniqueId val="{00000003-A4F3-4C9A-8F26-F901FE6838F6}"/>
            </c:ext>
          </c:extLst>
        </c:ser>
        <c:dLbls>
          <c:showLegendKey val="0"/>
          <c:showVal val="0"/>
          <c:showCatName val="0"/>
          <c:showSerName val="0"/>
          <c:showPercent val="0"/>
          <c:showBubbleSize val="0"/>
        </c:dLbls>
        <c:axId val="131781760"/>
        <c:axId val="131783296"/>
      </c:scatterChart>
      <c:valAx>
        <c:axId val="131781760"/>
        <c:scaling>
          <c:orientation val="minMax"/>
          <c:max val="0.75000000000000011"/>
          <c:min val="0.5"/>
        </c:scaling>
        <c:delete val="0"/>
        <c:axPos val="b"/>
        <c:numFmt formatCode="0%" sourceLinked="1"/>
        <c:majorTickMark val="none"/>
        <c:minorTickMark val="none"/>
        <c:tickLblPos val="none"/>
        <c:crossAx val="131783296"/>
        <c:crosses val="autoZero"/>
        <c:crossBetween val="midCat"/>
      </c:valAx>
      <c:valAx>
        <c:axId val="131783296"/>
        <c:scaling>
          <c:orientation val="minMax"/>
          <c:max val="3700"/>
          <c:min val="3400"/>
        </c:scaling>
        <c:delete val="0"/>
        <c:axPos val="l"/>
        <c:title>
          <c:tx>
            <c:rich>
              <a:bodyPr rot="0" vert="horz"/>
              <a:lstStyle/>
              <a:p>
                <a:pPr>
                  <a:defRPr/>
                </a:pPr>
                <a:r>
                  <a:rPr lang="zh-TW" b="0"/>
                  <a:t>透光度</a:t>
                </a:r>
              </a:p>
            </c:rich>
          </c:tx>
          <c:layout>
            <c:manualLayout>
              <c:xMode val="edge"/>
              <c:yMode val="edge"/>
              <c:x val="0.16166479397121217"/>
              <c:y val="0.15485803681554458"/>
            </c:manualLayout>
          </c:layout>
          <c:overlay val="0"/>
        </c:title>
        <c:numFmt formatCode="General" sourceLinked="1"/>
        <c:majorTickMark val="out"/>
        <c:minorTickMark val="none"/>
        <c:tickLblPos val="nextTo"/>
        <c:crossAx val="131781760"/>
        <c:crosses val="autoZero"/>
        <c:crossBetween val="midCat"/>
        <c:majorUnit val="100"/>
      </c:valAx>
    </c:plotArea>
    <c:legend>
      <c:legendPos val="t"/>
      <c:legendEntry>
        <c:idx val="3"/>
        <c:delete val="1"/>
      </c:legendEntry>
      <c:layout>
        <c:manualLayout>
          <c:xMode val="edge"/>
          <c:yMode val="edge"/>
          <c:x val="0.29068971696468354"/>
          <c:y val="9.9569998668520038E-2"/>
          <c:w val="0.48714620585443347"/>
          <c:h val="5.6730680633290405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55294855325627867"/>
          <c:y val="0.16393210848643919"/>
          <c:w val="0.21081862366013218"/>
          <c:h val="0.70108164479440072"/>
        </c:manualLayout>
      </c:layout>
      <c:scatterChart>
        <c:scatterStyle val="lineMarker"/>
        <c:varyColors val="0"/>
        <c:ser>
          <c:idx val="1"/>
          <c:order val="0"/>
          <c:tx>
            <c:strRef>
              <c:f>'組圖(2)'!$A$17</c:f>
              <c:strCache>
                <c:ptCount val="1"/>
                <c:pt idx="0">
                  <c:v>低筋</c:v>
                </c:pt>
              </c:strCache>
            </c:strRef>
          </c:tx>
          <c:spPr>
            <a:ln>
              <a:solidFill>
                <a:schemeClr val="accent2">
                  <a:lumMod val="40000"/>
                  <a:lumOff val="60000"/>
                </a:schemeClr>
              </a:solidFill>
            </a:ln>
          </c:spPr>
          <c:marker>
            <c:spPr>
              <a:solidFill>
                <a:schemeClr val="accent2">
                  <a:lumMod val="40000"/>
                  <a:lumOff val="60000"/>
                </a:schemeClr>
              </a:solidFill>
              <a:ln>
                <a:solidFill>
                  <a:schemeClr val="tx1"/>
                </a:solidFill>
              </a:ln>
            </c:spPr>
          </c:marker>
          <c:xVal>
            <c:numRef>
              <c:f>'組圖(2)'!$B$16:$D$16</c:f>
              <c:numCache>
                <c:formatCode>0%</c:formatCode>
                <c:ptCount val="3"/>
                <c:pt idx="0">
                  <c:v>0.5</c:v>
                </c:pt>
                <c:pt idx="1">
                  <c:v>0.6</c:v>
                </c:pt>
                <c:pt idx="2">
                  <c:v>0.75</c:v>
                </c:pt>
              </c:numCache>
            </c:numRef>
          </c:xVal>
          <c:yVal>
            <c:numRef>
              <c:f>'組圖(2)'!$B$17:$D$17</c:f>
              <c:numCache>
                <c:formatCode>General</c:formatCode>
                <c:ptCount val="3"/>
                <c:pt idx="0">
                  <c:v>6.6</c:v>
                </c:pt>
                <c:pt idx="1">
                  <c:v>6</c:v>
                </c:pt>
                <c:pt idx="2">
                  <c:v>4.5</c:v>
                </c:pt>
              </c:numCache>
            </c:numRef>
          </c:yVal>
          <c:smooth val="0"/>
          <c:extLst>
            <c:ext xmlns:c16="http://schemas.microsoft.com/office/drawing/2014/chart" uri="{C3380CC4-5D6E-409C-BE32-E72D297353CC}">
              <c16:uniqueId val="{00000000-9AD6-4EAD-888E-1778EFEF97FA}"/>
            </c:ext>
          </c:extLst>
        </c:ser>
        <c:ser>
          <c:idx val="2"/>
          <c:order val="1"/>
          <c:tx>
            <c:strRef>
              <c:f>'組圖(2)'!$A$18</c:f>
              <c:strCache>
                <c:ptCount val="1"/>
                <c:pt idx="0">
                  <c:v>中筋</c:v>
                </c:pt>
              </c:strCache>
            </c:strRef>
          </c:tx>
          <c:spPr>
            <a:ln>
              <a:solidFill>
                <a:schemeClr val="accent2">
                  <a:lumMod val="75000"/>
                </a:schemeClr>
              </a:solidFill>
            </a:ln>
          </c:spPr>
          <c:marker>
            <c:spPr>
              <a:solidFill>
                <a:schemeClr val="accent2">
                  <a:lumMod val="75000"/>
                </a:schemeClr>
              </a:solidFill>
              <a:ln>
                <a:solidFill>
                  <a:schemeClr val="tx1"/>
                </a:solidFill>
              </a:ln>
            </c:spPr>
          </c:marker>
          <c:xVal>
            <c:numRef>
              <c:f>'組圖(2)'!$B$16:$D$16</c:f>
              <c:numCache>
                <c:formatCode>0%</c:formatCode>
                <c:ptCount val="3"/>
                <c:pt idx="0">
                  <c:v>0.5</c:v>
                </c:pt>
                <c:pt idx="1">
                  <c:v>0.6</c:v>
                </c:pt>
                <c:pt idx="2">
                  <c:v>0.75</c:v>
                </c:pt>
              </c:numCache>
            </c:numRef>
          </c:xVal>
          <c:yVal>
            <c:numRef>
              <c:f>'組圖(2)'!$B$18:$D$18</c:f>
              <c:numCache>
                <c:formatCode>General</c:formatCode>
                <c:ptCount val="3"/>
                <c:pt idx="0">
                  <c:v>5.4</c:v>
                </c:pt>
                <c:pt idx="1">
                  <c:v>5</c:v>
                </c:pt>
                <c:pt idx="2">
                  <c:v>4</c:v>
                </c:pt>
              </c:numCache>
            </c:numRef>
          </c:yVal>
          <c:smooth val="0"/>
          <c:extLst>
            <c:ext xmlns:c16="http://schemas.microsoft.com/office/drawing/2014/chart" uri="{C3380CC4-5D6E-409C-BE32-E72D297353CC}">
              <c16:uniqueId val="{00000001-9AD6-4EAD-888E-1778EFEF97FA}"/>
            </c:ext>
          </c:extLst>
        </c:ser>
        <c:ser>
          <c:idx val="3"/>
          <c:order val="2"/>
          <c:tx>
            <c:strRef>
              <c:f>'組圖(2)'!$A$19</c:f>
              <c:strCache>
                <c:ptCount val="1"/>
                <c:pt idx="0">
                  <c:v>高筋</c:v>
                </c:pt>
              </c:strCache>
            </c:strRef>
          </c:tx>
          <c:spPr>
            <a:ln>
              <a:solidFill>
                <a:schemeClr val="accent2">
                  <a:lumMod val="50000"/>
                </a:schemeClr>
              </a:solidFill>
            </a:ln>
          </c:spPr>
          <c:marker>
            <c:symbol val="circle"/>
            <c:size val="7"/>
            <c:spPr>
              <a:solidFill>
                <a:schemeClr val="accent2">
                  <a:lumMod val="50000"/>
                </a:schemeClr>
              </a:solidFill>
              <a:ln>
                <a:solidFill>
                  <a:schemeClr val="tx1"/>
                </a:solidFill>
              </a:ln>
            </c:spPr>
          </c:marker>
          <c:xVal>
            <c:numRef>
              <c:f>'組圖(2)'!$B$16:$D$16</c:f>
              <c:numCache>
                <c:formatCode>0%</c:formatCode>
                <c:ptCount val="3"/>
                <c:pt idx="0">
                  <c:v>0.5</c:v>
                </c:pt>
                <c:pt idx="1">
                  <c:v>0.6</c:v>
                </c:pt>
                <c:pt idx="2">
                  <c:v>0.75</c:v>
                </c:pt>
              </c:numCache>
            </c:numRef>
          </c:xVal>
          <c:yVal>
            <c:numRef>
              <c:f>'組圖(2)'!$B$19:$D$19</c:f>
              <c:numCache>
                <c:formatCode>General</c:formatCode>
                <c:ptCount val="3"/>
                <c:pt idx="0">
                  <c:v>4</c:v>
                </c:pt>
                <c:pt idx="1">
                  <c:v>3.5</c:v>
                </c:pt>
                <c:pt idx="2">
                  <c:v>2</c:v>
                </c:pt>
              </c:numCache>
            </c:numRef>
          </c:yVal>
          <c:smooth val="0"/>
          <c:extLst>
            <c:ext xmlns:c16="http://schemas.microsoft.com/office/drawing/2014/chart" uri="{C3380CC4-5D6E-409C-BE32-E72D297353CC}">
              <c16:uniqueId val="{00000002-9AD6-4EAD-888E-1778EFEF97FA}"/>
            </c:ext>
          </c:extLst>
        </c:ser>
        <c:ser>
          <c:idx val="0"/>
          <c:order val="3"/>
          <c:tx>
            <c:strRef>
              <c:f>'組圖(2)'!$A$76</c:f>
              <c:strCache>
                <c:ptCount val="1"/>
                <c:pt idx="0">
                  <c:v>輔助</c:v>
                </c:pt>
              </c:strCache>
            </c:strRef>
          </c:tx>
          <c:spPr>
            <a:ln>
              <a:noFill/>
            </a:ln>
          </c:spPr>
          <c:marker>
            <c:symbol val="square"/>
            <c:size val="2"/>
            <c:spPr>
              <a:solidFill>
                <a:srgbClr val="FF7F00">
                  <a:lumMod val="50000"/>
                </a:srgbClr>
              </a:solidFill>
              <a:ln>
                <a:solidFill>
                  <a:sysClr val="window" lastClr="FFFFFF">
                    <a:lumMod val="50000"/>
                  </a:sysClr>
                </a:solidFill>
              </a:ln>
            </c:spPr>
          </c:marker>
          <c:dLbls>
            <c:spPr>
              <a:noFill/>
              <a:ln>
                <a:noFill/>
              </a:ln>
              <a:effectLst/>
            </c:sp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'組圖(2)'!$A$77:$A$79</c:f>
              <c:numCache>
                <c:formatCode>0%</c:formatCode>
                <c:ptCount val="3"/>
                <c:pt idx="0">
                  <c:v>0.5</c:v>
                </c:pt>
                <c:pt idx="1">
                  <c:v>0.6</c:v>
                </c:pt>
                <c:pt idx="2">
                  <c:v>0.75</c:v>
                </c:pt>
              </c:numCache>
            </c:numRef>
          </c:xVal>
          <c:yVal>
            <c:numRef>
              <c:f>'組圖(2)'!$D$77:$D$79</c:f>
              <c:numCache>
                <c:formatCode>General</c:formatCode>
                <c:ptCount val="3"/>
                <c:pt idx="0">
                  <c:v>0</c:v>
                </c:pt>
                <c:pt idx="1">
                  <c:v>0</c:v>
                </c:pt>
                <c:pt idx="2">
                  <c:v>0</c:v>
                </c:pt>
              </c:numCache>
            </c:numRef>
          </c:yVal>
          <c:smooth val="0"/>
          <c:extLst>
            <c:ext xmlns:c16="http://schemas.microsoft.com/office/drawing/2014/chart" uri="{C3380CC4-5D6E-409C-BE32-E72D297353CC}">
              <c16:uniqueId val="{00000003-9AD6-4EAD-888E-1778EFEF97FA}"/>
            </c:ext>
          </c:extLst>
        </c:ser>
        <c:dLbls>
          <c:showLegendKey val="0"/>
          <c:showVal val="0"/>
          <c:showCatName val="0"/>
          <c:showSerName val="0"/>
          <c:showPercent val="0"/>
          <c:showBubbleSize val="0"/>
        </c:dLbls>
        <c:axId val="131901312"/>
        <c:axId val="131902848"/>
      </c:scatterChart>
      <c:valAx>
        <c:axId val="131901312"/>
        <c:scaling>
          <c:orientation val="minMax"/>
          <c:max val="0.75000000000000011"/>
          <c:min val="0.5"/>
        </c:scaling>
        <c:delete val="0"/>
        <c:axPos val="b"/>
        <c:numFmt formatCode="0%" sourceLinked="1"/>
        <c:majorTickMark val="none"/>
        <c:minorTickMark val="none"/>
        <c:tickLblPos val="none"/>
        <c:crossAx val="131902848"/>
        <c:crosses val="autoZero"/>
        <c:crossBetween val="midCat"/>
      </c:valAx>
      <c:valAx>
        <c:axId val="131902848"/>
        <c:scaling>
          <c:orientation val="minMax"/>
          <c:max val="10"/>
        </c:scaling>
        <c:delete val="0"/>
        <c:axPos val="l"/>
        <c:title>
          <c:tx>
            <c:rich>
              <a:bodyPr rot="0" vert="horz"/>
              <a:lstStyle/>
              <a:p>
                <a:pPr>
                  <a:defRPr/>
                </a:pPr>
                <a:r>
                  <a:rPr lang="zh-TW" altLang="en-US" b="0"/>
                  <a:t>平滑度</a:t>
                </a:r>
              </a:p>
            </c:rich>
          </c:tx>
          <c:layout>
            <c:manualLayout>
              <c:xMode val="edge"/>
              <c:yMode val="edge"/>
              <c:x val="0.54759663849333506"/>
              <c:y val="0.1089128258967629"/>
            </c:manualLayout>
          </c:layout>
          <c:overlay val="0"/>
        </c:title>
        <c:numFmt formatCode="General" sourceLinked="1"/>
        <c:majorTickMark val="out"/>
        <c:minorTickMark val="none"/>
        <c:tickLblPos val="nextTo"/>
        <c:crossAx val="131901312"/>
        <c:crosses val="autoZero"/>
        <c:crossBetween val="midCat"/>
        <c:majorUnit val="2"/>
      </c:valAx>
    </c:plotArea>
    <c:plotVisOnly val="1"/>
    <c:dispBlanksAs val="gap"/>
    <c:showDLblsOverMax val="0"/>
  </c:chart>
  <c:spPr>
    <a:noFill/>
    <a:ln>
      <a:noFill/>
    </a:ln>
  </c:sp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24163256291699"/>
          <c:y val="0.13965577708408428"/>
          <c:w val="0.5770078374367309"/>
          <c:h val="0.71790745389952348"/>
        </c:manualLayout>
      </c:layout>
      <c:lineChart>
        <c:grouping val="standard"/>
        <c:varyColors val="0"/>
        <c:ser>
          <c:idx val="0"/>
          <c:order val="0"/>
          <c:tx>
            <c:strRef>
              <c:f>'作業(2)'!$X$7</c:f>
              <c:strCache>
                <c:ptCount val="1"/>
                <c:pt idx="0">
                  <c:v>1:1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3"/>
              <c:layout>
                <c:manualLayout>
                  <c:x val="-0.12089814949674955"/>
                  <c:y val="-4.8557001992679261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1066-4A9E-A962-0EBA46BCC6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'作業(2)'!$AE$7:$AH$7</c:f>
              <c:numCache>
                <c:formatCode>General</c:formatCode>
                <c:ptCount val="4"/>
                <c:pt idx="0">
                  <c:v>0</c:v>
                </c:pt>
                <c:pt idx="1">
                  <c:v>0.1333333333333333</c:v>
                </c:pt>
                <c:pt idx="2">
                  <c:v>0.43333333333333329</c:v>
                </c:pt>
                <c:pt idx="3">
                  <c:v>0.83333333333333337</c:v>
                </c:pt>
              </c:numCache>
            </c:numRef>
          </c:val>
          <c:smooth val="0"/>
          <c:extLst>
            <c:ext xmlns:c16="http://schemas.microsoft.com/office/drawing/2014/chart" uri="{C3380CC4-5D6E-409C-BE32-E72D297353CC}">
              <c16:uniqueId val="{00000001-1066-4A9E-A962-0EBA46BCC66C}"/>
            </c:ext>
          </c:extLst>
        </c:ser>
        <c:ser>
          <c:idx val="1"/>
          <c:order val="1"/>
          <c:tx>
            <c:strRef>
              <c:f>'作業(2)'!$X$12</c:f>
              <c:strCache>
                <c:ptCount val="1"/>
                <c:pt idx="0">
                  <c:v>1:10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Lbl>
              <c:idx val="3"/>
              <c:layout>
                <c:manualLayout>
                  <c:x val="-0.14507777939609948"/>
                  <c:y val="-3.5314183267403099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1066-4A9E-A962-0EBA46BCC6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'作業(2)'!$AE$12:$AH$12</c:f>
              <c:numCache>
                <c:formatCode>General</c:formatCode>
                <c:ptCount val="4"/>
                <c:pt idx="0">
                  <c:v>0</c:v>
                </c:pt>
                <c:pt idx="1">
                  <c:v>8.1967213114754106E-2</c:v>
                </c:pt>
                <c:pt idx="2">
                  <c:v>0.18032786885245911</c:v>
                </c:pt>
                <c:pt idx="3">
                  <c:v>0.37704918032786899</c:v>
                </c:pt>
              </c:numCache>
            </c:numRef>
          </c:val>
          <c:smooth val="0"/>
          <c:extLst>
            <c:ext xmlns:c16="http://schemas.microsoft.com/office/drawing/2014/chart" uri="{C3380CC4-5D6E-409C-BE32-E72D297353CC}">
              <c16:uniqueId val="{00000003-1066-4A9E-A962-0EBA46BCC66C}"/>
            </c:ext>
          </c:extLst>
        </c:ser>
        <c:ser>
          <c:idx val="2"/>
          <c:order val="2"/>
          <c:tx>
            <c:strRef>
              <c:f>'作業(2)'!$X$17</c:f>
              <c:strCache>
                <c:ptCount val="1"/>
                <c:pt idx="0">
                  <c:v>none</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Lbl>
              <c:idx val="3"/>
              <c:layout>
                <c:manualLayout>
                  <c:x val="-9.0673612122562169E-2"/>
                  <c:y val="7.9456912351656972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1066-4A9E-A962-0EBA46BCC6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'作業(2)'!$AE$17:$AH$17</c:f>
              <c:numCache>
                <c:formatCode>General</c:formatCode>
                <c:ptCount val="4"/>
                <c:pt idx="0">
                  <c:v>0</c:v>
                </c:pt>
                <c:pt idx="1">
                  <c:v>3.3898305084745638E-2</c:v>
                </c:pt>
                <c:pt idx="2">
                  <c:v>0.13559322033898302</c:v>
                </c:pt>
                <c:pt idx="3">
                  <c:v>0.30508474576271183</c:v>
                </c:pt>
              </c:numCache>
            </c:numRef>
          </c:val>
          <c:smooth val="0"/>
          <c:extLst>
            <c:ext xmlns:c16="http://schemas.microsoft.com/office/drawing/2014/chart" uri="{C3380CC4-5D6E-409C-BE32-E72D297353CC}">
              <c16:uniqueId val="{00000005-1066-4A9E-A962-0EBA46BCC66C}"/>
            </c:ext>
          </c:extLst>
        </c:ser>
        <c:ser>
          <c:idx val="3"/>
          <c:order val="3"/>
          <c:tx>
            <c:strRef>
              <c:f>'作業(2)'!$BB$13</c:f>
              <c:strCache>
                <c:ptCount val="1"/>
                <c:pt idx="0">
                  <c:v>輔助</c:v>
                </c:pt>
              </c:strCache>
            </c:strRef>
          </c:tx>
          <c:spPr>
            <a:ln w="28575" cap="rnd">
              <a:noFill/>
              <a:round/>
            </a:ln>
            <a:effectLst/>
          </c:spPr>
          <c:marker>
            <c:symbol val="plus"/>
            <c:size val="5"/>
            <c:spPr>
              <a:noFill/>
              <a:ln w="9525">
                <a:solidFill>
                  <a:schemeClr val="bg1">
                    <a:lumMod val="8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val>
            <c:numRef>
              <c:f>'作業(2)'!$BB$15:$BE$15</c:f>
              <c:numCache>
                <c:formatCode>General</c:formatCode>
                <c:ptCount val="4"/>
                <c:pt idx="0">
                  <c:v>0</c:v>
                </c:pt>
                <c:pt idx="1">
                  <c:v>0</c:v>
                </c:pt>
                <c:pt idx="2">
                  <c:v>0</c:v>
                </c:pt>
                <c:pt idx="3">
                  <c:v>0</c:v>
                </c:pt>
              </c:numCache>
            </c:numRef>
          </c:val>
          <c:smooth val="0"/>
          <c:extLst>
            <c:ext xmlns:c16="http://schemas.microsoft.com/office/drawing/2014/chart" uri="{C3380CC4-5D6E-409C-BE32-E72D297353CC}">
              <c16:uniqueId val="{00000006-1066-4A9E-A962-0EBA46BCC66C}"/>
            </c:ext>
          </c:extLst>
        </c:ser>
        <c:dLbls>
          <c:showLegendKey val="0"/>
          <c:showVal val="0"/>
          <c:showCatName val="0"/>
          <c:showSerName val="0"/>
          <c:showPercent val="0"/>
          <c:showBubbleSize val="0"/>
        </c:dLbls>
        <c:marker val="1"/>
        <c:smooth val="0"/>
        <c:axId val="413719344"/>
        <c:axId val="413720328"/>
      </c:lineChart>
      <c:dateAx>
        <c:axId val="413719344"/>
        <c:scaling>
          <c:orientation val="minMax"/>
        </c:scaling>
        <c:delete val="0"/>
        <c:axPos val="b"/>
        <c:numFmt formatCode="General" sourceLinked="1"/>
        <c:majorTickMark val="none"/>
        <c:minorTickMark val="none"/>
        <c:tickLblPos val="none"/>
        <c:spPr>
          <a:noFill/>
          <a:ln w="9525" cap="flat" cmpd="sng" algn="ctr">
            <a:solidFill>
              <a:schemeClr val="bg1">
                <a:lumMod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20328"/>
        <c:crosses val="autoZero"/>
        <c:auto val="0"/>
        <c:lblOffset val="100"/>
        <c:baseTimeUnit val="days"/>
      </c:dateAx>
      <c:valAx>
        <c:axId val="413720328"/>
        <c:scaling>
          <c:orientation val="minMax"/>
          <c:max val="1"/>
          <c:min val="0"/>
        </c:scaling>
        <c:delete val="0"/>
        <c:axPos val="l"/>
        <c:numFmt formatCode="0%" sourceLinked="0"/>
        <c:majorTickMark val="none"/>
        <c:minorTickMark val="none"/>
        <c:tickLblPos val="none"/>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19344"/>
        <c:crosses val="autoZero"/>
        <c:crossBetween val="between"/>
        <c:majorUnit val="0.2"/>
        <c:minorUnit val="0.1"/>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9797754447360747"/>
          <c:y val="0.14412435266014123"/>
          <c:w val="0.55880626032857006"/>
          <c:h val="0.70902032915176938"/>
        </c:manualLayout>
      </c:layout>
      <c:lineChart>
        <c:grouping val="standard"/>
        <c:varyColors val="0"/>
        <c:ser>
          <c:idx val="2"/>
          <c:order val="0"/>
          <c:tx>
            <c:strRef>
              <c:f>'作業(2)'!$X$15</c:f>
              <c:strCache>
                <c:ptCount val="1"/>
                <c:pt idx="0">
                  <c:v>none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Lbl>
              <c:idx val="3"/>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3C82-4386-BE36-C322E875B5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'作業(2)'!$Z$15:$AC$15</c:f>
              <c:numCache>
                <c:formatCode>General</c:formatCode>
                <c:ptCount val="4"/>
                <c:pt idx="0">
                  <c:v>30.4</c:v>
                </c:pt>
                <c:pt idx="1">
                  <c:v>32.019999999999996</c:v>
                </c:pt>
                <c:pt idx="2">
                  <c:v>32.64</c:v>
                </c:pt>
                <c:pt idx="3">
                  <c:v>33.6</c:v>
                </c:pt>
              </c:numCache>
            </c:numRef>
          </c:val>
          <c:smooth val="0"/>
          <c:extLst>
            <c:ext xmlns:c16="http://schemas.microsoft.com/office/drawing/2014/chart" uri="{C3380CC4-5D6E-409C-BE32-E72D297353CC}">
              <c16:uniqueId val="{00000002-3C82-4386-BE36-C322E875B534}"/>
            </c:ext>
          </c:extLst>
        </c:ser>
        <c:ser>
          <c:idx val="0"/>
          <c:order val="1"/>
          <c:tx>
            <c:strRef>
              <c:f>'作業(2)'!$X$5</c:f>
              <c:strCache>
                <c:ptCount val="1"/>
                <c:pt idx="0">
                  <c:v>1:1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3"/>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3C82-4386-BE36-C322E875B5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'作業(2)'!$Z$4:$AC$4</c:f>
              <c:numCache>
                <c:formatCode>General</c:formatCode>
                <c:ptCount val="4"/>
                <c:pt idx="0">
                  <c:v>1</c:v>
                </c:pt>
                <c:pt idx="1">
                  <c:v>6</c:v>
                </c:pt>
                <c:pt idx="2">
                  <c:v>15</c:v>
                </c:pt>
                <c:pt idx="3">
                  <c:v>20</c:v>
                </c:pt>
              </c:numCache>
            </c:numRef>
          </c:cat>
          <c:val>
            <c:numRef>
              <c:f>'作業(2)'!$Z$5:$AC$5</c:f>
              <c:numCache>
                <c:formatCode>General</c:formatCode>
                <c:ptCount val="4"/>
                <c:pt idx="0">
                  <c:v>31.9</c:v>
                </c:pt>
                <c:pt idx="1">
                  <c:v>33.200000000000003</c:v>
                </c:pt>
                <c:pt idx="2">
                  <c:v>35.799999999999997</c:v>
                </c:pt>
                <c:pt idx="3">
                  <c:v>40.6</c:v>
                </c:pt>
              </c:numCache>
            </c:numRef>
          </c:val>
          <c:smooth val="0"/>
          <c:extLst>
            <c:ext xmlns:c16="http://schemas.microsoft.com/office/drawing/2014/chart" uri="{C3380CC4-5D6E-409C-BE32-E72D297353CC}">
              <c16:uniqueId val="{00000000-3C82-4386-BE36-C322E875B534}"/>
            </c:ext>
          </c:extLst>
        </c:ser>
        <c:ser>
          <c:idx val="1"/>
          <c:order val="2"/>
          <c:tx>
            <c:strRef>
              <c:f>'作業(2)'!$X$10</c:f>
              <c:strCache>
                <c:ptCount val="1"/>
                <c:pt idx="0">
                  <c:v>1:10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3"/>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3C82-4386-BE36-C322E875B53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'作業(2)'!$Z$4:$AC$4</c:f>
              <c:numCache>
                <c:formatCode>General</c:formatCode>
                <c:ptCount val="4"/>
                <c:pt idx="0">
                  <c:v>1</c:v>
                </c:pt>
                <c:pt idx="1">
                  <c:v>6</c:v>
                </c:pt>
                <c:pt idx="2">
                  <c:v>15</c:v>
                </c:pt>
                <c:pt idx="3">
                  <c:v>20</c:v>
                </c:pt>
              </c:numCache>
            </c:numRef>
          </c:cat>
          <c:val>
            <c:numRef>
              <c:f>'作業(2)'!$Z$10:$AC$10</c:f>
              <c:numCache>
                <c:formatCode>General</c:formatCode>
                <c:ptCount val="4"/>
                <c:pt idx="0">
                  <c:v>32.379999999999995</c:v>
                </c:pt>
                <c:pt idx="1">
                  <c:v>36.200000000000003</c:v>
                </c:pt>
                <c:pt idx="2">
                  <c:v>41.4</c:v>
                </c:pt>
                <c:pt idx="3">
                  <c:v>48.6</c:v>
                </c:pt>
              </c:numCache>
            </c:numRef>
          </c:val>
          <c:smooth val="0"/>
          <c:extLst>
            <c:ext xmlns:c16="http://schemas.microsoft.com/office/drawing/2014/chart" uri="{C3380CC4-5D6E-409C-BE32-E72D297353CC}">
              <c16:uniqueId val="{00000001-3C82-4386-BE36-C322E875B534}"/>
            </c:ext>
          </c:extLst>
        </c:ser>
        <c:dLbls>
          <c:showLegendKey val="0"/>
          <c:showVal val="0"/>
          <c:showCatName val="0"/>
          <c:showSerName val="0"/>
          <c:showPercent val="0"/>
          <c:showBubbleSize val="0"/>
        </c:dLbls>
        <c:marker val="1"/>
        <c:smooth val="0"/>
        <c:axId val="413719344"/>
        <c:axId val="413720328"/>
      </c:lineChart>
      <c:dateAx>
        <c:axId val="41371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20328"/>
        <c:crosses val="autoZero"/>
        <c:auto val="0"/>
        <c:lblOffset val="100"/>
        <c:baseTimeUnit val="days"/>
      </c:dateAx>
      <c:valAx>
        <c:axId val="413720328"/>
        <c:scaling>
          <c:orientation val="minMax"/>
          <c:min val="20"/>
        </c:scaling>
        <c:delete val="0"/>
        <c:axPos val="l"/>
        <c:numFmt formatCode="General" sourceLinked="1"/>
        <c:majorTickMark val="out"/>
        <c:minorTickMark val="none"/>
        <c:tickLblPos val="nextTo"/>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19344"/>
        <c:crosses val="autoZero"/>
        <c:crossBetween val="between"/>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8969411089335512"/>
          <c:y val="0.14406996524900259"/>
          <c:w val="0.561105405302598"/>
          <c:h val="0.71345329567226978"/>
        </c:manualLayout>
      </c:layout>
      <c:lineChart>
        <c:grouping val="standard"/>
        <c:varyColors val="0"/>
        <c:ser>
          <c:idx val="0"/>
          <c:order val="0"/>
          <c:tx>
            <c:strRef>
              <c:f>'作業(2)'!$X$6</c:f>
              <c:strCache>
                <c:ptCount val="1"/>
                <c:pt idx="0">
                  <c:v>1:1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3"/>
              <c:layout>
                <c:manualLayout>
                  <c:x val="-1.1070725572191298E-16"/>
                  <c:y val="-3.9608571669163449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305A-4EEB-8E32-3F598EAAE1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'作業(2)'!$Z$6:$AC$6</c:f>
              <c:numCache>
                <c:formatCode>General</c:formatCode>
                <c:ptCount val="4"/>
                <c:pt idx="0">
                  <c:v>51</c:v>
                </c:pt>
                <c:pt idx="1">
                  <c:v>54.2</c:v>
                </c:pt>
                <c:pt idx="2">
                  <c:v>57.6</c:v>
                </c:pt>
                <c:pt idx="3">
                  <c:v>63</c:v>
                </c:pt>
              </c:numCache>
            </c:numRef>
          </c:val>
          <c:smooth val="0"/>
          <c:extLst>
            <c:ext xmlns:c16="http://schemas.microsoft.com/office/drawing/2014/chart" uri="{C3380CC4-5D6E-409C-BE32-E72D297353CC}">
              <c16:uniqueId val="{00000000-305A-4EEB-8E32-3F598EAAE11B}"/>
            </c:ext>
          </c:extLst>
        </c:ser>
        <c:ser>
          <c:idx val="1"/>
          <c:order val="1"/>
          <c:tx>
            <c:strRef>
              <c:f>'作業(2)'!$X$11</c:f>
              <c:strCache>
                <c:ptCount val="1"/>
                <c:pt idx="0">
                  <c:v>1:10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3"/>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305A-4EEB-8E32-3F598EAAE1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'作業(2)'!$Z$11:$AC$11</c:f>
              <c:numCache>
                <c:formatCode>General</c:formatCode>
                <c:ptCount val="4"/>
                <c:pt idx="0">
                  <c:v>50.8</c:v>
                </c:pt>
                <c:pt idx="1">
                  <c:v>53.6</c:v>
                </c:pt>
                <c:pt idx="2">
                  <c:v>57</c:v>
                </c:pt>
                <c:pt idx="3">
                  <c:v>61.4</c:v>
                </c:pt>
              </c:numCache>
            </c:numRef>
          </c:val>
          <c:smooth val="0"/>
          <c:extLst>
            <c:ext xmlns:c16="http://schemas.microsoft.com/office/drawing/2014/chart" uri="{C3380CC4-5D6E-409C-BE32-E72D297353CC}">
              <c16:uniqueId val="{00000001-305A-4EEB-8E32-3F598EAAE11B}"/>
            </c:ext>
          </c:extLst>
        </c:ser>
        <c:ser>
          <c:idx val="2"/>
          <c:order val="2"/>
          <c:tx>
            <c:strRef>
              <c:f>'作業(2)'!$X$16</c:f>
              <c:strCache>
                <c:ptCount val="1"/>
                <c:pt idx="0">
                  <c:v>none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Lbl>
              <c:idx val="3"/>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305A-4EEB-8E32-3F598EAAE1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'作業(2)'!$Z$16:$AC$16</c:f>
              <c:numCache>
                <c:formatCode>General</c:formatCode>
                <c:ptCount val="4"/>
                <c:pt idx="0">
                  <c:v>50.8</c:v>
                </c:pt>
                <c:pt idx="1">
                  <c:v>51.2</c:v>
                </c:pt>
                <c:pt idx="2">
                  <c:v>52.8</c:v>
                </c:pt>
                <c:pt idx="3">
                  <c:v>53.6</c:v>
                </c:pt>
              </c:numCache>
            </c:numRef>
          </c:val>
          <c:smooth val="0"/>
          <c:extLst>
            <c:ext xmlns:c16="http://schemas.microsoft.com/office/drawing/2014/chart" uri="{C3380CC4-5D6E-409C-BE32-E72D297353CC}">
              <c16:uniqueId val="{00000002-305A-4EEB-8E32-3F598EAAE11B}"/>
            </c:ext>
          </c:extLst>
        </c:ser>
        <c:dLbls>
          <c:showLegendKey val="0"/>
          <c:showVal val="0"/>
          <c:showCatName val="0"/>
          <c:showSerName val="0"/>
          <c:showPercent val="0"/>
          <c:showBubbleSize val="0"/>
        </c:dLbls>
        <c:marker val="1"/>
        <c:smooth val="0"/>
        <c:axId val="413719344"/>
        <c:axId val="413720328"/>
      </c:lineChart>
      <c:dateAx>
        <c:axId val="41371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20328"/>
        <c:crosses val="autoZero"/>
        <c:auto val="0"/>
        <c:lblOffset val="100"/>
        <c:baseTimeUnit val="days"/>
      </c:dateAx>
      <c:valAx>
        <c:axId val="413720328"/>
        <c:scaling>
          <c:orientation val="minMax"/>
        </c:scaling>
        <c:delete val="0"/>
        <c:axPos val="l"/>
        <c:numFmt formatCode="General" sourceLinked="1"/>
        <c:majorTickMark val="out"/>
        <c:minorTickMark val="none"/>
        <c:tickLblPos val="nextTo"/>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193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163824665228953"/>
          <c:y val="0.14406996524900259"/>
          <c:w val="0.45684671581657388"/>
          <c:h val="0.71341821046057541"/>
        </c:manualLayout>
      </c:layout>
      <c:lineChart>
        <c:grouping val="standard"/>
        <c:varyColors val="0"/>
        <c:ser>
          <c:idx val="0"/>
          <c:order val="0"/>
          <c:tx>
            <c:strRef>
              <c:f>'作業(2)'!$X$7</c:f>
              <c:strCache>
                <c:ptCount val="1"/>
                <c:pt idx="0">
                  <c:v>1:1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3"/>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F062-4C22-A6B6-E678FDC770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'作業(2)'!$Z$7:$AC$7</c:f>
              <c:numCache>
                <c:formatCode>General</c:formatCode>
                <c:ptCount val="4"/>
                <c:pt idx="0">
                  <c:v>12</c:v>
                </c:pt>
                <c:pt idx="1">
                  <c:v>13.6</c:v>
                </c:pt>
                <c:pt idx="2">
                  <c:v>17.2</c:v>
                </c:pt>
                <c:pt idx="3">
                  <c:v>22</c:v>
                </c:pt>
              </c:numCache>
            </c:numRef>
          </c:val>
          <c:smooth val="0"/>
          <c:extLst>
            <c:ext xmlns:c16="http://schemas.microsoft.com/office/drawing/2014/chart" uri="{C3380CC4-5D6E-409C-BE32-E72D297353CC}">
              <c16:uniqueId val="{00000000-F062-4C22-A6B6-E678FDC77048}"/>
            </c:ext>
          </c:extLst>
        </c:ser>
        <c:ser>
          <c:idx val="1"/>
          <c:order val="1"/>
          <c:tx>
            <c:strRef>
              <c:f>'作業(2)'!$X$12</c:f>
              <c:strCache>
                <c:ptCount val="1"/>
                <c:pt idx="0">
                  <c:v>1:10</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3"/>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F062-4C22-A6B6-E678FDC770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'作業(2)'!$Z$12:$AC$12</c:f>
              <c:numCache>
                <c:formatCode>General</c:formatCode>
                <c:ptCount val="4"/>
                <c:pt idx="0">
                  <c:v>12.2</c:v>
                </c:pt>
                <c:pt idx="1">
                  <c:v>13.2</c:v>
                </c:pt>
                <c:pt idx="2">
                  <c:v>14.4</c:v>
                </c:pt>
                <c:pt idx="3">
                  <c:v>16.8</c:v>
                </c:pt>
              </c:numCache>
            </c:numRef>
          </c:val>
          <c:smooth val="0"/>
          <c:extLst>
            <c:ext xmlns:c16="http://schemas.microsoft.com/office/drawing/2014/chart" uri="{C3380CC4-5D6E-409C-BE32-E72D297353CC}">
              <c16:uniqueId val="{00000001-F062-4C22-A6B6-E678FDC77048}"/>
            </c:ext>
          </c:extLst>
        </c:ser>
        <c:ser>
          <c:idx val="2"/>
          <c:order val="2"/>
          <c:tx>
            <c:strRef>
              <c:f>'作業(2)'!$X$17</c:f>
              <c:strCache>
                <c:ptCount val="1"/>
                <c:pt idx="0">
                  <c:v>none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dLbl>
              <c:idx val="3"/>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F062-4C22-A6B6-E678FDC770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'作業(2)'!$Z$17:$AC$17</c:f>
              <c:numCache>
                <c:formatCode>General</c:formatCode>
                <c:ptCount val="4"/>
                <c:pt idx="0">
                  <c:v>11.8</c:v>
                </c:pt>
                <c:pt idx="1">
                  <c:v>12.2</c:v>
                </c:pt>
                <c:pt idx="2">
                  <c:v>13.4</c:v>
                </c:pt>
                <c:pt idx="3">
                  <c:v>15.4</c:v>
                </c:pt>
              </c:numCache>
            </c:numRef>
          </c:val>
          <c:smooth val="0"/>
          <c:extLst>
            <c:ext xmlns:c16="http://schemas.microsoft.com/office/drawing/2014/chart" uri="{C3380CC4-5D6E-409C-BE32-E72D297353CC}">
              <c16:uniqueId val="{00000002-F062-4C22-A6B6-E678FDC77048}"/>
            </c:ext>
          </c:extLst>
        </c:ser>
        <c:dLbls>
          <c:showLegendKey val="0"/>
          <c:showVal val="0"/>
          <c:showCatName val="0"/>
          <c:showSerName val="0"/>
          <c:showPercent val="0"/>
          <c:showBubbleSize val="0"/>
        </c:dLbls>
        <c:marker val="1"/>
        <c:smooth val="0"/>
        <c:axId val="413719344"/>
        <c:axId val="413720328"/>
      </c:lineChart>
      <c:dateAx>
        <c:axId val="41371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20328"/>
        <c:crosses val="autoZero"/>
        <c:auto val="0"/>
        <c:lblOffset val="100"/>
        <c:baseTimeUnit val="days"/>
      </c:dateAx>
      <c:valAx>
        <c:axId val="413720328"/>
        <c:scaling>
          <c:orientation val="minMax"/>
        </c:scaling>
        <c:delete val="0"/>
        <c:axPos val="l"/>
        <c:numFmt formatCode="General" sourceLinked="1"/>
        <c:majorTickMark val="out"/>
        <c:minorTickMark val="none"/>
        <c:tickLblPos val="nextTo"/>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193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90547438620404E-2"/>
          <c:y val="0.12739749620168692"/>
          <c:w val="0.66493429582608943"/>
          <c:h val="0.67613927333180601"/>
        </c:manualLayout>
      </c:layout>
      <c:lineChart>
        <c:grouping val="standard"/>
        <c:varyColors val="0"/>
        <c:ser>
          <c:idx val="0"/>
          <c:order val="0"/>
          <c:tx>
            <c:strRef>
              <c:f>'作業(2)'!$X$6</c:f>
              <c:strCache>
                <c:ptCount val="1"/>
                <c:pt idx="0">
                  <c:v>1:1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3"/>
              <c:layout>
                <c:manualLayout>
                  <c:x val="-0.16590698540258025"/>
                  <c:y val="-4.2283582757799164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E2BE-4E81-9BA3-C3A0EA2E7A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'作業(2)'!$AE$6:$AH$6</c:f>
              <c:numCache>
                <c:formatCode>General</c:formatCode>
                <c:ptCount val="4"/>
                <c:pt idx="0">
                  <c:v>0</c:v>
                </c:pt>
                <c:pt idx="1">
                  <c:v>6.2745098039215741E-2</c:v>
                </c:pt>
                <c:pt idx="2">
                  <c:v>0.12941176470588239</c:v>
                </c:pt>
                <c:pt idx="3">
                  <c:v>0.23529411764705882</c:v>
                </c:pt>
              </c:numCache>
            </c:numRef>
          </c:val>
          <c:smooth val="0"/>
          <c:extLst>
            <c:ext xmlns:c16="http://schemas.microsoft.com/office/drawing/2014/chart" uri="{C3380CC4-5D6E-409C-BE32-E72D297353CC}">
              <c16:uniqueId val="{00000001-E2BE-4E81-9BA3-C3A0EA2E7AE8}"/>
            </c:ext>
          </c:extLst>
        </c:ser>
        <c:ser>
          <c:idx val="1"/>
          <c:order val="1"/>
          <c:tx>
            <c:strRef>
              <c:f>'作業(2)'!$X$11</c:f>
              <c:strCache>
                <c:ptCount val="1"/>
                <c:pt idx="0">
                  <c:v>1:10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Lbl>
              <c:idx val="3"/>
              <c:layout>
                <c:manualLayout>
                  <c:x val="-0.13825582116881702"/>
                  <c:y val="3.9271076838509354E-2"/>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E2BE-4E81-9BA3-C3A0EA2E7A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'作業(2)'!$AE$11:$AH$11</c:f>
              <c:numCache>
                <c:formatCode>General</c:formatCode>
                <c:ptCount val="4"/>
                <c:pt idx="0">
                  <c:v>0</c:v>
                </c:pt>
                <c:pt idx="1">
                  <c:v>5.5118110236220562E-2</c:v>
                </c:pt>
                <c:pt idx="2">
                  <c:v>0.12204724409448825</c:v>
                </c:pt>
                <c:pt idx="3">
                  <c:v>0.20866141732283469</c:v>
                </c:pt>
              </c:numCache>
            </c:numRef>
          </c:val>
          <c:smooth val="0"/>
          <c:extLst>
            <c:ext xmlns:c16="http://schemas.microsoft.com/office/drawing/2014/chart" uri="{C3380CC4-5D6E-409C-BE32-E72D297353CC}">
              <c16:uniqueId val="{00000003-E2BE-4E81-9BA3-C3A0EA2E7AE8}"/>
            </c:ext>
          </c:extLst>
        </c:ser>
        <c:ser>
          <c:idx val="2"/>
          <c:order val="2"/>
          <c:tx>
            <c:strRef>
              <c:f>'作業(2)'!$X$16</c:f>
              <c:strCache>
                <c:ptCount val="1"/>
                <c:pt idx="0">
                  <c:v>none</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Lbl>
              <c:idx val="3"/>
              <c:layout>
                <c:manualLayout>
                  <c:x val="-4.1476746350645063E-2"/>
                  <c:y val="-8.3008950260318026E-3"/>
                </c:manualLayout>
              </c:layout>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E2BE-4E81-9BA3-C3A0EA2E7AE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'作業(2)'!$Z$4:$AC$4</c:f>
              <c:numCache>
                <c:formatCode>General</c:formatCode>
                <c:ptCount val="4"/>
                <c:pt idx="0">
                  <c:v>1</c:v>
                </c:pt>
                <c:pt idx="1">
                  <c:v>6</c:v>
                </c:pt>
                <c:pt idx="2">
                  <c:v>15</c:v>
                </c:pt>
                <c:pt idx="3">
                  <c:v>20</c:v>
                </c:pt>
              </c:numCache>
            </c:numRef>
          </c:cat>
          <c:val>
            <c:numRef>
              <c:f>'作業(2)'!$AE$16:$AH$16</c:f>
              <c:numCache>
                <c:formatCode>General</c:formatCode>
                <c:ptCount val="4"/>
                <c:pt idx="0">
                  <c:v>0</c:v>
                </c:pt>
                <c:pt idx="1">
                  <c:v>7.8740157480316087E-3</c:v>
                </c:pt>
                <c:pt idx="2">
                  <c:v>3.937007874015748E-2</c:v>
                </c:pt>
                <c:pt idx="3">
                  <c:v>5.5118110236220562E-2</c:v>
                </c:pt>
              </c:numCache>
            </c:numRef>
          </c:val>
          <c:smooth val="0"/>
          <c:extLst>
            <c:ext xmlns:c16="http://schemas.microsoft.com/office/drawing/2014/chart" uri="{C3380CC4-5D6E-409C-BE32-E72D297353CC}">
              <c16:uniqueId val="{00000005-E2BE-4E81-9BA3-C3A0EA2E7AE8}"/>
            </c:ext>
          </c:extLst>
        </c:ser>
        <c:ser>
          <c:idx val="3"/>
          <c:order val="3"/>
          <c:tx>
            <c:strRef>
              <c:f>'作業(2)'!$BB$13</c:f>
              <c:strCache>
                <c:ptCount val="1"/>
                <c:pt idx="0">
                  <c:v>輔助</c:v>
                </c:pt>
              </c:strCache>
            </c:strRef>
          </c:tx>
          <c:spPr>
            <a:ln w="28575" cap="rnd">
              <a:noFill/>
              <a:round/>
            </a:ln>
            <a:effectLst/>
          </c:spPr>
          <c:marker>
            <c:symbol val="plus"/>
            <c:size val="5"/>
            <c:spPr>
              <a:noFill/>
              <a:ln w="9525">
                <a:solidFill>
                  <a:schemeClr val="bg1">
                    <a:lumMod val="8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'作業(2)'!$BB$15:$BE$15</c:f>
              <c:numCache>
                <c:formatCode>General</c:formatCode>
                <c:ptCount val="4"/>
                <c:pt idx="0">
                  <c:v>0</c:v>
                </c:pt>
                <c:pt idx="1">
                  <c:v>0</c:v>
                </c:pt>
                <c:pt idx="2">
                  <c:v>0</c:v>
                </c:pt>
                <c:pt idx="3">
                  <c:v>0</c:v>
                </c:pt>
              </c:numCache>
            </c:numRef>
          </c:val>
          <c:smooth val="0"/>
          <c:extLst>
            <c:ext xmlns:c16="http://schemas.microsoft.com/office/drawing/2014/chart" uri="{C3380CC4-5D6E-409C-BE32-E72D297353CC}">
              <c16:uniqueId val="{00000006-E2BE-4E81-9BA3-C3A0EA2E7AE8}"/>
            </c:ext>
          </c:extLst>
        </c:ser>
        <c:dLbls>
          <c:showLegendKey val="0"/>
          <c:showVal val="0"/>
          <c:showCatName val="0"/>
          <c:showSerName val="0"/>
          <c:showPercent val="0"/>
          <c:showBubbleSize val="0"/>
        </c:dLbls>
        <c:marker val="1"/>
        <c:smooth val="0"/>
        <c:axId val="413719344"/>
        <c:axId val="413720328"/>
      </c:lineChart>
      <c:dateAx>
        <c:axId val="413719344"/>
        <c:scaling>
          <c:orientation val="minMax"/>
        </c:scaling>
        <c:delete val="0"/>
        <c:axPos val="b"/>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20328"/>
        <c:crosses val="autoZero"/>
        <c:auto val="0"/>
        <c:lblOffset val="100"/>
        <c:baseTimeUnit val="days"/>
      </c:dateAx>
      <c:valAx>
        <c:axId val="413720328"/>
        <c:scaling>
          <c:orientation val="minMax"/>
          <c:max val="1"/>
          <c:min val="0"/>
        </c:scaling>
        <c:delete val="0"/>
        <c:axPos val="l"/>
        <c:numFmt formatCode="0%" sourceLinked="0"/>
        <c:majorTickMark val="none"/>
        <c:minorTickMark val="none"/>
        <c:tickLblPos val="none"/>
        <c:spPr>
          <a:noFill/>
          <a:ln>
            <a:solidFill>
              <a:sysClr val="windowText" lastClr="000000">
                <a:lumMod val="25000"/>
                <a:lumOff val="75000"/>
              </a:sys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413719344"/>
        <c:crosses val="autoZero"/>
        <c:crossBetween val="between"/>
        <c:majorUnit val="0.2"/>
        <c:minorUnit val="0.1"/>
      </c:valAx>
      <c:spPr>
        <a:noFill/>
        <a:ln w="25400">
          <a:noFill/>
        </a:ln>
        <a:effectLst/>
      </c:spPr>
    </c:plotArea>
    <c:plotVisOnly val="1"/>
    <c:dispBlanksAs val="gap"/>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25.xml"/></Relationships>
</file>

<file path=xl/drawings/_rels/drawing1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chart" Target="../charts/chart27.xml"/><Relationship Id="rId1" Type="http://schemas.openxmlformats.org/officeDocument/2006/relationships/chart" Target="../charts/chart26.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36.xml"/><Relationship Id="rId2" Type="http://schemas.openxmlformats.org/officeDocument/2006/relationships/chart" Target="../charts/chart35.xml"/><Relationship Id="rId1" Type="http://schemas.openxmlformats.org/officeDocument/2006/relationships/chart" Target="../charts/chart34.xml"/><Relationship Id="rId4" Type="http://schemas.openxmlformats.org/officeDocument/2006/relationships/chart" Target="../charts/chart37.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40.xml"/><Relationship Id="rId2" Type="http://schemas.openxmlformats.org/officeDocument/2006/relationships/chart" Target="../charts/chart39.xml"/><Relationship Id="rId1" Type="http://schemas.openxmlformats.org/officeDocument/2006/relationships/chart" Target="../charts/chart38.xml"/><Relationship Id="rId5" Type="http://schemas.openxmlformats.org/officeDocument/2006/relationships/chart" Target="../charts/chart42.xml"/><Relationship Id="rId4" Type="http://schemas.openxmlformats.org/officeDocument/2006/relationships/chart" Target="../charts/chart41.xml"/></Relationships>
</file>

<file path=xl/drawings/_rels/drawing19.xml.rels><?xml version="1.0" encoding="UTF-8" standalone="yes"?>
<Relationships xmlns="http://schemas.openxmlformats.org/package/2006/relationships"><Relationship Id="rId2" Type="http://schemas.openxmlformats.org/officeDocument/2006/relationships/chart" Target="../charts/chart44.xml"/><Relationship Id="rId1" Type="http://schemas.openxmlformats.org/officeDocument/2006/relationships/chart" Target="../charts/chart4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10.xml"/><Relationship Id="rId7" Type="http://schemas.openxmlformats.org/officeDocument/2006/relationships/chart" Target="../charts/chart13.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2.xml"/><Relationship Id="rId5" Type="http://schemas.openxmlformats.org/officeDocument/2006/relationships/image" Target="../media/image1.jpeg"/><Relationship Id="rId4" Type="http://schemas.openxmlformats.org/officeDocument/2006/relationships/chart" Target="../charts/chart11.xml"/><Relationship Id="rId9" Type="http://schemas.openxmlformats.org/officeDocument/2006/relationships/chart" Target="../charts/chart15.xml"/></Relationships>
</file>

<file path=xl/drawings/_rels/drawing20.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chart" Target="../charts/chart45.xml"/><Relationship Id="rId1" Type="http://schemas.openxmlformats.org/officeDocument/2006/relationships/image" Target="../media/image5.jpeg"/></Relationships>
</file>

<file path=xl/drawings/_rels/drawing21.xml.rels><?xml version="1.0" encoding="UTF-8" standalone="yes"?>
<Relationships xmlns="http://schemas.openxmlformats.org/package/2006/relationships"><Relationship Id="rId3" Type="http://schemas.openxmlformats.org/officeDocument/2006/relationships/chart" Target="../charts/chart48.xml"/><Relationship Id="rId2" Type="http://schemas.openxmlformats.org/officeDocument/2006/relationships/chart" Target="../charts/chart47.xml"/><Relationship Id="rId1" Type="http://schemas.openxmlformats.org/officeDocument/2006/relationships/chart" Target="../charts/chart46.xml"/><Relationship Id="rId5" Type="http://schemas.openxmlformats.org/officeDocument/2006/relationships/chart" Target="../charts/chart50.xml"/><Relationship Id="rId4" Type="http://schemas.openxmlformats.org/officeDocument/2006/relationships/chart" Target="../charts/chart49.xml"/></Relationships>
</file>

<file path=xl/drawings/_rels/drawing22.xml.rels><?xml version="1.0" encoding="UTF-8" standalone="yes"?>
<Relationships xmlns="http://schemas.openxmlformats.org/package/2006/relationships"><Relationship Id="rId8" Type="http://schemas.openxmlformats.org/officeDocument/2006/relationships/chart" Target="../charts/chart58.xml"/><Relationship Id="rId3" Type="http://schemas.openxmlformats.org/officeDocument/2006/relationships/chart" Target="../charts/chart53.xml"/><Relationship Id="rId7" Type="http://schemas.openxmlformats.org/officeDocument/2006/relationships/chart" Target="../charts/chart57.xml"/><Relationship Id="rId2" Type="http://schemas.openxmlformats.org/officeDocument/2006/relationships/chart" Target="../charts/chart52.xml"/><Relationship Id="rId1" Type="http://schemas.openxmlformats.org/officeDocument/2006/relationships/chart" Target="../charts/chart51.xml"/><Relationship Id="rId6" Type="http://schemas.openxmlformats.org/officeDocument/2006/relationships/chart" Target="../charts/chart56.xml"/><Relationship Id="rId5" Type="http://schemas.openxmlformats.org/officeDocument/2006/relationships/chart" Target="../charts/chart55.xml"/><Relationship Id="rId10" Type="http://schemas.openxmlformats.org/officeDocument/2006/relationships/chart" Target="../charts/chart60.xml"/><Relationship Id="rId4" Type="http://schemas.openxmlformats.org/officeDocument/2006/relationships/chart" Target="../charts/chart54.xml"/><Relationship Id="rId9" Type="http://schemas.openxmlformats.org/officeDocument/2006/relationships/chart" Target="../charts/chart59.xml"/></Relationships>
</file>

<file path=xl/drawings/_rels/drawing23.xml.rels><?xml version="1.0" encoding="UTF-8" standalone="yes"?>
<Relationships xmlns="http://schemas.openxmlformats.org/package/2006/relationships"><Relationship Id="rId2" Type="http://schemas.openxmlformats.org/officeDocument/2006/relationships/chart" Target="../charts/chart62.xml"/><Relationship Id="rId1" Type="http://schemas.openxmlformats.org/officeDocument/2006/relationships/chart" Target="../charts/chart61.xml"/></Relationships>
</file>

<file path=xl/drawings/_rels/drawing24.xml.rels><?xml version="1.0" encoding="UTF-8" standalone="yes"?>
<Relationships xmlns="http://schemas.openxmlformats.org/package/2006/relationships"><Relationship Id="rId3" Type="http://schemas.openxmlformats.org/officeDocument/2006/relationships/chart" Target="../charts/chart64.xml"/><Relationship Id="rId2" Type="http://schemas.openxmlformats.org/officeDocument/2006/relationships/image" Target="../media/image7.emf"/><Relationship Id="rId1" Type="http://schemas.openxmlformats.org/officeDocument/2006/relationships/chart" Target="../charts/chart63.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65.xml"/></Relationships>
</file>

<file path=xl/drawings/_rels/drawing26.xml.rels><?xml version="1.0" encoding="UTF-8" standalone="yes"?>
<Relationships xmlns="http://schemas.openxmlformats.org/package/2006/relationships"><Relationship Id="rId2" Type="http://schemas.openxmlformats.org/officeDocument/2006/relationships/chart" Target="../charts/chart67.xml"/><Relationship Id="rId1" Type="http://schemas.openxmlformats.org/officeDocument/2006/relationships/chart" Target="../charts/chart66.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68.xml"/></Relationships>
</file>

<file path=xl/drawings/_rels/drawing28.xml.rels><?xml version="1.0" encoding="UTF-8" standalone="yes"?>
<Relationships xmlns="http://schemas.openxmlformats.org/package/2006/relationships"><Relationship Id="rId3" Type="http://schemas.openxmlformats.org/officeDocument/2006/relationships/chart" Target="../charts/chart71.xml"/><Relationship Id="rId2" Type="http://schemas.openxmlformats.org/officeDocument/2006/relationships/chart" Target="../charts/chart70.xml"/><Relationship Id="rId1" Type="http://schemas.openxmlformats.org/officeDocument/2006/relationships/chart" Target="../charts/chart69.xml"/><Relationship Id="rId4" Type="http://schemas.openxmlformats.org/officeDocument/2006/relationships/chart" Target="../charts/chart72.xml"/></Relationships>
</file>

<file path=xl/drawings/_rels/drawing30.x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chart" Target="../charts/chart74.xml"/><Relationship Id="rId1" Type="http://schemas.openxmlformats.org/officeDocument/2006/relationships/chart" Target="../charts/chart73.xml"/></Relationships>
</file>

<file path=xl/drawings/_rels/drawing31.x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chart" Target="../charts/chart75.xml"/></Relationships>
</file>

<file path=xl/drawings/_rels/drawing32.xml.rels><?xml version="1.0" encoding="UTF-8" standalone="yes"?>
<Relationships xmlns="http://schemas.openxmlformats.org/package/2006/relationships"><Relationship Id="rId3" Type="http://schemas.openxmlformats.org/officeDocument/2006/relationships/image" Target="../media/image14.emf"/><Relationship Id="rId2" Type="http://schemas.openxmlformats.org/officeDocument/2006/relationships/image" Target="../media/image13.emf"/><Relationship Id="rId1" Type="http://schemas.openxmlformats.org/officeDocument/2006/relationships/image" Target="../media/image12.png"/></Relationships>
</file>

<file path=xl/drawings/_rels/drawing33.xml.rels><?xml version="1.0" encoding="UTF-8" standalone="yes"?>
<Relationships xmlns="http://schemas.openxmlformats.org/package/2006/relationships"><Relationship Id="rId3" Type="http://schemas.openxmlformats.org/officeDocument/2006/relationships/chart" Target="../charts/chart78.xml"/><Relationship Id="rId2" Type="http://schemas.openxmlformats.org/officeDocument/2006/relationships/chart" Target="../charts/chart77.xml"/><Relationship Id="rId1" Type="http://schemas.openxmlformats.org/officeDocument/2006/relationships/chart" Target="../charts/chart76.xml"/><Relationship Id="rId4" Type="http://schemas.openxmlformats.org/officeDocument/2006/relationships/chart" Target="../charts/chart79.xml"/></Relationships>
</file>

<file path=xl/drawings/_rels/drawing34.xml.rels><?xml version="1.0" encoding="UTF-8" standalone="yes"?>
<Relationships xmlns="http://schemas.openxmlformats.org/package/2006/relationships"><Relationship Id="rId8" Type="http://schemas.openxmlformats.org/officeDocument/2006/relationships/chart" Target="../charts/chart87.xml"/><Relationship Id="rId13" Type="http://schemas.openxmlformats.org/officeDocument/2006/relationships/chart" Target="../charts/chart92.xml"/><Relationship Id="rId3" Type="http://schemas.openxmlformats.org/officeDocument/2006/relationships/chart" Target="../charts/chart82.xml"/><Relationship Id="rId7" Type="http://schemas.openxmlformats.org/officeDocument/2006/relationships/chart" Target="../charts/chart86.xml"/><Relationship Id="rId12" Type="http://schemas.openxmlformats.org/officeDocument/2006/relationships/chart" Target="../charts/chart91.xml"/><Relationship Id="rId2" Type="http://schemas.openxmlformats.org/officeDocument/2006/relationships/chart" Target="../charts/chart81.xml"/><Relationship Id="rId1" Type="http://schemas.openxmlformats.org/officeDocument/2006/relationships/chart" Target="../charts/chart80.xml"/><Relationship Id="rId6" Type="http://schemas.openxmlformats.org/officeDocument/2006/relationships/chart" Target="../charts/chart85.xml"/><Relationship Id="rId11" Type="http://schemas.openxmlformats.org/officeDocument/2006/relationships/chart" Target="../charts/chart90.xml"/><Relationship Id="rId5" Type="http://schemas.openxmlformats.org/officeDocument/2006/relationships/chart" Target="../charts/chart84.xml"/><Relationship Id="rId15" Type="http://schemas.openxmlformats.org/officeDocument/2006/relationships/chart" Target="../charts/chart94.xml"/><Relationship Id="rId10" Type="http://schemas.openxmlformats.org/officeDocument/2006/relationships/chart" Target="../charts/chart89.xml"/><Relationship Id="rId4" Type="http://schemas.openxmlformats.org/officeDocument/2006/relationships/chart" Target="../charts/chart83.xml"/><Relationship Id="rId9" Type="http://schemas.openxmlformats.org/officeDocument/2006/relationships/chart" Target="../charts/chart88.xml"/><Relationship Id="rId14" Type="http://schemas.openxmlformats.org/officeDocument/2006/relationships/chart" Target="../charts/chart93.xml"/></Relationships>
</file>

<file path=xl/drawings/_rels/drawing36.xml.rels><?xml version="1.0" encoding="UTF-8" standalone="yes"?>
<Relationships xmlns="http://schemas.openxmlformats.org/package/2006/relationships"><Relationship Id="rId3" Type="http://schemas.openxmlformats.org/officeDocument/2006/relationships/chart" Target="../charts/chart97.xml"/><Relationship Id="rId7" Type="http://schemas.openxmlformats.org/officeDocument/2006/relationships/chart" Target="../charts/chart101.xml"/><Relationship Id="rId2" Type="http://schemas.openxmlformats.org/officeDocument/2006/relationships/chart" Target="../charts/chart96.xml"/><Relationship Id="rId1" Type="http://schemas.openxmlformats.org/officeDocument/2006/relationships/chart" Target="../charts/chart95.xml"/><Relationship Id="rId6" Type="http://schemas.openxmlformats.org/officeDocument/2006/relationships/chart" Target="../charts/chart100.xml"/><Relationship Id="rId5" Type="http://schemas.openxmlformats.org/officeDocument/2006/relationships/chart" Target="../charts/chart99.xml"/><Relationship Id="rId4" Type="http://schemas.openxmlformats.org/officeDocument/2006/relationships/chart" Target="../charts/chart98.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20.xml"/><Relationship Id="rId7" Type="http://schemas.openxmlformats.org/officeDocument/2006/relationships/chart" Target="../charts/chart23.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2.xml"/><Relationship Id="rId5" Type="http://schemas.openxmlformats.org/officeDocument/2006/relationships/image" Target="../media/image2.png"/><Relationship Id="rId4" Type="http://schemas.openxmlformats.org/officeDocument/2006/relationships/chart" Target="../charts/chart2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1.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16.emf"/><Relationship Id="rId1" Type="http://schemas.openxmlformats.org/officeDocument/2006/relationships/image" Target="../media/image15.emf"/></Relationships>
</file>

<file path=xl/drawings/drawing1.xml><?xml version="1.0" encoding="utf-8"?>
<xdr:wsDr xmlns:xdr="http://schemas.openxmlformats.org/drawingml/2006/spreadsheetDrawing" xmlns:a="http://schemas.openxmlformats.org/drawingml/2006/main">
  <xdr:twoCellAnchor>
    <xdr:from>
      <xdr:col>4</xdr:col>
      <xdr:colOff>247651</xdr:colOff>
      <xdr:row>0</xdr:row>
      <xdr:rowOff>0</xdr:rowOff>
    </xdr:from>
    <xdr:to>
      <xdr:col>9</xdr:col>
      <xdr:colOff>1</xdr:colOff>
      <xdr:row>12</xdr:row>
      <xdr:rowOff>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114300</xdr:colOff>
      <xdr:row>0</xdr:row>
      <xdr:rowOff>0</xdr:rowOff>
    </xdr:from>
    <xdr:to>
      <xdr:col>19</xdr:col>
      <xdr:colOff>85725</xdr:colOff>
      <xdr:row>12</xdr:row>
      <xdr:rowOff>0</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502023</xdr:colOff>
      <xdr:row>16</xdr:row>
      <xdr:rowOff>0</xdr:rowOff>
    </xdr:from>
    <xdr:to>
      <xdr:col>22</xdr:col>
      <xdr:colOff>197223</xdr:colOff>
      <xdr:row>28</xdr:row>
      <xdr:rowOff>0</xdr:rowOff>
    </xdr:to>
    <xdr:graphicFrame macro="">
      <xdr:nvGraphicFramePr>
        <xdr:cNvPr id="4" name="圖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95250</xdr:colOff>
      <xdr:row>0</xdr:row>
      <xdr:rowOff>104775</xdr:rowOff>
    </xdr:from>
    <xdr:to>
      <xdr:col>14</xdr:col>
      <xdr:colOff>66675</xdr:colOff>
      <xdr:row>12</xdr:row>
      <xdr:rowOff>104775</xdr:rowOff>
    </xdr:to>
    <xdr:graphicFrame macro="">
      <xdr:nvGraphicFramePr>
        <xdr:cNvPr id="5" name="圖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401782</xdr:colOff>
      <xdr:row>16</xdr:row>
      <xdr:rowOff>0</xdr:rowOff>
    </xdr:from>
    <xdr:to>
      <xdr:col>18</xdr:col>
      <xdr:colOff>0</xdr:colOff>
      <xdr:row>28</xdr:row>
      <xdr:rowOff>0</xdr:rowOff>
    </xdr:to>
    <xdr:graphicFrame macro="">
      <xdr:nvGraphicFramePr>
        <xdr:cNvPr id="9" name="圖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304800</xdr:colOff>
      <xdr:row>16</xdr:row>
      <xdr:rowOff>0</xdr:rowOff>
    </xdr:from>
    <xdr:to>
      <xdr:col>14</xdr:col>
      <xdr:colOff>0</xdr:colOff>
      <xdr:row>28</xdr:row>
      <xdr:rowOff>0</xdr:rowOff>
    </xdr:to>
    <xdr:graphicFrame macro="">
      <xdr:nvGraphicFramePr>
        <xdr:cNvPr id="10" name="圖表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62752</xdr:colOff>
      <xdr:row>15</xdr:row>
      <xdr:rowOff>17930</xdr:rowOff>
    </xdr:from>
    <xdr:to>
      <xdr:col>9</xdr:col>
      <xdr:colOff>0</xdr:colOff>
      <xdr:row>28</xdr:row>
      <xdr:rowOff>17930</xdr:rowOff>
    </xdr:to>
    <xdr:graphicFrame macro="">
      <xdr:nvGraphicFramePr>
        <xdr:cNvPr id="11" name="圖表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20</xdr:row>
      <xdr:rowOff>0</xdr:rowOff>
    </xdr:from>
    <xdr:to>
      <xdr:col>11</xdr:col>
      <xdr:colOff>0</xdr:colOff>
      <xdr:row>35</xdr:row>
      <xdr:rowOff>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5</xdr:col>
      <xdr:colOff>274320</xdr:colOff>
      <xdr:row>14</xdr:row>
      <xdr:rowOff>13361</xdr:rowOff>
    </xdr:to>
    <xdr:pic>
      <xdr:nvPicPr>
        <xdr:cNvPr id="4" name="圖片 3" descr="Path integration and experimental protocol. Sample path of an individual desert ant (Cataglyphis fortis). The outbound search path on the left (solid black line; dots mark 10 s intervals) ends with successful arrival at a feeder; (outbound) travel direction is indicated by open arrow. The individual was captured at the feeder and transferred to a (distant) test area where, after being released, it played out its home vector (dotted lines indicate straight paths between nest and feeder). The position of the nest assumed by the transferred ant is indicated by the termination of the straight home run and the beginning of search loops (turning point, arrowhead). Adapted from fig.?3 in Wehner and Wehner (Wehner and Wehner, 198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3322320" cy="30004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3</xdr:col>
      <xdr:colOff>0</xdr:colOff>
      <xdr:row>5</xdr:row>
      <xdr:rowOff>0</xdr:rowOff>
    </xdr:from>
    <xdr:to>
      <xdr:col>7</xdr:col>
      <xdr:colOff>0</xdr:colOff>
      <xdr:row>17</xdr:row>
      <xdr:rowOff>0</xdr:rowOff>
    </xdr:to>
    <xdr:graphicFrame macro="">
      <xdr:nvGraphicFramePr>
        <xdr:cNvPr id="7" name="圖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457200</xdr:colOff>
      <xdr:row>5</xdr:row>
      <xdr:rowOff>0</xdr:rowOff>
    </xdr:from>
    <xdr:to>
      <xdr:col>11</xdr:col>
      <xdr:colOff>457200</xdr:colOff>
      <xdr:row>17</xdr:row>
      <xdr:rowOff>0</xdr:rowOff>
    </xdr:to>
    <xdr:graphicFrame macro="">
      <xdr:nvGraphicFramePr>
        <xdr:cNvPr id="8" name="圖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152400</xdr:colOff>
      <xdr:row>13</xdr:row>
      <xdr:rowOff>144780</xdr:rowOff>
    </xdr:from>
    <xdr:to>
      <xdr:col>10</xdr:col>
      <xdr:colOff>525780</xdr:colOff>
      <xdr:row>13</xdr:row>
      <xdr:rowOff>190500</xdr:rowOff>
    </xdr:to>
    <xdr:sp macro="" textlink="">
      <xdr:nvSpPr>
        <xdr:cNvPr id="9" name="矩形 8"/>
        <xdr:cNvSpPr/>
      </xdr:nvSpPr>
      <xdr:spPr>
        <a:xfrm>
          <a:off x="4320540" y="5494020"/>
          <a:ext cx="1592580" cy="45720"/>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8</xdr:col>
      <xdr:colOff>173627</xdr:colOff>
      <xdr:row>13</xdr:row>
      <xdr:rowOff>103414</xdr:rowOff>
    </xdr:from>
    <xdr:to>
      <xdr:col>8</xdr:col>
      <xdr:colOff>326027</xdr:colOff>
      <xdr:row>13</xdr:row>
      <xdr:rowOff>171994</xdr:rowOff>
    </xdr:to>
    <xdr:cxnSp macro="">
      <xdr:nvCxnSpPr>
        <xdr:cNvPr id="11" name="直線接點 10"/>
        <xdr:cNvCxnSpPr/>
      </xdr:nvCxnSpPr>
      <xdr:spPr>
        <a:xfrm>
          <a:off x="4340134" y="5480957"/>
          <a:ext cx="152400" cy="6858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173627</xdr:colOff>
      <xdr:row>13</xdr:row>
      <xdr:rowOff>166007</xdr:rowOff>
    </xdr:from>
    <xdr:to>
      <xdr:col>8</xdr:col>
      <xdr:colOff>326027</xdr:colOff>
      <xdr:row>14</xdr:row>
      <xdr:rowOff>27759</xdr:rowOff>
    </xdr:to>
    <xdr:cxnSp macro="">
      <xdr:nvCxnSpPr>
        <xdr:cNvPr id="12" name="直線接點 11"/>
        <xdr:cNvCxnSpPr/>
      </xdr:nvCxnSpPr>
      <xdr:spPr>
        <a:xfrm>
          <a:off x="4340134" y="5543550"/>
          <a:ext cx="152400" cy="68580"/>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537883</xdr:colOff>
      <xdr:row>22</xdr:row>
      <xdr:rowOff>197223</xdr:rowOff>
    </xdr:from>
    <xdr:to>
      <xdr:col>20</xdr:col>
      <xdr:colOff>99112</xdr:colOff>
      <xdr:row>48</xdr:row>
      <xdr:rowOff>171719</xdr:rowOff>
    </xdr:to>
    <xdr:pic>
      <xdr:nvPicPr>
        <xdr:cNvPr id="6" name="圖片 5"/>
        <xdr:cNvPicPr>
          <a:picLocks noChangeAspect="1"/>
        </xdr:cNvPicPr>
      </xdr:nvPicPr>
      <xdr:blipFill>
        <a:blip xmlns:r="http://schemas.openxmlformats.org/officeDocument/2006/relationships" r:embed="rId3"/>
        <a:stretch>
          <a:fillRect/>
        </a:stretch>
      </xdr:blipFill>
      <xdr:spPr>
        <a:xfrm>
          <a:off x="5934636" y="4733364"/>
          <a:ext cx="5657229" cy="5335390"/>
        </a:xfrm>
        <a:prstGeom prst="rect">
          <a:avLst/>
        </a:prstGeom>
      </xdr:spPr>
    </xdr:pic>
    <xdr:clientData/>
  </xdr:twoCellAnchor>
  <xdr:twoCellAnchor>
    <xdr:from>
      <xdr:col>8</xdr:col>
      <xdr:colOff>600635</xdr:colOff>
      <xdr:row>28</xdr:row>
      <xdr:rowOff>98611</xdr:rowOff>
    </xdr:from>
    <xdr:to>
      <xdr:col>11</xdr:col>
      <xdr:colOff>35859</xdr:colOff>
      <xdr:row>28</xdr:row>
      <xdr:rowOff>170329</xdr:rowOff>
    </xdr:to>
    <xdr:cxnSp macro="">
      <xdr:nvCxnSpPr>
        <xdr:cNvPr id="13" name="直線單箭頭接點 12"/>
        <xdr:cNvCxnSpPr/>
      </xdr:nvCxnSpPr>
      <xdr:spPr>
        <a:xfrm flipH="1">
          <a:off x="4778188" y="5871882"/>
          <a:ext cx="1264024" cy="717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134471</xdr:colOff>
      <xdr:row>38</xdr:row>
      <xdr:rowOff>161365</xdr:rowOff>
    </xdr:from>
    <xdr:to>
      <xdr:col>11</xdr:col>
      <xdr:colOff>53788</xdr:colOff>
      <xdr:row>39</xdr:row>
      <xdr:rowOff>44824</xdr:rowOff>
    </xdr:to>
    <xdr:cxnSp macro="">
      <xdr:nvCxnSpPr>
        <xdr:cNvPr id="15" name="直線單箭頭接點 14"/>
        <xdr:cNvCxnSpPr/>
      </xdr:nvCxnSpPr>
      <xdr:spPr>
        <a:xfrm flipH="1" flipV="1">
          <a:off x="4921624" y="7996518"/>
          <a:ext cx="1138517" cy="896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62753</xdr:colOff>
      <xdr:row>27</xdr:row>
      <xdr:rowOff>170329</xdr:rowOff>
    </xdr:from>
    <xdr:ext cx="1059008" cy="620363"/>
    <xdr:sp macro="" textlink="">
      <xdr:nvSpPr>
        <xdr:cNvPr id="16" name="文字方塊 15"/>
        <xdr:cNvSpPr txBox="1"/>
      </xdr:nvSpPr>
      <xdr:spPr>
        <a:xfrm>
          <a:off x="3630706" y="5737411"/>
          <a:ext cx="1059008" cy="620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TW" altLang="en-US" sz="1100"/>
            <a:t>長條圖</a:t>
          </a:r>
          <a:endParaRPr lang="en-US" altLang="zh-TW" sz="1100"/>
        </a:p>
        <a:p>
          <a:r>
            <a:rPr lang="zh-TW" altLang="en-US" sz="1100"/>
            <a:t> </a:t>
          </a:r>
          <a:r>
            <a:rPr lang="en-US" altLang="zh-TW" sz="1100"/>
            <a:t>(column chart)</a:t>
          </a:r>
        </a:p>
        <a:p>
          <a:r>
            <a:rPr lang="en-US" altLang="zh-TW" sz="1100"/>
            <a:t>(bar chart)</a:t>
          </a:r>
          <a:endParaRPr lang="zh-TW" altLang="en-US" sz="1100"/>
        </a:p>
      </xdr:txBody>
    </xdr:sp>
    <xdr:clientData/>
  </xdr:oneCellAnchor>
  <xdr:oneCellAnchor>
    <xdr:from>
      <xdr:col>7</xdr:col>
      <xdr:colOff>89648</xdr:colOff>
      <xdr:row>38</xdr:row>
      <xdr:rowOff>0</xdr:rowOff>
    </xdr:from>
    <xdr:ext cx="849335" cy="448136"/>
    <xdr:sp macro="" textlink="">
      <xdr:nvSpPr>
        <xdr:cNvPr id="17" name="文字方塊 16"/>
        <xdr:cNvSpPr txBox="1"/>
      </xdr:nvSpPr>
      <xdr:spPr>
        <a:xfrm>
          <a:off x="3657601" y="7835153"/>
          <a:ext cx="849335" cy="4481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TW" altLang="en-US" sz="1100"/>
            <a:t>直方圖</a:t>
          </a:r>
          <a:endParaRPr lang="en-US" altLang="zh-TW" sz="1100"/>
        </a:p>
        <a:p>
          <a:r>
            <a:rPr lang="en-US" altLang="zh-TW" sz="1100"/>
            <a:t>(histogram)</a:t>
          </a:r>
          <a:endParaRPr lang="zh-TW" altLang="en-US" sz="1100"/>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16</xdr:row>
      <xdr:rowOff>0</xdr:rowOff>
    </xdr:from>
    <xdr:to>
      <xdr:col>9</xdr:col>
      <xdr:colOff>228600</xdr:colOff>
      <xdr:row>29</xdr:row>
      <xdr:rowOff>19050</xdr:rowOff>
    </xdr:to>
    <xdr:graphicFrame macro="">
      <xdr:nvGraphicFramePr>
        <xdr:cNvPr id="2"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32</xdr:row>
      <xdr:rowOff>0</xdr:rowOff>
    </xdr:from>
    <xdr:to>
      <xdr:col>23</xdr:col>
      <xdr:colOff>0</xdr:colOff>
      <xdr:row>44</xdr:row>
      <xdr:rowOff>0</xdr:rowOff>
    </xdr:to>
    <xdr:graphicFrame macro="">
      <xdr:nvGraphicFramePr>
        <xdr:cNvPr id="5" name="圖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66675</xdr:colOff>
      <xdr:row>31</xdr:row>
      <xdr:rowOff>28575</xdr:rowOff>
    </xdr:from>
    <xdr:to>
      <xdr:col>9</xdr:col>
      <xdr:colOff>295275</xdr:colOff>
      <xdr:row>44</xdr:row>
      <xdr:rowOff>47625</xdr:rowOff>
    </xdr:to>
    <xdr:graphicFrame macro="">
      <xdr:nvGraphicFramePr>
        <xdr:cNvPr id="6" name="圖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685799</xdr:colOff>
      <xdr:row>1</xdr:row>
      <xdr:rowOff>9525</xdr:rowOff>
    </xdr:from>
    <xdr:to>
      <xdr:col>9</xdr:col>
      <xdr:colOff>38100</xdr:colOff>
      <xdr:row>12</xdr:row>
      <xdr:rowOff>200025</xdr:rowOff>
    </xdr:to>
    <xdr:graphicFrame macro="">
      <xdr:nvGraphicFramePr>
        <xdr:cNvPr id="7" name="圖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45</xdr:row>
      <xdr:rowOff>0</xdr:rowOff>
    </xdr:from>
    <xdr:to>
      <xdr:col>8</xdr:col>
      <xdr:colOff>342900</xdr:colOff>
      <xdr:row>58</xdr:row>
      <xdr:rowOff>19050</xdr:rowOff>
    </xdr:to>
    <xdr:graphicFrame macro="">
      <xdr:nvGraphicFramePr>
        <xdr:cNvPr id="8" name="圖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61</xdr:row>
      <xdr:rowOff>0</xdr:rowOff>
    </xdr:from>
    <xdr:to>
      <xdr:col>8</xdr:col>
      <xdr:colOff>123825</xdr:colOff>
      <xdr:row>75</xdr:row>
      <xdr:rowOff>0</xdr:rowOff>
    </xdr:to>
    <xdr:graphicFrame macro="">
      <xdr:nvGraphicFramePr>
        <xdr:cNvPr id="9" name="圖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5</xdr:col>
      <xdr:colOff>0</xdr:colOff>
      <xdr:row>0</xdr:row>
      <xdr:rowOff>0</xdr:rowOff>
    </xdr:from>
    <xdr:to>
      <xdr:col>9</xdr:col>
      <xdr:colOff>228600</xdr:colOff>
      <xdr:row>12</xdr:row>
      <xdr:rowOff>123825</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274911</xdr:colOff>
      <xdr:row>13</xdr:row>
      <xdr:rowOff>0</xdr:rowOff>
    </xdr:from>
    <xdr:to>
      <xdr:col>15</xdr:col>
      <xdr:colOff>0</xdr:colOff>
      <xdr:row>24</xdr:row>
      <xdr:rowOff>62864</xdr:rowOff>
    </xdr:to>
    <xdr:graphicFrame macro="">
      <xdr:nvGraphicFramePr>
        <xdr:cNvPr id="12" name="圖表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408455</xdr:colOff>
      <xdr:row>0</xdr:row>
      <xdr:rowOff>44823</xdr:rowOff>
    </xdr:from>
    <xdr:to>
      <xdr:col>15</xdr:col>
      <xdr:colOff>475130</xdr:colOff>
      <xdr:row>11</xdr:row>
      <xdr:rowOff>178173</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13</xdr:row>
      <xdr:rowOff>0</xdr:rowOff>
    </xdr:from>
    <xdr:to>
      <xdr:col>9</xdr:col>
      <xdr:colOff>334689</xdr:colOff>
      <xdr:row>24</xdr:row>
      <xdr:rowOff>62864</xdr:rowOff>
    </xdr:to>
    <xdr:graphicFrame macro="">
      <xdr:nvGraphicFramePr>
        <xdr:cNvPr id="7" name="圖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0.17845</cdr:x>
      <cdr:y>0.6742</cdr:y>
    </cdr:from>
    <cdr:to>
      <cdr:x>0.89273</cdr:x>
      <cdr:y>0.71623</cdr:y>
    </cdr:to>
    <cdr:sp macro="" textlink="">
      <cdr:nvSpPr>
        <cdr:cNvPr id="2" name="矩形 1"/>
        <cdr:cNvSpPr/>
      </cdr:nvSpPr>
      <cdr:spPr>
        <a:xfrm xmlns:a="http://schemas.openxmlformats.org/drawingml/2006/main">
          <a:off x="475915" y="1738267"/>
          <a:ext cx="1905000" cy="108363"/>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zh-TW"/>
        </a:p>
      </cdr:txBody>
    </cdr:sp>
  </cdr:relSizeAnchor>
  <cdr:relSizeAnchor xmlns:cdr="http://schemas.openxmlformats.org/drawingml/2006/chartDrawing">
    <cdr:from>
      <cdr:x>0.18302</cdr:x>
      <cdr:y>0.65435</cdr:y>
    </cdr:from>
    <cdr:to>
      <cdr:x>0.22416</cdr:x>
      <cdr:y>0.69288</cdr:y>
    </cdr:to>
    <cdr:cxnSp macro="">
      <cdr:nvCxnSpPr>
        <cdr:cNvPr id="3" name="直線接點 2"/>
        <cdr:cNvCxnSpPr/>
      </cdr:nvCxnSpPr>
      <cdr:spPr>
        <a:xfrm xmlns:a="http://schemas.openxmlformats.org/drawingml/2006/main" flipH="1">
          <a:off x="488107" y="1687095"/>
          <a:ext cx="109728" cy="99333"/>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0.18302</cdr:x>
      <cdr:y>0.69054</cdr:y>
    </cdr:from>
    <cdr:to>
      <cdr:x>0.22416</cdr:x>
      <cdr:y>0.72907</cdr:y>
    </cdr:to>
    <cdr:cxnSp macro="">
      <cdr:nvCxnSpPr>
        <cdr:cNvPr id="4" name="直線接點 3"/>
        <cdr:cNvCxnSpPr/>
      </cdr:nvCxnSpPr>
      <cdr:spPr>
        <a:xfrm xmlns:a="http://schemas.openxmlformats.org/drawingml/2006/main" flipH="1">
          <a:off x="488107" y="1780408"/>
          <a:ext cx="109728" cy="99334"/>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5.xml><?xml version="1.0" encoding="utf-8"?>
<c:userShapes xmlns:c="http://schemas.openxmlformats.org/drawingml/2006/chart">
  <cdr:relSizeAnchor xmlns:cdr="http://schemas.openxmlformats.org/drawingml/2006/chartDrawing">
    <cdr:from>
      <cdr:x>0.19143</cdr:x>
      <cdr:y>0.67623</cdr:y>
    </cdr:from>
    <cdr:to>
      <cdr:x>0.87839</cdr:x>
      <cdr:y>0.72308</cdr:y>
    </cdr:to>
    <cdr:sp macro="" textlink="">
      <cdr:nvSpPr>
        <cdr:cNvPr id="3" name="矩形 2"/>
        <cdr:cNvSpPr/>
      </cdr:nvSpPr>
      <cdr:spPr>
        <a:xfrm xmlns:a="http://schemas.openxmlformats.org/drawingml/2006/main">
          <a:off x="530860" y="1572918"/>
          <a:ext cx="1905000" cy="108970"/>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zh-TW"/>
        </a:p>
      </cdr:txBody>
    </cdr:sp>
  </cdr:relSizeAnchor>
  <cdr:relSizeAnchor xmlns:cdr="http://schemas.openxmlformats.org/drawingml/2006/chartDrawing">
    <cdr:from>
      <cdr:x>0.19583</cdr:x>
      <cdr:y>0.65411</cdr:y>
    </cdr:from>
    <cdr:to>
      <cdr:x>0.2354</cdr:x>
      <cdr:y>0.69705</cdr:y>
    </cdr:to>
    <cdr:cxnSp macro="">
      <cdr:nvCxnSpPr>
        <cdr:cNvPr id="4" name="直線接點 3"/>
        <cdr:cNvCxnSpPr/>
      </cdr:nvCxnSpPr>
      <cdr:spPr>
        <a:xfrm xmlns:a="http://schemas.openxmlformats.org/drawingml/2006/main" flipH="1">
          <a:off x="543052" y="1521460"/>
          <a:ext cx="109728" cy="99889"/>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0.19583</cdr:x>
      <cdr:y>0.69445</cdr:y>
    </cdr:from>
    <cdr:to>
      <cdr:x>0.2354</cdr:x>
      <cdr:y>0.7374</cdr:y>
    </cdr:to>
    <cdr:cxnSp macro="">
      <cdr:nvCxnSpPr>
        <cdr:cNvPr id="5" name="直線接點 4"/>
        <cdr:cNvCxnSpPr/>
      </cdr:nvCxnSpPr>
      <cdr:spPr>
        <a:xfrm xmlns:a="http://schemas.openxmlformats.org/drawingml/2006/main" flipH="1">
          <a:off x="543052" y="1615295"/>
          <a:ext cx="109728" cy="99890"/>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6.xml><?xml version="1.0" encoding="utf-8"?>
<c:userShapes xmlns:c="http://schemas.openxmlformats.org/drawingml/2006/chart">
  <cdr:relSizeAnchor xmlns:cdr="http://schemas.openxmlformats.org/drawingml/2006/chartDrawing">
    <cdr:from>
      <cdr:x>0.27889</cdr:x>
      <cdr:y>0.71651</cdr:y>
    </cdr:from>
    <cdr:to>
      <cdr:x>0.89051</cdr:x>
      <cdr:y>0.76198</cdr:y>
    </cdr:to>
    <cdr:sp macro="" textlink="">
      <cdr:nvSpPr>
        <cdr:cNvPr id="8" name="矩形 7"/>
        <cdr:cNvSpPr/>
      </cdr:nvSpPr>
      <cdr:spPr>
        <a:xfrm xmlns:a="http://schemas.openxmlformats.org/drawingml/2006/main">
          <a:off x="868657" y="1729113"/>
          <a:ext cx="1905000" cy="109728"/>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zh-TW"/>
        </a:p>
      </cdr:txBody>
    </cdr:sp>
  </cdr:relSizeAnchor>
  <cdr:relSizeAnchor xmlns:cdr="http://schemas.openxmlformats.org/drawingml/2006/chartDrawing">
    <cdr:from>
      <cdr:x>0.28281</cdr:x>
      <cdr:y>0.69504</cdr:y>
    </cdr:from>
    <cdr:to>
      <cdr:x>0.31804</cdr:x>
      <cdr:y>0.73672</cdr:y>
    </cdr:to>
    <cdr:cxnSp macro="">
      <cdr:nvCxnSpPr>
        <cdr:cNvPr id="11" name="直線接點 10"/>
        <cdr:cNvCxnSpPr/>
      </cdr:nvCxnSpPr>
      <cdr:spPr>
        <a:xfrm xmlns:a="http://schemas.openxmlformats.org/drawingml/2006/main" flipH="1">
          <a:off x="880849" y="1677297"/>
          <a:ext cx="109728" cy="100584"/>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0.28281</cdr:x>
      <cdr:y>0.73419</cdr:y>
    </cdr:from>
    <cdr:to>
      <cdr:x>0.31804</cdr:x>
      <cdr:y>0.77587</cdr:y>
    </cdr:to>
    <cdr:cxnSp macro="">
      <cdr:nvCxnSpPr>
        <cdr:cNvPr id="12" name="直線接點 11"/>
        <cdr:cNvCxnSpPr/>
      </cdr:nvCxnSpPr>
      <cdr:spPr>
        <a:xfrm xmlns:a="http://schemas.openxmlformats.org/drawingml/2006/main" flipH="1">
          <a:off x="880849" y="1771785"/>
          <a:ext cx="109728" cy="100584"/>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7.xml><?xml version="1.0" encoding="utf-8"?>
<c:userShapes xmlns:c="http://schemas.openxmlformats.org/drawingml/2006/chart">
  <cdr:relSizeAnchor xmlns:cdr="http://schemas.openxmlformats.org/drawingml/2006/chartDrawing">
    <cdr:from>
      <cdr:x>0.19143</cdr:x>
      <cdr:y>0.67623</cdr:y>
    </cdr:from>
    <cdr:to>
      <cdr:x>0.87839</cdr:x>
      <cdr:y>0.72308</cdr:y>
    </cdr:to>
    <cdr:sp macro="" textlink="">
      <cdr:nvSpPr>
        <cdr:cNvPr id="3" name="矩形 2"/>
        <cdr:cNvSpPr/>
      </cdr:nvSpPr>
      <cdr:spPr>
        <a:xfrm xmlns:a="http://schemas.openxmlformats.org/drawingml/2006/main">
          <a:off x="530860" y="1572918"/>
          <a:ext cx="1905000" cy="108970"/>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zh-TW"/>
        </a:p>
      </cdr:txBody>
    </cdr:sp>
  </cdr:relSizeAnchor>
  <cdr:relSizeAnchor xmlns:cdr="http://schemas.openxmlformats.org/drawingml/2006/chartDrawing">
    <cdr:from>
      <cdr:x>0.19583</cdr:x>
      <cdr:y>0.65411</cdr:y>
    </cdr:from>
    <cdr:to>
      <cdr:x>0.2354</cdr:x>
      <cdr:y>0.69705</cdr:y>
    </cdr:to>
    <cdr:cxnSp macro="">
      <cdr:nvCxnSpPr>
        <cdr:cNvPr id="4" name="直線接點 3"/>
        <cdr:cNvCxnSpPr/>
      </cdr:nvCxnSpPr>
      <cdr:spPr>
        <a:xfrm xmlns:a="http://schemas.openxmlformats.org/drawingml/2006/main" flipH="1">
          <a:off x="543052" y="1521460"/>
          <a:ext cx="109728" cy="99889"/>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0.19583</cdr:x>
      <cdr:y>0.69445</cdr:y>
    </cdr:from>
    <cdr:to>
      <cdr:x>0.2354</cdr:x>
      <cdr:y>0.7374</cdr:y>
    </cdr:to>
    <cdr:cxnSp macro="">
      <cdr:nvCxnSpPr>
        <cdr:cNvPr id="5" name="直線接點 4"/>
        <cdr:cNvCxnSpPr/>
      </cdr:nvCxnSpPr>
      <cdr:spPr>
        <a:xfrm xmlns:a="http://schemas.openxmlformats.org/drawingml/2006/main" flipH="1">
          <a:off x="543052" y="1615295"/>
          <a:ext cx="109728" cy="99890"/>
        </a:xfrm>
        <a:prstGeom xmlns:a="http://schemas.openxmlformats.org/drawingml/2006/main" prst="line">
          <a:avLst/>
        </a:prstGeom>
        <a:ln xmlns:a="http://schemas.openxmlformats.org/drawingml/2006/main">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18.xml><?xml version="1.0" encoding="utf-8"?>
<xdr:wsDr xmlns:xdr="http://schemas.openxmlformats.org/drawingml/2006/spreadsheetDrawing" xmlns:a="http://schemas.openxmlformats.org/drawingml/2006/main">
  <xdr:twoCellAnchor>
    <xdr:from>
      <xdr:col>7</xdr:col>
      <xdr:colOff>1</xdr:colOff>
      <xdr:row>28</xdr:row>
      <xdr:rowOff>29258</xdr:rowOff>
    </xdr:from>
    <xdr:to>
      <xdr:col>15</xdr:col>
      <xdr:colOff>50994</xdr:colOff>
      <xdr:row>51</xdr:row>
      <xdr:rowOff>8965</xdr:rowOff>
    </xdr:to>
    <xdr:graphicFrame macro="">
      <xdr:nvGraphicFramePr>
        <xdr:cNvPr id="2"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493059</xdr:colOff>
      <xdr:row>28</xdr:row>
      <xdr:rowOff>163925</xdr:rowOff>
    </xdr:from>
    <xdr:to>
      <xdr:col>8</xdr:col>
      <xdr:colOff>536601</xdr:colOff>
      <xdr:row>48</xdr:row>
      <xdr:rowOff>1280</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591670</xdr:colOff>
      <xdr:row>47</xdr:row>
      <xdr:rowOff>116542</xdr:rowOff>
    </xdr:from>
    <xdr:to>
      <xdr:col>9</xdr:col>
      <xdr:colOff>253636</xdr:colOff>
      <xdr:row>70</xdr:row>
      <xdr:rowOff>181856</xdr:rowOff>
    </xdr:to>
    <xdr:graphicFrame macro="">
      <xdr:nvGraphicFramePr>
        <xdr:cNvPr id="4" name="圖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xdr:row>
      <xdr:rowOff>0</xdr:rowOff>
    </xdr:from>
    <xdr:to>
      <xdr:col>21</xdr:col>
      <xdr:colOff>71717</xdr:colOff>
      <xdr:row>28</xdr:row>
      <xdr:rowOff>188258</xdr:rowOff>
    </xdr:to>
    <xdr:graphicFrame macro="">
      <xdr:nvGraphicFramePr>
        <xdr:cNvPr id="5" name="圖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51866</xdr:colOff>
      <xdr:row>45</xdr:row>
      <xdr:rowOff>116543</xdr:rowOff>
    </xdr:from>
    <xdr:to>
      <xdr:col>15</xdr:col>
      <xdr:colOff>341937</xdr:colOff>
      <xdr:row>71</xdr:row>
      <xdr:rowOff>138313</xdr:rowOff>
    </xdr:to>
    <xdr:graphicFrame macro="">
      <xdr:nvGraphicFramePr>
        <xdr:cNvPr id="6" name="圖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0</xdr:colOff>
      <xdr:row>1</xdr:row>
      <xdr:rowOff>0</xdr:rowOff>
    </xdr:from>
    <xdr:to>
      <xdr:col>11</xdr:col>
      <xdr:colOff>0</xdr:colOff>
      <xdr:row>12</xdr:row>
      <xdr:rowOff>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9</xdr:col>
      <xdr:colOff>0</xdr:colOff>
      <xdr:row>33</xdr:row>
      <xdr:rowOff>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0</xdr:rowOff>
    </xdr:from>
    <xdr:to>
      <xdr:col>12</xdr:col>
      <xdr:colOff>0</xdr:colOff>
      <xdr:row>14</xdr:row>
      <xdr:rowOff>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24</xdr:row>
      <xdr:rowOff>0</xdr:rowOff>
    </xdr:from>
    <xdr:to>
      <xdr:col>23</xdr:col>
      <xdr:colOff>0</xdr:colOff>
      <xdr:row>37</xdr:row>
      <xdr:rowOff>68580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586740</xdr:colOff>
      <xdr:row>49</xdr:row>
      <xdr:rowOff>0</xdr:rowOff>
    </xdr:from>
    <xdr:to>
      <xdr:col>7</xdr:col>
      <xdr:colOff>320040</xdr:colOff>
      <xdr:row>62</xdr:row>
      <xdr:rowOff>68580</xdr:rowOff>
    </xdr:to>
    <xdr:graphicFrame macro="">
      <xdr:nvGraphicFramePr>
        <xdr:cNvPr id="4" name="圖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0</xdr:colOff>
      <xdr:row>1</xdr:row>
      <xdr:rowOff>0</xdr:rowOff>
    </xdr:from>
    <xdr:to>
      <xdr:col>18</xdr:col>
      <xdr:colOff>0</xdr:colOff>
      <xdr:row>14</xdr:row>
      <xdr:rowOff>0</xdr:rowOff>
    </xdr:to>
    <xdr:graphicFrame macro="">
      <xdr:nvGraphicFramePr>
        <xdr:cNvPr id="5" name="圖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365760</xdr:colOff>
      <xdr:row>81</xdr:row>
      <xdr:rowOff>22860</xdr:rowOff>
    </xdr:from>
    <xdr:to>
      <xdr:col>9</xdr:col>
      <xdr:colOff>41675</xdr:colOff>
      <xdr:row>100</xdr:row>
      <xdr:rowOff>160020</xdr:rowOff>
    </xdr:to>
    <xdr:pic>
      <xdr:nvPicPr>
        <xdr:cNvPr id="6" name="圖片 5" descr="https://pansci.asia/wp-content/uploads/2020/04/5bc587c886a199de79a8217a3e9cd46e-560x481.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82040" y="13807440"/>
          <a:ext cx="4712735" cy="4046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24</xdr:col>
      <xdr:colOff>0</xdr:colOff>
      <xdr:row>24</xdr:row>
      <xdr:rowOff>0</xdr:rowOff>
    </xdr:from>
    <xdr:to>
      <xdr:col>31</xdr:col>
      <xdr:colOff>0</xdr:colOff>
      <xdr:row>37</xdr:row>
      <xdr:rowOff>68580</xdr:rowOff>
    </xdr:to>
    <xdr:graphicFrame macro="">
      <xdr:nvGraphicFramePr>
        <xdr:cNvPr id="7" name="圖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0</xdr:colOff>
      <xdr:row>49</xdr:row>
      <xdr:rowOff>0</xdr:rowOff>
    </xdr:from>
    <xdr:to>
      <xdr:col>16</xdr:col>
      <xdr:colOff>0</xdr:colOff>
      <xdr:row>62</xdr:row>
      <xdr:rowOff>68580</xdr:rowOff>
    </xdr:to>
    <xdr:graphicFrame macro="">
      <xdr:nvGraphicFramePr>
        <xdr:cNvPr id="8" name="圖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24</xdr:row>
      <xdr:rowOff>0</xdr:rowOff>
    </xdr:from>
    <xdr:to>
      <xdr:col>14</xdr:col>
      <xdr:colOff>0</xdr:colOff>
      <xdr:row>37</xdr:row>
      <xdr:rowOff>68580</xdr:rowOff>
    </xdr:to>
    <xdr:graphicFrame macro="">
      <xdr:nvGraphicFramePr>
        <xdr:cNvPr id="9" name="圖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129540</xdr:colOff>
      <xdr:row>63</xdr:row>
      <xdr:rowOff>137160</xdr:rowOff>
    </xdr:from>
    <xdr:to>
      <xdr:col>6</xdr:col>
      <xdr:colOff>0</xdr:colOff>
      <xdr:row>75</xdr:row>
      <xdr:rowOff>0</xdr:rowOff>
    </xdr:to>
    <mc:AlternateContent xmlns:mc="http://schemas.openxmlformats.org/markup-compatibility/2006">
      <mc:Choice xmlns:cx="http://schemas.microsoft.com/office/drawing/2014/chartex" Requires="cx">
        <xdr:graphicFrame macro="">
          <xdr:nvGraphicFramePr>
            <xdr:cNvPr id="11" name="圖表 10"/>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zh-TW" altLang="en-US" sz="1100"/>
                <a:t>此圖表在您的 Excel 版本中無法使用。
若編輯此圖案或將此活頁簿儲存為不同格式，將永久破壞圖表。</a:t>
              </a:r>
            </a:p>
          </xdr:txBody>
        </xdr:sp>
      </mc:Fallback>
    </mc:AlternateContent>
    <xdr:clientData/>
  </xdr:twoCellAnchor>
</xdr:wsDr>
</file>

<file path=xl/drawings/drawing20.xml><?xml version="1.0" encoding="utf-8"?>
<xdr:wsDr xmlns:xdr="http://schemas.openxmlformats.org/drawingml/2006/spreadsheetDrawing" xmlns:a="http://schemas.openxmlformats.org/drawingml/2006/main">
  <xdr:oneCellAnchor>
    <xdr:from>
      <xdr:col>0</xdr:col>
      <xdr:colOff>0</xdr:colOff>
      <xdr:row>2</xdr:row>
      <xdr:rowOff>1</xdr:rowOff>
    </xdr:from>
    <xdr:ext cx="3479117" cy="2179123"/>
    <xdr:pic>
      <xdr:nvPicPr>
        <xdr:cNvPr id="2" name="圖片 1" descr="口罩不輸出！一張圖揪出「害我們輸掉防疫戰爭的內賊」 | 政治| 新頭殼 ..."/>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851661"/>
          <a:ext cx="3479117" cy="217912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10</xdr:col>
      <xdr:colOff>65314</xdr:colOff>
      <xdr:row>1</xdr:row>
      <xdr:rowOff>10886</xdr:rowOff>
    </xdr:from>
    <xdr:to>
      <xdr:col>21</xdr:col>
      <xdr:colOff>43543</xdr:colOff>
      <xdr:row>18</xdr:row>
      <xdr:rowOff>195943</xdr:rowOff>
    </xdr:to>
    <mc:AlternateContent xmlns:mc="http://schemas.openxmlformats.org/markup-compatibility/2006">
      <mc:Choice xmlns:cx="http://schemas.microsoft.com/office/drawing/2014/chartex" Requires="cx">
        <xdr:graphicFrame macro="">
          <xdr:nvGraphicFramePr>
            <xdr:cNvPr id="3" name="圖表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zh-TW" altLang="en-US" sz="1100"/>
                <a:t>此圖表在您的 Excel 版本中無法使用。
若編輯此圖案或將此活頁簿儲存為不同格式，將永久破壞圖表。</a:t>
              </a:r>
            </a:p>
          </xdr:txBody>
        </xdr:sp>
      </mc:Fallback>
    </mc:AlternateContent>
    <xdr:clientData/>
  </xdr:twoCellAnchor>
  <xdr:oneCellAnchor>
    <xdr:from>
      <xdr:col>7</xdr:col>
      <xdr:colOff>0</xdr:colOff>
      <xdr:row>5</xdr:row>
      <xdr:rowOff>0</xdr:rowOff>
    </xdr:from>
    <xdr:ext cx="1226820" cy="214448"/>
    <xdr:pic>
      <xdr:nvPicPr>
        <xdr:cNvPr id="4" name="圖片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267200" y="2468880"/>
          <a:ext cx="1226820" cy="2144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1.xml><?xml version="1.0" encoding="utf-8"?>
<xdr:wsDr xmlns:xdr="http://schemas.openxmlformats.org/drawingml/2006/spreadsheetDrawing" xmlns:a="http://schemas.openxmlformats.org/drawingml/2006/main">
  <xdr:twoCellAnchor>
    <xdr:from>
      <xdr:col>13</xdr:col>
      <xdr:colOff>0</xdr:colOff>
      <xdr:row>1</xdr:row>
      <xdr:rowOff>0</xdr:rowOff>
    </xdr:from>
    <xdr:to>
      <xdr:col>19</xdr:col>
      <xdr:colOff>0</xdr:colOff>
      <xdr:row>13</xdr:row>
      <xdr:rowOff>209549</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1</xdr:row>
      <xdr:rowOff>0</xdr:rowOff>
    </xdr:from>
    <xdr:to>
      <xdr:col>26</xdr:col>
      <xdr:colOff>0</xdr:colOff>
      <xdr:row>14</xdr:row>
      <xdr:rowOff>0</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17</xdr:row>
      <xdr:rowOff>0</xdr:rowOff>
    </xdr:from>
    <xdr:to>
      <xdr:col>19</xdr:col>
      <xdr:colOff>0</xdr:colOff>
      <xdr:row>30</xdr:row>
      <xdr:rowOff>0</xdr:rowOff>
    </xdr:to>
    <xdr:graphicFrame macro="">
      <xdr:nvGraphicFramePr>
        <xdr:cNvPr id="4" name="圖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17</xdr:row>
      <xdr:rowOff>0</xdr:rowOff>
    </xdr:from>
    <xdr:to>
      <xdr:col>26</xdr:col>
      <xdr:colOff>0</xdr:colOff>
      <xdr:row>30</xdr:row>
      <xdr:rowOff>0</xdr:rowOff>
    </xdr:to>
    <xdr:graphicFrame macro="">
      <xdr:nvGraphicFramePr>
        <xdr:cNvPr id="5" name="圖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34</xdr:row>
      <xdr:rowOff>0</xdr:rowOff>
    </xdr:from>
    <xdr:to>
      <xdr:col>19</xdr:col>
      <xdr:colOff>0</xdr:colOff>
      <xdr:row>47</xdr:row>
      <xdr:rowOff>0</xdr:rowOff>
    </xdr:to>
    <xdr:graphicFrame macro="">
      <xdr:nvGraphicFramePr>
        <xdr:cNvPr id="6" name="圖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6</xdr:col>
      <xdr:colOff>0</xdr:colOff>
      <xdr:row>1</xdr:row>
      <xdr:rowOff>0</xdr:rowOff>
    </xdr:from>
    <xdr:to>
      <xdr:col>11</xdr:col>
      <xdr:colOff>0</xdr:colOff>
      <xdr:row>15</xdr:row>
      <xdr:rowOff>19050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xdr:row>
      <xdr:rowOff>0</xdr:rowOff>
    </xdr:from>
    <xdr:to>
      <xdr:col>16</xdr:col>
      <xdr:colOff>0</xdr:colOff>
      <xdr:row>15</xdr:row>
      <xdr:rowOff>19050</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18</xdr:row>
      <xdr:rowOff>161925</xdr:rowOff>
    </xdr:from>
    <xdr:to>
      <xdr:col>11</xdr:col>
      <xdr:colOff>0</xdr:colOff>
      <xdr:row>32</xdr:row>
      <xdr:rowOff>180975</xdr:rowOff>
    </xdr:to>
    <xdr:graphicFrame macro="">
      <xdr:nvGraphicFramePr>
        <xdr:cNvPr id="4" name="圖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32</xdr:row>
      <xdr:rowOff>190500</xdr:rowOff>
    </xdr:from>
    <xdr:to>
      <xdr:col>11</xdr:col>
      <xdr:colOff>0</xdr:colOff>
      <xdr:row>47</xdr:row>
      <xdr:rowOff>0</xdr:rowOff>
    </xdr:to>
    <xdr:graphicFrame macro="">
      <xdr:nvGraphicFramePr>
        <xdr:cNvPr id="5" name="圖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46</xdr:row>
      <xdr:rowOff>190500</xdr:rowOff>
    </xdr:from>
    <xdr:to>
      <xdr:col>11</xdr:col>
      <xdr:colOff>0</xdr:colOff>
      <xdr:row>61</xdr:row>
      <xdr:rowOff>0</xdr:rowOff>
    </xdr:to>
    <xdr:graphicFrame macro="">
      <xdr:nvGraphicFramePr>
        <xdr:cNvPr id="6" name="圖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32</xdr:row>
      <xdr:rowOff>190500</xdr:rowOff>
    </xdr:from>
    <xdr:to>
      <xdr:col>16</xdr:col>
      <xdr:colOff>0</xdr:colOff>
      <xdr:row>47</xdr:row>
      <xdr:rowOff>0</xdr:rowOff>
    </xdr:to>
    <xdr:graphicFrame macro="">
      <xdr:nvGraphicFramePr>
        <xdr:cNvPr id="7" name="圖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62</xdr:row>
      <xdr:rowOff>161925</xdr:rowOff>
    </xdr:from>
    <xdr:to>
      <xdr:col>11</xdr:col>
      <xdr:colOff>0</xdr:colOff>
      <xdr:row>76</xdr:row>
      <xdr:rowOff>180975</xdr:rowOff>
    </xdr:to>
    <xdr:graphicFrame macro="">
      <xdr:nvGraphicFramePr>
        <xdr:cNvPr id="8" name="圖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0</xdr:colOff>
      <xdr:row>1</xdr:row>
      <xdr:rowOff>0</xdr:rowOff>
    </xdr:from>
    <xdr:to>
      <xdr:col>21</xdr:col>
      <xdr:colOff>0</xdr:colOff>
      <xdr:row>15</xdr:row>
      <xdr:rowOff>19050</xdr:rowOff>
    </xdr:to>
    <xdr:graphicFrame macro="">
      <xdr:nvGraphicFramePr>
        <xdr:cNvPr id="9" name="圖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0</xdr:colOff>
      <xdr:row>47</xdr:row>
      <xdr:rowOff>0</xdr:rowOff>
    </xdr:from>
    <xdr:to>
      <xdr:col>16</xdr:col>
      <xdr:colOff>0</xdr:colOff>
      <xdr:row>61</xdr:row>
      <xdr:rowOff>15240</xdr:rowOff>
    </xdr:to>
    <xdr:graphicFrame macro="">
      <xdr:nvGraphicFramePr>
        <xdr:cNvPr id="10" name="圖表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419100</xdr:colOff>
      <xdr:row>62</xdr:row>
      <xdr:rowOff>186690</xdr:rowOff>
    </xdr:from>
    <xdr:to>
      <xdr:col>16</xdr:col>
      <xdr:colOff>419100</xdr:colOff>
      <xdr:row>77</xdr:row>
      <xdr:rowOff>0</xdr:rowOff>
    </xdr:to>
    <xdr:graphicFrame macro="">
      <xdr:nvGraphicFramePr>
        <xdr:cNvPr id="11" name="圖表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6</xdr:col>
      <xdr:colOff>0</xdr:colOff>
      <xdr:row>18</xdr:row>
      <xdr:rowOff>76200</xdr:rowOff>
    </xdr:from>
    <xdr:to>
      <xdr:col>16</xdr:col>
      <xdr:colOff>0</xdr:colOff>
      <xdr:row>32</xdr:row>
      <xdr:rowOff>95250</xdr:rowOff>
    </xdr:to>
    <xdr:graphicFrame macro="">
      <xdr:nvGraphicFramePr>
        <xdr:cNvPr id="2"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0</xdr:row>
      <xdr:rowOff>0</xdr:rowOff>
    </xdr:from>
    <xdr:to>
      <xdr:col>16</xdr:col>
      <xdr:colOff>0</xdr:colOff>
      <xdr:row>14</xdr:row>
      <xdr:rowOff>19050</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4</xdr:col>
      <xdr:colOff>0</xdr:colOff>
      <xdr:row>0</xdr:row>
      <xdr:rowOff>66675</xdr:rowOff>
    </xdr:from>
    <xdr:to>
      <xdr:col>10</xdr:col>
      <xdr:colOff>457200</xdr:colOff>
      <xdr:row>13</xdr:row>
      <xdr:rowOff>85725</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359924</xdr:colOff>
      <xdr:row>17</xdr:row>
      <xdr:rowOff>106680</xdr:rowOff>
    </xdr:from>
    <xdr:to>
      <xdr:col>20</xdr:col>
      <xdr:colOff>316608</xdr:colOff>
      <xdr:row>29</xdr:row>
      <xdr:rowOff>99060</xdr:rowOff>
    </xdr:to>
    <xdr:pic>
      <xdr:nvPicPr>
        <xdr:cNvPr id="3" name="圖片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751324" y="3604260"/>
          <a:ext cx="3614284" cy="2461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7620</xdr:colOff>
      <xdr:row>0</xdr:row>
      <xdr:rowOff>66675</xdr:rowOff>
    </xdr:from>
    <xdr:to>
      <xdr:col>20</xdr:col>
      <xdr:colOff>464820</xdr:colOff>
      <xdr:row>13</xdr:row>
      <xdr:rowOff>85725</xdr:rowOff>
    </xdr:to>
    <xdr:graphicFrame macro="">
      <xdr:nvGraphicFramePr>
        <xdr:cNvPr id="4" name="圖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4</xdr:col>
      <xdr:colOff>1</xdr:colOff>
      <xdr:row>0</xdr:row>
      <xdr:rowOff>0</xdr:rowOff>
    </xdr:from>
    <xdr:to>
      <xdr:col>17</xdr:col>
      <xdr:colOff>371475</xdr:colOff>
      <xdr:row>14</xdr:row>
      <xdr:rowOff>66674</xdr:rowOff>
    </xdr:to>
    <xdr:graphicFrame macro="">
      <xdr:nvGraphicFramePr>
        <xdr:cNvPr id="2"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5</xdr:col>
      <xdr:colOff>0</xdr:colOff>
      <xdr:row>0</xdr:row>
      <xdr:rowOff>0</xdr:rowOff>
    </xdr:from>
    <xdr:to>
      <xdr:col>14</xdr:col>
      <xdr:colOff>0</xdr:colOff>
      <xdr:row>17</xdr:row>
      <xdr:rowOff>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9525</xdr:colOff>
      <xdr:row>0</xdr:row>
      <xdr:rowOff>47625</xdr:rowOff>
    </xdr:from>
    <xdr:to>
      <xdr:col>24</xdr:col>
      <xdr:colOff>9525</xdr:colOff>
      <xdr:row>17</xdr:row>
      <xdr:rowOff>47625</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5</xdr:col>
      <xdr:colOff>0</xdr:colOff>
      <xdr:row>0</xdr:row>
      <xdr:rowOff>0</xdr:rowOff>
    </xdr:from>
    <xdr:to>
      <xdr:col>10</xdr:col>
      <xdr:colOff>0</xdr:colOff>
      <xdr:row>16</xdr:row>
      <xdr:rowOff>0</xdr:rowOff>
    </xdr:to>
    <xdr:graphicFrame macro="">
      <xdr:nvGraphicFramePr>
        <xdr:cNvPr id="2"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14</xdr:col>
      <xdr:colOff>0</xdr:colOff>
      <xdr:row>1</xdr:row>
      <xdr:rowOff>0</xdr:rowOff>
    </xdr:from>
    <xdr:to>
      <xdr:col>20</xdr:col>
      <xdr:colOff>0</xdr:colOff>
      <xdr:row>15</xdr:row>
      <xdr:rowOff>114300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0</xdr:colOff>
      <xdr:row>16</xdr:row>
      <xdr:rowOff>0</xdr:rowOff>
    </xdr:from>
    <xdr:to>
      <xdr:col>20</xdr:col>
      <xdr:colOff>0</xdr:colOff>
      <xdr:row>30</xdr:row>
      <xdr:rowOff>114300</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32</xdr:row>
      <xdr:rowOff>0</xdr:rowOff>
    </xdr:from>
    <xdr:to>
      <xdr:col>21</xdr:col>
      <xdr:colOff>22860</xdr:colOff>
      <xdr:row>46</xdr:row>
      <xdr:rowOff>114300</xdr:rowOff>
    </xdr:to>
    <xdr:graphicFrame macro="">
      <xdr:nvGraphicFramePr>
        <xdr:cNvPr id="4" name="圖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1</xdr:row>
      <xdr:rowOff>0</xdr:rowOff>
    </xdr:from>
    <xdr:to>
      <xdr:col>28</xdr:col>
      <xdr:colOff>0</xdr:colOff>
      <xdr:row>16</xdr:row>
      <xdr:rowOff>0</xdr:rowOff>
    </xdr:to>
    <xdr:graphicFrame macro="">
      <xdr:nvGraphicFramePr>
        <xdr:cNvPr id="5" name="圖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0.28365</cdr:x>
      <cdr:y>0.41143</cdr:y>
    </cdr:from>
    <cdr:to>
      <cdr:x>0.40545</cdr:x>
      <cdr:y>0.48952</cdr:y>
    </cdr:to>
    <cdr:sp macro="" textlink="">
      <cdr:nvSpPr>
        <cdr:cNvPr id="2" name="文字方塊 1"/>
        <cdr:cNvSpPr txBox="1"/>
      </cdr:nvSpPr>
      <cdr:spPr>
        <a:xfrm xmlns:a="http://schemas.openxmlformats.org/drawingml/2006/main">
          <a:off x="1037492" y="1266092"/>
          <a:ext cx="445477" cy="24032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altLang="zh-TW" sz="1100">
              <a:solidFill>
                <a:schemeClr val="bg1">
                  <a:lumMod val="65000"/>
                </a:schemeClr>
              </a:solidFill>
            </a:rPr>
            <a:t>pH 7</a:t>
          </a:r>
          <a:endParaRPr lang="zh-TW" altLang="en-US" sz="1100">
            <a:solidFill>
              <a:schemeClr val="bg1">
                <a:lumMod val="65000"/>
              </a:schemeClr>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0.30179</cdr:x>
      <cdr:y>0.90833</cdr:y>
    </cdr:from>
    <cdr:to>
      <cdr:x>0.4125</cdr:x>
      <cdr:y>0.925</cdr:y>
    </cdr:to>
    <cdr:sp macro="" textlink="">
      <cdr:nvSpPr>
        <cdr:cNvPr id="2" name="文字方塊 1"/>
        <cdr:cNvSpPr txBox="1"/>
      </cdr:nvSpPr>
      <cdr:spPr>
        <a:xfrm xmlns:a="http://schemas.openxmlformats.org/drawingml/2006/main">
          <a:off x="1287780" y="2491740"/>
          <a:ext cx="472440"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dr:relSizeAnchor xmlns:cdr="http://schemas.openxmlformats.org/drawingml/2006/chartDrawing">
    <cdr:from>
      <cdr:x>0.28393</cdr:x>
      <cdr:y>0.8</cdr:y>
    </cdr:from>
    <cdr:to>
      <cdr:x>0.36071</cdr:x>
      <cdr:y>0.9</cdr:y>
    </cdr:to>
    <cdr:sp macro="" textlink="">
      <cdr:nvSpPr>
        <cdr:cNvPr id="3" name="文字方塊 2"/>
        <cdr:cNvSpPr txBox="1"/>
      </cdr:nvSpPr>
      <cdr:spPr>
        <a:xfrm xmlns:a="http://schemas.openxmlformats.org/drawingml/2006/main">
          <a:off x="1211580" y="2194560"/>
          <a:ext cx="327660" cy="274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dr:relSizeAnchor xmlns:cdr="http://schemas.openxmlformats.org/drawingml/2006/chartDrawing">
    <cdr:from>
      <cdr:x>0.6375</cdr:x>
      <cdr:y>0.8</cdr:y>
    </cdr:from>
    <cdr:to>
      <cdr:x>0.71429</cdr:x>
      <cdr:y>0.9</cdr:y>
    </cdr:to>
    <cdr:sp macro="" textlink="">
      <cdr:nvSpPr>
        <cdr:cNvPr id="4" name="文字方塊 3"/>
        <cdr:cNvSpPr txBox="1"/>
      </cdr:nvSpPr>
      <cdr:spPr>
        <a:xfrm xmlns:a="http://schemas.openxmlformats.org/drawingml/2006/main">
          <a:off x="2720340" y="2194560"/>
          <a:ext cx="327660" cy="274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乙</a:t>
          </a:r>
        </a:p>
      </cdr:txBody>
    </cdr:sp>
  </cdr:relSizeAnchor>
</c:userShapes>
</file>

<file path=xl/drawings/drawing30.xml><?xml version="1.0" encoding="utf-8"?>
<xdr:wsDr xmlns:xdr="http://schemas.openxmlformats.org/drawingml/2006/spreadsheetDrawing" xmlns:a="http://schemas.openxmlformats.org/drawingml/2006/main">
  <xdr:twoCellAnchor>
    <xdr:from>
      <xdr:col>0</xdr:col>
      <xdr:colOff>0</xdr:colOff>
      <xdr:row>10</xdr:row>
      <xdr:rowOff>0</xdr:rowOff>
    </xdr:from>
    <xdr:to>
      <xdr:col>14</xdr:col>
      <xdr:colOff>0</xdr:colOff>
      <xdr:row>20</xdr:row>
      <xdr:rowOff>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xdr:colOff>
      <xdr:row>10</xdr:row>
      <xdr:rowOff>0</xdr:rowOff>
    </xdr:from>
    <xdr:to>
      <xdr:col>27</xdr:col>
      <xdr:colOff>1</xdr:colOff>
      <xdr:row>20</xdr:row>
      <xdr:rowOff>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28</xdr:col>
          <xdr:colOff>61913</xdr:colOff>
          <xdr:row>36</xdr:row>
          <xdr:rowOff>113574</xdr:rowOff>
        </xdr:from>
        <xdr:to>
          <xdr:col>43</xdr:col>
          <xdr:colOff>19279</xdr:colOff>
          <xdr:row>41</xdr:row>
          <xdr:rowOff>85725</xdr:rowOff>
        </xdr:to>
        <xdr:pic>
          <xdr:nvPicPr>
            <xdr:cNvPr id="4" name="圖片 3"/>
            <xdr:cNvPicPr>
              <a:picLocks noChangeAspect="1" noChangeArrowheads="1"/>
              <a:extLst>
                <a:ext uri="{84589F7E-364E-4C9E-8A38-B11213B215E9}">
                  <a14:cameraTool cellRange="$A$37:$Y$45" spid="_x0000_s21529"/>
                </a:ext>
              </a:extLst>
            </xdr:cNvPicPr>
          </xdr:nvPicPr>
          <xdr:blipFill>
            <a:blip xmlns:r="http://schemas.openxmlformats.org/officeDocument/2006/relationships" r:embed="rId3"/>
            <a:srcRect/>
            <a:stretch>
              <a:fillRect/>
            </a:stretch>
          </xdr:blipFill>
          <xdr:spPr bwMode="auto">
            <a:xfrm>
              <a:off x="5862638" y="6971574"/>
              <a:ext cx="2814866" cy="924651"/>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twoCellAnchor>
    </mc:Choice>
    <mc:Fallback/>
  </mc:AlternateContent>
</xdr:wsDr>
</file>

<file path=xl/drawings/drawing31.xml><?xml version="1.0" encoding="utf-8"?>
<xdr:wsDr xmlns:xdr="http://schemas.openxmlformats.org/drawingml/2006/spreadsheetDrawing" xmlns:a="http://schemas.openxmlformats.org/drawingml/2006/main">
  <xdr:twoCellAnchor>
    <xdr:from>
      <xdr:col>14</xdr:col>
      <xdr:colOff>0</xdr:colOff>
      <xdr:row>1</xdr:row>
      <xdr:rowOff>0</xdr:rowOff>
    </xdr:from>
    <xdr:to>
      <xdr:col>55</xdr:col>
      <xdr:colOff>399506</xdr:colOff>
      <xdr:row>24</xdr:row>
      <xdr:rowOff>190500</xdr:rowOff>
    </xdr:to>
    <xdr:graphicFrame macro="">
      <xdr:nvGraphicFramePr>
        <xdr:cNvPr id="2"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oneCellAnchor>
        <xdr:from>
          <xdr:col>2</xdr:col>
          <xdr:colOff>0</xdr:colOff>
          <xdr:row>59</xdr:row>
          <xdr:rowOff>0</xdr:rowOff>
        </xdr:from>
        <xdr:ext cx="2743200" cy="206829"/>
        <xdr:pic>
          <xdr:nvPicPr>
            <xdr:cNvPr id="3" name="圖片 2"/>
            <xdr:cNvPicPr>
              <a:picLocks noChangeAspect="1" noChangeArrowheads="1"/>
              <a:extLst>
                <a:ext uri="{84589F7E-364E-4C9E-8A38-B11213B215E9}">
                  <a14:cameraTool cellRange="$O$32:$AI$32" spid="_x0000_s29698"/>
                </a:ext>
              </a:extLst>
            </xdr:cNvPicPr>
          </xdr:nvPicPr>
          <xdr:blipFill>
            <a:blip xmlns:r="http://schemas.openxmlformats.org/officeDocument/2006/relationships" r:embed="rId2"/>
            <a:srcRect/>
            <a:stretch>
              <a:fillRect/>
            </a:stretch>
          </xdr:blipFill>
          <xdr:spPr bwMode="auto">
            <a:xfrm>
              <a:off x="881743" y="12192000"/>
              <a:ext cx="2743200" cy="206829"/>
            </a:xfrm>
            <a:prstGeom prst="rect">
              <a:avLst/>
            </a:prstGeom>
            <a:solidFill>
              <a:srgbClr val="FFFFFF" mc:Ignorable="a14" a14:legacySpreadsheetColorIndex="9"/>
            </a:solidFill>
            <a:ln w="9525">
              <a:solidFill>
                <a:srgbClr val="000000" mc:Ignorable="a14" a14:legacySpreadsheetColorIndex="64"/>
              </a:solidFill>
              <a:miter lim="800000"/>
              <a:headEnd/>
              <a:tailEnd/>
            </a:ln>
          </xdr:spPr>
        </xdr:pic>
        <xdr:clientData/>
      </xdr:oneCellAnchor>
    </mc:Choice>
    <mc:Fallback/>
  </mc:AlternateContent>
</xdr:wsDr>
</file>

<file path=xl/drawings/drawing32.xml><?xml version="1.0" encoding="utf-8"?>
<xdr:wsDr xmlns:xdr="http://schemas.openxmlformats.org/drawingml/2006/spreadsheetDrawing" xmlns:a="http://schemas.openxmlformats.org/drawingml/2006/main">
  <xdr:twoCellAnchor editAs="oneCell">
    <xdr:from>
      <xdr:col>114</xdr:col>
      <xdr:colOff>9805</xdr:colOff>
      <xdr:row>0</xdr:row>
      <xdr:rowOff>0</xdr:rowOff>
    </xdr:from>
    <xdr:to>
      <xdr:col>120</xdr:col>
      <xdr:colOff>77606</xdr:colOff>
      <xdr:row>10</xdr:row>
      <xdr:rowOff>148541</xdr:rowOff>
    </xdr:to>
    <xdr:pic>
      <xdr:nvPicPr>
        <xdr:cNvPr id="2" name="圖片 1" descr="graphi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6170" y="0"/>
          <a:ext cx="1340009" cy="22026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166</xdr:col>
          <xdr:colOff>84149</xdr:colOff>
          <xdr:row>14</xdr:row>
          <xdr:rowOff>33790</xdr:rowOff>
        </xdr:from>
        <xdr:to>
          <xdr:col>178</xdr:col>
          <xdr:colOff>172380</xdr:colOff>
          <xdr:row>22</xdr:row>
          <xdr:rowOff>33790</xdr:rowOff>
        </xdr:to>
        <xdr:pic>
          <xdr:nvPicPr>
            <xdr:cNvPr id="3" name="圖片 2"/>
            <xdr:cNvPicPr>
              <a:picLocks noChangeAspect="1" noChangeArrowheads="1"/>
              <a:extLst>
                <a:ext uri="{84589F7E-364E-4C9E-8A38-B11213B215E9}">
                  <a14:cameraTool cellRange="$DZ$14:$EB$21" spid="_x0000_s25671"/>
                </a:ext>
              </a:extLst>
            </xdr:cNvPicPr>
          </xdr:nvPicPr>
          <xdr:blipFill rotWithShape="1">
            <a:blip xmlns:r="http://schemas.openxmlformats.org/officeDocument/2006/relationships" r:embed="rId2"/>
            <a:srcRect l="5210"/>
            <a:stretch>
              <a:fillRect/>
            </a:stretch>
          </xdr:blipFill>
          <xdr:spPr bwMode="auto">
            <a:xfrm>
              <a:off x="8598496" y="2897306"/>
              <a:ext cx="1098884" cy="1636295"/>
            </a:xfrm>
            <a:prstGeom prst="rect">
              <a:avLst/>
            </a:prstGeom>
            <a:solidFill>
              <a:srgbClr val="FFFFFF" mc:Ignorable="a14" a14:legacySpreadsheetColorIndex="9"/>
            </a:solid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145</xdr:col>
          <xdr:colOff>15553</xdr:colOff>
          <xdr:row>14</xdr:row>
          <xdr:rowOff>2956</xdr:rowOff>
        </xdr:from>
        <xdr:to>
          <xdr:col>168</xdr:col>
          <xdr:colOff>43627</xdr:colOff>
          <xdr:row>26</xdr:row>
          <xdr:rowOff>2956</xdr:rowOff>
        </xdr:to>
        <xdr:pic>
          <xdr:nvPicPr>
            <xdr:cNvPr id="4" name="圖片 3"/>
            <xdr:cNvPicPr>
              <a:picLocks noChangeAspect="1" noChangeArrowheads="1"/>
              <a:extLst>
                <a:ext uri="{84589F7E-364E-4C9E-8A38-B11213B215E9}">
                  <a14:cameraTool cellRange="$A$14:$CY$25" spid="_x0000_s25672"/>
                </a:ext>
              </a:extLst>
            </xdr:cNvPicPr>
          </xdr:nvPicPr>
          <xdr:blipFill>
            <a:blip xmlns:r="http://schemas.openxmlformats.org/officeDocument/2006/relationships" r:embed="rId3"/>
            <a:stretch>
              <a:fillRect/>
            </a:stretch>
          </xdr:blipFill>
          <xdr:spPr bwMode="auto">
            <a:xfrm>
              <a:off x="6761258" y="2866472"/>
              <a:ext cx="1965158" cy="2454442"/>
            </a:xfrm>
            <a:prstGeom prst="rect">
              <a:avLst/>
            </a:prstGeom>
            <a:solidFill>
              <a:srgbClr val="FFFFFF" mc:Ignorable="a14" a14:legacySpreadsheetColorIndex="9"/>
            </a:solidFill>
            <a:ln w="9525">
              <a:noFill/>
              <a:miter lim="800000"/>
              <a:headEnd/>
              <a:tailEnd/>
            </a:ln>
          </xdr:spPr>
        </xdr:pic>
        <xdr:clientData/>
      </xdr:twoCellAnchor>
    </mc:Choice>
    <mc:Fallback/>
  </mc:AlternateContent>
</xdr:wsDr>
</file>

<file path=xl/drawings/drawing33.xml><?xml version="1.0" encoding="utf-8"?>
<xdr:wsDr xmlns:xdr="http://schemas.openxmlformats.org/drawingml/2006/spreadsheetDrawing" xmlns:a="http://schemas.openxmlformats.org/drawingml/2006/main">
  <xdr:twoCellAnchor>
    <xdr:from>
      <xdr:col>6</xdr:col>
      <xdr:colOff>0</xdr:colOff>
      <xdr:row>1</xdr:row>
      <xdr:rowOff>0</xdr:rowOff>
    </xdr:from>
    <xdr:to>
      <xdr:col>12</xdr:col>
      <xdr:colOff>0</xdr:colOff>
      <xdr:row>13</xdr:row>
      <xdr:rowOff>0</xdr:rowOff>
    </xdr:to>
    <xdr:graphicFrame macro="">
      <xdr:nvGraphicFramePr>
        <xdr:cNvPr id="5" name="圖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266700</xdr:colOff>
      <xdr:row>65</xdr:row>
      <xdr:rowOff>0</xdr:rowOff>
    </xdr:from>
    <xdr:to>
      <xdr:col>17</xdr:col>
      <xdr:colOff>266700</xdr:colOff>
      <xdr:row>79</xdr:row>
      <xdr:rowOff>0</xdr:rowOff>
    </xdr:to>
    <xdr:graphicFrame macro="">
      <xdr:nvGraphicFramePr>
        <xdr:cNvPr id="6" name="圖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365760</xdr:colOff>
      <xdr:row>16</xdr:row>
      <xdr:rowOff>91440</xdr:rowOff>
    </xdr:from>
    <xdr:to>
      <xdr:col>14</xdr:col>
      <xdr:colOff>365760</xdr:colOff>
      <xdr:row>34</xdr:row>
      <xdr:rowOff>91440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340659</xdr:colOff>
      <xdr:row>1</xdr:row>
      <xdr:rowOff>50202</xdr:rowOff>
    </xdr:from>
    <xdr:to>
      <xdr:col>19</xdr:col>
      <xdr:colOff>0</xdr:colOff>
      <xdr:row>12</xdr:row>
      <xdr:rowOff>175260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8</xdr:col>
      <xdr:colOff>0</xdr:colOff>
      <xdr:row>75</xdr:row>
      <xdr:rowOff>0</xdr:rowOff>
    </xdr:from>
    <xdr:to>
      <xdr:col>12</xdr:col>
      <xdr:colOff>76200</xdr:colOff>
      <xdr:row>95</xdr:row>
      <xdr:rowOff>76200</xdr:rowOff>
    </xdr:to>
    <xdr:graphicFrame macro="">
      <xdr:nvGraphicFramePr>
        <xdr:cNvPr id="46" name="圖表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121023</xdr:colOff>
      <xdr:row>1</xdr:row>
      <xdr:rowOff>11766</xdr:rowOff>
    </xdr:from>
    <xdr:to>
      <xdr:col>10</xdr:col>
      <xdr:colOff>546286</xdr:colOff>
      <xdr:row>13</xdr:row>
      <xdr:rowOff>196663</xdr:rowOff>
    </xdr:to>
    <xdr:graphicFrame macro="">
      <xdr:nvGraphicFramePr>
        <xdr:cNvPr id="2" name="圖表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127747</xdr:colOff>
      <xdr:row>14</xdr:row>
      <xdr:rowOff>152400</xdr:rowOff>
    </xdr:from>
    <xdr:to>
      <xdr:col>10</xdr:col>
      <xdr:colOff>553010</xdr:colOff>
      <xdr:row>27</xdr:row>
      <xdr:rowOff>127747</xdr:rowOff>
    </xdr:to>
    <xdr:graphicFrame macro="">
      <xdr:nvGraphicFramePr>
        <xdr:cNvPr id="3" name="圖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134470</xdr:colOff>
      <xdr:row>28</xdr:row>
      <xdr:rowOff>44823</xdr:rowOff>
    </xdr:from>
    <xdr:to>
      <xdr:col>10</xdr:col>
      <xdr:colOff>605117</xdr:colOff>
      <xdr:row>41</xdr:row>
      <xdr:rowOff>20170</xdr:rowOff>
    </xdr:to>
    <xdr:graphicFrame macro="">
      <xdr:nvGraphicFramePr>
        <xdr:cNvPr id="4" name="圖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441511</xdr:colOff>
      <xdr:row>1</xdr:row>
      <xdr:rowOff>7284</xdr:rowOff>
    </xdr:from>
    <xdr:to>
      <xdr:col>18</xdr:col>
      <xdr:colOff>183215</xdr:colOff>
      <xdr:row>13</xdr:row>
      <xdr:rowOff>192181</xdr:rowOff>
    </xdr:to>
    <xdr:graphicFrame macro="">
      <xdr:nvGraphicFramePr>
        <xdr:cNvPr id="5" name="圖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448235</xdr:colOff>
      <xdr:row>14</xdr:row>
      <xdr:rowOff>147918</xdr:rowOff>
    </xdr:from>
    <xdr:to>
      <xdr:col>18</xdr:col>
      <xdr:colOff>189939</xdr:colOff>
      <xdr:row>27</xdr:row>
      <xdr:rowOff>123265</xdr:rowOff>
    </xdr:to>
    <xdr:graphicFrame macro="">
      <xdr:nvGraphicFramePr>
        <xdr:cNvPr id="6" name="圖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454958</xdr:colOff>
      <xdr:row>28</xdr:row>
      <xdr:rowOff>40341</xdr:rowOff>
    </xdr:from>
    <xdr:to>
      <xdr:col>18</xdr:col>
      <xdr:colOff>242046</xdr:colOff>
      <xdr:row>41</xdr:row>
      <xdr:rowOff>15688</xdr:rowOff>
    </xdr:to>
    <xdr:graphicFrame macro="">
      <xdr:nvGraphicFramePr>
        <xdr:cNvPr id="7" name="圖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0</xdr:colOff>
      <xdr:row>46</xdr:row>
      <xdr:rowOff>0</xdr:rowOff>
    </xdr:from>
    <xdr:to>
      <xdr:col>9</xdr:col>
      <xdr:colOff>176893</xdr:colOff>
      <xdr:row>52</xdr:row>
      <xdr:rowOff>110939</xdr:rowOff>
    </xdr:to>
    <xdr:graphicFrame macro="">
      <xdr:nvGraphicFramePr>
        <xdr:cNvPr id="28" name="圖表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52</xdr:row>
      <xdr:rowOff>15430</xdr:rowOff>
    </xdr:from>
    <xdr:to>
      <xdr:col>9</xdr:col>
      <xdr:colOff>176893</xdr:colOff>
      <xdr:row>58</xdr:row>
      <xdr:rowOff>145986</xdr:rowOff>
    </xdr:to>
    <xdr:graphicFrame macro="">
      <xdr:nvGraphicFramePr>
        <xdr:cNvPr id="29" name="圖表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0</xdr:colOff>
      <xdr:row>59</xdr:row>
      <xdr:rowOff>0</xdr:rowOff>
    </xdr:from>
    <xdr:to>
      <xdr:col>9</xdr:col>
      <xdr:colOff>176893</xdr:colOff>
      <xdr:row>66</xdr:row>
      <xdr:rowOff>70559</xdr:rowOff>
    </xdr:to>
    <xdr:graphicFrame macro="">
      <xdr:nvGraphicFramePr>
        <xdr:cNvPr id="30" name="圖表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685799</xdr:colOff>
      <xdr:row>45</xdr:row>
      <xdr:rowOff>47625</xdr:rowOff>
    </xdr:from>
    <xdr:to>
      <xdr:col>15</xdr:col>
      <xdr:colOff>561975</xdr:colOff>
      <xdr:row>53</xdr:row>
      <xdr:rowOff>142875</xdr:rowOff>
    </xdr:to>
    <xdr:graphicFrame macro="">
      <xdr:nvGraphicFramePr>
        <xdr:cNvPr id="34" name="圖表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0</xdr:colOff>
      <xdr:row>52</xdr:row>
      <xdr:rowOff>34886</xdr:rowOff>
    </xdr:from>
    <xdr:to>
      <xdr:col>16</xdr:col>
      <xdr:colOff>0</xdr:colOff>
      <xdr:row>60</xdr:row>
      <xdr:rowOff>123825</xdr:rowOff>
    </xdr:to>
    <xdr:graphicFrame macro="">
      <xdr:nvGraphicFramePr>
        <xdr:cNvPr id="35" name="圖表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0</xdr:colOff>
      <xdr:row>59</xdr:row>
      <xdr:rowOff>51185</xdr:rowOff>
    </xdr:from>
    <xdr:to>
      <xdr:col>15</xdr:col>
      <xdr:colOff>366484</xdr:colOff>
      <xdr:row>68</xdr:row>
      <xdr:rowOff>11431</xdr:rowOff>
    </xdr:to>
    <xdr:graphicFrame macro="">
      <xdr:nvGraphicFramePr>
        <xdr:cNvPr id="36" name="圖表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7</xdr:col>
      <xdr:colOff>0</xdr:colOff>
      <xdr:row>73</xdr:row>
      <xdr:rowOff>0</xdr:rowOff>
    </xdr:from>
    <xdr:to>
      <xdr:col>13</xdr:col>
      <xdr:colOff>75232</xdr:colOff>
      <xdr:row>92</xdr:row>
      <xdr:rowOff>66677</xdr:rowOff>
    </xdr:to>
    <xdr:graphicFrame macro="">
      <xdr:nvGraphicFramePr>
        <xdr:cNvPr id="43" name="圖表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9</xdr:col>
      <xdr:colOff>285750</xdr:colOff>
      <xdr:row>74</xdr:row>
      <xdr:rowOff>47624</xdr:rowOff>
    </xdr:from>
    <xdr:to>
      <xdr:col>14</xdr:col>
      <xdr:colOff>7006</xdr:colOff>
      <xdr:row>91</xdr:row>
      <xdr:rowOff>57149</xdr:rowOff>
    </xdr:to>
    <xdr:graphicFrame macro="">
      <xdr:nvGraphicFramePr>
        <xdr:cNvPr id="45" name="圖表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35.xml><?xml version="1.0" encoding="utf-8"?>
<c:userShapes xmlns:c="http://schemas.openxmlformats.org/drawingml/2006/chart">
  <cdr:relSizeAnchor xmlns:cdr="http://schemas.openxmlformats.org/drawingml/2006/chartDrawing">
    <cdr:from>
      <cdr:x>0.17919</cdr:x>
      <cdr:y>0.75666</cdr:y>
    </cdr:from>
    <cdr:to>
      <cdr:x>0.19206</cdr:x>
      <cdr:y>0.8502</cdr:y>
    </cdr:to>
    <cdr:sp macro="" textlink="">
      <cdr:nvSpPr>
        <cdr:cNvPr id="6" name="矩形 5"/>
        <cdr:cNvSpPr/>
      </cdr:nvSpPr>
      <cdr:spPr>
        <a:xfrm xmlns:a="http://schemas.openxmlformats.org/drawingml/2006/main">
          <a:off x="647034" y="1039847"/>
          <a:ext cx="46488" cy="128544"/>
        </a:xfrm>
        <a:prstGeom xmlns:a="http://schemas.openxmlformats.org/drawingml/2006/main" prst="rect">
          <a:avLst/>
        </a:prstGeom>
        <a:solidFill xmlns:a="http://schemas.openxmlformats.org/drawingml/2006/main">
          <a:schemeClr val="bg1"/>
        </a:solidFill>
        <a:ln xmlns:a="http://schemas.openxmlformats.org/drawingml/2006/main">
          <a:solidFill>
            <a:schemeClr val="bg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zh-TW"/>
        </a:p>
      </cdr:txBody>
    </cdr:sp>
  </cdr:relSizeAnchor>
  <cdr:relSizeAnchor xmlns:cdr="http://schemas.openxmlformats.org/drawingml/2006/chartDrawing">
    <cdr:from>
      <cdr:x>0.1786</cdr:x>
      <cdr:y>0.75666</cdr:y>
    </cdr:from>
    <cdr:to>
      <cdr:x>0.20565</cdr:x>
      <cdr:y>0.8835</cdr:y>
    </cdr:to>
    <cdr:sp macro="" textlink="">
      <cdr:nvSpPr>
        <cdr:cNvPr id="13" name="矩形 5"/>
        <cdr:cNvSpPr/>
      </cdr:nvSpPr>
      <cdr:spPr>
        <a:xfrm xmlns:a="http://schemas.openxmlformats.org/drawingml/2006/main">
          <a:off x="644922" y="1039848"/>
          <a:ext cx="97653" cy="174310"/>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zh-TW"/>
        </a:p>
      </cdr:txBody>
    </cdr:sp>
  </cdr:relSizeAnchor>
  <cdr:relSizeAnchor xmlns:cdr="http://schemas.openxmlformats.org/drawingml/2006/chartDrawing">
    <cdr:from>
      <cdr:x>0.17421</cdr:x>
      <cdr:y>0.74265</cdr:y>
    </cdr:from>
    <cdr:to>
      <cdr:x>0.20992</cdr:x>
      <cdr:y>0.80459</cdr:y>
    </cdr:to>
    <cdr:cxnSp macro="">
      <cdr:nvCxnSpPr>
        <cdr:cNvPr id="15" name="直線接點 8"/>
        <cdr:cNvCxnSpPr/>
      </cdr:nvCxnSpPr>
      <cdr:spPr>
        <a:xfrm xmlns:a="http://schemas.openxmlformats.org/drawingml/2006/main">
          <a:off x="627149" y="1010818"/>
          <a:ext cx="128555" cy="84306"/>
        </a:xfrm>
        <a:prstGeom xmlns:a="http://schemas.openxmlformats.org/drawingml/2006/main" prst="line">
          <a:avLst/>
        </a:prstGeom>
        <a:ln xmlns:a="http://schemas.openxmlformats.org/drawingml/2006/main" w="9525">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0.17111</cdr:x>
      <cdr:y>0.84753</cdr:y>
    </cdr:from>
    <cdr:to>
      <cdr:x>0.20682</cdr:x>
      <cdr:y>0.90947</cdr:y>
    </cdr:to>
    <cdr:cxnSp macro="">
      <cdr:nvCxnSpPr>
        <cdr:cNvPr id="16" name="直線接點 9"/>
        <cdr:cNvCxnSpPr/>
      </cdr:nvCxnSpPr>
      <cdr:spPr>
        <a:xfrm xmlns:a="http://schemas.openxmlformats.org/drawingml/2006/main">
          <a:off x="619528" y="1174531"/>
          <a:ext cx="129290" cy="85838"/>
        </a:xfrm>
        <a:prstGeom xmlns:a="http://schemas.openxmlformats.org/drawingml/2006/main" prst="line">
          <a:avLst/>
        </a:prstGeom>
        <a:ln xmlns:a="http://schemas.openxmlformats.org/drawingml/2006/main" w="9525">
          <a:solidFill>
            <a:schemeClr val="bg1">
              <a:lumMod val="6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editAs="oneCell">
    <xdr:from>
      <xdr:col>48</xdr:col>
      <xdr:colOff>596538</xdr:colOff>
      <xdr:row>16</xdr:row>
      <xdr:rowOff>3329</xdr:rowOff>
    </xdr:from>
    <xdr:to>
      <xdr:col>53</xdr:col>
      <xdr:colOff>259080</xdr:colOff>
      <xdr:row>29</xdr:row>
      <xdr:rowOff>190500</xdr:rowOff>
    </xdr:to>
    <xdr:graphicFrame macro="">
      <xdr:nvGraphicFramePr>
        <xdr:cNvPr id="9" name="圖表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0</xdr:colOff>
      <xdr:row>18</xdr:row>
      <xdr:rowOff>0</xdr:rowOff>
    </xdr:from>
    <xdr:to>
      <xdr:col>33</xdr:col>
      <xdr:colOff>0</xdr:colOff>
      <xdr:row>32</xdr:row>
      <xdr:rowOff>0</xdr:rowOff>
    </xdr:to>
    <xdr:graphicFrame macro="">
      <xdr:nvGraphicFramePr>
        <xdr:cNvPr id="4" name="圖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1</xdr:colOff>
      <xdr:row>18</xdr:row>
      <xdr:rowOff>0</xdr:rowOff>
    </xdr:from>
    <xdr:to>
      <xdr:col>37</xdr:col>
      <xdr:colOff>1</xdr:colOff>
      <xdr:row>31</xdr:row>
      <xdr:rowOff>203499</xdr:rowOff>
    </xdr:to>
    <xdr:graphicFrame macro="">
      <xdr:nvGraphicFramePr>
        <xdr:cNvPr id="5" name="圖表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0</xdr:colOff>
      <xdr:row>18</xdr:row>
      <xdr:rowOff>0</xdr:rowOff>
    </xdr:from>
    <xdr:to>
      <xdr:col>41</xdr:col>
      <xdr:colOff>0</xdr:colOff>
      <xdr:row>31</xdr:row>
      <xdr:rowOff>203499</xdr:rowOff>
    </xdr:to>
    <xdr:graphicFrame macro="">
      <xdr:nvGraphicFramePr>
        <xdr:cNvPr id="6" name="圖表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46</xdr:col>
      <xdr:colOff>99060</xdr:colOff>
      <xdr:row>16</xdr:row>
      <xdr:rowOff>22860</xdr:rowOff>
    </xdr:from>
    <xdr:to>
      <xdr:col>50</xdr:col>
      <xdr:colOff>198874</xdr:colOff>
      <xdr:row>30</xdr:row>
      <xdr:rowOff>187171</xdr:rowOff>
    </xdr:to>
    <xdr:graphicFrame macro="">
      <xdr:nvGraphicFramePr>
        <xdr:cNvPr id="8" name="圖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43</xdr:col>
      <xdr:colOff>0</xdr:colOff>
      <xdr:row>16</xdr:row>
      <xdr:rowOff>76200</xdr:rowOff>
    </xdr:from>
    <xdr:to>
      <xdr:col>47</xdr:col>
      <xdr:colOff>215704</xdr:colOff>
      <xdr:row>30</xdr:row>
      <xdr:rowOff>60960</xdr:rowOff>
    </xdr:to>
    <xdr:graphicFrame macro="">
      <xdr:nvGraphicFramePr>
        <xdr:cNvPr id="7" name="圖表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42</xdr:col>
      <xdr:colOff>601980</xdr:colOff>
      <xdr:row>19</xdr:row>
      <xdr:rowOff>99060</xdr:rowOff>
    </xdr:from>
    <xdr:to>
      <xdr:col>43</xdr:col>
      <xdr:colOff>281940</xdr:colOff>
      <xdr:row>27</xdr:row>
      <xdr:rowOff>22860</xdr:rowOff>
    </xdr:to>
    <xdr:sp macro="" textlink="">
      <xdr:nvSpPr>
        <xdr:cNvPr id="10" name="文字方塊 9"/>
        <xdr:cNvSpPr txBox="1"/>
      </xdr:nvSpPr>
      <xdr:spPr>
        <a:xfrm>
          <a:off x="18714720" y="4008120"/>
          <a:ext cx="289560" cy="1569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vert="wordArtVertRtl" wrap="square" rtlCol="0" anchor="t"/>
        <a:lstStyle/>
        <a:p>
          <a:r>
            <a:rPr lang="zh-TW" altLang="en-US" sz="1000"/>
            <a:t>各器官生長比例</a:t>
          </a:r>
        </a:p>
      </xdr:txBody>
    </xdr:sp>
    <xdr:clientData/>
  </xdr:twoCellAnchor>
  <xdr:twoCellAnchor>
    <xdr:from>
      <xdr:col>47</xdr:col>
      <xdr:colOff>403860</xdr:colOff>
      <xdr:row>29</xdr:row>
      <xdr:rowOff>182880</xdr:rowOff>
    </xdr:from>
    <xdr:to>
      <xdr:col>48</xdr:col>
      <xdr:colOff>426720</xdr:colOff>
      <xdr:row>31</xdr:row>
      <xdr:rowOff>7620</xdr:rowOff>
    </xdr:to>
    <xdr:sp macro="" textlink="">
      <xdr:nvSpPr>
        <xdr:cNvPr id="11" name="文字方塊 10"/>
        <xdr:cNvSpPr txBox="1"/>
      </xdr:nvSpPr>
      <xdr:spPr>
        <a:xfrm>
          <a:off x="21214080" y="6149340"/>
          <a:ext cx="63246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100"/>
            <a:t>日數</a:t>
          </a:r>
        </a:p>
      </xdr:txBody>
    </xdr:sp>
    <xdr:clientData/>
  </xdr:twoCellAnchor>
  <xdr:twoCellAnchor>
    <xdr:from>
      <xdr:col>2</xdr:col>
      <xdr:colOff>22860</xdr:colOff>
      <xdr:row>28</xdr:row>
      <xdr:rowOff>91440</xdr:rowOff>
    </xdr:from>
    <xdr:to>
      <xdr:col>13</xdr:col>
      <xdr:colOff>350520</xdr:colOff>
      <xdr:row>46</xdr:row>
      <xdr:rowOff>129540</xdr:rowOff>
    </xdr:to>
    <xdr:graphicFrame macro="">
      <xdr:nvGraphicFramePr>
        <xdr:cNvPr id="16" name="圖表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7.xml><?xml version="1.0" encoding="utf-8"?>
<c:userShapes xmlns:c="http://schemas.openxmlformats.org/drawingml/2006/chart">
  <cdr:relSizeAnchor xmlns:cdr="http://schemas.openxmlformats.org/drawingml/2006/chartDrawing">
    <cdr:from>
      <cdr:x>0.39793</cdr:x>
      <cdr:y>0.11803</cdr:y>
    </cdr:from>
    <cdr:to>
      <cdr:x>0.56477</cdr:x>
      <cdr:y>0.19749</cdr:y>
    </cdr:to>
    <cdr:sp macro="" textlink="">
      <cdr:nvSpPr>
        <cdr:cNvPr id="2" name="文字方塊 1"/>
        <cdr:cNvSpPr txBox="1"/>
      </cdr:nvSpPr>
      <cdr:spPr>
        <a:xfrm xmlns:a="http://schemas.openxmlformats.org/drawingml/2006/main">
          <a:off x="836022" y="339571"/>
          <a:ext cx="350520" cy="2286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zh-TW" altLang="en-US" sz="1100"/>
            <a:t>葉</a:t>
          </a:r>
        </a:p>
      </cdr:txBody>
    </cdr:sp>
  </cdr:relSizeAnchor>
</c:userShapes>
</file>

<file path=xl/drawings/drawing38.xml><?xml version="1.0" encoding="utf-8"?>
<c:userShapes xmlns:c="http://schemas.openxmlformats.org/drawingml/2006/chart">
  <cdr:relSizeAnchor xmlns:cdr="http://schemas.openxmlformats.org/drawingml/2006/chartDrawing">
    <cdr:from>
      <cdr:x>0.41892</cdr:x>
      <cdr:y>0.10668</cdr:y>
    </cdr:from>
    <cdr:to>
      <cdr:x>0.58067</cdr:x>
      <cdr:y>0.19673</cdr:y>
    </cdr:to>
    <cdr:sp macro="" textlink="">
      <cdr:nvSpPr>
        <cdr:cNvPr id="2" name="文字方塊 1"/>
        <cdr:cNvSpPr txBox="1"/>
      </cdr:nvSpPr>
      <cdr:spPr>
        <a:xfrm xmlns:a="http://schemas.openxmlformats.org/drawingml/2006/main">
          <a:off x="769620" y="326431"/>
          <a:ext cx="297180" cy="2755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zh-TW" altLang="en-US" sz="1100"/>
            <a:t>莖</a:t>
          </a:r>
        </a:p>
      </cdr:txBody>
    </cdr:sp>
  </cdr:relSizeAnchor>
</c:userShapes>
</file>

<file path=xl/drawings/drawing39.xml><?xml version="1.0" encoding="utf-8"?>
<c:userShapes xmlns:c="http://schemas.openxmlformats.org/drawingml/2006/chart">
  <cdr:relSizeAnchor xmlns:cdr="http://schemas.openxmlformats.org/drawingml/2006/chartDrawing">
    <cdr:from>
      <cdr:x>0.46972</cdr:x>
      <cdr:y>0.09524</cdr:y>
    </cdr:from>
    <cdr:to>
      <cdr:x>0.59873</cdr:x>
      <cdr:y>0.18519</cdr:y>
    </cdr:to>
    <cdr:sp macro="" textlink="">
      <cdr:nvSpPr>
        <cdr:cNvPr id="2" name="文字方塊 1"/>
        <cdr:cNvSpPr txBox="1"/>
      </cdr:nvSpPr>
      <cdr:spPr>
        <a:xfrm xmlns:a="http://schemas.openxmlformats.org/drawingml/2006/main">
          <a:off x="1082040" y="274320"/>
          <a:ext cx="297180" cy="2590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根</a:t>
          </a:r>
        </a:p>
      </cdr:txBody>
    </cdr:sp>
  </cdr:relSizeAnchor>
</c:userShapes>
</file>

<file path=xl/drawings/drawing4.xml><?xml version="1.0" encoding="utf-8"?>
<c:userShapes xmlns:c="http://schemas.openxmlformats.org/drawingml/2006/chart">
  <cdr:relSizeAnchor xmlns:cdr="http://schemas.openxmlformats.org/drawingml/2006/chartDrawing">
    <cdr:from>
      <cdr:x>0.30179</cdr:x>
      <cdr:y>0.90833</cdr:y>
    </cdr:from>
    <cdr:to>
      <cdr:x>0.4125</cdr:x>
      <cdr:y>0.925</cdr:y>
    </cdr:to>
    <cdr:sp macro="" textlink="">
      <cdr:nvSpPr>
        <cdr:cNvPr id="2" name="文字方塊 1"/>
        <cdr:cNvSpPr txBox="1"/>
      </cdr:nvSpPr>
      <cdr:spPr>
        <a:xfrm xmlns:a="http://schemas.openxmlformats.org/drawingml/2006/main">
          <a:off x="1287780" y="2491740"/>
          <a:ext cx="472440"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userShapes>
</file>

<file path=xl/drawings/drawing5.xml><?xml version="1.0" encoding="utf-8"?>
<c:userShapes xmlns:c="http://schemas.openxmlformats.org/drawingml/2006/chart">
  <cdr:relSizeAnchor xmlns:cdr="http://schemas.openxmlformats.org/drawingml/2006/chartDrawing">
    <cdr:from>
      <cdr:x>0.30179</cdr:x>
      <cdr:y>0.90833</cdr:y>
    </cdr:from>
    <cdr:to>
      <cdr:x>0.4125</cdr:x>
      <cdr:y>0.925</cdr:y>
    </cdr:to>
    <cdr:sp macro="" textlink="">
      <cdr:nvSpPr>
        <cdr:cNvPr id="2" name="文字方塊 1"/>
        <cdr:cNvSpPr txBox="1"/>
      </cdr:nvSpPr>
      <cdr:spPr>
        <a:xfrm xmlns:a="http://schemas.openxmlformats.org/drawingml/2006/main">
          <a:off x="1287780" y="2491740"/>
          <a:ext cx="472440"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dr:relSizeAnchor xmlns:cdr="http://schemas.openxmlformats.org/drawingml/2006/chartDrawing">
    <cdr:from>
      <cdr:x>0.28393</cdr:x>
      <cdr:y>0.8</cdr:y>
    </cdr:from>
    <cdr:to>
      <cdr:x>0.36071</cdr:x>
      <cdr:y>0.9</cdr:y>
    </cdr:to>
    <cdr:sp macro="" textlink="">
      <cdr:nvSpPr>
        <cdr:cNvPr id="3" name="文字方塊 2"/>
        <cdr:cNvSpPr txBox="1"/>
      </cdr:nvSpPr>
      <cdr:spPr>
        <a:xfrm xmlns:a="http://schemas.openxmlformats.org/drawingml/2006/main">
          <a:off x="1211580" y="2194560"/>
          <a:ext cx="327660" cy="274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dr:relSizeAnchor xmlns:cdr="http://schemas.openxmlformats.org/drawingml/2006/chartDrawing">
    <cdr:from>
      <cdr:x>0.6375</cdr:x>
      <cdr:y>0.8</cdr:y>
    </cdr:from>
    <cdr:to>
      <cdr:x>0.71429</cdr:x>
      <cdr:y>0.9</cdr:y>
    </cdr:to>
    <cdr:sp macro="" textlink="">
      <cdr:nvSpPr>
        <cdr:cNvPr id="4" name="文字方塊 3"/>
        <cdr:cNvSpPr txBox="1"/>
      </cdr:nvSpPr>
      <cdr:spPr>
        <a:xfrm xmlns:a="http://schemas.openxmlformats.org/drawingml/2006/main">
          <a:off x="2720340" y="2194560"/>
          <a:ext cx="327660" cy="274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乙</a:t>
          </a:r>
        </a:p>
      </cdr:txBody>
    </cdr:sp>
  </cdr:relSizeAnchor>
</c:userShapes>
</file>

<file path=xl/drawings/drawing6.xml><?xml version="1.0" encoding="utf-8"?>
<c:userShapes xmlns:c="http://schemas.openxmlformats.org/drawingml/2006/chart">
  <cdr:relSizeAnchor xmlns:cdr="http://schemas.openxmlformats.org/drawingml/2006/chartDrawing">
    <cdr:from>
      <cdr:x>0.30179</cdr:x>
      <cdr:y>0.90833</cdr:y>
    </cdr:from>
    <cdr:to>
      <cdr:x>0.4125</cdr:x>
      <cdr:y>0.925</cdr:y>
    </cdr:to>
    <cdr:sp macro="" textlink="">
      <cdr:nvSpPr>
        <cdr:cNvPr id="2" name="文字方塊 1"/>
        <cdr:cNvSpPr txBox="1"/>
      </cdr:nvSpPr>
      <cdr:spPr>
        <a:xfrm xmlns:a="http://schemas.openxmlformats.org/drawingml/2006/main">
          <a:off x="1287780" y="2491740"/>
          <a:ext cx="472440"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userShapes>
</file>

<file path=xl/drawings/drawing7.xml><?xml version="1.0" encoding="utf-8"?>
<c:userShapes xmlns:c="http://schemas.openxmlformats.org/drawingml/2006/chart">
  <cdr:relSizeAnchor xmlns:cdr="http://schemas.openxmlformats.org/drawingml/2006/chartDrawing">
    <cdr:from>
      <cdr:x>0.30179</cdr:x>
      <cdr:y>0.90833</cdr:y>
    </cdr:from>
    <cdr:to>
      <cdr:x>0.4125</cdr:x>
      <cdr:y>0.925</cdr:y>
    </cdr:to>
    <cdr:sp macro="" textlink="">
      <cdr:nvSpPr>
        <cdr:cNvPr id="2" name="文字方塊 1"/>
        <cdr:cNvSpPr txBox="1"/>
      </cdr:nvSpPr>
      <cdr:spPr>
        <a:xfrm xmlns:a="http://schemas.openxmlformats.org/drawingml/2006/main">
          <a:off x="1287780" y="2491740"/>
          <a:ext cx="472440" cy="4571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TW" altLang="en-US" sz="1100"/>
            <a:t>甲</a:t>
          </a:r>
        </a:p>
      </cdr:txBody>
    </cdr:sp>
  </cdr:relSizeAnchor>
</c:userShapes>
</file>

<file path=xl/drawings/drawing8.xml><?xml version="1.0" encoding="utf-8"?>
<xdr:wsDr xmlns:xdr="http://schemas.openxmlformats.org/drawingml/2006/spreadsheetDrawing" xmlns:a="http://schemas.openxmlformats.org/drawingml/2006/main">
  <xdr:twoCellAnchor>
    <xdr:from>
      <xdr:col>3</xdr:col>
      <xdr:colOff>9525</xdr:colOff>
      <xdr:row>0</xdr:row>
      <xdr:rowOff>0</xdr:rowOff>
    </xdr:from>
    <xdr:to>
      <xdr:col>7</xdr:col>
      <xdr:colOff>0</xdr:colOff>
      <xdr:row>13</xdr:row>
      <xdr:rowOff>0</xdr:rowOff>
    </xdr:to>
    <xdr:graphicFrame macro="">
      <xdr:nvGraphicFramePr>
        <xdr:cNvPr id="2" name="圖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0</xdr:row>
      <xdr:rowOff>0</xdr:rowOff>
    </xdr:from>
    <xdr:to>
      <xdr:col>12</xdr:col>
      <xdr:colOff>0</xdr:colOff>
      <xdr:row>13</xdr:row>
      <xdr:rowOff>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0</xdr:colOff>
      <xdr:row>0</xdr:row>
      <xdr:rowOff>0</xdr:rowOff>
    </xdr:from>
    <xdr:to>
      <xdr:col>11</xdr:col>
      <xdr:colOff>0</xdr:colOff>
      <xdr:row>12</xdr:row>
      <xdr:rowOff>0</xdr:rowOff>
    </xdr:to>
    <xdr:graphicFrame macro="">
      <xdr:nvGraphicFramePr>
        <xdr:cNvPr id="3" name="圖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44</xdr:row>
      <xdr:rowOff>0</xdr:rowOff>
    </xdr:from>
    <xdr:to>
      <xdr:col>11</xdr:col>
      <xdr:colOff>0</xdr:colOff>
      <xdr:row>58</xdr:row>
      <xdr:rowOff>0</xdr:rowOff>
    </xdr:to>
    <xdr:graphicFrame macro="">
      <xdr:nvGraphicFramePr>
        <xdr:cNvPr id="5" name="圖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68</xdr:row>
      <xdr:rowOff>0</xdr:rowOff>
    </xdr:from>
    <xdr:to>
      <xdr:col>10</xdr:col>
      <xdr:colOff>83820</xdr:colOff>
      <xdr:row>82</xdr:row>
      <xdr:rowOff>0</xdr:rowOff>
    </xdr:to>
    <xdr:graphicFrame macro="">
      <xdr:nvGraphicFramePr>
        <xdr:cNvPr id="9" name="圖表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68</xdr:row>
      <xdr:rowOff>0</xdr:rowOff>
    </xdr:from>
    <xdr:to>
      <xdr:col>16</xdr:col>
      <xdr:colOff>83820</xdr:colOff>
      <xdr:row>82</xdr:row>
      <xdr:rowOff>0</xdr:rowOff>
    </xdr:to>
    <xdr:graphicFrame macro="">
      <xdr:nvGraphicFramePr>
        <xdr:cNvPr id="10" name="圖表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0</xdr:colOff>
      <xdr:row>43</xdr:row>
      <xdr:rowOff>0</xdr:rowOff>
    </xdr:from>
    <xdr:to>
      <xdr:col>18</xdr:col>
      <xdr:colOff>410361</xdr:colOff>
      <xdr:row>60</xdr:row>
      <xdr:rowOff>148259</xdr:rowOff>
    </xdr:to>
    <xdr:pic>
      <xdr:nvPicPr>
        <xdr:cNvPr id="11" name="圖片 10"/>
        <xdr:cNvPicPr>
          <a:picLocks noChangeAspect="1"/>
        </xdr:cNvPicPr>
      </xdr:nvPicPr>
      <xdr:blipFill>
        <a:blip xmlns:r="http://schemas.openxmlformats.org/officeDocument/2006/relationships" r:embed="rId5"/>
        <a:stretch>
          <a:fillRect/>
        </a:stretch>
      </xdr:blipFill>
      <xdr:spPr>
        <a:xfrm>
          <a:off x="7315200" y="3516086"/>
          <a:ext cx="4067961" cy="3664345"/>
        </a:xfrm>
        <a:prstGeom prst="rect">
          <a:avLst/>
        </a:prstGeom>
      </xdr:spPr>
    </xdr:pic>
    <xdr:clientData/>
  </xdr:twoCellAnchor>
  <xdr:twoCellAnchor>
    <xdr:from>
      <xdr:col>13</xdr:col>
      <xdr:colOff>0</xdr:colOff>
      <xdr:row>0</xdr:row>
      <xdr:rowOff>0</xdr:rowOff>
    </xdr:from>
    <xdr:to>
      <xdr:col>19</xdr:col>
      <xdr:colOff>0</xdr:colOff>
      <xdr:row>12</xdr:row>
      <xdr:rowOff>0</xdr:rowOff>
    </xdr:to>
    <xdr:graphicFrame macro="">
      <xdr:nvGraphicFramePr>
        <xdr:cNvPr id="12" name="圖表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19</xdr:row>
      <xdr:rowOff>0</xdr:rowOff>
    </xdr:from>
    <xdr:to>
      <xdr:col>10</xdr:col>
      <xdr:colOff>0</xdr:colOff>
      <xdr:row>32</xdr:row>
      <xdr:rowOff>54429</xdr:rowOff>
    </xdr:to>
    <xdr:graphicFrame macro="">
      <xdr:nvGraphicFramePr>
        <xdr:cNvPr id="13" name="圖表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0</xdr:colOff>
      <xdr:row>19</xdr:row>
      <xdr:rowOff>0</xdr:rowOff>
    </xdr:from>
    <xdr:to>
      <xdr:col>17</xdr:col>
      <xdr:colOff>0</xdr:colOff>
      <xdr:row>32</xdr:row>
      <xdr:rowOff>54429</xdr:rowOff>
    </xdr:to>
    <xdr:graphicFrame macro="">
      <xdr:nvGraphicFramePr>
        <xdr:cNvPr id="14" name="圖表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Chart Tamer">
    <a:dk1>
      <a:sysClr val="windowText" lastClr="000000"/>
    </a:dk1>
    <a:lt1>
      <a:sysClr val="window" lastClr="FFFFFF"/>
    </a:lt1>
    <a:dk2>
      <a:srgbClr val="1F497D"/>
    </a:dk2>
    <a:lt2>
      <a:srgbClr val="EEECE1"/>
    </a:lt2>
    <a:accent1>
      <a:srgbClr val="1868CF"/>
    </a:accent1>
    <a:accent2>
      <a:srgbClr val="FF7F00"/>
    </a:accent2>
    <a:accent3>
      <a:srgbClr val="3C961A"/>
    </a:accent3>
    <a:accent4>
      <a:srgbClr val="DB0000"/>
    </a:accent4>
    <a:accent5>
      <a:srgbClr val="948A00"/>
    </a:accent5>
    <a:accent6>
      <a:srgbClr val="92211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Chart Tamer">
    <a:dk1>
      <a:sysClr val="windowText" lastClr="000000"/>
    </a:dk1>
    <a:lt1>
      <a:sysClr val="window" lastClr="FFFFFF"/>
    </a:lt1>
    <a:dk2>
      <a:srgbClr val="1F497D"/>
    </a:dk2>
    <a:lt2>
      <a:srgbClr val="EEECE1"/>
    </a:lt2>
    <a:accent1>
      <a:srgbClr val="1868CF"/>
    </a:accent1>
    <a:accent2>
      <a:srgbClr val="FF7F00"/>
    </a:accent2>
    <a:accent3>
      <a:srgbClr val="3C961A"/>
    </a:accent3>
    <a:accent4>
      <a:srgbClr val="DB0000"/>
    </a:accent4>
    <a:accent5>
      <a:srgbClr val="948A00"/>
    </a:accent5>
    <a:accent6>
      <a:srgbClr val="92211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Chart Tamer">
    <a:dk1>
      <a:sysClr val="windowText" lastClr="000000"/>
    </a:dk1>
    <a:lt1>
      <a:sysClr val="window" lastClr="FFFFFF"/>
    </a:lt1>
    <a:dk2>
      <a:srgbClr val="1F497D"/>
    </a:dk2>
    <a:lt2>
      <a:srgbClr val="EEECE1"/>
    </a:lt2>
    <a:accent1>
      <a:srgbClr val="1868CF"/>
    </a:accent1>
    <a:accent2>
      <a:srgbClr val="FF7F00"/>
    </a:accent2>
    <a:accent3>
      <a:srgbClr val="3C961A"/>
    </a:accent3>
    <a:accent4>
      <a:srgbClr val="DB0000"/>
    </a:accent4>
    <a:accent5>
      <a:srgbClr val="948A00"/>
    </a:accent5>
    <a:accent6>
      <a:srgbClr val="92211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Chart Tamer">
    <a:dk1>
      <a:sysClr val="windowText" lastClr="000000"/>
    </a:dk1>
    <a:lt1>
      <a:sysClr val="window" lastClr="FFFFFF"/>
    </a:lt1>
    <a:dk2>
      <a:srgbClr val="1F497D"/>
    </a:dk2>
    <a:lt2>
      <a:srgbClr val="EEECE1"/>
    </a:lt2>
    <a:accent1>
      <a:srgbClr val="1868CF"/>
    </a:accent1>
    <a:accent2>
      <a:srgbClr val="FF7F00"/>
    </a:accent2>
    <a:accent3>
      <a:srgbClr val="3C961A"/>
    </a:accent3>
    <a:accent4>
      <a:srgbClr val="DB0000"/>
    </a:accent4>
    <a:accent5>
      <a:srgbClr val="948A00"/>
    </a:accent5>
    <a:accent6>
      <a:srgbClr val="92211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xml.rels><?xml version="1.0" encoding="UTF-8" standalone="yes"?>
<Relationships xmlns="http://schemas.openxmlformats.org/package/2006/relationships"><Relationship Id="rId1" Type="http://schemas.openxmlformats.org/officeDocument/2006/relationships/hyperlink" Target="http://www.ryobi-sol.co.jp/visolve/"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printerSettings" Target="../printerSettings/printerSettings9.bin"/><Relationship Id="rId1" Type="http://schemas.openxmlformats.org/officeDocument/2006/relationships/hyperlink" Target="http://www.appspro.com/Utilities/ChartLabeler.htm" TargetMode="Externa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30.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1.xml"/><Relationship Id="rId1" Type="http://schemas.openxmlformats.org/officeDocument/2006/relationships/hyperlink" Target="https://www.cwb.gov.tw/V8/C/C/Statistics/monthlymean.html" TargetMode="Externa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2.xml"/><Relationship Id="rId1" Type="http://schemas.openxmlformats.org/officeDocument/2006/relationships/printerSettings" Target="../printerSettings/printerSettings1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pansci.asia/archives/18439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s://science.km.edu.tw/storage/media/1466/5aca111637a43.pdf"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
  <dimension ref="B1:E42"/>
  <sheetViews>
    <sheetView showGridLines="0" topLeftCell="A10" workbookViewId="0">
      <selection activeCell="B17" sqref="B17"/>
    </sheetView>
  </sheetViews>
  <sheetFormatPr defaultRowHeight="16.2"/>
  <cols>
    <col min="1" max="16384" width="8.88671875" style="19"/>
  </cols>
  <sheetData>
    <row r="1" spans="2:5">
      <c r="C1" s="19" t="s">
        <v>193</v>
      </c>
      <c r="D1" s="19" t="s">
        <v>195</v>
      </c>
    </row>
    <row r="2" spans="2:5">
      <c r="B2" s="75"/>
      <c r="C2" s="19" t="s">
        <v>192</v>
      </c>
      <c r="D2" s="19" t="s">
        <v>229</v>
      </c>
    </row>
    <row r="3" spans="2:5">
      <c r="B3" s="75"/>
      <c r="D3" s="19" t="s">
        <v>230</v>
      </c>
    </row>
    <row r="4" spans="2:5">
      <c r="B4" s="75"/>
      <c r="D4" s="19" t="s">
        <v>231</v>
      </c>
    </row>
    <row r="5" spans="2:5">
      <c r="B5" s="75"/>
      <c r="C5" s="19" t="s">
        <v>5</v>
      </c>
      <c r="D5" s="19" t="s">
        <v>221</v>
      </c>
    </row>
    <row r="6" spans="2:5">
      <c r="B6" s="75"/>
      <c r="D6" s="19" t="s">
        <v>222</v>
      </c>
    </row>
    <row r="7" spans="2:5">
      <c r="B7" s="75"/>
      <c r="D7" s="19" t="s">
        <v>223</v>
      </c>
    </row>
    <row r="8" spans="2:5">
      <c r="B8" s="75"/>
      <c r="D8" s="19" t="s">
        <v>224</v>
      </c>
    </row>
    <row r="9" spans="2:5">
      <c r="B9" s="75"/>
      <c r="D9" s="19" t="s">
        <v>213</v>
      </c>
    </row>
    <row r="10" spans="2:5">
      <c r="B10" s="75"/>
      <c r="D10" s="19" t="s">
        <v>225</v>
      </c>
    </row>
    <row r="11" spans="2:5">
      <c r="B11" s="75"/>
      <c r="D11" s="19" t="s">
        <v>226</v>
      </c>
    </row>
    <row r="12" spans="2:5">
      <c r="B12" s="75"/>
      <c r="C12" s="19" t="s">
        <v>194</v>
      </c>
    </row>
    <row r="13" spans="2:5">
      <c r="C13" s="19" t="s">
        <v>210</v>
      </c>
      <c r="D13" s="74" t="s">
        <v>211</v>
      </c>
      <c r="E13" s="19" t="s">
        <v>212</v>
      </c>
    </row>
    <row r="15" spans="2:5">
      <c r="B15" s="75" t="s">
        <v>208</v>
      </c>
    </row>
    <row r="16" spans="2:5">
      <c r="B16" s="19" t="s">
        <v>408</v>
      </c>
    </row>
    <row r="17" spans="2:2">
      <c r="B17" s="75" t="s">
        <v>228</v>
      </c>
    </row>
    <row r="18" spans="2:2">
      <c r="B18" s="75" t="s">
        <v>207</v>
      </c>
    </row>
    <row r="19" spans="2:2">
      <c r="B19" s="75" t="s">
        <v>206</v>
      </c>
    </row>
    <row r="20" spans="2:2">
      <c r="B20" s="75" t="s">
        <v>205</v>
      </c>
    </row>
    <row r="21" spans="2:2">
      <c r="B21" s="75" t="s">
        <v>204</v>
      </c>
    </row>
    <row r="22" spans="2:2">
      <c r="B22" s="75" t="s">
        <v>203</v>
      </c>
    </row>
    <row r="23" spans="2:2">
      <c r="B23" s="75" t="s">
        <v>202</v>
      </c>
    </row>
    <row r="24" spans="2:2">
      <c r="B24" s="75" t="s">
        <v>201</v>
      </c>
    </row>
    <row r="25" spans="2:2">
      <c r="B25" s="75" t="s">
        <v>200</v>
      </c>
    </row>
    <row r="26" spans="2:2">
      <c r="B26" s="75" t="s">
        <v>199</v>
      </c>
    </row>
    <row r="27" spans="2:2">
      <c r="B27" s="75" t="s">
        <v>198</v>
      </c>
    </row>
    <row r="28" spans="2:2">
      <c r="B28" s="75" t="s">
        <v>197</v>
      </c>
    </row>
    <row r="29" spans="2:2">
      <c r="B29" s="75" t="s">
        <v>196</v>
      </c>
    </row>
    <row r="31" spans="2:2">
      <c r="B31" s="75" t="s">
        <v>209</v>
      </c>
    </row>
    <row r="32" spans="2:2">
      <c r="B32" s="75" t="s">
        <v>214</v>
      </c>
    </row>
    <row r="33" spans="2:4">
      <c r="B33" s="75" t="s">
        <v>215</v>
      </c>
    </row>
    <row r="34" spans="2:4">
      <c r="B34" s="75" t="s">
        <v>227</v>
      </c>
    </row>
    <row r="35" spans="2:4">
      <c r="B35" s="75" t="s">
        <v>220</v>
      </c>
    </row>
    <row r="40" spans="2:4">
      <c r="B40" s="19" t="s">
        <v>322</v>
      </c>
      <c r="C40" s="19" t="s">
        <v>323</v>
      </c>
      <c r="D40" s="19" t="s">
        <v>326</v>
      </c>
    </row>
    <row r="41" spans="2:4">
      <c r="C41" s="19" t="s">
        <v>324</v>
      </c>
      <c r="D41" s="19" t="s">
        <v>327</v>
      </c>
    </row>
    <row r="42" spans="2:4">
      <c r="C42" s="19" t="s">
        <v>325</v>
      </c>
    </row>
  </sheetData>
  <phoneticPr fontId="1"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7">
    <pageSetUpPr autoPageBreaks="0"/>
  </sheetPr>
  <dimension ref="A1:Q54"/>
  <sheetViews>
    <sheetView showGridLines="0" zoomScale="85" zoomScaleNormal="85" workbookViewId="0"/>
  </sheetViews>
  <sheetFormatPr defaultRowHeight="16.2"/>
  <cols>
    <col min="1" max="3" width="5.44140625" bestFit="1" customWidth="1"/>
  </cols>
  <sheetData>
    <row r="1" spans="1:2">
      <c r="A1" s="12" t="s">
        <v>16</v>
      </c>
      <c r="B1" s="12" t="s">
        <v>15</v>
      </c>
    </row>
    <row r="2" spans="1:2">
      <c r="A2" s="12" t="s">
        <v>9</v>
      </c>
      <c r="B2" s="12">
        <v>8.5</v>
      </c>
    </row>
    <row r="3" spans="1:2">
      <c r="A3" s="12" t="s">
        <v>10</v>
      </c>
      <c r="B3" s="12">
        <v>9.1999999999999993</v>
      </c>
    </row>
    <row r="13" spans="1:2" ht="16.5" customHeight="1"/>
    <row r="18" spans="4:17">
      <c r="D18" s="126" t="s">
        <v>37</v>
      </c>
      <c r="E18" s="126"/>
      <c r="F18" s="126"/>
      <c r="G18" s="126"/>
      <c r="H18" s="15"/>
      <c r="I18" s="24" t="s">
        <v>103</v>
      </c>
      <c r="J18" s="24"/>
      <c r="K18" s="24"/>
      <c r="L18" s="24"/>
      <c r="M18" s="15"/>
      <c r="N18" s="126"/>
      <c r="O18" s="126"/>
      <c r="P18" s="126"/>
      <c r="Q18" s="126"/>
    </row>
    <row r="19" spans="4:17">
      <c r="D19" s="126"/>
      <c r="E19" s="126"/>
      <c r="F19" s="126"/>
      <c r="G19" s="126"/>
      <c r="H19" s="15"/>
      <c r="I19" s="24" t="s">
        <v>104</v>
      </c>
      <c r="J19" s="24"/>
      <c r="K19" s="24"/>
      <c r="L19" s="24"/>
      <c r="M19" s="15"/>
      <c r="N19" s="126"/>
      <c r="O19" s="126"/>
      <c r="P19" s="126"/>
      <c r="Q19" s="126"/>
    </row>
    <row r="20" spans="4:17">
      <c r="D20" s="126"/>
      <c r="E20" s="126"/>
      <c r="F20" s="126"/>
      <c r="G20" s="126"/>
      <c r="H20" s="15"/>
      <c r="I20" s="24" t="s">
        <v>105</v>
      </c>
      <c r="J20" s="24"/>
      <c r="K20" s="24"/>
      <c r="L20" s="24"/>
      <c r="M20" s="15"/>
      <c r="N20" s="126"/>
      <c r="O20" s="126"/>
      <c r="P20" s="126"/>
      <c r="Q20" s="126"/>
    </row>
    <row r="22" spans="4:17" s="40" customFormat="1"/>
    <row r="31" spans="4:17" ht="16.5" customHeight="1"/>
    <row r="52" spans="8:8">
      <c r="H52" t="s">
        <v>395</v>
      </c>
    </row>
    <row r="53" spans="8:8">
      <c r="H53" t="s">
        <v>396</v>
      </c>
    </row>
    <row r="54" spans="8:8">
      <c r="H54" t="s">
        <v>397</v>
      </c>
    </row>
  </sheetData>
  <mergeCells count="2">
    <mergeCell ref="D18:G20"/>
    <mergeCell ref="N18:Q20"/>
  </mergeCells>
  <phoneticPr fontId="1"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8"/>
  <dimension ref="A1:V78"/>
  <sheetViews>
    <sheetView showGridLines="0" topLeftCell="A58" zoomScaleNormal="100" workbookViewId="0">
      <selection activeCell="N67" sqref="N67"/>
    </sheetView>
  </sheetViews>
  <sheetFormatPr defaultRowHeight="16.2"/>
  <cols>
    <col min="6" max="6" width="11.21875" bestFit="1" customWidth="1"/>
    <col min="7" max="8" width="11.21875" customWidth="1"/>
  </cols>
  <sheetData>
    <row r="1" spans="1:10">
      <c r="A1" s="3" t="s">
        <v>2</v>
      </c>
      <c r="B1" s="3" t="s">
        <v>3</v>
      </c>
      <c r="C1" s="7" t="s">
        <v>4</v>
      </c>
      <c r="D1" s="7"/>
      <c r="F1" s="7"/>
      <c r="G1" s="5"/>
      <c r="H1" s="5"/>
      <c r="I1" s="5"/>
    </row>
    <row r="2" spans="1:10">
      <c r="A2" s="4">
        <v>43891</v>
      </c>
      <c r="B2" s="3">
        <v>4</v>
      </c>
      <c r="C2" s="7">
        <v>0</v>
      </c>
      <c r="D2" s="7"/>
      <c r="E2" s="7"/>
      <c r="F2" s="7"/>
      <c r="G2" s="6"/>
      <c r="H2" s="6"/>
      <c r="I2" s="6"/>
      <c r="J2" s="1"/>
    </row>
    <row r="3" spans="1:10">
      <c r="A3" s="4">
        <v>43893</v>
      </c>
      <c r="B3" s="3">
        <v>6</v>
      </c>
      <c r="C3" s="7">
        <v>0</v>
      </c>
      <c r="D3" s="7"/>
      <c r="F3" s="7"/>
      <c r="G3" s="6"/>
      <c r="H3" s="6"/>
      <c r="I3" s="6"/>
    </row>
    <row r="4" spans="1:10">
      <c r="A4" s="4">
        <v>43898</v>
      </c>
      <c r="B4" s="3">
        <v>8</v>
      </c>
      <c r="C4" s="7">
        <v>0</v>
      </c>
      <c r="D4" s="7"/>
      <c r="E4" s="7"/>
      <c r="F4" s="7"/>
      <c r="G4" s="6"/>
      <c r="H4" s="6"/>
      <c r="I4" s="6"/>
    </row>
    <row r="5" spans="1:10">
      <c r="A5" s="4">
        <v>43908</v>
      </c>
      <c r="B5" s="3">
        <v>10</v>
      </c>
      <c r="C5" s="7">
        <v>0</v>
      </c>
      <c r="D5" s="7"/>
      <c r="E5" s="7"/>
      <c r="F5" s="7"/>
      <c r="G5" s="6"/>
      <c r="H5" s="6"/>
      <c r="I5" s="6"/>
    </row>
    <row r="6" spans="1:10">
      <c r="A6" s="4">
        <v>43920</v>
      </c>
      <c r="B6" s="3">
        <v>12</v>
      </c>
      <c r="C6" s="7">
        <v>0</v>
      </c>
      <c r="D6" s="7"/>
      <c r="E6" s="7"/>
      <c r="F6" s="7"/>
      <c r="G6" s="6"/>
      <c r="H6" s="6"/>
      <c r="I6" s="6"/>
    </row>
    <row r="14" spans="1:10">
      <c r="E14" s="11" t="s">
        <v>116</v>
      </c>
    </row>
    <row r="15" spans="1:10">
      <c r="A15" s="22"/>
      <c r="B15" s="22"/>
      <c r="C15" s="22"/>
      <c r="D15" s="22"/>
      <c r="E15" s="22"/>
      <c r="F15" s="22"/>
      <c r="G15" s="22"/>
      <c r="H15" s="22"/>
      <c r="I15" s="22"/>
    </row>
    <row r="29" spans="1:9">
      <c r="E29" t="s">
        <v>117</v>
      </c>
    </row>
    <row r="30" spans="1:9">
      <c r="A30" s="22"/>
      <c r="B30" s="22"/>
      <c r="C30" s="22"/>
      <c r="D30" s="22"/>
      <c r="E30" s="22"/>
      <c r="F30" s="22"/>
      <c r="G30" s="22"/>
      <c r="H30" s="22"/>
      <c r="I30" s="22"/>
    </row>
    <row r="31" spans="1:9" ht="16.5" customHeight="1"/>
    <row r="44" spans="1:22">
      <c r="E44" t="s">
        <v>118</v>
      </c>
    </row>
    <row r="45" spans="1:22">
      <c r="A45" s="22"/>
      <c r="B45" s="22"/>
      <c r="C45" s="22"/>
      <c r="D45" s="22"/>
      <c r="E45" s="22"/>
      <c r="F45" s="22"/>
      <c r="G45" s="22"/>
      <c r="H45" s="22"/>
      <c r="I45" s="22"/>
      <c r="R45" s="124" t="s">
        <v>6</v>
      </c>
      <c r="S45" s="124"/>
      <c r="T45" s="124"/>
      <c r="U45" s="124"/>
      <c r="V45" s="124"/>
    </row>
    <row r="46" spans="1:22">
      <c r="R46" s="124"/>
      <c r="S46" s="124"/>
      <c r="T46" s="124"/>
      <c r="U46" s="124"/>
      <c r="V46" s="124"/>
    </row>
    <row r="59" spans="1:9">
      <c r="E59" t="s">
        <v>119</v>
      </c>
    </row>
    <row r="60" spans="1:9">
      <c r="A60" s="22"/>
      <c r="B60" s="22"/>
      <c r="C60" s="22"/>
      <c r="D60" s="22"/>
      <c r="E60" s="22"/>
      <c r="F60" s="22"/>
      <c r="G60" s="22"/>
      <c r="H60" s="22"/>
      <c r="I60" s="22"/>
    </row>
    <row r="74" spans="4:9" ht="16.5" customHeight="1">
      <c r="F74" s="55"/>
      <c r="G74" s="55"/>
      <c r="H74" s="55"/>
      <c r="I74" s="38"/>
    </row>
    <row r="75" spans="4:9">
      <c r="D75" s="38"/>
      <c r="E75" s="55"/>
      <c r="F75" s="55"/>
      <c r="G75" s="55"/>
      <c r="H75" s="55"/>
      <c r="I75" s="38"/>
    </row>
    <row r="76" spans="4:9" ht="16.2" customHeight="1">
      <c r="E76" s="127" t="s">
        <v>7</v>
      </c>
      <c r="F76" s="127"/>
      <c r="G76" s="127"/>
      <c r="H76" s="127"/>
    </row>
    <row r="77" spans="4:9">
      <c r="E77" s="127"/>
      <c r="F77" s="127"/>
      <c r="G77" s="127"/>
      <c r="H77" s="127"/>
    </row>
    <row r="78" spans="4:9">
      <c r="E78" s="127"/>
      <c r="F78" s="127"/>
      <c r="G78" s="127"/>
      <c r="H78" s="127"/>
    </row>
  </sheetData>
  <mergeCells count="2">
    <mergeCell ref="R45:V46"/>
    <mergeCell ref="E76:H78"/>
  </mergeCells>
  <phoneticPr fontId="1" type="noConversion"/>
  <pageMargins left="0.7" right="0.7" top="0.75" bottom="0.75" header="0.3" footer="0.3"/>
  <pageSetup paperSize="9"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9"/>
  <dimension ref="A1:Q27"/>
  <sheetViews>
    <sheetView showGridLines="0" topLeftCell="A7" zoomScaleNormal="100" workbookViewId="0">
      <selection activeCell="D23" sqref="D23"/>
    </sheetView>
  </sheetViews>
  <sheetFormatPr defaultRowHeight="16.2"/>
  <cols>
    <col min="4" max="4" width="9.44140625" style="1" customWidth="1"/>
    <col min="5" max="5" width="9.44140625" customWidth="1"/>
  </cols>
  <sheetData>
    <row r="1" spans="1:17">
      <c r="A1" s="2" t="s">
        <v>0</v>
      </c>
      <c r="B1" s="2" t="s">
        <v>1</v>
      </c>
      <c r="D1" s="9" t="s">
        <v>4</v>
      </c>
    </row>
    <row r="2" spans="1:17">
      <c r="A2" s="8">
        <v>0.25</v>
      </c>
      <c r="B2" s="2">
        <v>35.6</v>
      </c>
      <c r="D2" s="9">
        <v>34</v>
      </c>
      <c r="E2" s="1"/>
      <c r="H2" t="s">
        <v>5</v>
      </c>
      <c r="N2" t="s">
        <v>8</v>
      </c>
    </row>
    <row r="3" spans="1:17">
      <c r="A3" s="8">
        <v>0.3125</v>
      </c>
      <c r="B3" s="2">
        <v>36</v>
      </c>
      <c r="D3" s="9">
        <v>34</v>
      </c>
      <c r="E3" s="1"/>
    </row>
    <row r="4" spans="1:17">
      <c r="A4" s="8">
        <v>0.41666666666666669</v>
      </c>
      <c r="B4" s="2">
        <v>35</v>
      </c>
      <c r="D4" s="9">
        <v>34</v>
      </c>
      <c r="E4" s="1"/>
    </row>
    <row r="5" spans="1:17">
      <c r="A5" s="8">
        <v>0.66666666666666663</v>
      </c>
      <c r="B5" s="2">
        <v>36</v>
      </c>
      <c r="D5" s="9">
        <v>34</v>
      </c>
      <c r="E5" s="1"/>
    </row>
    <row r="6" spans="1:17">
      <c r="A6" s="8"/>
      <c r="B6" s="10"/>
      <c r="D6" s="9"/>
    </row>
    <row r="8" spans="1:17">
      <c r="A8" t="s">
        <v>173</v>
      </c>
    </row>
    <row r="9" spans="1:17">
      <c r="A9" t="s">
        <v>172</v>
      </c>
    </row>
    <row r="10" spans="1:17">
      <c r="A10" t="s">
        <v>174</v>
      </c>
    </row>
    <row r="12" spans="1:17">
      <c r="G12" t="s">
        <v>259</v>
      </c>
      <c r="M12" t="s">
        <v>260</v>
      </c>
    </row>
    <row r="13" spans="1:17">
      <c r="A13" s="22"/>
      <c r="B13" s="22"/>
      <c r="C13" s="22"/>
      <c r="D13" s="82"/>
      <c r="E13" s="22"/>
      <c r="F13" s="22"/>
      <c r="G13" s="22"/>
      <c r="H13" s="22"/>
      <c r="I13" s="22"/>
      <c r="J13" s="22"/>
      <c r="K13" s="22"/>
      <c r="L13" s="22"/>
      <c r="M13" s="22"/>
      <c r="N13" s="22"/>
      <c r="O13" s="22"/>
      <c r="P13" s="22"/>
      <c r="Q13" s="22"/>
    </row>
    <row r="26" spans="6:12">
      <c r="F26" t="s">
        <v>261</v>
      </c>
      <c r="L26" t="s">
        <v>263</v>
      </c>
    </row>
    <row r="27" spans="6:12">
      <c r="F27" t="s">
        <v>262</v>
      </c>
      <c r="L27" t="s">
        <v>264</v>
      </c>
    </row>
  </sheetData>
  <phoneticPr fontId="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
  <sheetViews>
    <sheetView showGridLines="0" tabSelected="1" zoomScale="85" zoomScaleNormal="85" workbookViewId="0">
      <selection activeCell="B23" sqref="B23"/>
    </sheetView>
  </sheetViews>
  <sheetFormatPr defaultRowHeight="16.2"/>
  <cols>
    <col min="2" max="2" width="10.6640625" style="134" bestFit="1" customWidth="1"/>
    <col min="6" max="6" width="8.77734375" customWidth="1"/>
    <col min="7" max="7" width="9.6640625" bestFit="1" customWidth="1"/>
    <col min="9" max="9" width="10.88671875" bestFit="1" customWidth="1"/>
    <col min="11" max="11" width="9.6640625" bestFit="1" customWidth="1"/>
  </cols>
  <sheetData>
    <row r="1" spans="1:11">
      <c r="A1" s="2"/>
      <c r="B1" s="136" t="s">
        <v>457</v>
      </c>
      <c r="C1" s="2" t="s">
        <v>456</v>
      </c>
      <c r="D1" s="2" t="s">
        <v>455</v>
      </c>
      <c r="G1" s="1" t="str">
        <f>B1</f>
        <v>date</v>
      </c>
      <c r="I1" t="s">
        <v>454</v>
      </c>
    </row>
    <row r="2" spans="1:11">
      <c r="A2" s="2">
        <v>2019</v>
      </c>
      <c r="B2" s="136">
        <v>43743</v>
      </c>
      <c r="C2" s="2"/>
      <c r="D2" s="2">
        <v>4</v>
      </c>
      <c r="G2" s="1">
        <f>B2</f>
        <v>43743</v>
      </c>
      <c r="I2" s="134">
        <v>43739</v>
      </c>
      <c r="J2">
        <v>0</v>
      </c>
      <c r="K2" s="1">
        <f>I2</f>
        <v>43739</v>
      </c>
    </row>
    <row r="3" spans="1:11">
      <c r="A3" s="2"/>
      <c r="B3" s="136">
        <v>43744</v>
      </c>
      <c r="C3" s="2">
        <v>18</v>
      </c>
      <c r="D3" s="2">
        <v>1</v>
      </c>
      <c r="G3" s="1">
        <f>B3</f>
        <v>43744</v>
      </c>
      <c r="I3" s="134">
        <v>43770</v>
      </c>
      <c r="J3">
        <v>0</v>
      </c>
      <c r="K3" s="1"/>
    </row>
    <row r="4" spans="1:11">
      <c r="A4" s="2"/>
      <c r="B4" s="136">
        <v>43757</v>
      </c>
      <c r="C4" s="2">
        <v>15</v>
      </c>
      <c r="D4" s="2">
        <v>1</v>
      </c>
      <c r="G4" s="1">
        <f>B4</f>
        <v>43757</v>
      </c>
      <c r="I4" s="134">
        <v>43800</v>
      </c>
      <c r="J4">
        <v>0</v>
      </c>
      <c r="K4" s="1"/>
    </row>
    <row r="5" spans="1:11">
      <c r="A5" s="2"/>
      <c r="B5" s="136">
        <v>43764</v>
      </c>
      <c r="C5" s="2">
        <v>20</v>
      </c>
      <c r="D5" s="2">
        <v>7</v>
      </c>
      <c r="G5" s="1">
        <f>B5</f>
        <v>43764</v>
      </c>
      <c r="I5" s="134">
        <v>43831</v>
      </c>
      <c r="J5">
        <v>0</v>
      </c>
      <c r="K5" s="1"/>
    </row>
    <row r="6" spans="1:11">
      <c r="A6" s="2"/>
      <c r="B6" s="136">
        <v>43777</v>
      </c>
      <c r="C6" s="2">
        <v>19</v>
      </c>
      <c r="D6" s="2">
        <v>2</v>
      </c>
      <c r="G6" s="1">
        <f>B6</f>
        <v>43777</v>
      </c>
      <c r="I6" s="134">
        <v>43862</v>
      </c>
      <c r="J6">
        <v>0</v>
      </c>
      <c r="K6" s="1"/>
    </row>
    <row r="7" spans="1:11">
      <c r="A7" s="2"/>
      <c r="B7" s="136">
        <v>43778</v>
      </c>
      <c r="C7" s="2">
        <v>11</v>
      </c>
      <c r="D7" s="2">
        <v>1</v>
      </c>
      <c r="G7" s="1">
        <f>B7</f>
        <v>43778</v>
      </c>
      <c r="I7" s="134">
        <v>43891</v>
      </c>
      <c r="J7">
        <v>0</v>
      </c>
      <c r="K7" s="1"/>
    </row>
    <row r="8" spans="1:11">
      <c r="A8" s="2"/>
      <c r="B8" s="136">
        <v>43805</v>
      </c>
      <c r="C8" s="2">
        <v>10</v>
      </c>
      <c r="D8" s="2">
        <v>0</v>
      </c>
      <c r="G8" s="1">
        <f>B8</f>
        <v>43805</v>
      </c>
      <c r="I8" s="134"/>
      <c r="J8">
        <v>0</v>
      </c>
      <c r="K8" s="1">
        <f>I8</f>
        <v>0</v>
      </c>
    </row>
    <row r="9" spans="1:11">
      <c r="A9" s="2"/>
      <c r="B9" s="136">
        <v>43807</v>
      </c>
      <c r="C9" s="2">
        <v>18</v>
      </c>
      <c r="D9" s="2">
        <v>0</v>
      </c>
      <c r="G9" s="1">
        <f>B9</f>
        <v>43807</v>
      </c>
      <c r="I9" s="134"/>
    </row>
    <row r="10" spans="1:11">
      <c r="A10" s="2"/>
      <c r="B10" s="136">
        <v>43813</v>
      </c>
      <c r="C10" s="2">
        <v>13</v>
      </c>
      <c r="D10" s="2">
        <v>2</v>
      </c>
      <c r="G10" s="1">
        <f>B10</f>
        <v>43813</v>
      </c>
      <c r="J10">
        <f>MAX(D2:D17)+10</f>
        <v>25</v>
      </c>
    </row>
    <row r="11" spans="1:11">
      <c r="A11" s="2">
        <v>2020</v>
      </c>
      <c r="B11" s="136">
        <v>43883</v>
      </c>
      <c r="C11" s="2">
        <v>11</v>
      </c>
      <c r="D11" s="2">
        <v>13</v>
      </c>
      <c r="G11" s="1">
        <f>B11</f>
        <v>43883</v>
      </c>
    </row>
    <row r="12" spans="1:11">
      <c r="A12" s="2"/>
      <c r="B12" s="136">
        <v>43884</v>
      </c>
      <c r="C12" s="2">
        <v>14</v>
      </c>
      <c r="D12" s="2">
        <v>12</v>
      </c>
      <c r="G12" s="1">
        <f>B12</f>
        <v>43884</v>
      </c>
    </row>
    <row r="13" spans="1:11">
      <c r="A13" s="2"/>
      <c r="B13" s="136">
        <v>43888</v>
      </c>
      <c r="C13" s="2">
        <v>18</v>
      </c>
      <c r="D13" s="2">
        <v>4</v>
      </c>
      <c r="G13" s="1">
        <f>B13</f>
        <v>43888</v>
      </c>
    </row>
    <row r="14" spans="1:11">
      <c r="A14" s="2"/>
      <c r="B14" s="136">
        <v>43897</v>
      </c>
      <c r="C14" s="2">
        <v>21</v>
      </c>
      <c r="D14" s="2">
        <v>15</v>
      </c>
      <c r="G14" s="1">
        <f>B14</f>
        <v>43897</v>
      </c>
    </row>
    <row r="15" spans="1:11">
      <c r="A15" s="2"/>
      <c r="B15" s="136">
        <v>43903</v>
      </c>
      <c r="C15" s="2">
        <v>15</v>
      </c>
      <c r="D15" s="2">
        <v>11</v>
      </c>
      <c r="G15" s="1">
        <f>B15</f>
        <v>43903</v>
      </c>
    </row>
    <row r="16" spans="1:11">
      <c r="A16" s="2"/>
      <c r="B16" s="136">
        <v>43905</v>
      </c>
      <c r="C16" s="2">
        <v>8</v>
      </c>
      <c r="D16" s="2">
        <v>7</v>
      </c>
      <c r="G16" s="1">
        <f>B16</f>
        <v>43905</v>
      </c>
    </row>
    <row r="17" spans="1:21">
      <c r="A17" s="2"/>
      <c r="B17" s="136">
        <v>43910</v>
      </c>
      <c r="C17" s="2">
        <v>11</v>
      </c>
      <c r="D17" s="2">
        <v>15</v>
      </c>
      <c r="G17" s="1">
        <f>B17</f>
        <v>43910</v>
      </c>
    </row>
    <row r="22" spans="1:21">
      <c r="B22" s="134" t="s">
        <v>458</v>
      </c>
    </row>
    <row r="24" spans="1:21">
      <c r="N24" t="s">
        <v>453</v>
      </c>
    </row>
    <row r="25" spans="1:21">
      <c r="N25" t="s">
        <v>452</v>
      </c>
    </row>
    <row r="26" spans="1:21">
      <c r="N26" t="s">
        <v>451</v>
      </c>
    </row>
    <row r="27" spans="1:21">
      <c r="B27" s="135"/>
      <c r="C27" s="22"/>
      <c r="D27" s="22"/>
      <c r="E27" s="22"/>
      <c r="F27" s="22"/>
      <c r="G27" s="22"/>
      <c r="H27" s="22"/>
      <c r="I27" s="22"/>
      <c r="J27" s="22"/>
      <c r="K27" s="22"/>
      <c r="L27" s="22"/>
      <c r="M27" s="22"/>
      <c r="N27" s="22"/>
      <c r="O27" s="22"/>
      <c r="P27" s="22"/>
      <c r="Q27" s="22"/>
      <c r="R27" s="22"/>
      <c r="S27" s="22"/>
      <c r="T27" s="22"/>
      <c r="U27" s="22"/>
    </row>
    <row r="46" spans="3:9">
      <c r="C46" t="s">
        <v>450</v>
      </c>
      <c r="I46" t="s">
        <v>449</v>
      </c>
    </row>
  </sheetData>
  <phoneticPr fontId="1"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0"/>
  <dimension ref="A1:M34"/>
  <sheetViews>
    <sheetView zoomScale="130" zoomScaleNormal="130" workbookViewId="0">
      <selection activeCell="K28" sqref="K28"/>
    </sheetView>
  </sheetViews>
  <sheetFormatPr defaultRowHeight="16.2"/>
  <sheetData>
    <row r="1" spans="1:13">
      <c r="B1" t="s">
        <v>279</v>
      </c>
      <c r="C1" t="s">
        <v>290</v>
      </c>
    </row>
    <row r="2" spans="1:13">
      <c r="A2" t="s">
        <v>291</v>
      </c>
      <c r="B2">
        <v>4.5</v>
      </c>
      <c r="C2">
        <v>5</v>
      </c>
    </row>
    <row r="3" spans="1:13">
      <c r="A3" t="s">
        <v>293</v>
      </c>
      <c r="B3">
        <v>10</v>
      </c>
      <c r="C3">
        <v>14</v>
      </c>
    </row>
    <row r="4" spans="1:13">
      <c r="A4" t="s">
        <v>294</v>
      </c>
      <c r="B4">
        <v>6</v>
      </c>
      <c r="C4">
        <v>4.3</v>
      </c>
    </row>
    <row r="5" spans="1:13">
      <c r="A5" t="s">
        <v>292</v>
      </c>
      <c r="B5">
        <v>4.5</v>
      </c>
      <c r="C5">
        <v>7</v>
      </c>
    </row>
    <row r="13" spans="1:13">
      <c r="F13" t="s">
        <v>295</v>
      </c>
    </row>
    <row r="16" spans="1:13">
      <c r="A16" s="83"/>
      <c r="B16" s="83"/>
      <c r="C16" s="83"/>
      <c r="D16" s="83"/>
      <c r="E16" s="83"/>
      <c r="F16" s="83"/>
      <c r="G16" s="83"/>
      <c r="H16" s="83"/>
      <c r="I16" s="83"/>
      <c r="J16" s="83"/>
      <c r="K16" s="83"/>
      <c r="L16" s="83"/>
      <c r="M16" s="83"/>
    </row>
    <row r="34" spans="6:6">
      <c r="F34" t="s">
        <v>296</v>
      </c>
    </row>
  </sheetData>
  <phoneticPr fontId="1"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1"/>
  <dimension ref="A2:J6"/>
  <sheetViews>
    <sheetView zoomScale="70" zoomScaleNormal="70" workbookViewId="0">
      <selection activeCell="Q34" sqref="Q34"/>
    </sheetView>
  </sheetViews>
  <sheetFormatPr defaultRowHeight="16.2"/>
  <sheetData>
    <row r="2" spans="1:10">
      <c r="A2" t="s">
        <v>127</v>
      </c>
    </row>
    <row r="3" spans="1:10">
      <c r="H3" t="s">
        <v>128</v>
      </c>
      <c r="I3">
        <v>5.6</v>
      </c>
      <c r="J3" t="s">
        <v>131</v>
      </c>
    </row>
    <row r="4" spans="1:10">
      <c r="H4" t="s">
        <v>129</v>
      </c>
      <c r="I4">
        <v>4.32</v>
      </c>
      <c r="J4" t="s">
        <v>131</v>
      </c>
    </row>
    <row r="5" spans="1:10">
      <c r="H5" t="s">
        <v>130</v>
      </c>
      <c r="I5">
        <v>-1.71</v>
      </c>
      <c r="J5" t="s">
        <v>131</v>
      </c>
    </row>
    <row r="6" spans="1:10">
      <c r="H6" t="s">
        <v>132</v>
      </c>
      <c r="I6">
        <f>SUM(I3:I5)</f>
        <v>8.2100000000000009</v>
      </c>
      <c r="J6" t="s">
        <v>131</v>
      </c>
    </row>
  </sheetData>
  <phoneticPr fontId="1"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2"/>
  <dimension ref="A1:Z49"/>
  <sheetViews>
    <sheetView showGridLines="0" zoomScale="70" zoomScaleNormal="70" workbookViewId="0">
      <selection activeCell="H3" sqref="H3"/>
    </sheetView>
  </sheetViews>
  <sheetFormatPr defaultRowHeight="16.2"/>
  <cols>
    <col min="1" max="2" width="5.44140625" bestFit="1" customWidth="1"/>
    <col min="4" max="4" width="9.44140625" bestFit="1" customWidth="1"/>
    <col min="6" max="6" width="5.44140625" bestFit="1" customWidth="1"/>
    <col min="7" max="7" width="6.77734375" customWidth="1"/>
    <col min="8" max="8" width="7.109375" bestFit="1" customWidth="1"/>
    <col min="9" max="9" width="5.44140625" customWidth="1"/>
    <col min="10" max="10" width="10" bestFit="1" customWidth="1"/>
    <col min="11" max="11" width="10" customWidth="1"/>
    <col min="12" max="12" width="9.44140625" bestFit="1" customWidth="1"/>
  </cols>
  <sheetData>
    <row r="1" spans="1:22">
      <c r="F1" t="s">
        <v>87</v>
      </c>
    </row>
    <row r="2" spans="1:22">
      <c r="A2" s="2" t="s">
        <v>85</v>
      </c>
      <c r="B2" s="2" t="s">
        <v>86</v>
      </c>
      <c r="D2" s="2" t="s">
        <v>82</v>
      </c>
      <c r="F2" s="2" t="s">
        <v>88</v>
      </c>
      <c r="G2" s="2" t="s">
        <v>276</v>
      </c>
      <c r="H2" s="2" t="s">
        <v>275</v>
      </c>
      <c r="I2" s="2" t="s">
        <v>277</v>
      </c>
    </row>
    <row r="3" spans="1:22">
      <c r="A3" s="2" t="s">
        <v>71</v>
      </c>
      <c r="B3" s="2">
        <v>30</v>
      </c>
      <c r="D3" s="2">
        <f>B3+ROW()/100000</f>
        <v>30.000029999999999</v>
      </c>
      <c r="F3" s="2">
        <v>1</v>
      </c>
      <c r="G3" s="2">
        <f>LARGE($D$3:$D$10,F3)</f>
        <v>70.000079999999997</v>
      </c>
      <c r="H3" s="2">
        <f>MATCH(G3,$D$3:$D$10,0)</f>
        <v>6</v>
      </c>
      <c r="I3" s="2" t="str">
        <f>INDEX($A$3:$A$10,H3,0)</f>
        <v>F</v>
      </c>
    </row>
    <row r="4" spans="1:22">
      <c r="A4" s="2" t="s">
        <v>10</v>
      </c>
      <c r="B4" s="2">
        <v>40</v>
      </c>
      <c r="D4" s="2">
        <f t="shared" ref="D4:D10" si="0">B4+ROW()/100000</f>
        <v>40.000039999999998</v>
      </c>
      <c r="F4" s="2">
        <v>2</v>
      </c>
      <c r="G4" s="2">
        <f t="shared" ref="G4:G10" si="1">LARGE($D$3:$D$10,F4)</f>
        <v>60.00009</v>
      </c>
      <c r="H4" s="2">
        <f t="shared" ref="H4:H10" si="2">MATCH(G4,$D$3:$D$10,0)</f>
        <v>7</v>
      </c>
      <c r="I4" s="2" t="str">
        <f t="shared" ref="I4:I10" si="3">INDEX($A$3:$A$10,H4,0)</f>
        <v>G</v>
      </c>
    </row>
    <row r="5" spans="1:22">
      <c r="A5" s="2" t="s">
        <v>11</v>
      </c>
      <c r="B5" s="2">
        <v>59</v>
      </c>
      <c r="D5" s="2">
        <f t="shared" si="0"/>
        <v>59.000050000000002</v>
      </c>
      <c r="F5" s="2">
        <v>3</v>
      </c>
      <c r="G5" s="2">
        <f t="shared" si="1"/>
        <v>59.000050000000002</v>
      </c>
      <c r="H5" s="2">
        <f t="shared" si="2"/>
        <v>3</v>
      </c>
      <c r="I5" s="2" t="str">
        <f t="shared" si="3"/>
        <v>C</v>
      </c>
    </row>
    <row r="6" spans="1:22">
      <c r="A6" s="2" t="s">
        <v>13</v>
      </c>
      <c r="B6" s="2">
        <v>39</v>
      </c>
      <c r="D6" s="2">
        <f t="shared" si="0"/>
        <v>39.000059999999998</v>
      </c>
      <c r="F6" s="2">
        <v>4</v>
      </c>
      <c r="G6" s="2">
        <f t="shared" si="1"/>
        <v>50.000070000000001</v>
      </c>
      <c r="H6" s="2">
        <f t="shared" si="2"/>
        <v>5</v>
      </c>
      <c r="I6" s="2" t="str">
        <f t="shared" si="3"/>
        <v>E</v>
      </c>
    </row>
    <row r="7" spans="1:22">
      <c r="A7" s="2" t="s">
        <v>75</v>
      </c>
      <c r="B7" s="2">
        <v>50</v>
      </c>
      <c r="D7" s="2">
        <f t="shared" si="0"/>
        <v>50.000070000000001</v>
      </c>
      <c r="F7" s="2">
        <v>5</v>
      </c>
      <c r="G7" s="2">
        <f t="shared" si="1"/>
        <v>40.000039999999998</v>
      </c>
      <c r="H7" s="2">
        <f t="shared" si="2"/>
        <v>2</v>
      </c>
      <c r="I7" s="2" t="str">
        <f t="shared" si="3"/>
        <v>B</v>
      </c>
    </row>
    <row r="8" spans="1:22">
      <c r="A8" s="2" t="s">
        <v>31</v>
      </c>
      <c r="B8" s="2">
        <v>70</v>
      </c>
      <c r="D8" s="2">
        <f t="shared" si="0"/>
        <v>70.000079999999997</v>
      </c>
      <c r="F8" s="2">
        <v>6</v>
      </c>
      <c r="G8" s="2">
        <f t="shared" si="1"/>
        <v>39.000059999999998</v>
      </c>
      <c r="H8" s="2">
        <f t="shared" si="2"/>
        <v>4</v>
      </c>
      <c r="I8" s="2" t="str">
        <f t="shared" si="3"/>
        <v>D</v>
      </c>
    </row>
    <row r="9" spans="1:22">
      <c r="A9" s="2" t="s">
        <v>83</v>
      </c>
      <c r="B9" s="2">
        <v>60</v>
      </c>
      <c r="D9" s="2">
        <f t="shared" si="0"/>
        <v>60.00009</v>
      </c>
      <c r="F9" s="2">
        <v>7</v>
      </c>
      <c r="G9" s="2">
        <f t="shared" si="1"/>
        <v>34.000100000000003</v>
      </c>
      <c r="H9" s="2">
        <f t="shared" si="2"/>
        <v>8</v>
      </c>
      <c r="I9" s="2" t="str">
        <f t="shared" si="3"/>
        <v>H</v>
      </c>
    </row>
    <row r="10" spans="1:22">
      <c r="A10" s="2" t="s">
        <v>84</v>
      </c>
      <c r="B10" s="2">
        <v>34</v>
      </c>
      <c r="D10" s="2">
        <f t="shared" si="0"/>
        <v>34.000100000000003</v>
      </c>
      <c r="F10" s="2">
        <v>8</v>
      </c>
      <c r="G10" s="2">
        <f t="shared" si="1"/>
        <v>30.000029999999999</v>
      </c>
      <c r="H10" s="2">
        <f t="shared" si="2"/>
        <v>1</v>
      </c>
      <c r="I10" s="2" t="str">
        <f t="shared" si="3"/>
        <v>A</v>
      </c>
    </row>
    <row r="11" spans="1:22">
      <c r="D11" t="s">
        <v>273</v>
      </c>
    </row>
    <row r="12" spans="1:22">
      <c r="D12" t="s">
        <v>274</v>
      </c>
    </row>
    <row r="16" spans="1:22">
      <c r="V16" t="s">
        <v>269</v>
      </c>
    </row>
    <row r="17" spans="14:26">
      <c r="N17" s="39"/>
      <c r="O17" s="39"/>
      <c r="P17" s="39"/>
      <c r="Q17" s="39"/>
      <c r="R17" s="39"/>
      <c r="S17" s="39"/>
      <c r="T17" s="39"/>
      <c r="U17" s="39"/>
      <c r="V17" s="39"/>
      <c r="W17" s="39"/>
      <c r="X17" s="39"/>
      <c r="Y17" s="39"/>
      <c r="Z17" s="39"/>
    </row>
    <row r="32" spans="14:26">
      <c r="O32" t="s">
        <v>270</v>
      </c>
      <c r="V32" t="s">
        <v>272</v>
      </c>
    </row>
    <row r="33" spans="14:26">
      <c r="O33" t="s">
        <v>271</v>
      </c>
    </row>
    <row r="34" spans="14:26">
      <c r="N34" s="39"/>
      <c r="O34" s="39"/>
      <c r="P34" s="39"/>
      <c r="Q34" s="39"/>
      <c r="R34" s="39"/>
      <c r="S34" s="39"/>
      <c r="T34" s="39"/>
      <c r="U34" s="39"/>
      <c r="V34" s="39"/>
      <c r="W34" s="39"/>
      <c r="X34" s="39"/>
      <c r="Y34" s="39"/>
      <c r="Z34" s="39"/>
    </row>
    <row r="48" spans="14:26">
      <c r="O48" s="126" t="s">
        <v>89</v>
      </c>
      <c r="P48" s="126"/>
      <c r="Q48" s="126"/>
      <c r="R48" s="126"/>
    </row>
    <row r="49" spans="15:18">
      <c r="O49" s="126"/>
      <c r="P49" s="126"/>
      <c r="Q49" s="126"/>
      <c r="R49" s="126"/>
    </row>
  </sheetData>
  <mergeCells count="1">
    <mergeCell ref="O48:R49"/>
  </mergeCells>
  <phoneticPr fontId="1" type="noConversion"/>
  <pageMargins left="0.7" right="0.7" top="0.75" bottom="0.75" header="0.3" footer="0.3"/>
  <pageSetup paperSize="9" orientation="portrait" horizontalDpi="300" verticalDpi="30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3"/>
  <dimension ref="A1:P81"/>
  <sheetViews>
    <sheetView showGridLines="0" topLeftCell="A64" workbookViewId="0">
      <selection activeCell="N84" sqref="N84"/>
    </sheetView>
  </sheetViews>
  <sheetFormatPr defaultRowHeight="16.2"/>
  <cols>
    <col min="1" max="1" width="7.44140625" bestFit="1" customWidth="1"/>
    <col min="2" max="2" width="5.44140625" bestFit="1" customWidth="1"/>
    <col min="3" max="3" width="9.44140625" bestFit="1" customWidth="1"/>
    <col min="4" max="4" width="9.44140625" customWidth="1"/>
    <col min="5" max="5" width="2.44140625" customWidth="1"/>
    <col min="6" max="6" width="2.44140625" bestFit="1" customWidth="1"/>
  </cols>
  <sheetData>
    <row r="1" spans="1:16">
      <c r="A1" s="25" t="s">
        <v>51</v>
      </c>
      <c r="B1" s="26"/>
      <c r="C1" s="26"/>
    </row>
    <row r="2" spans="1:16">
      <c r="A2" s="2" t="s">
        <v>21</v>
      </c>
      <c r="B2" s="2" t="s">
        <v>20</v>
      </c>
    </row>
    <row r="3" spans="1:16">
      <c r="A3" s="2" t="s">
        <v>19</v>
      </c>
      <c r="B3" s="2">
        <v>7</v>
      </c>
    </row>
    <row r="4" spans="1:16">
      <c r="A4" s="2" t="s">
        <v>22</v>
      </c>
      <c r="B4" s="2">
        <v>5</v>
      </c>
    </row>
    <row r="5" spans="1:16">
      <c r="A5" s="2" t="s">
        <v>23</v>
      </c>
      <c r="B5" s="2">
        <v>8</v>
      </c>
    </row>
    <row r="6" spans="1:16">
      <c r="A6" s="2" t="s">
        <v>24</v>
      </c>
      <c r="B6" s="2">
        <v>10</v>
      </c>
    </row>
    <row r="8" spans="1:16">
      <c r="A8" t="s">
        <v>4</v>
      </c>
    </row>
    <row r="9" spans="1:16">
      <c r="A9" s="3" t="s">
        <v>25</v>
      </c>
      <c r="B9" s="3" t="s">
        <v>26</v>
      </c>
    </row>
    <row r="10" spans="1:16">
      <c r="A10" s="3">
        <v>0</v>
      </c>
      <c r="B10" s="3">
        <f>B3</f>
        <v>7</v>
      </c>
    </row>
    <row r="11" spans="1:16">
      <c r="A11" s="3">
        <v>1</v>
      </c>
      <c r="B11" s="3">
        <f>B3</f>
        <v>7</v>
      </c>
    </row>
    <row r="16" spans="1:16" ht="16.5" customHeight="1">
      <c r="H16" s="15"/>
      <c r="I16" s="15"/>
      <c r="J16" s="15"/>
      <c r="K16" s="15"/>
      <c r="L16" s="24" t="s">
        <v>54</v>
      </c>
      <c r="M16" s="15"/>
      <c r="N16" s="15"/>
      <c r="O16" s="15"/>
      <c r="P16" s="15"/>
    </row>
    <row r="17" spans="1:16">
      <c r="G17" s="15"/>
      <c r="H17" s="15"/>
      <c r="I17" s="15"/>
      <c r="J17" s="15"/>
      <c r="K17" s="15"/>
      <c r="L17" t="s">
        <v>53</v>
      </c>
      <c r="M17" s="15"/>
      <c r="N17" s="15"/>
      <c r="O17" s="15"/>
      <c r="P17" s="15"/>
    </row>
    <row r="18" spans="1:16">
      <c r="A18" s="20"/>
      <c r="B18" s="20"/>
      <c r="C18" s="20"/>
      <c r="D18" s="20"/>
      <c r="E18" s="20"/>
      <c r="F18" s="20"/>
      <c r="G18" s="21"/>
      <c r="H18" s="21"/>
      <c r="I18" s="21"/>
      <c r="J18" s="21"/>
      <c r="K18" s="21"/>
      <c r="L18" s="21"/>
      <c r="M18" s="21"/>
      <c r="N18" s="21"/>
      <c r="O18" s="21"/>
      <c r="P18" s="21"/>
    </row>
    <row r="19" spans="1:16">
      <c r="A19" s="25" t="s">
        <v>49</v>
      </c>
      <c r="B19" s="26"/>
      <c r="C19" s="26"/>
      <c r="D19" s="26"/>
    </row>
    <row r="20" spans="1:16">
      <c r="A20" s="2" t="s">
        <v>21</v>
      </c>
      <c r="B20" s="2" t="s">
        <v>20</v>
      </c>
    </row>
    <row r="21" spans="1:16">
      <c r="A21" s="2" t="s">
        <v>22</v>
      </c>
      <c r="B21" s="2">
        <v>4</v>
      </c>
    </row>
    <row r="22" spans="1:16">
      <c r="A22" s="2" t="s">
        <v>23</v>
      </c>
      <c r="B22" s="2">
        <v>8</v>
      </c>
    </row>
    <row r="23" spans="1:16">
      <c r="A23" s="2" t="s">
        <v>24</v>
      </c>
      <c r="B23" s="2">
        <v>7</v>
      </c>
    </row>
    <row r="26" spans="1:16">
      <c r="A26" t="s">
        <v>4</v>
      </c>
    </row>
    <row r="27" spans="1:16">
      <c r="A27" s="3" t="s">
        <v>25</v>
      </c>
      <c r="B27" s="3" t="s">
        <v>26</v>
      </c>
    </row>
    <row r="28" spans="1:16">
      <c r="A28" s="3">
        <v>0</v>
      </c>
      <c r="B28" s="3">
        <f>AVERAGE($B$21:$B$23)</f>
        <v>6.333333333333333</v>
      </c>
      <c r="C28" t="s">
        <v>46</v>
      </c>
    </row>
    <row r="29" spans="1:16">
      <c r="A29" s="3">
        <v>1</v>
      </c>
      <c r="B29" s="3">
        <f>AVERAGE($B$21:$B$23)</f>
        <v>6.333333333333333</v>
      </c>
    </row>
    <row r="34" spans="1:16">
      <c r="A34" s="20"/>
      <c r="B34" s="20"/>
      <c r="C34" s="20"/>
      <c r="D34" s="20"/>
      <c r="E34" s="20"/>
      <c r="F34" s="20"/>
      <c r="G34" s="21"/>
      <c r="H34" s="21"/>
      <c r="I34" s="21"/>
      <c r="J34" s="21"/>
      <c r="K34" s="21"/>
      <c r="L34" s="21"/>
      <c r="M34" s="21"/>
      <c r="N34" s="21"/>
      <c r="O34" s="21"/>
      <c r="P34" s="21"/>
    </row>
    <row r="35" spans="1:16">
      <c r="A35" s="25" t="s">
        <v>52</v>
      </c>
      <c r="B35" s="26"/>
    </row>
    <row r="36" spans="1:16">
      <c r="A36" s="2" t="s">
        <v>21</v>
      </c>
      <c r="B36" s="2" t="s">
        <v>20</v>
      </c>
    </row>
    <row r="37" spans="1:16">
      <c r="A37" s="2" t="s">
        <v>22</v>
      </c>
      <c r="B37" s="2">
        <v>4</v>
      </c>
    </row>
    <row r="38" spans="1:16">
      <c r="A38" s="2" t="s">
        <v>23</v>
      </c>
      <c r="B38" s="2">
        <v>8</v>
      </c>
    </row>
    <row r="39" spans="1:16">
      <c r="A39" s="2" t="s">
        <v>24</v>
      </c>
      <c r="B39" s="2">
        <v>7</v>
      </c>
    </row>
    <row r="42" spans="1:16">
      <c r="B42" s="5"/>
      <c r="C42" s="5"/>
    </row>
    <row r="43" spans="1:16">
      <c r="A43" s="7"/>
      <c r="B43" s="7"/>
      <c r="C43" s="5"/>
    </row>
    <row r="44" spans="1:16">
      <c r="A44" s="7"/>
      <c r="B44" s="7"/>
      <c r="C44" s="5"/>
    </row>
    <row r="45" spans="1:16">
      <c r="A45" s="7"/>
      <c r="B45" s="7"/>
      <c r="C45" s="5"/>
    </row>
    <row r="46" spans="1:16">
      <c r="A46" s="5"/>
      <c r="B46" s="5"/>
      <c r="C46" s="5"/>
    </row>
    <row r="47" spans="1:16">
      <c r="A47" t="s">
        <v>61</v>
      </c>
      <c r="H47" s="5" t="s">
        <v>48</v>
      </c>
      <c r="M47" t="s">
        <v>50</v>
      </c>
    </row>
    <row r="48" spans="1:16">
      <c r="A48" s="20"/>
      <c r="B48" s="20"/>
      <c r="C48" s="20"/>
      <c r="D48" s="20"/>
      <c r="E48" s="20"/>
      <c r="F48" s="20"/>
      <c r="G48" s="21"/>
      <c r="H48" s="21"/>
      <c r="I48" s="21"/>
      <c r="J48" s="21"/>
      <c r="K48" s="21"/>
      <c r="L48" s="21"/>
      <c r="M48" s="21"/>
      <c r="N48" s="21"/>
      <c r="O48" s="21"/>
      <c r="P48" s="21"/>
    </row>
    <row r="50" spans="1:16">
      <c r="A50" s="2" t="s">
        <v>21</v>
      </c>
      <c r="B50" s="2" t="s">
        <v>20</v>
      </c>
    </row>
    <row r="51" spans="1:16">
      <c r="A51" s="2" t="s">
        <v>22</v>
      </c>
      <c r="B51" s="2">
        <v>4</v>
      </c>
    </row>
    <row r="52" spans="1:16">
      <c r="A52" s="2" t="s">
        <v>23</v>
      </c>
      <c r="B52" s="2">
        <v>8</v>
      </c>
    </row>
    <row r="53" spans="1:16">
      <c r="A53" s="2" t="s">
        <v>24</v>
      </c>
      <c r="B53" s="2">
        <v>7</v>
      </c>
    </row>
    <row r="56" spans="1:16">
      <c r="A56" t="s">
        <v>4</v>
      </c>
      <c r="C56" s="5"/>
    </row>
    <row r="57" spans="1:16">
      <c r="A57" s="3" t="s">
        <v>25</v>
      </c>
      <c r="B57" s="3" t="s">
        <v>26</v>
      </c>
      <c r="C57" s="5"/>
    </row>
    <row r="58" spans="1:16">
      <c r="A58" s="3">
        <f>AVERAGE($B$51:$B$53)</f>
        <v>6.333333333333333</v>
      </c>
      <c r="B58" s="3">
        <v>0</v>
      </c>
    </row>
    <row r="59" spans="1:16">
      <c r="A59" s="3">
        <f>AVERAGE($B$51:$B$53)</f>
        <v>6.333333333333333</v>
      </c>
      <c r="B59" s="3">
        <v>1</v>
      </c>
      <c r="C59" s="5"/>
    </row>
    <row r="60" spans="1:16">
      <c r="A60" t="s">
        <v>46</v>
      </c>
      <c r="B60" s="5"/>
      <c r="C60" s="5"/>
    </row>
    <row r="61" spans="1:16">
      <c r="A61" s="5"/>
    </row>
    <row r="62" spans="1:16">
      <c r="A62" s="20"/>
      <c r="B62" s="20"/>
      <c r="C62" s="20"/>
      <c r="D62" s="20"/>
      <c r="E62" s="20"/>
      <c r="F62" s="20"/>
      <c r="G62" s="21"/>
      <c r="H62" s="21"/>
      <c r="I62" s="21"/>
      <c r="J62" s="21"/>
      <c r="K62" s="21"/>
      <c r="L62" s="21"/>
      <c r="M62" s="21"/>
      <c r="N62" s="21"/>
      <c r="O62" s="21"/>
      <c r="P62" s="21"/>
    </row>
    <row r="63" spans="1:16">
      <c r="A63" s="25" t="s">
        <v>58</v>
      </c>
      <c r="B63" s="26"/>
      <c r="C63" s="26"/>
      <c r="D63" s="26"/>
    </row>
    <row r="64" spans="1:16">
      <c r="A64" s="2" t="s">
        <v>21</v>
      </c>
      <c r="B64" s="2" t="s">
        <v>20</v>
      </c>
      <c r="C64" t="s">
        <v>59</v>
      </c>
      <c r="D64" t="s">
        <v>60</v>
      </c>
    </row>
    <row r="65" spans="1:7">
      <c r="A65" s="2" t="s">
        <v>22</v>
      </c>
      <c r="B65" s="2">
        <v>4</v>
      </c>
      <c r="C65" t="e">
        <f t="shared" ref="C65:C70" si="0">IF(B65&gt;$B$76,B65,NA())</f>
        <v>#N/A</v>
      </c>
      <c r="D65">
        <f t="shared" ref="D65:D70" si="1">IF(B65&lt;$B$76,B65,NA())</f>
        <v>4</v>
      </c>
    </row>
    <row r="66" spans="1:7">
      <c r="A66" s="2" t="s">
        <v>23</v>
      </c>
      <c r="B66" s="2">
        <v>8</v>
      </c>
      <c r="C66">
        <f t="shared" si="0"/>
        <v>8</v>
      </c>
      <c r="D66" t="e">
        <f t="shared" si="1"/>
        <v>#N/A</v>
      </c>
    </row>
    <row r="67" spans="1:7">
      <c r="A67" s="2" t="s">
        <v>24</v>
      </c>
      <c r="B67" s="2">
        <v>4</v>
      </c>
      <c r="C67" t="e">
        <f t="shared" si="0"/>
        <v>#N/A</v>
      </c>
      <c r="D67">
        <f t="shared" si="1"/>
        <v>4</v>
      </c>
    </row>
    <row r="68" spans="1:7">
      <c r="A68" s="2" t="s">
        <v>55</v>
      </c>
      <c r="B68" s="2">
        <v>6</v>
      </c>
      <c r="C68">
        <f t="shared" si="0"/>
        <v>6</v>
      </c>
      <c r="D68" t="e">
        <f t="shared" si="1"/>
        <v>#N/A</v>
      </c>
    </row>
    <row r="69" spans="1:7">
      <c r="A69" s="2" t="s">
        <v>56</v>
      </c>
      <c r="B69" s="10">
        <v>3</v>
      </c>
      <c r="C69" t="e">
        <f t="shared" si="0"/>
        <v>#N/A</v>
      </c>
      <c r="D69">
        <f t="shared" si="1"/>
        <v>3</v>
      </c>
    </row>
    <row r="70" spans="1:7">
      <c r="A70" s="2" t="s">
        <v>57</v>
      </c>
      <c r="B70" s="10">
        <v>6</v>
      </c>
      <c r="C70">
        <f t="shared" si="0"/>
        <v>6</v>
      </c>
      <c r="D70" t="e">
        <f t="shared" si="1"/>
        <v>#N/A</v>
      </c>
    </row>
    <row r="74" spans="1:7">
      <c r="A74" t="s">
        <v>4</v>
      </c>
    </row>
    <row r="75" spans="1:7">
      <c r="A75" s="3" t="s">
        <v>25</v>
      </c>
      <c r="B75" s="3" t="s">
        <v>26</v>
      </c>
    </row>
    <row r="76" spans="1:7">
      <c r="A76" s="3">
        <v>0</v>
      </c>
      <c r="B76" s="3">
        <f>AVERAGE($B$65:$B$70)</f>
        <v>5.166666666666667</v>
      </c>
      <c r="C76" t="s">
        <v>46</v>
      </c>
    </row>
    <row r="77" spans="1:7">
      <c r="A77" s="3">
        <v>1</v>
      </c>
      <c r="B77" s="3">
        <f>AVERAGE($B$65:$B$70)</f>
        <v>5.166666666666667</v>
      </c>
    </row>
    <row r="79" spans="1:7">
      <c r="G79" t="s">
        <v>169</v>
      </c>
    </row>
    <row r="80" spans="1:7">
      <c r="G80" t="s">
        <v>170</v>
      </c>
    </row>
    <row r="81" spans="7:7">
      <c r="G81" t="s">
        <v>171</v>
      </c>
    </row>
  </sheetData>
  <sortState ref="A36:B38">
    <sortCondition ref="A36:A38"/>
  </sortState>
  <phoneticPr fontId="1" type="noConversion"/>
  <pageMargins left="0.7" right="0.7" top="0.75" bottom="0.75" header="0.3" footer="0.3"/>
  <pageSetup paperSize="9" orientation="portrait" horizontalDpi="0" verticalDpi="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4"/>
  <dimension ref="A1:H49"/>
  <sheetViews>
    <sheetView showGridLines="0" topLeftCell="A7" workbookViewId="0">
      <selection activeCell="R24" sqref="R24"/>
    </sheetView>
  </sheetViews>
  <sheetFormatPr defaultRowHeight="16.2"/>
  <sheetData>
    <row r="1" spans="1:8">
      <c r="A1" s="2" t="s">
        <v>64</v>
      </c>
      <c r="B1" s="2" t="s">
        <v>62</v>
      </c>
      <c r="C1" s="2" t="s">
        <v>20</v>
      </c>
      <c r="D1" s="2" t="s">
        <v>63</v>
      </c>
      <c r="E1" s="5"/>
      <c r="F1" s="5"/>
    </row>
    <row r="2" spans="1:8">
      <c r="A2" t="s">
        <v>65</v>
      </c>
      <c r="B2" s="35">
        <v>0.58333333333333337</v>
      </c>
      <c r="C2" s="30">
        <v>80</v>
      </c>
      <c r="D2" s="31">
        <v>0</v>
      </c>
      <c r="E2" s="5">
        <v>70</v>
      </c>
      <c r="F2" s="29">
        <v>80</v>
      </c>
    </row>
    <row r="3" spans="1:8">
      <c r="B3" s="36">
        <v>0.625</v>
      </c>
      <c r="C3" s="27">
        <v>82</v>
      </c>
      <c r="D3" s="2">
        <v>0</v>
      </c>
      <c r="E3" s="5">
        <v>70</v>
      </c>
      <c r="F3" s="29">
        <v>80</v>
      </c>
    </row>
    <row r="4" spans="1:8">
      <c r="B4" s="36">
        <v>0.66666666666666696</v>
      </c>
      <c r="C4" s="27">
        <v>83</v>
      </c>
      <c r="D4" s="2">
        <v>0</v>
      </c>
      <c r="E4" s="5">
        <v>70</v>
      </c>
      <c r="F4" s="29">
        <v>80</v>
      </c>
    </row>
    <row r="5" spans="1:8">
      <c r="B5" s="36">
        <v>0.70833333333333304</v>
      </c>
      <c r="C5" s="27">
        <v>80</v>
      </c>
      <c r="D5" s="2">
        <v>0</v>
      </c>
      <c r="E5" s="5">
        <v>70</v>
      </c>
      <c r="F5" s="29">
        <v>80</v>
      </c>
    </row>
    <row r="6" spans="1:8">
      <c r="B6" s="36">
        <v>0.75</v>
      </c>
      <c r="C6" s="28">
        <v>60</v>
      </c>
      <c r="D6" s="2">
        <v>0</v>
      </c>
      <c r="E6" s="5">
        <v>70</v>
      </c>
      <c r="F6" s="29">
        <v>80</v>
      </c>
    </row>
    <row r="7" spans="1:8">
      <c r="B7" s="36">
        <v>0.79166666666666596</v>
      </c>
      <c r="C7" s="28">
        <v>55</v>
      </c>
      <c r="D7" s="2">
        <v>0</v>
      </c>
      <c r="E7" s="5">
        <v>70</v>
      </c>
      <c r="F7" s="29">
        <v>80</v>
      </c>
    </row>
    <row r="8" spans="1:8">
      <c r="B8" s="36">
        <v>0.83333333333333304</v>
      </c>
      <c r="C8" s="28">
        <v>40</v>
      </c>
      <c r="D8" s="2">
        <v>1</v>
      </c>
      <c r="E8" s="5">
        <v>70</v>
      </c>
      <c r="F8" s="29">
        <v>80</v>
      </c>
    </row>
    <row r="9" spans="1:8">
      <c r="B9" s="36">
        <v>0.874999999999999</v>
      </c>
      <c r="C9" s="28">
        <v>30</v>
      </c>
      <c r="D9" s="2">
        <v>1</v>
      </c>
      <c r="E9" s="5">
        <v>70</v>
      </c>
      <c r="F9" s="29">
        <v>80</v>
      </c>
    </row>
    <row r="10" spans="1:8">
      <c r="B10" s="36">
        <v>0.91666666666666596</v>
      </c>
      <c r="C10" s="28">
        <v>20</v>
      </c>
      <c r="D10" s="2">
        <v>1</v>
      </c>
      <c r="E10" s="5">
        <v>70</v>
      </c>
      <c r="F10" s="29">
        <v>80</v>
      </c>
    </row>
    <row r="11" spans="1:8">
      <c r="B11" s="36">
        <v>0.95833333333333304</v>
      </c>
      <c r="C11" s="28">
        <v>18</v>
      </c>
      <c r="D11" s="2">
        <v>1</v>
      </c>
      <c r="E11" s="5">
        <v>70</v>
      </c>
      <c r="F11" s="29">
        <v>80</v>
      </c>
    </row>
    <row r="12" spans="1:8">
      <c r="B12" s="36">
        <v>0.999999999999999</v>
      </c>
      <c r="C12" s="27">
        <v>20</v>
      </c>
      <c r="D12" s="10">
        <v>1</v>
      </c>
      <c r="E12" s="5">
        <v>70</v>
      </c>
      <c r="F12" s="29">
        <v>80</v>
      </c>
    </row>
    <row r="13" spans="1:8">
      <c r="B13" s="36">
        <v>1.0416666666666701</v>
      </c>
      <c r="C13" s="27">
        <v>22</v>
      </c>
      <c r="D13" s="10">
        <v>1</v>
      </c>
      <c r="E13" s="5">
        <v>70</v>
      </c>
      <c r="F13" s="29">
        <v>80</v>
      </c>
    </row>
    <row r="14" spans="1:8">
      <c r="B14" s="36">
        <v>1.0833333333333299</v>
      </c>
      <c r="C14" s="27">
        <v>23</v>
      </c>
      <c r="D14" s="10">
        <v>1</v>
      </c>
      <c r="E14" s="5">
        <v>70</v>
      </c>
      <c r="F14" s="29">
        <v>80</v>
      </c>
    </row>
    <row r="15" spans="1:8">
      <c r="B15" s="36">
        <v>1.125</v>
      </c>
      <c r="C15" s="27">
        <v>24</v>
      </c>
      <c r="D15" s="10">
        <v>1</v>
      </c>
      <c r="E15" s="5">
        <v>70</v>
      </c>
      <c r="F15" s="29">
        <v>80</v>
      </c>
      <c r="H15" t="s">
        <v>188</v>
      </c>
    </row>
    <row r="16" spans="1:8">
      <c r="B16" s="36">
        <v>1.1666666666666701</v>
      </c>
      <c r="C16" s="27">
        <v>20</v>
      </c>
      <c r="D16" s="10">
        <v>1</v>
      </c>
      <c r="E16" s="5">
        <v>70</v>
      </c>
      <c r="F16" s="29">
        <v>80</v>
      </c>
      <c r="H16" t="s">
        <v>189</v>
      </c>
    </row>
    <row r="17" spans="2:8">
      <c r="B17" s="36">
        <v>1.2083333333333299</v>
      </c>
      <c r="C17" s="27">
        <v>30</v>
      </c>
      <c r="D17" s="10">
        <v>1</v>
      </c>
      <c r="E17" s="5">
        <v>70</v>
      </c>
      <c r="F17" s="29">
        <v>80</v>
      </c>
      <c r="H17" t="s">
        <v>190</v>
      </c>
    </row>
    <row r="18" spans="2:8">
      <c r="B18" s="36">
        <v>1.25</v>
      </c>
      <c r="C18" s="27">
        <v>35</v>
      </c>
      <c r="D18" s="10">
        <v>1</v>
      </c>
      <c r="E18" s="5">
        <v>70</v>
      </c>
      <c r="F18" s="29">
        <v>80</v>
      </c>
    </row>
    <row r="19" spans="2:8">
      <c r="B19" s="36">
        <v>1.2916666666666701</v>
      </c>
      <c r="C19" s="27">
        <v>40</v>
      </c>
      <c r="D19" s="10">
        <v>0</v>
      </c>
      <c r="E19" s="5">
        <v>70</v>
      </c>
      <c r="F19" s="29">
        <v>80</v>
      </c>
    </row>
    <row r="20" spans="2:8">
      <c r="B20" s="36">
        <v>1.3333333333333299</v>
      </c>
      <c r="C20" s="27">
        <v>43</v>
      </c>
      <c r="D20" s="10">
        <v>0</v>
      </c>
      <c r="E20" s="5">
        <v>70</v>
      </c>
      <c r="F20" s="29">
        <v>80</v>
      </c>
    </row>
    <row r="21" spans="2:8">
      <c r="B21" s="36">
        <v>1.375</v>
      </c>
      <c r="C21" s="27">
        <v>50</v>
      </c>
      <c r="D21" s="10">
        <v>0</v>
      </c>
      <c r="E21" s="5">
        <v>70</v>
      </c>
      <c r="F21" s="29">
        <v>80</v>
      </c>
    </row>
    <row r="22" spans="2:8">
      <c r="B22" s="36">
        <v>1.4166666666666701</v>
      </c>
      <c r="C22" s="27">
        <v>55</v>
      </c>
      <c r="D22" s="10">
        <v>0</v>
      </c>
      <c r="E22" s="5">
        <v>70</v>
      </c>
      <c r="F22" s="29">
        <v>80</v>
      </c>
    </row>
    <row r="23" spans="2:8">
      <c r="B23" s="36">
        <v>1.4583333333333299</v>
      </c>
      <c r="C23" s="27">
        <v>60</v>
      </c>
      <c r="D23" s="10">
        <v>0</v>
      </c>
      <c r="E23" s="5">
        <v>70</v>
      </c>
      <c r="F23" s="29">
        <v>80</v>
      </c>
    </row>
    <row r="24" spans="2:8">
      <c r="B24" s="36">
        <v>1.5</v>
      </c>
      <c r="C24" s="27">
        <v>65</v>
      </c>
      <c r="D24" s="10">
        <v>0</v>
      </c>
      <c r="E24" s="5">
        <v>70</v>
      </c>
      <c r="F24" s="29">
        <v>80</v>
      </c>
    </row>
    <row r="25" spans="2:8">
      <c r="B25" s="36">
        <v>1.5416666666666701</v>
      </c>
      <c r="C25" s="27">
        <v>75</v>
      </c>
      <c r="D25" s="10">
        <v>0</v>
      </c>
      <c r="E25" s="5">
        <v>70</v>
      </c>
      <c r="F25" s="29">
        <v>80</v>
      </c>
    </row>
    <row r="26" spans="2:8">
      <c r="B26" s="36">
        <v>0.58333333333333337</v>
      </c>
      <c r="C26" s="27">
        <v>80</v>
      </c>
      <c r="D26" s="2">
        <v>0</v>
      </c>
      <c r="E26" s="5">
        <v>70</v>
      </c>
      <c r="F26" s="29">
        <v>80</v>
      </c>
    </row>
    <row r="27" spans="2:8">
      <c r="B27" s="36">
        <v>0.625</v>
      </c>
      <c r="C27" s="27">
        <v>82</v>
      </c>
      <c r="D27" s="2">
        <v>0</v>
      </c>
      <c r="E27" s="5">
        <v>70</v>
      </c>
      <c r="F27" s="29">
        <v>80</v>
      </c>
    </row>
    <row r="28" spans="2:8">
      <c r="B28" s="36">
        <v>0.66666666666666696</v>
      </c>
      <c r="C28" s="27">
        <v>83</v>
      </c>
      <c r="D28" s="2">
        <v>0</v>
      </c>
      <c r="E28" s="5">
        <v>70</v>
      </c>
      <c r="F28" s="29">
        <v>80</v>
      </c>
    </row>
    <row r="29" spans="2:8">
      <c r="B29" s="36">
        <v>0.70833333333333304</v>
      </c>
      <c r="C29" s="27">
        <v>80</v>
      </c>
      <c r="D29" s="2">
        <v>0</v>
      </c>
      <c r="E29" s="5">
        <v>70</v>
      </c>
      <c r="F29" s="29">
        <v>80</v>
      </c>
    </row>
    <row r="30" spans="2:8">
      <c r="B30" s="36">
        <v>0.75</v>
      </c>
      <c r="C30" s="28">
        <v>60</v>
      </c>
      <c r="D30" s="2">
        <v>1</v>
      </c>
      <c r="E30" s="5">
        <v>70</v>
      </c>
      <c r="F30" s="29">
        <v>80</v>
      </c>
    </row>
    <row r="31" spans="2:8">
      <c r="B31" s="36">
        <v>0.79166666666666596</v>
      </c>
      <c r="C31" s="28">
        <v>55</v>
      </c>
      <c r="D31" s="2">
        <v>1</v>
      </c>
      <c r="E31" s="5">
        <v>70</v>
      </c>
      <c r="F31" s="29">
        <v>80</v>
      </c>
    </row>
    <row r="32" spans="2:8">
      <c r="B32" s="36">
        <v>0.83333333333333304</v>
      </c>
      <c r="C32" s="28">
        <v>40</v>
      </c>
      <c r="D32" s="2">
        <v>1</v>
      </c>
      <c r="E32" s="5">
        <v>70</v>
      </c>
      <c r="F32" s="29">
        <v>80</v>
      </c>
    </row>
    <row r="33" spans="1:6">
      <c r="B33" s="36">
        <v>0.874999999999999</v>
      </c>
      <c r="C33" s="28">
        <v>30</v>
      </c>
      <c r="D33" s="2">
        <v>1</v>
      </c>
      <c r="E33" s="5">
        <v>70</v>
      </c>
      <c r="F33" s="29">
        <v>80</v>
      </c>
    </row>
    <row r="34" spans="1:6">
      <c r="B34" s="36">
        <v>0.91666666666666596</v>
      </c>
      <c r="C34" s="28">
        <v>20</v>
      </c>
      <c r="D34" s="2">
        <v>1</v>
      </c>
      <c r="E34" s="5">
        <v>70</v>
      </c>
      <c r="F34" s="29">
        <v>80</v>
      </c>
    </row>
    <row r="35" spans="1:6">
      <c r="B35" s="37">
        <v>0.95833333333333304</v>
      </c>
      <c r="C35" s="32">
        <v>18</v>
      </c>
      <c r="D35" s="33">
        <v>1</v>
      </c>
      <c r="E35" s="5">
        <v>70</v>
      </c>
      <c r="F35" s="29">
        <v>80</v>
      </c>
    </row>
    <row r="36" spans="1:6">
      <c r="A36" s="2" t="s">
        <v>66</v>
      </c>
      <c r="B36" s="36">
        <v>0.999999999999999</v>
      </c>
      <c r="C36" s="27">
        <v>20</v>
      </c>
      <c r="D36" s="10">
        <v>1</v>
      </c>
      <c r="E36" s="5">
        <v>70</v>
      </c>
      <c r="F36" s="29">
        <v>80</v>
      </c>
    </row>
    <row r="37" spans="1:6">
      <c r="B37" s="35">
        <v>1.0416666666666701</v>
      </c>
      <c r="C37" s="30">
        <v>22</v>
      </c>
      <c r="D37" s="34">
        <v>1</v>
      </c>
      <c r="E37" s="5">
        <v>70</v>
      </c>
      <c r="F37" s="29">
        <v>80</v>
      </c>
    </row>
    <row r="38" spans="1:6">
      <c r="B38" s="36">
        <v>1.0833333333333299</v>
      </c>
      <c r="C38" s="27">
        <v>23</v>
      </c>
      <c r="D38" s="10">
        <v>1</v>
      </c>
      <c r="E38" s="5">
        <v>70</v>
      </c>
      <c r="F38" s="29">
        <v>80</v>
      </c>
    </row>
    <row r="39" spans="1:6">
      <c r="B39" s="36">
        <v>1.125</v>
      </c>
      <c r="C39" s="27">
        <v>24</v>
      </c>
      <c r="D39" s="10">
        <v>1</v>
      </c>
      <c r="E39" s="5">
        <v>70</v>
      </c>
      <c r="F39" s="29">
        <v>80</v>
      </c>
    </row>
    <row r="40" spans="1:6">
      <c r="B40" s="36">
        <v>1.1666666666666701</v>
      </c>
      <c r="C40" s="27">
        <v>20</v>
      </c>
      <c r="D40" s="10">
        <v>1</v>
      </c>
      <c r="E40" s="5">
        <v>70</v>
      </c>
      <c r="F40" s="29">
        <v>80</v>
      </c>
    </row>
    <row r="41" spans="1:6">
      <c r="B41" s="36">
        <v>1.2083333333333299</v>
      </c>
      <c r="C41" s="27">
        <v>30</v>
      </c>
      <c r="D41" s="10">
        <v>1</v>
      </c>
      <c r="E41" s="5">
        <v>70</v>
      </c>
      <c r="F41" s="29">
        <v>80</v>
      </c>
    </row>
    <row r="42" spans="1:6">
      <c r="B42" s="36">
        <v>1.25</v>
      </c>
      <c r="C42" s="27">
        <v>35</v>
      </c>
      <c r="D42" s="10">
        <v>1</v>
      </c>
      <c r="E42" s="5">
        <v>70</v>
      </c>
      <c r="F42" s="29">
        <v>80</v>
      </c>
    </row>
    <row r="43" spans="1:6">
      <c r="B43" s="36">
        <v>1.2916666666666701</v>
      </c>
      <c r="C43" s="27">
        <v>40</v>
      </c>
      <c r="D43" s="10">
        <v>0</v>
      </c>
      <c r="E43" s="5">
        <v>70</v>
      </c>
      <c r="F43" s="29">
        <v>80</v>
      </c>
    </row>
    <row r="44" spans="1:6">
      <c r="B44" s="36">
        <v>1.3333333333333299</v>
      </c>
      <c r="C44" s="27">
        <v>43</v>
      </c>
      <c r="D44" s="10">
        <v>0</v>
      </c>
      <c r="E44" s="5">
        <v>70</v>
      </c>
      <c r="F44" s="29">
        <v>80</v>
      </c>
    </row>
    <row r="45" spans="1:6">
      <c r="B45" s="36">
        <v>1.375</v>
      </c>
      <c r="C45" s="27">
        <v>50</v>
      </c>
      <c r="D45" s="10">
        <v>0</v>
      </c>
      <c r="E45" s="5">
        <v>70</v>
      </c>
      <c r="F45" s="29">
        <v>80</v>
      </c>
    </row>
    <row r="46" spans="1:6">
      <c r="B46" s="36">
        <v>1.4166666666666701</v>
      </c>
      <c r="C46" s="27">
        <v>55</v>
      </c>
      <c r="D46" s="10">
        <v>0</v>
      </c>
      <c r="E46" s="5">
        <v>70</v>
      </c>
      <c r="F46" s="29">
        <v>80</v>
      </c>
    </row>
    <row r="47" spans="1:6">
      <c r="B47" s="36">
        <v>1.4583333333333299</v>
      </c>
      <c r="C47" s="27">
        <v>60</v>
      </c>
      <c r="D47" s="10">
        <v>0</v>
      </c>
      <c r="E47" s="5">
        <v>70</v>
      </c>
      <c r="F47" s="29">
        <v>80</v>
      </c>
    </row>
    <row r="48" spans="1:6">
      <c r="B48" s="36">
        <v>1.5</v>
      </c>
      <c r="C48" s="27">
        <v>65</v>
      </c>
      <c r="D48" s="10">
        <v>0</v>
      </c>
      <c r="E48" s="5">
        <v>70</v>
      </c>
      <c r="F48" s="29">
        <v>80</v>
      </c>
    </row>
    <row r="49" spans="2:6">
      <c r="B49" s="36">
        <v>1.5416666666666701</v>
      </c>
      <c r="C49" s="27">
        <v>75</v>
      </c>
      <c r="D49" s="10">
        <v>0</v>
      </c>
      <c r="E49" s="5">
        <v>70</v>
      </c>
      <c r="F49" s="29">
        <v>80</v>
      </c>
    </row>
  </sheetData>
  <phoneticPr fontId="1"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5"/>
  <dimension ref="A1:P32"/>
  <sheetViews>
    <sheetView showGridLines="0" topLeftCell="A7" workbookViewId="0">
      <selection activeCell="P16" sqref="P16"/>
    </sheetView>
  </sheetViews>
  <sheetFormatPr defaultRowHeight="16.2"/>
  <cols>
    <col min="1" max="1" width="4.88671875" bestFit="1" customWidth="1"/>
    <col min="2" max="2" width="5.33203125" bestFit="1" customWidth="1"/>
    <col min="3" max="4" width="4.33203125" bestFit="1" customWidth="1"/>
  </cols>
  <sheetData>
    <row r="1" spans="1:16">
      <c r="A1" s="3" t="s">
        <v>67</v>
      </c>
      <c r="B1" s="3" t="s">
        <v>68</v>
      </c>
      <c r="C1" s="3" t="s">
        <v>70</v>
      </c>
      <c r="D1" s="3" t="s">
        <v>69</v>
      </c>
    </row>
    <row r="2" spans="1:16">
      <c r="A2" s="3">
        <v>0</v>
      </c>
      <c r="B2" s="3">
        <v>25</v>
      </c>
      <c r="C2" s="3">
        <v>50</v>
      </c>
      <c r="D2" s="3">
        <v>20</v>
      </c>
    </row>
    <row r="3" spans="1:16">
      <c r="A3" s="3">
        <v>2</v>
      </c>
      <c r="B3" s="3">
        <v>26</v>
      </c>
      <c r="C3" s="3">
        <v>50</v>
      </c>
      <c r="D3" s="3">
        <v>20</v>
      </c>
    </row>
    <row r="4" spans="1:16">
      <c r="A4" s="3">
        <v>4</v>
      </c>
      <c r="B4" s="3">
        <v>28</v>
      </c>
      <c r="C4" s="3">
        <v>50</v>
      </c>
      <c r="D4" s="3">
        <v>20</v>
      </c>
    </row>
    <row r="5" spans="1:16">
      <c r="A5" s="3">
        <v>6</v>
      </c>
      <c r="B5" s="3">
        <v>30</v>
      </c>
      <c r="C5" s="3">
        <v>50</v>
      </c>
      <c r="D5" s="3">
        <v>20</v>
      </c>
    </row>
    <row r="6" spans="1:16">
      <c r="A6" s="3">
        <v>8</v>
      </c>
      <c r="B6" s="3">
        <v>32</v>
      </c>
      <c r="C6" s="3">
        <v>50</v>
      </c>
      <c r="D6" s="3">
        <v>20</v>
      </c>
    </row>
    <row r="7" spans="1:16">
      <c r="A7" s="3">
        <v>10</v>
      </c>
      <c r="B7" s="3">
        <v>34</v>
      </c>
      <c r="C7" s="3">
        <v>50</v>
      </c>
      <c r="D7" s="3">
        <v>20</v>
      </c>
    </row>
    <row r="8" spans="1:16">
      <c r="A8" s="3">
        <v>12</v>
      </c>
      <c r="B8" s="3">
        <v>36</v>
      </c>
      <c r="C8" s="3">
        <v>50</v>
      </c>
      <c r="D8" s="3">
        <v>20</v>
      </c>
    </row>
    <row r="9" spans="1:16">
      <c r="A9" s="3">
        <v>14</v>
      </c>
      <c r="B9" s="3">
        <v>38</v>
      </c>
      <c r="C9" s="3">
        <v>50</v>
      </c>
      <c r="D9" s="3">
        <v>20</v>
      </c>
    </row>
    <row r="10" spans="1:16">
      <c r="A10" s="3">
        <v>16</v>
      </c>
      <c r="B10" s="3">
        <v>40</v>
      </c>
      <c r="C10" s="3">
        <v>50</v>
      </c>
      <c r="D10" s="3">
        <v>20</v>
      </c>
    </row>
    <row r="11" spans="1:16">
      <c r="A11" s="3">
        <v>18</v>
      </c>
      <c r="B11" s="3">
        <v>46</v>
      </c>
      <c r="C11" s="3">
        <v>50</v>
      </c>
      <c r="D11" s="3">
        <v>20</v>
      </c>
    </row>
    <row r="12" spans="1:16">
      <c r="A12" s="3">
        <v>20</v>
      </c>
      <c r="B12" s="3">
        <v>48</v>
      </c>
      <c r="C12" s="3">
        <v>50</v>
      </c>
      <c r="D12" s="3">
        <v>20</v>
      </c>
    </row>
    <row r="13" spans="1:16">
      <c r="A13" s="3">
        <v>22</v>
      </c>
      <c r="B13" s="3">
        <v>53</v>
      </c>
      <c r="C13" s="3">
        <v>50</v>
      </c>
      <c r="D13" s="3">
        <v>20</v>
      </c>
    </row>
    <row r="14" spans="1:16">
      <c r="A14" s="3">
        <v>24</v>
      </c>
      <c r="B14" s="3">
        <v>58</v>
      </c>
      <c r="C14" s="3">
        <v>50</v>
      </c>
      <c r="D14" s="3">
        <v>20</v>
      </c>
    </row>
    <row r="15" spans="1:16">
      <c r="A15" s="3">
        <v>26</v>
      </c>
      <c r="B15" s="3">
        <v>60</v>
      </c>
      <c r="C15" s="3">
        <v>50</v>
      </c>
      <c r="D15" s="3">
        <v>20</v>
      </c>
      <c r="F15" t="s">
        <v>311</v>
      </c>
      <c r="P15" t="s">
        <v>313</v>
      </c>
    </row>
    <row r="16" spans="1:16">
      <c r="A16" s="3">
        <v>28</v>
      </c>
      <c r="B16" s="3">
        <v>75</v>
      </c>
      <c r="C16" s="3">
        <v>50</v>
      </c>
      <c r="D16" s="3">
        <v>20</v>
      </c>
      <c r="F16" t="s">
        <v>312</v>
      </c>
    </row>
    <row r="17" spans="1:16">
      <c r="A17" s="3">
        <v>30</v>
      </c>
      <c r="B17" s="3">
        <v>79</v>
      </c>
      <c r="C17" s="3">
        <v>50</v>
      </c>
      <c r="D17" s="3">
        <v>20</v>
      </c>
    </row>
    <row r="18" spans="1:16">
      <c r="A18" s="3">
        <v>32</v>
      </c>
      <c r="B18" s="3">
        <v>80</v>
      </c>
      <c r="C18" s="3">
        <v>50</v>
      </c>
      <c r="D18" s="3">
        <v>20</v>
      </c>
    </row>
    <row r="19" spans="1:16">
      <c r="A19" s="3">
        <v>34</v>
      </c>
      <c r="B19" s="3">
        <v>84</v>
      </c>
      <c r="C19" s="3">
        <v>50</v>
      </c>
      <c r="D19" s="3">
        <v>20</v>
      </c>
    </row>
    <row r="20" spans="1:16">
      <c r="A20" s="3">
        <v>36</v>
      </c>
      <c r="B20" s="3">
        <v>86</v>
      </c>
      <c r="C20" s="3">
        <v>50</v>
      </c>
      <c r="D20" s="3">
        <v>20</v>
      </c>
    </row>
    <row r="21" spans="1:16">
      <c r="A21" s="3">
        <v>38</v>
      </c>
      <c r="B21" s="3">
        <v>85</v>
      </c>
      <c r="C21" s="3">
        <v>50</v>
      </c>
      <c r="D21" s="3">
        <v>20</v>
      </c>
    </row>
    <row r="22" spans="1:16">
      <c r="A22" s="3">
        <v>40</v>
      </c>
      <c r="B22" s="3">
        <v>85</v>
      </c>
      <c r="C22" s="3">
        <v>50</v>
      </c>
      <c r="D22" s="3">
        <v>20</v>
      </c>
    </row>
    <row r="23" spans="1:16">
      <c r="A23" s="3">
        <v>42</v>
      </c>
      <c r="B23" s="3">
        <v>86</v>
      </c>
      <c r="C23" s="3">
        <v>50</v>
      </c>
      <c r="D23" s="3">
        <v>20</v>
      </c>
    </row>
    <row r="24" spans="1:16">
      <c r="A24" s="3">
        <v>44</v>
      </c>
      <c r="B24" s="3">
        <v>85</v>
      </c>
      <c r="C24" s="3">
        <v>50</v>
      </c>
      <c r="D24" s="3">
        <v>20</v>
      </c>
    </row>
    <row r="25" spans="1:16">
      <c r="A25" s="3">
        <v>46</v>
      </c>
      <c r="B25" s="3">
        <v>86</v>
      </c>
      <c r="C25" s="3">
        <v>50</v>
      </c>
      <c r="D25" s="3">
        <v>20</v>
      </c>
    </row>
    <row r="26" spans="1:16">
      <c r="A26" s="3">
        <v>48</v>
      </c>
      <c r="B26" s="3">
        <v>70</v>
      </c>
      <c r="C26" s="3">
        <v>50</v>
      </c>
      <c r="D26" s="3">
        <v>20</v>
      </c>
    </row>
    <row r="27" spans="1:16">
      <c r="A27" s="3">
        <v>50</v>
      </c>
      <c r="B27" s="3">
        <v>67</v>
      </c>
      <c r="C27" s="3">
        <v>50</v>
      </c>
      <c r="D27" s="3">
        <v>20</v>
      </c>
    </row>
    <row r="28" spans="1:16">
      <c r="A28" s="3">
        <v>52</v>
      </c>
      <c r="B28" s="3">
        <v>65</v>
      </c>
      <c r="C28" s="3">
        <v>50</v>
      </c>
      <c r="D28" s="3">
        <v>20</v>
      </c>
    </row>
    <row r="29" spans="1:16">
      <c r="A29" s="3">
        <v>54</v>
      </c>
      <c r="B29" s="3">
        <v>65</v>
      </c>
      <c r="C29" s="3">
        <v>50</v>
      </c>
      <c r="D29" s="3">
        <v>20</v>
      </c>
    </row>
    <row r="30" spans="1:16">
      <c r="A30" s="3">
        <v>56</v>
      </c>
      <c r="B30" s="3">
        <v>65</v>
      </c>
      <c r="C30" s="3">
        <v>50</v>
      </c>
      <c r="D30" s="3">
        <v>20</v>
      </c>
    </row>
    <row r="31" spans="1:16">
      <c r="A31" s="3">
        <v>58</v>
      </c>
      <c r="B31" s="3">
        <v>63</v>
      </c>
      <c r="C31" s="3">
        <v>50</v>
      </c>
      <c r="D31" s="3">
        <v>20</v>
      </c>
      <c r="P31" t="s">
        <v>191</v>
      </c>
    </row>
    <row r="32" spans="1:16">
      <c r="A32" s="3">
        <v>60</v>
      </c>
      <c r="B32" s="3">
        <v>62</v>
      </c>
      <c r="C32" s="3">
        <v>50</v>
      </c>
      <c r="D32" s="3">
        <v>20</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
  <dimension ref="A1:G23"/>
  <sheetViews>
    <sheetView showGridLines="0" showRowColHeaders="0" workbookViewId="0">
      <selection activeCell="C17" sqref="C17"/>
    </sheetView>
  </sheetViews>
  <sheetFormatPr defaultRowHeight="16.2"/>
  <cols>
    <col min="2" max="2" width="11" customWidth="1"/>
  </cols>
  <sheetData>
    <row r="1" spans="1:7">
      <c r="A1" s="45" t="s">
        <v>141</v>
      </c>
      <c r="B1" t="s">
        <v>43</v>
      </c>
    </row>
    <row r="2" spans="1:7">
      <c r="A2" s="45" t="s">
        <v>141</v>
      </c>
      <c r="B2" t="s">
        <v>44</v>
      </c>
    </row>
    <row r="3" spans="1:7">
      <c r="A3" s="45" t="s">
        <v>141</v>
      </c>
      <c r="B3" t="s">
        <v>218</v>
      </c>
    </row>
    <row r="4" spans="1:7">
      <c r="A4" s="45" t="s">
        <v>141</v>
      </c>
      <c r="B4" t="s">
        <v>217</v>
      </c>
    </row>
    <row r="5" spans="1:7">
      <c r="A5" s="45" t="s">
        <v>141</v>
      </c>
      <c r="B5" t="s">
        <v>137</v>
      </c>
    </row>
    <row r="6" spans="1:7">
      <c r="A6" s="45" t="s">
        <v>141</v>
      </c>
      <c r="B6" t="s">
        <v>47</v>
      </c>
    </row>
    <row r="8" spans="1:7">
      <c r="B8" t="s">
        <v>138</v>
      </c>
    </row>
    <row r="9" spans="1:7">
      <c r="A9" s="45" t="s">
        <v>141</v>
      </c>
      <c r="B9" t="s">
        <v>139</v>
      </c>
    </row>
    <row r="10" spans="1:7">
      <c r="A10" s="45" t="s">
        <v>141</v>
      </c>
      <c r="B10" t="s">
        <v>140</v>
      </c>
    </row>
    <row r="12" spans="1:7">
      <c r="B12" t="s">
        <v>142</v>
      </c>
    </row>
    <row r="13" spans="1:7">
      <c r="B13" t="s">
        <v>45</v>
      </c>
    </row>
    <row r="15" spans="1:7">
      <c r="D15" s="40"/>
      <c r="E15" s="40"/>
      <c r="F15" s="40"/>
      <c r="G15" s="40"/>
    </row>
    <row r="16" spans="1:7">
      <c r="B16" t="s">
        <v>216</v>
      </c>
      <c r="C16" s="13" t="s">
        <v>219</v>
      </c>
      <c r="D16" s="40"/>
      <c r="E16" s="40"/>
      <c r="F16" s="40"/>
      <c r="G16" s="40"/>
    </row>
    <row r="17" spans="4:7">
      <c r="D17" s="40"/>
      <c r="E17" s="40"/>
      <c r="F17" s="40"/>
      <c r="G17" s="40"/>
    </row>
    <row r="18" spans="4:7">
      <c r="D18" s="40"/>
      <c r="E18" s="40"/>
      <c r="F18" s="40"/>
      <c r="G18" s="40"/>
    </row>
    <row r="19" spans="4:7">
      <c r="D19" s="40"/>
      <c r="E19" s="40"/>
      <c r="F19" s="40"/>
      <c r="G19" s="40"/>
    </row>
    <row r="20" spans="4:7">
      <c r="D20" s="40"/>
      <c r="E20" s="40"/>
      <c r="F20" s="40"/>
      <c r="G20" s="40"/>
    </row>
    <row r="21" spans="4:7">
      <c r="D21" s="40"/>
      <c r="E21" s="40"/>
      <c r="F21" s="40"/>
      <c r="G21" s="40"/>
    </row>
    <row r="22" spans="4:7">
      <c r="D22" s="40"/>
      <c r="E22" s="40"/>
      <c r="F22" s="40"/>
      <c r="G22" s="40"/>
    </row>
    <row r="23" spans="4:7">
      <c r="D23" s="40"/>
      <c r="E23" s="40"/>
      <c r="F23" s="40"/>
      <c r="G23" s="40"/>
    </row>
  </sheetData>
  <phoneticPr fontId="1" type="noConversion"/>
  <hyperlinks>
    <hyperlink ref="C16" r:id="rId1"/>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6"/>
  <dimension ref="A1:P15"/>
  <sheetViews>
    <sheetView showGridLines="0" workbookViewId="0">
      <selection activeCell="P5" sqref="P5"/>
    </sheetView>
  </sheetViews>
  <sheetFormatPr defaultRowHeight="16.2"/>
  <cols>
    <col min="1" max="1" width="5.44140625" bestFit="1" customWidth="1"/>
    <col min="2" max="2" width="3.44140625" bestFit="1" customWidth="1"/>
    <col min="3" max="3" width="4.44140625" bestFit="1" customWidth="1"/>
    <col min="4" max="19" width="3.109375" customWidth="1"/>
  </cols>
  <sheetData>
    <row r="1" spans="1:16" ht="15.75" customHeight="1">
      <c r="A1" s="2" t="s">
        <v>77</v>
      </c>
      <c r="B1" s="2" t="s">
        <v>79</v>
      </c>
      <c r="C1" s="2" t="s">
        <v>78</v>
      </c>
      <c r="D1" s="5"/>
      <c r="E1" s="5"/>
    </row>
    <row r="2" spans="1:16" ht="15.75" customHeight="1">
      <c r="A2" s="2" t="s">
        <v>71</v>
      </c>
      <c r="B2" s="2">
        <v>18</v>
      </c>
      <c r="C2" s="2">
        <v>4.5</v>
      </c>
      <c r="D2" s="5"/>
      <c r="E2" s="5"/>
    </row>
    <row r="3" spans="1:16" ht="18.75" customHeight="1">
      <c r="A3" s="2" t="s">
        <v>72</v>
      </c>
      <c r="B3" s="2">
        <v>14</v>
      </c>
      <c r="C3" s="2">
        <v>6</v>
      </c>
      <c r="D3" s="5"/>
      <c r="E3" s="5"/>
      <c r="F3" s="40"/>
      <c r="G3" s="76"/>
      <c r="H3" s="76"/>
      <c r="I3" s="76"/>
      <c r="J3" s="76"/>
      <c r="K3" s="76"/>
      <c r="L3" s="77"/>
      <c r="M3" s="77"/>
      <c r="N3" s="77"/>
      <c r="O3" s="77"/>
      <c r="P3" s="77"/>
    </row>
    <row r="4" spans="1:16" ht="18.75" customHeight="1">
      <c r="A4" s="2" t="s">
        <v>73</v>
      </c>
      <c r="B4" s="2">
        <v>12</v>
      </c>
      <c r="C4" s="2">
        <v>4</v>
      </c>
      <c r="D4" s="5"/>
      <c r="E4" s="5"/>
      <c r="F4" s="40"/>
      <c r="G4" s="76"/>
      <c r="H4" s="76"/>
      <c r="I4" s="76" t="s">
        <v>237</v>
      </c>
      <c r="J4" s="76"/>
      <c r="K4" s="76"/>
      <c r="L4" s="77"/>
      <c r="M4" s="77"/>
      <c r="N4" s="77" t="s">
        <v>234</v>
      </c>
      <c r="O4" s="77"/>
      <c r="P4" s="77"/>
    </row>
    <row r="5" spans="1:16" ht="18.75" customHeight="1">
      <c r="A5" s="2" t="s">
        <v>74</v>
      </c>
      <c r="B5" s="2">
        <v>13</v>
      </c>
      <c r="C5" s="2">
        <v>7</v>
      </c>
      <c r="D5" s="5"/>
      <c r="E5" s="5"/>
      <c r="F5" s="40"/>
      <c r="G5" s="76"/>
      <c r="H5" s="76"/>
      <c r="I5" s="76"/>
      <c r="J5" s="76"/>
      <c r="K5" s="76"/>
      <c r="L5" s="77"/>
      <c r="M5" s="77"/>
      <c r="N5" s="77"/>
      <c r="O5" s="77"/>
      <c r="P5" s="77"/>
    </row>
    <row r="6" spans="1:16" ht="18.75" customHeight="1">
      <c r="A6" s="2" t="s">
        <v>75</v>
      </c>
      <c r="B6" s="2">
        <v>15</v>
      </c>
      <c r="C6" s="2">
        <v>9</v>
      </c>
      <c r="D6" s="5"/>
      <c r="E6" s="5"/>
      <c r="F6" s="40"/>
      <c r="G6" s="80"/>
      <c r="H6" s="80"/>
      <c r="I6" s="80"/>
      <c r="J6" s="80"/>
      <c r="K6" s="80"/>
      <c r="L6" s="77"/>
      <c r="M6" s="77"/>
      <c r="N6" s="77"/>
      <c r="O6" s="77"/>
      <c r="P6" s="77"/>
    </row>
    <row r="7" spans="1:16" ht="18.75" customHeight="1">
      <c r="A7" s="2" t="s">
        <v>76</v>
      </c>
      <c r="B7" s="2">
        <v>16</v>
      </c>
      <c r="C7" s="2">
        <v>6.5</v>
      </c>
      <c r="D7" s="5"/>
      <c r="E7" s="5"/>
      <c r="F7" s="40"/>
      <c r="G7" s="80"/>
      <c r="H7" s="80"/>
      <c r="I7" s="80"/>
      <c r="J7" s="80"/>
      <c r="K7" s="80"/>
      <c r="L7" s="77"/>
      <c r="M7" s="77"/>
      <c r="N7" s="77"/>
      <c r="O7" s="77"/>
      <c r="P7" s="77"/>
    </row>
    <row r="8" spans="1:16" ht="18.75" customHeight="1">
      <c r="F8" s="40"/>
      <c r="G8" s="78"/>
      <c r="H8" s="78"/>
      <c r="I8" s="78"/>
      <c r="J8" s="78"/>
      <c r="K8" s="78"/>
      <c r="L8" s="79"/>
      <c r="M8" s="79"/>
      <c r="N8" s="79"/>
      <c r="O8" s="79"/>
      <c r="P8" s="79"/>
    </row>
    <row r="9" spans="1:16" ht="18.75" customHeight="1">
      <c r="F9" s="40"/>
      <c r="G9" s="78"/>
      <c r="H9" s="78"/>
      <c r="I9" s="78"/>
      <c r="J9" s="78"/>
      <c r="K9" s="78"/>
      <c r="L9" s="79"/>
      <c r="M9" s="79"/>
      <c r="N9" s="79"/>
      <c r="O9" s="79"/>
      <c r="P9" s="79"/>
    </row>
    <row r="10" spans="1:16" ht="18.75" customHeight="1">
      <c r="F10" s="40"/>
      <c r="G10" s="78"/>
      <c r="H10" s="78"/>
      <c r="I10" s="78"/>
      <c r="J10" s="78"/>
      <c r="K10" s="78"/>
      <c r="L10" s="79"/>
      <c r="M10" s="79"/>
      <c r="N10" s="79"/>
      <c r="O10" s="79"/>
      <c r="P10" s="79"/>
    </row>
    <row r="11" spans="1:16" ht="18.75" customHeight="1">
      <c r="F11" s="40"/>
      <c r="G11" s="78"/>
      <c r="H11" s="78"/>
      <c r="I11" s="78" t="s">
        <v>235</v>
      </c>
      <c r="J11" s="78"/>
      <c r="K11" s="78"/>
      <c r="L11" s="79"/>
      <c r="M11" s="79"/>
      <c r="N11" s="79" t="s">
        <v>236</v>
      </c>
      <c r="O11" s="79"/>
      <c r="P11" s="79"/>
    </row>
    <row r="12" spans="1:16" ht="18.75" customHeight="1">
      <c r="G12" s="78"/>
      <c r="H12" s="78"/>
      <c r="I12" s="78"/>
      <c r="J12" s="78"/>
      <c r="K12" s="78"/>
      <c r="L12" s="79"/>
      <c r="M12" s="79"/>
      <c r="N12" s="79"/>
      <c r="O12" s="79"/>
      <c r="P12" s="79"/>
    </row>
    <row r="13" spans="1:16" ht="15.75" customHeight="1"/>
    <row r="14" spans="1:16" ht="15.75" customHeight="1"/>
    <row r="15" spans="1:16" ht="15.75" customHeight="1"/>
  </sheetData>
  <phoneticPr fontId="1" type="noConversion"/>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7"/>
  <dimension ref="A1:R19"/>
  <sheetViews>
    <sheetView showGridLines="0" topLeftCell="B1" zoomScaleNormal="100" workbookViewId="0">
      <selection activeCell="R17" sqref="R17"/>
    </sheetView>
  </sheetViews>
  <sheetFormatPr defaultColWidth="6.21875" defaultRowHeight="16.2"/>
  <cols>
    <col min="1" max="1" width="7.44140625" bestFit="1" customWidth="1"/>
    <col min="2" max="2" width="3.44140625" bestFit="1" customWidth="1"/>
    <col min="3" max="3" width="4.44140625" bestFit="1" customWidth="1"/>
  </cols>
  <sheetData>
    <row r="1" spans="1:18">
      <c r="A1" s="2" t="s">
        <v>77</v>
      </c>
      <c r="B1" s="2" t="s">
        <v>79</v>
      </c>
      <c r="C1" s="2" t="s">
        <v>78</v>
      </c>
    </row>
    <row r="2" spans="1:18">
      <c r="A2" s="2" t="s">
        <v>71</v>
      </c>
      <c r="B2" s="2">
        <v>18</v>
      </c>
      <c r="C2" s="2">
        <v>3</v>
      </c>
    </row>
    <row r="3" spans="1:18">
      <c r="A3" s="2" t="s">
        <v>72</v>
      </c>
      <c r="B3" s="2">
        <v>14</v>
      </c>
      <c r="C3" s="2">
        <v>6</v>
      </c>
    </row>
    <row r="4" spans="1:18">
      <c r="A4" s="2" t="s">
        <v>73</v>
      </c>
      <c r="B4" s="2">
        <v>15</v>
      </c>
      <c r="C4" s="2">
        <v>4</v>
      </c>
    </row>
    <row r="5" spans="1:18">
      <c r="A5" s="2" t="s">
        <v>74</v>
      </c>
      <c r="B5" s="2">
        <v>13</v>
      </c>
      <c r="C5" s="2">
        <v>7</v>
      </c>
    </row>
    <row r="6" spans="1:18">
      <c r="A6" s="2" t="s">
        <v>75</v>
      </c>
      <c r="B6" s="2">
        <v>15</v>
      </c>
      <c r="C6" s="2">
        <v>9</v>
      </c>
    </row>
    <row r="7" spans="1:18">
      <c r="A7" s="2" t="s">
        <v>76</v>
      </c>
      <c r="B7" s="2">
        <v>17</v>
      </c>
      <c r="C7" s="2">
        <v>7</v>
      </c>
    </row>
    <row r="9" spans="1:18">
      <c r="A9" t="s">
        <v>4</v>
      </c>
    </row>
    <row r="10" spans="1:18">
      <c r="A10" s="2" t="s">
        <v>80</v>
      </c>
      <c r="B10" s="2">
        <v>16</v>
      </c>
      <c r="C10" s="2">
        <v>5</v>
      </c>
    </row>
    <row r="16" spans="1:18">
      <c r="H16" s="126" t="s">
        <v>232</v>
      </c>
      <c r="I16" s="126"/>
      <c r="J16" s="126"/>
      <c r="K16" s="126"/>
      <c r="L16" s="126"/>
      <c r="R16" t="s">
        <v>233</v>
      </c>
    </row>
    <row r="17" spans="8:12">
      <c r="H17" s="126"/>
      <c r="I17" s="126"/>
      <c r="J17" s="126"/>
      <c r="K17" s="126"/>
      <c r="L17" s="126"/>
    </row>
    <row r="18" spans="8:12">
      <c r="H18" s="126"/>
      <c r="I18" s="126"/>
      <c r="J18" s="126"/>
      <c r="K18" s="126"/>
      <c r="L18" s="126"/>
    </row>
    <row r="19" spans="8:12">
      <c r="H19" s="126"/>
      <c r="I19" s="126"/>
      <c r="J19" s="126"/>
      <c r="K19" s="126"/>
      <c r="L19" s="126"/>
    </row>
  </sheetData>
  <mergeCells count="1">
    <mergeCell ref="H16:L19"/>
  </mergeCells>
  <phoneticPr fontId="1"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8"/>
  <dimension ref="A1:J20"/>
  <sheetViews>
    <sheetView showGridLines="0" workbookViewId="0">
      <selection activeCell="M7" sqref="M7"/>
    </sheetView>
  </sheetViews>
  <sheetFormatPr defaultRowHeight="16.2"/>
  <cols>
    <col min="1" max="1" width="7.44140625" bestFit="1" customWidth="1"/>
  </cols>
  <sheetData>
    <row r="1" spans="1:7">
      <c r="A1" s="2" t="s">
        <v>27</v>
      </c>
      <c r="B1" s="2" t="s">
        <v>28</v>
      </c>
      <c r="C1" s="2" t="s">
        <v>29</v>
      </c>
      <c r="D1" s="2" t="s">
        <v>30</v>
      </c>
    </row>
    <row r="2" spans="1:7">
      <c r="A2" s="2" t="s">
        <v>9</v>
      </c>
      <c r="B2" s="2">
        <v>250</v>
      </c>
      <c r="C2" s="2">
        <v>4</v>
      </c>
      <c r="D2" s="16">
        <f t="shared" ref="D2:D7" si="0">C2/B2</f>
        <v>1.6E-2</v>
      </c>
    </row>
    <row r="3" spans="1:7">
      <c r="A3" s="2" t="s">
        <v>35</v>
      </c>
      <c r="B3" s="2">
        <v>30</v>
      </c>
      <c r="C3" s="2">
        <v>5</v>
      </c>
      <c r="D3" s="16">
        <f>C3/B3</f>
        <v>0.16666666666666666</v>
      </c>
    </row>
    <row r="4" spans="1:7">
      <c r="A4" s="2" t="s">
        <v>11</v>
      </c>
      <c r="B4" s="2">
        <v>200</v>
      </c>
      <c r="C4" s="2">
        <v>5</v>
      </c>
      <c r="D4" s="16">
        <f t="shared" si="0"/>
        <v>2.5000000000000001E-2</v>
      </c>
    </row>
    <row r="5" spans="1:7">
      <c r="A5" s="2" t="s">
        <v>13</v>
      </c>
      <c r="B5" s="2">
        <v>300</v>
      </c>
      <c r="C5" s="2">
        <v>14</v>
      </c>
      <c r="D5" s="16">
        <f t="shared" si="0"/>
        <v>4.6666666666666669E-2</v>
      </c>
    </row>
    <row r="6" spans="1:7">
      <c r="A6" s="2" t="s">
        <v>14</v>
      </c>
      <c r="B6" s="2">
        <v>450</v>
      </c>
      <c r="C6" s="2">
        <v>4</v>
      </c>
      <c r="D6" s="16">
        <f t="shared" si="0"/>
        <v>8.8888888888888889E-3</v>
      </c>
    </row>
    <row r="7" spans="1:7">
      <c r="A7" s="2" t="s">
        <v>31</v>
      </c>
      <c r="B7" s="2">
        <v>600</v>
      </c>
      <c r="C7" s="2">
        <v>10</v>
      </c>
      <c r="D7" s="16">
        <f t="shared" si="0"/>
        <v>1.6666666666666666E-2</v>
      </c>
    </row>
    <row r="9" spans="1:7">
      <c r="A9" t="s">
        <v>82</v>
      </c>
    </row>
    <row r="10" spans="1:7">
      <c r="A10" t="s">
        <v>32</v>
      </c>
    </row>
    <row r="11" spans="1:7">
      <c r="B11" s="2" t="s">
        <v>28</v>
      </c>
      <c r="C11" s="2" t="s">
        <v>29</v>
      </c>
      <c r="D11" s="2" t="s">
        <v>30</v>
      </c>
    </row>
    <row r="12" spans="1:7">
      <c r="B12" s="2">
        <v>0</v>
      </c>
      <c r="C12" s="2">
        <v>0</v>
      </c>
      <c r="D12" s="2">
        <v>0</v>
      </c>
    </row>
    <row r="13" spans="1:7">
      <c r="B13" s="2">
        <v>1000</v>
      </c>
      <c r="C13" s="2">
        <f>B13*D13</f>
        <v>10</v>
      </c>
      <c r="D13" s="2">
        <v>0.01</v>
      </c>
    </row>
    <row r="16" spans="1:7">
      <c r="A16" t="s">
        <v>34</v>
      </c>
      <c r="G16" s="14" t="s">
        <v>36</v>
      </c>
    </row>
    <row r="17" spans="2:10">
      <c r="B17" s="2" t="s">
        <v>28</v>
      </c>
      <c r="C17" s="2" t="s">
        <v>29</v>
      </c>
      <c r="D17" s="2" t="s">
        <v>30</v>
      </c>
      <c r="F17" s="17" t="s">
        <v>38</v>
      </c>
      <c r="G17" s="17"/>
      <c r="H17" s="17"/>
      <c r="I17" s="17"/>
      <c r="J17" s="17"/>
    </row>
    <row r="18" spans="2:10">
      <c r="B18" s="2">
        <v>0</v>
      </c>
      <c r="C18" s="2">
        <v>0</v>
      </c>
      <c r="D18" s="2">
        <v>0</v>
      </c>
      <c r="F18" s="13" t="s">
        <v>33</v>
      </c>
    </row>
    <row r="19" spans="2:10">
      <c r="B19" s="2">
        <v>400</v>
      </c>
      <c r="C19" s="2">
        <f>B19*D19</f>
        <v>20</v>
      </c>
      <c r="D19" s="2">
        <v>0.05</v>
      </c>
    </row>
    <row r="20" spans="2:10">
      <c r="F20" t="s">
        <v>81</v>
      </c>
    </row>
  </sheetData>
  <phoneticPr fontId="1" type="noConversion"/>
  <hyperlinks>
    <hyperlink ref="F18" r:id="rId1"/>
  </hyperlinks>
  <pageMargins left="0.7" right="0.7" top="0.75" bottom="0.75" header="0.3" footer="0.3"/>
  <pageSetup paperSize="9" orientation="portrait" horizontalDpi="0" verticalDpi="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7"/>
  <dimension ref="A1:M51"/>
  <sheetViews>
    <sheetView topLeftCell="A31" zoomScale="130" zoomScaleNormal="130" workbookViewId="0">
      <selection activeCell="AE13" sqref="AE13"/>
    </sheetView>
  </sheetViews>
  <sheetFormatPr defaultRowHeight="16.2"/>
  <cols>
    <col min="1" max="9" width="6.6640625" customWidth="1"/>
    <col min="10" max="10" width="9.77734375" customWidth="1"/>
    <col min="11" max="11" width="6.5546875" bestFit="1" customWidth="1"/>
    <col min="12" max="12" width="5.5546875" bestFit="1" customWidth="1"/>
    <col min="13" max="13" width="6" bestFit="1" customWidth="1"/>
    <col min="14" max="14" width="6" customWidth="1"/>
  </cols>
  <sheetData>
    <row r="1" spans="1:13" ht="64.8">
      <c r="A1" s="119" t="s">
        <v>400</v>
      </c>
      <c r="B1" s="119" t="s">
        <v>399</v>
      </c>
      <c r="C1" s="119"/>
      <c r="D1" s="119" t="s">
        <v>402</v>
      </c>
      <c r="E1" s="119" t="s">
        <v>401</v>
      </c>
      <c r="F1" s="119"/>
      <c r="G1" s="119" t="s">
        <v>405</v>
      </c>
      <c r="H1" s="119" t="s">
        <v>403</v>
      </c>
      <c r="I1" s="119" t="s">
        <v>404</v>
      </c>
      <c r="J1" s="119"/>
      <c r="K1" s="119"/>
      <c r="L1" s="119"/>
    </row>
    <row r="2" spans="1:13">
      <c r="A2">
        <v>0</v>
      </c>
      <c r="B2">
        <v>1.95</v>
      </c>
      <c r="I2" s="121"/>
      <c r="K2" t="s">
        <v>406</v>
      </c>
      <c r="L2">
        <f>MIN(I2:I51)</f>
        <v>-775.99999999998749</v>
      </c>
    </row>
    <row r="3" spans="1:13">
      <c r="A3">
        <v>1</v>
      </c>
      <c r="B3">
        <v>2</v>
      </c>
      <c r="D3">
        <f>AVERAGE(A2:A3)</f>
        <v>0.5</v>
      </c>
      <c r="E3">
        <f>(B3-B2)/(A3-A2)</f>
        <v>5.0000000000000044E-2</v>
      </c>
      <c r="I3" s="121"/>
      <c r="K3" t="s">
        <v>407</v>
      </c>
      <c r="L3">
        <f>MATCH(L2,I2:I51,0)</f>
        <v>37</v>
      </c>
    </row>
    <row r="4" spans="1:13">
      <c r="A4">
        <v>2</v>
      </c>
      <c r="B4">
        <v>2.06</v>
      </c>
      <c r="D4">
        <f t="shared" ref="D4:D51" si="0">AVERAGE(A3:A4)</f>
        <v>1.5</v>
      </c>
      <c r="E4">
        <f t="shared" ref="E4:E51" si="1">(B4-B3)/(A4-A3)</f>
        <v>6.0000000000000053E-2</v>
      </c>
      <c r="G4">
        <f>AVERAGE(D3:D4)</f>
        <v>1</v>
      </c>
      <c r="H4">
        <f>(E4-E3)/(D4-D3)</f>
        <v>1.0000000000000009E-2</v>
      </c>
      <c r="I4" s="121"/>
      <c r="K4" t="s">
        <v>277</v>
      </c>
      <c r="L4">
        <f>INDEX(G2:G51,L3)</f>
        <v>25.1</v>
      </c>
      <c r="M4" t="s">
        <v>398</v>
      </c>
    </row>
    <row r="5" spans="1:13">
      <c r="A5">
        <v>3</v>
      </c>
      <c r="B5">
        <v>2.11</v>
      </c>
      <c r="D5">
        <f t="shared" si="0"/>
        <v>2.5</v>
      </c>
      <c r="E5">
        <f t="shared" si="1"/>
        <v>4.9999999999999822E-2</v>
      </c>
      <c r="G5">
        <f t="shared" ref="G5:G51" si="2">AVERAGE(D4:D5)</f>
        <v>2</v>
      </c>
      <c r="H5">
        <f t="shared" ref="H5:H51" si="3">(E5-E4)/(D5-D4)</f>
        <v>-1.0000000000000231E-2</v>
      </c>
      <c r="I5" s="121">
        <f>H5-H4</f>
        <v>-2.000000000000024E-2</v>
      </c>
      <c r="J5" s="120"/>
      <c r="K5" s="120"/>
      <c r="L5" s="120"/>
    </row>
    <row r="6" spans="1:13">
      <c r="A6">
        <v>4</v>
      </c>
      <c r="B6">
        <v>2.16</v>
      </c>
      <c r="D6">
        <f t="shared" si="0"/>
        <v>3.5</v>
      </c>
      <c r="E6">
        <f t="shared" si="1"/>
        <v>5.0000000000000266E-2</v>
      </c>
      <c r="G6">
        <f t="shared" si="2"/>
        <v>3</v>
      </c>
      <c r="H6">
        <f t="shared" si="3"/>
        <v>4.4408920985006262E-16</v>
      </c>
      <c r="I6" s="121">
        <f t="shared" ref="I6:I51" si="4">H6-H5</f>
        <v>1.0000000000000675E-2</v>
      </c>
      <c r="J6" s="120"/>
      <c r="K6" s="120" t="s">
        <v>399</v>
      </c>
      <c r="L6" s="121">
        <v>7</v>
      </c>
    </row>
    <row r="7" spans="1:13">
      <c r="A7">
        <v>5</v>
      </c>
      <c r="B7">
        <v>2.23</v>
      </c>
      <c r="D7">
        <f t="shared" si="0"/>
        <v>4.5</v>
      </c>
      <c r="E7">
        <f t="shared" si="1"/>
        <v>6.999999999999984E-2</v>
      </c>
      <c r="G7">
        <f t="shared" si="2"/>
        <v>4</v>
      </c>
      <c r="H7">
        <f t="shared" si="3"/>
        <v>1.9999999999999574E-2</v>
      </c>
      <c r="I7" s="121">
        <f t="shared" si="4"/>
        <v>1.999999999999913E-2</v>
      </c>
      <c r="J7" s="120"/>
      <c r="K7" s="120"/>
      <c r="L7" s="120"/>
    </row>
    <row r="8" spans="1:13">
      <c r="A8">
        <v>6</v>
      </c>
      <c r="B8">
        <v>2.2799999999999998</v>
      </c>
      <c r="D8">
        <f t="shared" si="0"/>
        <v>5.5</v>
      </c>
      <c r="E8">
        <f t="shared" si="1"/>
        <v>4.9999999999999822E-2</v>
      </c>
      <c r="G8">
        <f t="shared" si="2"/>
        <v>5</v>
      </c>
      <c r="H8">
        <f t="shared" si="3"/>
        <v>-2.0000000000000018E-2</v>
      </c>
      <c r="I8" s="121">
        <f t="shared" si="4"/>
        <v>-3.9999999999999591E-2</v>
      </c>
      <c r="J8" s="120"/>
      <c r="K8" s="120"/>
      <c r="L8" s="120"/>
    </row>
    <row r="9" spans="1:13">
      <c r="A9">
        <v>7</v>
      </c>
      <c r="B9">
        <v>2.35</v>
      </c>
      <c r="D9">
        <f t="shared" si="0"/>
        <v>6.5</v>
      </c>
      <c r="E9">
        <f t="shared" si="1"/>
        <v>7.0000000000000284E-2</v>
      </c>
      <c r="G9">
        <f t="shared" si="2"/>
        <v>6</v>
      </c>
      <c r="H9">
        <f t="shared" si="3"/>
        <v>2.0000000000000462E-2</v>
      </c>
      <c r="I9" s="121">
        <f t="shared" si="4"/>
        <v>4.000000000000048E-2</v>
      </c>
      <c r="J9" s="120"/>
      <c r="K9" s="120"/>
      <c r="L9" s="120"/>
    </row>
    <row r="10" spans="1:13">
      <c r="A10">
        <v>8</v>
      </c>
      <c r="B10">
        <v>2.41</v>
      </c>
      <c r="D10">
        <f t="shared" si="0"/>
        <v>7.5</v>
      </c>
      <c r="E10">
        <f t="shared" si="1"/>
        <v>6.0000000000000053E-2</v>
      </c>
      <c r="G10">
        <f t="shared" si="2"/>
        <v>7</v>
      </c>
      <c r="H10">
        <f t="shared" si="3"/>
        <v>-1.0000000000000231E-2</v>
      </c>
      <c r="I10" s="121">
        <f t="shared" si="4"/>
        <v>-3.0000000000000693E-2</v>
      </c>
      <c r="J10" s="120"/>
      <c r="K10" s="120"/>
      <c r="L10" s="120"/>
    </row>
    <row r="11" spans="1:13">
      <c r="A11">
        <v>9</v>
      </c>
      <c r="B11">
        <v>2.46</v>
      </c>
      <c r="D11">
        <f t="shared" si="0"/>
        <v>8.5</v>
      </c>
      <c r="E11">
        <f t="shared" si="1"/>
        <v>4.9999999999999822E-2</v>
      </c>
      <c r="G11">
        <f t="shared" si="2"/>
        <v>8</v>
      </c>
      <c r="H11">
        <f t="shared" si="3"/>
        <v>-1.0000000000000231E-2</v>
      </c>
      <c r="I11" s="121">
        <f t="shared" si="4"/>
        <v>0</v>
      </c>
      <c r="J11" s="120"/>
      <c r="K11" s="120"/>
      <c r="L11" s="120"/>
    </row>
    <row r="12" spans="1:13">
      <c r="A12">
        <v>10</v>
      </c>
      <c r="B12">
        <v>2.5099999999999998</v>
      </c>
      <c r="D12">
        <f t="shared" si="0"/>
        <v>9.5</v>
      </c>
      <c r="E12">
        <f t="shared" si="1"/>
        <v>4.9999999999999822E-2</v>
      </c>
      <c r="G12">
        <f t="shared" si="2"/>
        <v>9</v>
      </c>
      <c r="H12">
        <f t="shared" si="3"/>
        <v>0</v>
      </c>
      <c r="I12" s="121">
        <f t="shared" si="4"/>
        <v>1.0000000000000231E-2</v>
      </c>
      <c r="J12" s="120"/>
      <c r="K12" s="120"/>
      <c r="L12" s="120"/>
    </row>
    <row r="13" spans="1:13">
      <c r="A13">
        <v>11</v>
      </c>
      <c r="B13">
        <v>2.59</v>
      </c>
      <c r="D13">
        <f t="shared" si="0"/>
        <v>10.5</v>
      </c>
      <c r="E13">
        <f t="shared" si="1"/>
        <v>8.0000000000000071E-2</v>
      </c>
      <c r="G13">
        <f t="shared" si="2"/>
        <v>10</v>
      </c>
      <c r="H13">
        <f t="shared" si="3"/>
        <v>3.0000000000000249E-2</v>
      </c>
      <c r="I13" s="121">
        <f t="shared" si="4"/>
        <v>3.0000000000000249E-2</v>
      </c>
      <c r="J13" s="120"/>
      <c r="K13" s="120"/>
      <c r="L13" s="120"/>
    </row>
    <row r="14" spans="1:13">
      <c r="A14">
        <v>12</v>
      </c>
      <c r="B14">
        <v>2.67</v>
      </c>
      <c r="D14">
        <f t="shared" si="0"/>
        <v>11.5</v>
      </c>
      <c r="E14">
        <f t="shared" si="1"/>
        <v>8.0000000000000071E-2</v>
      </c>
      <c r="G14">
        <f t="shared" si="2"/>
        <v>11</v>
      </c>
      <c r="H14">
        <f t="shared" si="3"/>
        <v>0</v>
      </c>
      <c r="I14" s="121">
        <f t="shared" si="4"/>
        <v>-3.0000000000000249E-2</v>
      </c>
      <c r="J14" s="120"/>
      <c r="K14" s="120"/>
      <c r="L14" s="120"/>
    </row>
    <row r="15" spans="1:13">
      <c r="A15">
        <v>13</v>
      </c>
      <c r="B15">
        <v>2.74</v>
      </c>
      <c r="D15">
        <f t="shared" si="0"/>
        <v>12.5</v>
      </c>
      <c r="E15">
        <f t="shared" si="1"/>
        <v>7.0000000000000284E-2</v>
      </c>
      <c r="G15">
        <f t="shared" si="2"/>
        <v>12</v>
      </c>
      <c r="H15">
        <f t="shared" si="3"/>
        <v>-9.9999999999997868E-3</v>
      </c>
      <c r="I15" s="121">
        <f t="shared" si="4"/>
        <v>-9.9999999999997868E-3</v>
      </c>
      <c r="J15" s="120"/>
      <c r="K15" s="120"/>
      <c r="L15" s="120"/>
    </row>
    <row r="16" spans="1:13">
      <c r="A16">
        <v>14</v>
      </c>
      <c r="B16">
        <v>2.85</v>
      </c>
      <c r="D16">
        <f t="shared" si="0"/>
        <v>13.5</v>
      </c>
      <c r="E16">
        <f t="shared" si="1"/>
        <v>0.10999999999999988</v>
      </c>
      <c r="G16">
        <f t="shared" si="2"/>
        <v>13</v>
      </c>
      <c r="H16">
        <f t="shared" si="3"/>
        <v>3.9999999999999591E-2</v>
      </c>
      <c r="I16" s="121">
        <f t="shared" si="4"/>
        <v>4.9999999999999378E-2</v>
      </c>
      <c r="J16" s="120"/>
      <c r="K16" s="120"/>
      <c r="L16" s="120"/>
    </row>
    <row r="17" spans="1:12">
      <c r="A17">
        <v>15</v>
      </c>
      <c r="B17">
        <v>2.96</v>
      </c>
      <c r="D17">
        <f t="shared" si="0"/>
        <v>14.5</v>
      </c>
      <c r="E17">
        <f t="shared" si="1"/>
        <v>0.10999999999999988</v>
      </c>
      <c r="G17">
        <f t="shared" si="2"/>
        <v>14</v>
      </c>
      <c r="H17">
        <f t="shared" si="3"/>
        <v>0</v>
      </c>
      <c r="I17" s="121">
        <f t="shared" si="4"/>
        <v>-3.9999999999999591E-2</v>
      </c>
      <c r="J17" s="120"/>
      <c r="K17" s="120"/>
      <c r="L17" s="120"/>
    </row>
    <row r="18" spans="1:12">
      <c r="A18">
        <v>16</v>
      </c>
      <c r="B18">
        <v>3.03</v>
      </c>
      <c r="D18">
        <f t="shared" si="0"/>
        <v>15.5</v>
      </c>
      <c r="E18">
        <f t="shared" si="1"/>
        <v>6.999999999999984E-2</v>
      </c>
      <c r="G18">
        <f t="shared" si="2"/>
        <v>15</v>
      </c>
      <c r="H18">
        <f t="shared" si="3"/>
        <v>-4.0000000000000036E-2</v>
      </c>
      <c r="I18" s="121">
        <f t="shared" si="4"/>
        <v>-4.0000000000000036E-2</v>
      </c>
      <c r="J18" s="120"/>
      <c r="K18" s="120"/>
      <c r="L18" s="120"/>
    </row>
    <row r="19" spans="1:12">
      <c r="A19">
        <v>17</v>
      </c>
      <c r="B19">
        <v>3.11</v>
      </c>
      <c r="D19">
        <f t="shared" si="0"/>
        <v>16.5</v>
      </c>
      <c r="E19">
        <f t="shared" si="1"/>
        <v>8.0000000000000071E-2</v>
      </c>
      <c r="G19">
        <f t="shared" si="2"/>
        <v>16</v>
      </c>
      <c r="H19">
        <f t="shared" si="3"/>
        <v>1.0000000000000231E-2</v>
      </c>
      <c r="I19" s="121">
        <f t="shared" si="4"/>
        <v>5.0000000000000266E-2</v>
      </c>
      <c r="J19" s="120"/>
      <c r="K19" s="120"/>
      <c r="L19" s="120"/>
    </row>
    <row r="20" spans="1:12">
      <c r="A20">
        <v>18</v>
      </c>
      <c r="B20">
        <v>3.23</v>
      </c>
      <c r="D20">
        <f t="shared" si="0"/>
        <v>17.5</v>
      </c>
      <c r="E20">
        <f t="shared" si="1"/>
        <v>0.12000000000000011</v>
      </c>
      <c r="G20">
        <f t="shared" si="2"/>
        <v>17</v>
      </c>
      <c r="H20">
        <f t="shared" si="3"/>
        <v>4.0000000000000036E-2</v>
      </c>
      <c r="I20" s="121">
        <f t="shared" si="4"/>
        <v>2.9999999999999805E-2</v>
      </c>
      <c r="J20" s="120"/>
      <c r="K20" s="120"/>
      <c r="L20" s="120"/>
    </row>
    <row r="21" spans="1:12">
      <c r="A21">
        <v>19</v>
      </c>
      <c r="B21">
        <v>3.3</v>
      </c>
      <c r="D21">
        <f t="shared" si="0"/>
        <v>18.5</v>
      </c>
      <c r="E21">
        <f t="shared" si="1"/>
        <v>6.999999999999984E-2</v>
      </c>
      <c r="G21">
        <f t="shared" si="2"/>
        <v>18</v>
      </c>
      <c r="H21">
        <f t="shared" si="3"/>
        <v>-5.0000000000000266E-2</v>
      </c>
      <c r="I21" s="121">
        <f t="shared" si="4"/>
        <v>-9.0000000000000302E-2</v>
      </c>
      <c r="J21" s="120"/>
      <c r="K21" s="120"/>
      <c r="L21" s="120"/>
    </row>
    <row r="22" spans="1:12">
      <c r="A22">
        <v>20</v>
      </c>
      <c r="B22">
        <v>3.38</v>
      </c>
      <c r="D22">
        <f t="shared" si="0"/>
        <v>19.5</v>
      </c>
      <c r="E22">
        <f t="shared" si="1"/>
        <v>8.0000000000000071E-2</v>
      </c>
      <c r="G22">
        <f t="shared" si="2"/>
        <v>19</v>
      </c>
      <c r="H22">
        <f t="shared" si="3"/>
        <v>1.0000000000000231E-2</v>
      </c>
      <c r="I22" s="121">
        <f t="shared" si="4"/>
        <v>6.0000000000000497E-2</v>
      </c>
      <c r="J22" s="120"/>
      <c r="K22" s="120"/>
      <c r="L22" s="120"/>
    </row>
    <row r="23" spans="1:12">
      <c r="A23">
        <v>20.5</v>
      </c>
      <c r="B23">
        <v>3.45</v>
      </c>
      <c r="D23">
        <f t="shared" si="0"/>
        <v>20.25</v>
      </c>
      <c r="E23">
        <f t="shared" si="1"/>
        <v>0.14000000000000057</v>
      </c>
      <c r="G23">
        <f t="shared" si="2"/>
        <v>19.875</v>
      </c>
      <c r="H23">
        <f t="shared" si="3"/>
        <v>8.0000000000000668E-2</v>
      </c>
      <c r="I23" s="121">
        <f t="shared" si="4"/>
        <v>7.0000000000000437E-2</v>
      </c>
      <c r="J23" s="120"/>
      <c r="K23" s="120"/>
      <c r="L23" s="120"/>
    </row>
    <row r="24" spans="1:12">
      <c r="A24">
        <v>21</v>
      </c>
      <c r="B24">
        <v>3.51</v>
      </c>
      <c r="D24">
        <f t="shared" si="0"/>
        <v>20.75</v>
      </c>
      <c r="E24">
        <f t="shared" si="1"/>
        <v>0.11999999999999922</v>
      </c>
      <c r="G24">
        <f t="shared" si="2"/>
        <v>20.5</v>
      </c>
      <c r="H24">
        <f t="shared" si="3"/>
        <v>-4.00000000000027E-2</v>
      </c>
      <c r="I24" s="121">
        <f t="shared" si="4"/>
        <v>-0.12000000000000337</v>
      </c>
      <c r="J24" s="120"/>
      <c r="K24" s="120"/>
      <c r="L24" s="120"/>
    </row>
    <row r="25" spans="1:12">
      <c r="A25">
        <v>21.5</v>
      </c>
      <c r="B25">
        <v>3.55</v>
      </c>
      <c r="D25">
        <f t="shared" si="0"/>
        <v>21.25</v>
      </c>
      <c r="E25">
        <f t="shared" si="1"/>
        <v>8.0000000000000071E-2</v>
      </c>
      <c r="G25">
        <f t="shared" si="2"/>
        <v>21</v>
      </c>
      <c r="H25">
        <f t="shared" si="3"/>
        <v>-7.9999999999998295E-2</v>
      </c>
      <c r="I25" s="121">
        <f t="shared" si="4"/>
        <v>-3.9999999999995595E-2</v>
      </c>
      <c r="J25" s="120"/>
      <c r="K25" s="120"/>
      <c r="L25" s="120"/>
    </row>
    <row r="26" spans="1:12">
      <c r="A26">
        <v>22</v>
      </c>
      <c r="B26">
        <v>3.62</v>
      </c>
      <c r="D26">
        <f t="shared" si="0"/>
        <v>21.75</v>
      </c>
      <c r="E26">
        <f t="shared" si="1"/>
        <v>0.14000000000000057</v>
      </c>
      <c r="G26">
        <f t="shared" si="2"/>
        <v>21.5</v>
      </c>
      <c r="H26">
        <f t="shared" si="3"/>
        <v>0.12000000000000099</v>
      </c>
      <c r="I26" s="121">
        <f t="shared" si="4"/>
        <v>0.19999999999999929</v>
      </c>
      <c r="J26" s="120"/>
      <c r="K26" s="120"/>
      <c r="L26" s="120"/>
    </row>
    <row r="27" spans="1:12">
      <c r="A27">
        <v>22.5</v>
      </c>
      <c r="B27">
        <v>3.65</v>
      </c>
      <c r="D27">
        <f t="shared" si="0"/>
        <v>22.25</v>
      </c>
      <c r="E27">
        <f t="shared" si="1"/>
        <v>5.9999999999999609E-2</v>
      </c>
      <c r="G27">
        <f t="shared" si="2"/>
        <v>22</v>
      </c>
      <c r="H27">
        <f t="shared" si="3"/>
        <v>-0.16000000000000192</v>
      </c>
      <c r="I27" s="121">
        <f t="shared" si="4"/>
        <v>-0.28000000000000291</v>
      </c>
      <c r="J27" s="120"/>
      <c r="K27" s="120"/>
      <c r="L27" s="120"/>
    </row>
    <row r="28" spans="1:12">
      <c r="A28">
        <v>23</v>
      </c>
      <c r="B28">
        <v>3.72</v>
      </c>
      <c r="D28">
        <f t="shared" si="0"/>
        <v>22.75</v>
      </c>
      <c r="E28">
        <f t="shared" si="1"/>
        <v>0.14000000000000057</v>
      </c>
      <c r="G28">
        <f t="shared" si="2"/>
        <v>22.5</v>
      </c>
      <c r="H28">
        <f t="shared" si="3"/>
        <v>0.16000000000000192</v>
      </c>
      <c r="I28" s="121">
        <f t="shared" si="4"/>
        <v>0.32000000000000384</v>
      </c>
      <c r="J28" s="120"/>
      <c r="K28" s="120"/>
      <c r="L28" s="120"/>
    </row>
    <row r="29" spans="1:12">
      <c r="A29">
        <v>23.5</v>
      </c>
      <c r="B29">
        <v>3.77</v>
      </c>
      <c r="D29">
        <f t="shared" si="0"/>
        <v>23.25</v>
      </c>
      <c r="E29">
        <f t="shared" si="1"/>
        <v>9.9999999999999645E-2</v>
      </c>
      <c r="G29">
        <f t="shared" si="2"/>
        <v>23</v>
      </c>
      <c r="H29">
        <f t="shared" si="3"/>
        <v>-8.0000000000001847E-2</v>
      </c>
      <c r="I29" s="121">
        <f t="shared" si="4"/>
        <v>-0.24000000000000377</v>
      </c>
      <c r="J29" s="120"/>
      <c r="K29" s="120"/>
      <c r="L29" s="120"/>
    </row>
    <row r="30" spans="1:12">
      <c r="A30">
        <v>24</v>
      </c>
      <c r="B30">
        <v>3.83</v>
      </c>
      <c r="D30">
        <f t="shared" si="0"/>
        <v>23.75</v>
      </c>
      <c r="E30">
        <f t="shared" si="1"/>
        <v>0.12000000000000011</v>
      </c>
      <c r="G30">
        <f t="shared" si="2"/>
        <v>23.5</v>
      </c>
      <c r="H30">
        <f t="shared" si="3"/>
        <v>4.0000000000000924E-2</v>
      </c>
      <c r="I30" s="121">
        <f t="shared" si="4"/>
        <v>0.12000000000000277</v>
      </c>
      <c r="J30" s="120"/>
      <c r="K30" s="120"/>
      <c r="L30" s="120"/>
    </row>
    <row r="31" spans="1:12">
      <c r="A31">
        <v>24.5</v>
      </c>
      <c r="B31">
        <v>3.87</v>
      </c>
      <c r="D31">
        <f t="shared" si="0"/>
        <v>24.25</v>
      </c>
      <c r="E31">
        <f t="shared" si="1"/>
        <v>8.0000000000000071E-2</v>
      </c>
      <c r="G31">
        <f t="shared" si="2"/>
        <v>24</v>
      </c>
      <c r="H31">
        <f t="shared" si="3"/>
        <v>-8.0000000000000071E-2</v>
      </c>
      <c r="I31" s="121">
        <f t="shared" si="4"/>
        <v>-0.12000000000000099</v>
      </c>
      <c r="J31" s="120"/>
      <c r="K31" s="120"/>
      <c r="L31" s="120"/>
    </row>
    <row r="32" spans="1:12">
      <c r="A32">
        <v>24.6</v>
      </c>
      <c r="B32">
        <v>3.91</v>
      </c>
      <c r="D32">
        <f t="shared" si="0"/>
        <v>24.55</v>
      </c>
      <c r="E32">
        <f t="shared" si="1"/>
        <v>0.39999999999999469</v>
      </c>
      <c r="G32">
        <f t="shared" si="2"/>
        <v>24.4</v>
      </c>
      <c r="H32">
        <f t="shared" si="3"/>
        <v>1.0666666666666462</v>
      </c>
      <c r="I32" s="121">
        <f t="shared" si="4"/>
        <v>1.1466666666666463</v>
      </c>
      <c r="J32" s="120"/>
      <c r="K32" s="120"/>
      <c r="L32" s="120"/>
    </row>
    <row r="33" spans="1:12">
      <c r="A33">
        <v>24.7</v>
      </c>
      <c r="B33">
        <v>3.96</v>
      </c>
      <c r="D33">
        <f t="shared" si="0"/>
        <v>24.65</v>
      </c>
      <c r="E33">
        <f t="shared" si="1"/>
        <v>0.50000000000000888</v>
      </c>
      <c r="G33">
        <f t="shared" si="2"/>
        <v>24.6</v>
      </c>
      <c r="H33">
        <f t="shared" si="3"/>
        <v>1.0000000000001632</v>
      </c>
      <c r="I33" s="121">
        <f t="shared" si="4"/>
        <v>-6.6666666666483021E-2</v>
      </c>
      <c r="J33" s="120"/>
      <c r="K33" s="120"/>
      <c r="L33" s="120"/>
    </row>
    <row r="34" spans="1:12">
      <c r="A34">
        <v>24.8</v>
      </c>
      <c r="B34">
        <v>4.13</v>
      </c>
      <c r="D34">
        <f t="shared" si="0"/>
        <v>24.75</v>
      </c>
      <c r="E34">
        <f t="shared" si="1"/>
        <v>1.6999999999999751</v>
      </c>
      <c r="G34">
        <f t="shared" si="2"/>
        <v>24.7</v>
      </c>
      <c r="H34">
        <f t="shared" si="3"/>
        <v>11.999999999999492</v>
      </c>
      <c r="I34" s="121">
        <f t="shared" si="4"/>
        <v>10.999999999999329</v>
      </c>
      <c r="J34" s="120"/>
      <c r="K34" s="120"/>
      <c r="L34" s="120"/>
    </row>
    <row r="35" spans="1:12">
      <c r="A35">
        <v>24.9</v>
      </c>
      <c r="B35">
        <v>4.33</v>
      </c>
      <c r="D35">
        <f t="shared" si="0"/>
        <v>24.85</v>
      </c>
      <c r="E35">
        <f t="shared" si="1"/>
        <v>2.0000000000000444</v>
      </c>
      <c r="G35">
        <f t="shared" si="2"/>
        <v>24.8</v>
      </c>
      <c r="H35">
        <f t="shared" si="3"/>
        <v>3.0000000000006506</v>
      </c>
      <c r="I35" s="121">
        <f t="shared" si="4"/>
        <v>-8.9999999999988418</v>
      </c>
      <c r="J35" s="120"/>
      <c r="K35" s="120"/>
      <c r="L35" s="120"/>
    </row>
    <row r="36" spans="1:12">
      <c r="A36">
        <v>25</v>
      </c>
      <c r="B36">
        <v>4.63</v>
      </c>
      <c r="D36">
        <f t="shared" si="0"/>
        <v>24.95</v>
      </c>
      <c r="E36">
        <f t="shared" si="1"/>
        <v>2.9999999999999556</v>
      </c>
      <c r="G36">
        <f t="shared" si="2"/>
        <v>24.9</v>
      </c>
      <c r="H36">
        <f t="shared" si="3"/>
        <v>9.999999999999325</v>
      </c>
      <c r="I36" s="121">
        <f t="shared" si="4"/>
        <v>6.9999999999986748</v>
      </c>
      <c r="J36" s="120"/>
      <c r="K36" s="120"/>
      <c r="L36" s="120"/>
    </row>
    <row r="37" spans="1:12">
      <c r="A37">
        <v>25.1</v>
      </c>
      <c r="B37">
        <v>9.14</v>
      </c>
      <c r="D37">
        <f t="shared" si="0"/>
        <v>25.05</v>
      </c>
      <c r="E37">
        <f t="shared" si="1"/>
        <v>45.099999999999369</v>
      </c>
      <c r="G37">
        <f t="shared" si="2"/>
        <v>25</v>
      </c>
      <c r="H37">
        <f t="shared" si="3"/>
        <v>420.99999999998812</v>
      </c>
      <c r="I37" s="121">
        <f t="shared" si="4"/>
        <v>410.9999999999888</v>
      </c>
      <c r="J37" s="120"/>
      <c r="K37" s="120"/>
      <c r="L37" s="120"/>
    </row>
    <row r="38" spans="1:12">
      <c r="A38">
        <v>25.2</v>
      </c>
      <c r="B38">
        <v>10.1</v>
      </c>
      <c r="D38">
        <f t="shared" si="0"/>
        <v>25.15</v>
      </c>
      <c r="E38">
        <f t="shared" si="1"/>
        <v>9.600000000000195</v>
      </c>
      <c r="G38">
        <f t="shared" si="2"/>
        <v>25.1</v>
      </c>
      <c r="H38">
        <f t="shared" si="3"/>
        <v>-354.99999999999932</v>
      </c>
      <c r="I38" s="121">
        <f t="shared" si="4"/>
        <v>-775.99999999998749</v>
      </c>
      <c r="J38" s="120"/>
      <c r="K38" s="120"/>
      <c r="L38" s="120"/>
    </row>
    <row r="39" spans="1:12">
      <c r="A39">
        <v>25.3</v>
      </c>
      <c r="B39">
        <v>10.5</v>
      </c>
      <c r="D39">
        <f t="shared" si="0"/>
        <v>25.25</v>
      </c>
      <c r="E39">
        <f t="shared" si="1"/>
        <v>3.9999999999999467</v>
      </c>
      <c r="G39">
        <f t="shared" si="2"/>
        <v>25.2</v>
      </c>
      <c r="H39">
        <f t="shared" si="3"/>
        <v>-56.000000000001684</v>
      </c>
      <c r="I39" s="121">
        <f t="shared" si="4"/>
        <v>298.99999999999761</v>
      </c>
      <c r="J39" s="120"/>
      <c r="K39" s="120"/>
      <c r="L39" s="120"/>
    </row>
    <row r="40" spans="1:12">
      <c r="A40">
        <v>25.4</v>
      </c>
      <c r="B40">
        <v>10.55</v>
      </c>
      <c r="D40">
        <f t="shared" si="0"/>
        <v>25.35</v>
      </c>
      <c r="E40">
        <f t="shared" si="1"/>
        <v>0.50000000000001776</v>
      </c>
      <c r="G40">
        <f t="shared" si="2"/>
        <v>25.3</v>
      </c>
      <c r="H40">
        <f t="shared" si="3"/>
        <v>-34.999999999998792</v>
      </c>
      <c r="I40" s="121">
        <f t="shared" si="4"/>
        <v>21.000000000002892</v>
      </c>
      <c r="J40" s="120"/>
      <c r="K40" s="120"/>
      <c r="L40" s="120"/>
    </row>
    <row r="41" spans="1:12">
      <c r="A41">
        <v>25.5</v>
      </c>
      <c r="B41">
        <v>10.6</v>
      </c>
      <c r="D41">
        <f t="shared" si="0"/>
        <v>25.45</v>
      </c>
      <c r="E41">
        <f t="shared" si="1"/>
        <v>0.49999999999998224</v>
      </c>
      <c r="G41">
        <f t="shared" si="2"/>
        <v>25.4</v>
      </c>
      <c r="H41">
        <f t="shared" si="3"/>
        <v>-3.5527136788005767E-13</v>
      </c>
      <c r="I41" s="121">
        <f t="shared" si="4"/>
        <v>34.999999999998437</v>
      </c>
      <c r="J41" s="120"/>
      <c r="K41" s="120"/>
      <c r="L41" s="120"/>
    </row>
    <row r="42" spans="1:12">
      <c r="A42">
        <v>26</v>
      </c>
      <c r="B42">
        <v>10.95</v>
      </c>
      <c r="D42">
        <f t="shared" si="0"/>
        <v>25.75</v>
      </c>
      <c r="E42">
        <f t="shared" si="1"/>
        <v>0.69999999999999929</v>
      </c>
      <c r="G42">
        <f t="shared" si="2"/>
        <v>25.6</v>
      </c>
      <c r="H42">
        <f t="shared" si="3"/>
        <v>0.66666666666672192</v>
      </c>
      <c r="I42" s="121">
        <f t="shared" si="4"/>
        <v>0.66666666666707719</v>
      </c>
      <c r="J42" s="120"/>
      <c r="K42" s="120"/>
      <c r="L42" s="120"/>
    </row>
    <row r="43" spans="1:12">
      <c r="A43">
        <v>27</v>
      </c>
      <c r="B43">
        <v>11.1</v>
      </c>
      <c r="D43">
        <f t="shared" si="0"/>
        <v>26.5</v>
      </c>
      <c r="E43">
        <f t="shared" si="1"/>
        <v>0.15000000000000036</v>
      </c>
      <c r="G43">
        <f t="shared" si="2"/>
        <v>26.125</v>
      </c>
      <c r="H43">
        <f t="shared" si="3"/>
        <v>-0.73333333333333195</v>
      </c>
      <c r="I43" s="121">
        <f t="shared" si="4"/>
        <v>-1.4000000000000539</v>
      </c>
      <c r="J43" s="120"/>
      <c r="K43" s="120"/>
      <c r="L43" s="120"/>
    </row>
    <row r="44" spans="1:12">
      <c r="A44">
        <v>28</v>
      </c>
      <c r="B44">
        <v>11.2</v>
      </c>
      <c r="D44">
        <f t="shared" si="0"/>
        <v>27.5</v>
      </c>
      <c r="E44">
        <f t="shared" si="1"/>
        <v>9.9999999999999645E-2</v>
      </c>
      <c r="G44">
        <f t="shared" si="2"/>
        <v>27</v>
      </c>
      <c r="H44">
        <f t="shared" si="3"/>
        <v>-5.0000000000000711E-2</v>
      </c>
      <c r="I44" s="121">
        <f t="shared" si="4"/>
        <v>0.68333333333333124</v>
      </c>
      <c r="J44" s="120"/>
      <c r="K44" s="120"/>
      <c r="L44" s="120"/>
    </row>
    <row r="45" spans="1:12">
      <c r="A45">
        <v>29</v>
      </c>
      <c r="B45">
        <v>11.3</v>
      </c>
      <c r="D45">
        <f t="shared" si="0"/>
        <v>28.5</v>
      </c>
      <c r="E45">
        <f t="shared" si="1"/>
        <v>0.10000000000000142</v>
      </c>
      <c r="G45">
        <f t="shared" si="2"/>
        <v>28</v>
      </c>
      <c r="H45">
        <f t="shared" si="3"/>
        <v>1.7763568394002505E-15</v>
      </c>
      <c r="I45" s="121">
        <f t="shared" si="4"/>
        <v>5.0000000000002487E-2</v>
      </c>
      <c r="J45" s="120"/>
      <c r="K45" s="120"/>
      <c r="L45" s="120"/>
    </row>
    <row r="46" spans="1:12">
      <c r="A46">
        <v>30</v>
      </c>
      <c r="B46">
        <v>11.4</v>
      </c>
      <c r="D46">
        <f t="shared" si="0"/>
        <v>29.5</v>
      </c>
      <c r="E46">
        <f t="shared" si="1"/>
        <v>9.9999999999999645E-2</v>
      </c>
      <c r="G46">
        <f t="shared" si="2"/>
        <v>29</v>
      </c>
      <c r="H46">
        <f t="shared" si="3"/>
        <v>-1.7763568394002505E-15</v>
      </c>
      <c r="I46" s="121">
        <f t="shared" si="4"/>
        <v>-3.5527136788005009E-15</v>
      </c>
      <c r="J46" s="120"/>
      <c r="K46" s="120"/>
      <c r="L46" s="120"/>
    </row>
    <row r="47" spans="1:12">
      <c r="A47">
        <v>31</v>
      </c>
      <c r="B47">
        <v>11.5</v>
      </c>
      <c r="D47">
        <f t="shared" si="0"/>
        <v>30.5</v>
      </c>
      <c r="E47">
        <f t="shared" si="1"/>
        <v>9.9999999999999645E-2</v>
      </c>
      <c r="G47">
        <f t="shared" si="2"/>
        <v>30</v>
      </c>
      <c r="H47">
        <f t="shared" si="3"/>
        <v>0</v>
      </c>
      <c r="I47" s="121">
        <f t="shared" si="4"/>
        <v>1.7763568394002505E-15</v>
      </c>
      <c r="J47" s="120"/>
      <c r="K47" s="120"/>
      <c r="L47" s="120"/>
    </row>
    <row r="48" spans="1:12">
      <c r="A48">
        <v>32</v>
      </c>
      <c r="B48">
        <v>11.7</v>
      </c>
      <c r="D48">
        <f t="shared" si="0"/>
        <v>31.5</v>
      </c>
      <c r="E48">
        <f t="shared" si="1"/>
        <v>0.19999999999999929</v>
      </c>
      <c r="G48">
        <f t="shared" si="2"/>
        <v>31</v>
      </c>
      <c r="H48">
        <f t="shared" si="3"/>
        <v>9.9999999999999645E-2</v>
      </c>
      <c r="I48" s="121">
        <f t="shared" si="4"/>
        <v>9.9999999999999645E-2</v>
      </c>
      <c r="J48" s="120"/>
      <c r="K48" s="120"/>
      <c r="L48" s="120"/>
    </row>
    <row r="49" spans="1:12">
      <c r="A49">
        <v>33</v>
      </c>
      <c r="B49">
        <v>11.8</v>
      </c>
      <c r="D49">
        <f t="shared" si="0"/>
        <v>32.5</v>
      </c>
      <c r="E49">
        <f t="shared" si="1"/>
        <v>0.10000000000000142</v>
      </c>
      <c r="G49">
        <f t="shared" si="2"/>
        <v>32</v>
      </c>
      <c r="H49">
        <f t="shared" si="3"/>
        <v>-9.9999999999997868E-2</v>
      </c>
      <c r="I49" s="121">
        <f t="shared" si="4"/>
        <v>-0.19999999999999751</v>
      </c>
      <c r="J49" s="120"/>
      <c r="K49" s="120"/>
      <c r="L49" s="120"/>
    </row>
    <row r="50" spans="1:12">
      <c r="A50">
        <v>34</v>
      </c>
      <c r="B50">
        <v>11.9</v>
      </c>
      <c r="D50">
        <f t="shared" si="0"/>
        <v>33.5</v>
      </c>
      <c r="E50">
        <f t="shared" si="1"/>
        <v>9.9999999999999645E-2</v>
      </c>
      <c r="G50">
        <f t="shared" si="2"/>
        <v>33</v>
      </c>
      <c r="H50">
        <f t="shared" si="3"/>
        <v>-1.7763568394002505E-15</v>
      </c>
      <c r="I50" s="121">
        <f t="shared" si="4"/>
        <v>9.9999999999996092E-2</v>
      </c>
      <c r="J50" s="120"/>
      <c r="K50" s="120"/>
      <c r="L50" s="120"/>
    </row>
    <row r="51" spans="1:12">
      <c r="A51">
        <v>35</v>
      </c>
      <c r="B51">
        <v>12</v>
      </c>
      <c r="D51">
        <f t="shared" si="0"/>
        <v>34.5</v>
      </c>
      <c r="E51">
        <f t="shared" si="1"/>
        <v>9.9999999999999645E-2</v>
      </c>
      <c r="G51">
        <f t="shared" si="2"/>
        <v>34</v>
      </c>
      <c r="H51">
        <f t="shared" si="3"/>
        <v>0</v>
      </c>
      <c r="I51" s="121">
        <f t="shared" si="4"/>
        <v>1.7763568394002505E-15</v>
      </c>
      <c r="J51" s="120"/>
      <c r="K51" s="120"/>
      <c r="L51" s="120"/>
    </row>
  </sheetData>
  <phoneticPr fontId="1" type="noConversion"/>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工作表24"/>
  <dimension ref="A1:AD48"/>
  <sheetViews>
    <sheetView showGridLines="0" topLeftCell="A30" zoomScale="130" zoomScaleNormal="130" workbookViewId="0">
      <selection activeCell="AR44" sqref="AR44"/>
    </sheetView>
  </sheetViews>
  <sheetFormatPr defaultColWidth="2.77734375" defaultRowHeight="15" customHeight="1"/>
  <cols>
    <col min="13" max="13" width="3.5546875" bestFit="1" customWidth="1"/>
    <col min="15" max="15" width="3.5546875" bestFit="1" customWidth="1"/>
    <col min="24" max="24" width="3.5546875" bestFit="1" customWidth="1"/>
    <col min="25" max="25" width="7.33203125" bestFit="1" customWidth="1"/>
    <col min="26" max="26" width="2.88671875" customWidth="1"/>
    <col min="27" max="27" width="3.5546875" customWidth="1"/>
    <col min="28" max="28" width="1.77734375" customWidth="1"/>
  </cols>
  <sheetData>
    <row r="1" spans="1:24" ht="15" customHeight="1">
      <c r="B1" s="12" t="s">
        <v>97</v>
      </c>
      <c r="C1" s="12" t="s">
        <v>329</v>
      </c>
      <c r="D1" s="12" t="s">
        <v>111</v>
      </c>
      <c r="E1" s="12" t="s">
        <v>112</v>
      </c>
      <c r="F1" s="12" t="s">
        <v>330</v>
      </c>
      <c r="G1" s="12" t="s">
        <v>331</v>
      </c>
      <c r="H1" s="12" t="s">
        <v>332</v>
      </c>
      <c r="I1" s="12" t="s">
        <v>333</v>
      </c>
      <c r="J1" s="12" t="s">
        <v>334</v>
      </c>
      <c r="K1" s="12" t="s">
        <v>335</v>
      </c>
      <c r="L1" s="12" t="s">
        <v>371</v>
      </c>
      <c r="M1" s="12" t="s">
        <v>372</v>
      </c>
      <c r="N1" s="12" t="s">
        <v>373</v>
      </c>
      <c r="O1" s="12" t="s">
        <v>374</v>
      </c>
      <c r="P1" s="12" t="s">
        <v>375</v>
      </c>
      <c r="Q1" s="12" t="s">
        <v>376</v>
      </c>
      <c r="R1" s="12" t="s">
        <v>377</v>
      </c>
      <c r="S1" s="12" t="s">
        <v>378</v>
      </c>
      <c r="T1" s="12" t="s">
        <v>379</v>
      </c>
      <c r="U1" s="12" t="s">
        <v>380</v>
      </c>
    </row>
    <row r="2" spans="1:24" ht="15" customHeight="1">
      <c r="A2" t="s">
        <v>336</v>
      </c>
      <c r="B2" s="3">
        <v>1</v>
      </c>
      <c r="C2" s="3">
        <v>1</v>
      </c>
      <c r="D2" s="3">
        <v>1</v>
      </c>
      <c r="E2" s="3">
        <v>1</v>
      </c>
      <c r="F2" s="3">
        <v>2</v>
      </c>
      <c r="G2" s="3">
        <v>3</v>
      </c>
      <c r="H2" s="3">
        <v>3</v>
      </c>
      <c r="I2" s="3">
        <v>3</v>
      </c>
      <c r="J2" s="3">
        <v>1</v>
      </c>
      <c r="K2" s="3">
        <v>1</v>
      </c>
      <c r="L2" s="3">
        <v>1</v>
      </c>
      <c r="M2" s="3">
        <v>1</v>
      </c>
      <c r="N2" s="3">
        <v>2</v>
      </c>
      <c r="O2" s="3">
        <v>2</v>
      </c>
      <c r="P2" s="3">
        <v>1</v>
      </c>
      <c r="Q2" s="3">
        <v>1</v>
      </c>
      <c r="R2" s="3">
        <v>6</v>
      </c>
      <c r="S2" s="3">
        <v>1</v>
      </c>
      <c r="T2" s="3">
        <v>1</v>
      </c>
      <c r="U2" s="3">
        <v>1</v>
      </c>
      <c r="X2" t="s">
        <v>367</v>
      </c>
    </row>
    <row r="3" spans="1:24" ht="15" customHeight="1">
      <c r="A3" t="s">
        <v>337</v>
      </c>
      <c r="B3" s="3">
        <v>1</v>
      </c>
      <c r="C3" s="3">
        <v>0</v>
      </c>
      <c r="D3" s="3">
        <v>0</v>
      </c>
      <c r="E3" s="3">
        <v>0</v>
      </c>
      <c r="F3" s="3">
        <v>1</v>
      </c>
      <c r="G3" s="3">
        <v>4</v>
      </c>
      <c r="H3" s="3">
        <v>4</v>
      </c>
      <c r="I3" s="3">
        <v>4</v>
      </c>
      <c r="J3" s="3">
        <v>4</v>
      </c>
      <c r="K3" s="3">
        <v>1</v>
      </c>
      <c r="L3" s="3">
        <v>1</v>
      </c>
      <c r="M3" s="3">
        <v>1</v>
      </c>
      <c r="N3" s="3">
        <v>7</v>
      </c>
      <c r="O3" s="3">
        <v>7</v>
      </c>
      <c r="P3" s="3">
        <v>7</v>
      </c>
      <c r="Q3" s="3">
        <v>7</v>
      </c>
      <c r="R3" s="3">
        <v>1</v>
      </c>
      <c r="S3" s="3">
        <v>1</v>
      </c>
      <c r="T3" s="3">
        <v>1</v>
      </c>
      <c r="U3" s="3">
        <v>1</v>
      </c>
      <c r="X3" t="s">
        <v>370</v>
      </c>
    </row>
    <row r="4" spans="1:24" ht="15" customHeight="1">
      <c r="A4" t="s">
        <v>338</v>
      </c>
      <c r="B4" s="3">
        <v>1</v>
      </c>
      <c r="C4" s="3">
        <v>1</v>
      </c>
      <c r="D4" s="3">
        <v>3</v>
      </c>
      <c r="E4" s="3">
        <v>3</v>
      </c>
      <c r="F4" s="3">
        <v>1</v>
      </c>
      <c r="G4" s="3">
        <v>5</v>
      </c>
      <c r="H4" s="3">
        <v>5</v>
      </c>
      <c r="I4" s="3">
        <v>5</v>
      </c>
      <c r="J4" s="3">
        <v>5</v>
      </c>
      <c r="K4" s="3">
        <v>1</v>
      </c>
      <c r="L4" s="3">
        <v>1</v>
      </c>
      <c r="M4" s="3">
        <v>1</v>
      </c>
      <c r="N4" s="3">
        <v>1</v>
      </c>
      <c r="O4" s="3">
        <v>1</v>
      </c>
      <c r="P4" s="3">
        <v>1</v>
      </c>
      <c r="Q4" s="3">
        <v>1</v>
      </c>
      <c r="R4" s="3">
        <v>1</v>
      </c>
      <c r="S4" s="3">
        <v>1</v>
      </c>
      <c r="T4" s="3">
        <v>1</v>
      </c>
      <c r="U4" s="3">
        <v>1</v>
      </c>
      <c r="X4" t="s">
        <v>368</v>
      </c>
    </row>
    <row r="5" spans="1:24" ht="15" customHeight="1">
      <c r="A5" t="s">
        <v>339</v>
      </c>
      <c r="B5" s="3">
        <v>1</v>
      </c>
      <c r="C5" s="3">
        <v>2</v>
      </c>
      <c r="D5" s="3">
        <v>3</v>
      </c>
      <c r="E5" s="3">
        <v>3</v>
      </c>
      <c r="F5" s="3">
        <v>1</v>
      </c>
      <c r="G5" s="3">
        <v>5</v>
      </c>
      <c r="H5" s="3">
        <v>5</v>
      </c>
      <c r="I5" s="3">
        <v>6</v>
      </c>
      <c r="J5" s="3">
        <v>5</v>
      </c>
      <c r="K5" s="3">
        <v>1</v>
      </c>
      <c r="L5" s="3">
        <v>1</v>
      </c>
      <c r="M5" s="3">
        <v>1</v>
      </c>
      <c r="N5" s="3">
        <v>3</v>
      </c>
      <c r="O5" s="3">
        <v>4</v>
      </c>
      <c r="P5" s="3">
        <v>6</v>
      </c>
      <c r="Q5" s="3">
        <v>3</v>
      </c>
      <c r="R5" s="3">
        <v>5</v>
      </c>
      <c r="S5" s="3">
        <v>1</v>
      </c>
      <c r="T5" s="3">
        <v>1</v>
      </c>
      <c r="U5" s="3">
        <v>1</v>
      </c>
      <c r="X5" t="s">
        <v>369</v>
      </c>
    </row>
    <row r="6" spans="1:24" ht="15" customHeight="1">
      <c r="A6" t="s">
        <v>340</v>
      </c>
      <c r="B6" s="3">
        <v>1</v>
      </c>
      <c r="C6" s="3">
        <v>1</v>
      </c>
      <c r="D6" s="3">
        <v>1</v>
      </c>
      <c r="E6" s="3">
        <v>4</v>
      </c>
      <c r="F6" s="3">
        <v>1</v>
      </c>
      <c r="G6" s="3">
        <v>5</v>
      </c>
      <c r="H6" s="3">
        <v>5</v>
      </c>
      <c r="I6" s="3">
        <v>8</v>
      </c>
      <c r="J6" s="3">
        <v>7</v>
      </c>
      <c r="K6" s="3">
        <v>1</v>
      </c>
      <c r="L6" s="3">
        <v>1</v>
      </c>
      <c r="M6" s="3">
        <v>1</v>
      </c>
      <c r="N6" s="3">
        <v>1</v>
      </c>
      <c r="O6" s="3">
        <v>1</v>
      </c>
      <c r="P6" s="3">
        <v>1</v>
      </c>
      <c r="Q6" s="3">
        <v>2</v>
      </c>
      <c r="R6" s="3">
        <v>3</v>
      </c>
      <c r="S6" s="3">
        <v>2</v>
      </c>
      <c r="T6" s="3">
        <v>2</v>
      </c>
      <c r="U6" s="3">
        <v>1</v>
      </c>
    </row>
    <row r="7" spans="1:24" ht="15" customHeight="1">
      <c r="A7" t="s">
        <v>341</v>
      </c>
      <c r="B7" s="3">
        <v>1</v>
      </c>
      <c r="C7" s="3">
        <v>1</v>
      </c>
      <c r="D7" s="3">
        <v>1</v>
      </c>
      <c r="E7" s="3">
        <v>1</v>
      </c>
      <c r="F7" s="3">
        <v>4</v>
      </c>
      <c r="G7" s="3">
        <v>3</v>
      </c>
      <c r="H7" s="3">
        <v>5</v>
      </c>
      <c r="I7" s="3">
        <v>6</v>
      </c>
      <c r="J7" s="3">
        <v>7</v>
      </c>
      <c r="K7" s="3">
        <v>1</v>
      </c>
      <c r="L7" s="3">
        <v>1</v>
      </c>
      <c r="M7" s="3">
        <v>2</v>
      </c>
      <c r="N7" s="3">
        <v>3</v>
      </c>
      <c r="O7" s="3">
        <v>4</v>
      </c>
      <c r="P7" s="3">
        <v>5</v>
      </c>
      <c r="Q7" s="3">
        <v>6</v>
      </c>
      <c r="R7" s="3">
        <v>1</v>
      </c>
      <c r="S7" s="3">
        <v>1</v>
      </c>
      <c r="T7" s="3">
        <v>1</v>
      </c>
      <c r="U7" s="3">
        <v>1</v>
      </c>
    </row>
    <row r="8" spans="1:24" ht="15" customHeight="1">
      <c r="A8" t="s">
        <v>342</v>
      </c>
      <c r="B8" s="3">
        <v>1</v>
      </c>
      <c r="C8" s="3">
        <v>1</v>
      </c>
      <c r="D8" s="3">
        <v>1</v>
      </c>
      <c r="E8" s="3">
        <v>1</v>
      </c>
      <c r="F8" s="3">
        <v>1</v>
      </c>
      <c r="G8" s="3">
        <v>4</v>
      </c>
      <c r="H8" s="3">
        <v>5</v>
      </c>
      <c r="I8" s="3">
        <v>1</v>
      </c>
      <c r="J8" s="3">
        <v>1</v>
      </c>
      <c r="K8" s="3">
        <v>1</v>
      </c>
      <c r="L8" s="3">
        <v>1</v>
      </c>
      <c r="M8" s="3">
        <v>1</v>
      </c>
      <c r="N8" s="3">
        <v>1</v>
      </c>
      <c r="O8" s="3">
        <v>3</v>
      </c>
      <c r="P8" s="3">
        <v>4</v>
      </c>
      <c r="Q8" s="3">
        <v>5</v>
      </c>
      <c r="R8" s="3">
        <v>6</v>
      </c>
      <c r="S8" s="3">
        <v>7</v>
      </c>
      <c r="T8" s="3">
        <v>1</v>
      </c>
      <c r="U8" s="3">
        <v>1</v>
      </c>
    </row>
    <row r="9" spans="1:24" ht="15" customHeight="1">
      <c r="A9" t="s">
        <v>343</v>
      </c>
      <c r="B9" s="3">
        <v>1</v>
      </c>
      <c r="C9" s="3">
        <v>1</v>
      </c>
      <c r="D9" s="3">
        <v>1</v>
      </c>
      <c r="E9" s="3">
        <v>3</v>
      </c>
      <c r="F9" s="3">
        <v>1</v>
      </c>
      <c r="G9" s="3">
        <v>1</v>
      </c>
      <c r="H9" s="3">
        <v>1</v>
      </c>
      <c r="I9" s="3">
        <v>6</v>
      </c>
      <c r="J9" s="3">
        <v>1</v>
      </c>
      <c r="K9" s="3">
        <v>1</v>
      </c>
      <c r="L9" s="3">
        <v>1</v>
      </c>
      <c r="M9" s="3">
        <v>1</v>
      </c>
      <c r="N9" s="3">
        <v>2</v>
      </c>
      <c r="O9" s="3">
        <v>3</v>
      </c>
      <c r="P9" s="3">
        <v>3</v>
      </c>
      <c r="Q9" s="3">
        <v>4</v>
      </c>
      <c r="R9" s="3">
        <v>5</v>
      </c>
      <c r="S9" s="3">
        <v>6</v>
      </c>
      <c r="T9" s="3">
        <v>1</v>
      </c>
      <c r="U9" s="3">
        <v>1</v>
      </c>
    </row>
    <row r="23" spans="1:30" ht="15" customHeight="1">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row>
    <row r="24" spans="1:30" ht="15" customHeight="1">
      <c r="B24" s="12" t="s">
        <v>97</v>
      </c>
      <c r="C24" s="12" t="s">
        <v>329</v>
      </c>
      <c r="D24" s="12" t="s">
        <v>111</v>
      </c>
      <c r="E24" s="12" t="s">
        <v>112</v>
      </c>
      <c r="F24" s="12" t="s">
        <v>330</v>
      </c>
      <c r="G24" s="12" t="s">
        <v>331</v>
      </c>
      <c r="H24" s="12" t="s">
        <v>332</v>
      </c>
      <c r="I24" s="12" t="s">
        <v>333</v>
      </c>
      <c r="J24" s="12" t="s">
        <v>334</v>
      </c>
      <c r="K24" s="12" t="s">
        <v>335</v>
      </c>
      <c r="L24" s="12" t="s">
        <v>371</v>
      </c>
      <c r="M24" s="12" t="s">
        <v>372</v>
      </c>
      <c r="N24" s="12" t="s">
        <v>373</v>
      </c>
      <c r="O24" s="12" t="s">
        <v>374</v>
      </c>
      <c r="P24" s="12" t="s">
        <v>375</v>
      </c>
      <c r="Q24" s="12" t="s">
        <v>376</v>
      </c>
      <c r="R24" s="12" t="s">
        <v>377</v>
      </c>
      <c r="S24" s="12" t="s">
        <v>378</v>
      </c>
      <c r="T24" s="12" t="s">
        <v>379</v>
      </c>
      <c r="U24" s="12" t="s">
        <v>380</v>
      </c>
      <c r="X24" s="109">
        <v>0</v>
      </c>
    </row>
    <row r="25" spans="1:30" ht="15" customHeight="1">
      <c r="A25" t="s">
        <v>336</v>
      </c>
      <c r="B25" s="3">
        <v>1</v>
      </c>
      <c r="C25" s="3">
        <v>1</v>
      </c>
      <c r="D25" s="3">
        <v>1</v>
      </c>
      <c r="E25" s="3">
        <v>1</v>
      </c>
      <c r="F25" s="3">
        <v>2</v>
      </c>
      <c r="G25" s="3">
        <v>3</v>
      </c>
      <c r="H25" s="3">
        <v>3</v>
      </c>
      <c r="I25" s="3">
        <v>3</v>
      </c>
      <c r="J25" s="3">
        <v>1</v>
      </c>
      <c r="K25" s="3">
        <v>1</v>
      </c>
      <c r="L25" s="3">
        <v>1</v>
      </c>
      <c r="M25" s="3">
        <v>1</v>
      </c>
      <c r="N25" s="3">
        <v>2</v>
      </c>
      <c r="O25" s="3">
        <v>2</v>
      </c>
      <c r="P25" s="3">
        <v>1</v>
      </c>
      <c r="Q25" s="3">
        <v>1</v>
      </c>
      <c r="R25" s="3">
        <v>6</v>
      </c>
      <c r="S25" s="3">
        <v>1</v>
      </c>
      <c r="T25" s="3">
        <v>1</v>
      </c>
      <c r="U25" s="3">
        <v>1</v>
      </c>
      <c r="X25" s="112">
        <v>1</v>
      </c>
    </row>
    <row r="26" spans="1:30" ht="15" customHeight="1">
      <c r="A26" t="s">
        <v>337</v>
      </c>
      <c r="B26" s="3">
        <v>1</v>
      </c>
      <c r="C26" s="3">
        <v>0</v>
      </c>
      <c r="D26" s="3">
        <v>0</v>
      </c>
      <c r="E26" s="3">
        <v>0</v>
      </c>
      <c r="F26" s="3">
        <v>1</v>
      </c>
      <c r="G26" s="3">
        <v>4</v>
      </c>
      <c r="H26" s="3">
        <v>4</v>
      </c>
      <c r="I26" s="3">
        <v>4</v>
      </c>
      <c r="J26" s="3">
        <v>4</v>
      </c>
      <c r="K26" s="3">
        <v>1</v>
      </c>
      <c r="L26" s="3">
        <v>1</v>
      </c>
      <c r="M26" s="3">
        <v>1</v>
      </c>
      <c r="N26" s="3">
        <v>7</v>
      </c>
      <c r="O26" s="3">
        <v>7</v>
      </c>
      <c r="P26" s="3">
        <v>7</v>
      </c>
      <c r="Q26" s="3">
        <v>7</v>
      </c>
      <c r="R26" s="3">
        <v>1</v>
      </c>
      <c r="S26" s="3">
        <v>1</v>
      </c>
      <c r="T26" s="3">
        <v>1</v>
      </c>
      <c r="U26" s="3">
        <v>1</v>
      </c>
      <c r="X26" s="112">
        <v>2</v>
      </c>
    </row>
    <row r="27" spans="1:30" ht="15" customHeight="1">
      <c r="A27" t="s">
        <v>338</v>
      </c>
      <c r="B27" s="3">
        <v>1</v>
      </c>
      <c r="C27" s="3">
        <v>1</v>
      </c>
      <c r="D27" s="3">
        <v>3</v>
      </c>
      <c r="E27" s="3">
        <v>3</v>
      </c>
      <c r="F27" s="3">
        <v>1</v>
      </c>
      <c r="G27" s="3">
        <v>5</v>
      </c>
      <c r="H27" s="3">
        <v>5</v>
      </c>
      <c r="I27" s="3">
        <v>5</v>
      </c>
      <c r="J27" s="3">
        <v>5</v>
      </c>
      <c r="K27" s="3">
        <v>1</v>
      </c>
      <c r="L27" s="3">
        <v>1</v>
      </c>
      <c r="M27" s="3">
        <v>1</v>
      </c>
      <c r="N27" s="3">
        <v>1</v>
      </c>
      <c r="O27" s="3">
        <v>1</v>
      </c>
      <c r="P27" s="3">
        <v>1</v>
      </c>
      <c r="Q27" s="3">
        <v>1</v>
      </c>
      <c r="R27" s="3">
        <v>1</v>
      </c>
      <c r="S27" s="3">
        <v>1</v>
      </c>
      <c r="T27" s="3">
        <v>1</v>
      </c>
      <c r="U27" s="3">
        <v>1</v>
      </c>
      <c r="X27" s="112">
        <v>3</v>
      </c>
    </row>
    <row r="28" spans="1:30" ht="15" customHeight="1">
      <c r="A28" t="s">
        <v>339</v>
      </c>
      <c r="B28" s="3">
        <v>1</v>
      </c>
      <c r="C28" s="3">
        <v>2</v>
      </c>
      <c r="D28" s="3">
        <v>3</v>
      </c>
      <c r="E28" s="3">
        <v>3</v>
      </c>
      <c r="F28" s="3">
        <v>1</v>
      </c>
      <c r="G28" s="3">
        <v>5</v>
      </c>
      <c r="H28" s="3">
        <v>5</v>
      </c>
      <c r="I28" s="3">
        <v>6</v>
      </c>
      <c r="J28" s="3">
        <v>5</v>
      </c>
      <c r="K28" s="3">
        <v>1</v>
      </c>
      <c r="L28" s="3">
        <v>1</v>
      </c>
      <c r="M28" s="3">
        <v>1</v>
      </c>
      <c r="N28" s="3">
        <v>3</v>
      </c>
      <c r="O28" s="3">
        <v>4</v>
      </c>
      <c r="P28" s="3">
        <v>6</v>
      </c>
      <c r="Q28" s="3">
        <v>3</v>
      </c>
      <c r="R28" s="3">
        <v>5</v>
      </c>
      <c r="S28" s="3">
        <v>1</v>
      </c>
      <c r="T28" s="3">
        <v>1</v>
      </c>
      <c r="U28" s="3">
        <v>1</v>
      </c>
      <c r="X28" s="112">
        <v>4</v>
      </c>
    </row>
    <row r="29" spans="1:30" ht="15" customHeight="1">
      <c r="A29" t="s">
        <v>340</v>
      </c>
      <c r="B29" s="3">
        <v>1</v>
      </c>
      <c r="C29" s="3">
        <v>1</v>
      </c>
      <c r="D29" s="3">
        <v>1</v>
      </c>
      <c r="E29" s="3">
        <v>4</v>
      </c>
      <c r="F29" s="3">
        <v>1</v>
      </c>
      <c r="G29" s="3">
        <v>5</v>
      </c>
      <c r="H29" s="3">
        <v>5</v>
      </c>
      <c r="I29" s="3">
        <v>8</v>
      </c>
      <c r="J29" s="3">
        <v>7</v>
      </c>
      <c r="K29" s="3">
        <v>1</v>
      </c>
      <c r="L29" s="3">
        <v>1</v>
      </c>
      <c r="M29" s="3">
        <v>1</v>
      </c>
      <c r="N29" s="3">
        <v>1</v>
      </c>
      <c r="O29" s="3">
        <v>1</v>
      </c>
      <c r="P29" s="3">
        <v>1</v>
      </c>
      <c r="Q29" s="3">
        <v>2</v>
      </c>
      <c r="R29" s="3">
        <v>3</v>
      </c>
      <c r="S29" s="3">
        <v>2</v>
      </c>
      <c r="T29" s="3">
        <v>2</v>
      </c>
      <c r="U29" s="3">
        <v>1</v>
      </c>
      <c r="X29" s="112">
        <v>5</v>
      </c>
    </row>
    <row r="30" spans="1:30" ht="15" customHeight="1">
      <c r="A30" t="s">
        <v>341</v>
      </c>
      <c r="B30" s="3">
        <v>1</v>
      </c>
      <c r="C30" s="3">
        <v>1</v>
      </c>
      <c r="D30" s="3">
        <v>1</v>
      </c>
      <c r="E30" s="3">
        <v>1</v>
      </c>
      <c r="F30" s="3">
        <v>4</v>
      </c>
      <c r="G30" s="3">
        <v>3</v>
      </c>
      <c r="H30" s="3">
        <v>5</v>
      </c>
      <c r="I30" s="3">
        <v>6</v>
      </c>
      <c r="J30" s="3">
        <v>7</v>
      </c>
      <c r="K30" s="3">
        <v>1</v>
      </c>
      <c r="L30" s="3">
        <v>1</v>
      </c>
      <c r="M30" s="3">
        <v>2</v>
      </c>
      <c r="N30" s="3">
        <v>3</v>
      </c>
      <c r="O30" s="3">
        <v>4</v>
      </c>
      <c r="P30" s="3">
        <v>5</v>
      </c>
      <c r="Q30" s="3">
        <v>6</v>
      </c>
      <c r="R30" s="3">
        <v>1</v>
      </c>
      <c r="S30" s="3">
        <v>1</v>
      </c>
      <c r="T30" s="3">
        <v>1</v>
      </c>
      <c r="U30" s="3">
        <v>1</v>
      </c>
      <c r="X30" s="112">
        <v>6</v>
      </c>
    </row>
    <row r="31" spans="1:30" ht="15" customHeight="1">
      <c r="A31" t="s">
        <v>342</v>
      </c>
      <c r="B31" s="3">
        <v>1</v>
      </c>
      <c r="C31" s="3">
        <v>1</v>
      </c>
      <c r="D31" s="3">
        <v>1</v>
      </c>
      <c r="E31" s="3">
        <v>1</v>
      </c>
      <c r="F31" s="3">
        <v>1</v>
      </c>
      <c r="G31" s="3">
        <v>4</v>
      </c>
      <c r="H31" s="3">
        <v>5</v>
      </c>
      <c r="I31" s="3">
        <v>1</v>
      </c>
      <c r="J31" s="3">
        <v>1</v>
      </c>
      <c r="K31" s="3">
        <v>1</v>
      </c>
      <c r="L31" s="3">
        <v>1</v>
      </c>
      <c r="M31" s="3">
        <v>1</v>
      </c>
      <c r="N31" s="3">
        <v>1</v>
      </c>
      <c r="O31" s="3">
        <v>3</v>
      </c>
      <c r="P31" s="3">
        <v>4</v>
      </c>
      <c r="Q31" s="3">
        <v>5</v>
      </c>
      <c r="R31" s="3">
        <v>6</v>
      </c>
      <c r="S31" s="3">
        <v>7</v>
      </c>
      <c r="T31" s="3">
        <v>1</v>
      </c>
      <c r="U31" s="3">
        <v>1</v>
      </c>
      <c r="X31" s="112">
        <v>7</v>
      </c>
    </row>
    <row r="32" spans="1:30" ht="15" customHeight="1">
      <c r="A32" t="s">
        <v>343</v>
      </c>
      <c r="B32" s="3">
        <v>1</v>
      </c>
      <c r="C32" s="3">
        <v>1</v>
      </c>
      <c r="D32" s="3">
        <v>1</v>
      </c>
      <c r="E32" s="3">
        <v>3</v>
      </c>
      <c r="F32" s="3">
        <v>1</v>
      </c>
      <c r="G32" s="3">
        <v>1</v>
      </c>
      <c r="H32" s="3">
        <v>1</v>
      </c>
      <c r="I32" s="3">
        <v>6</v>
      </c>
      <c r="J32" s="3">
        <v>1</v>
      </c>
      <c r="K32" s="3">
        <v>1</v>
      </c>
      <c r="L32" s="3">
        <v>1</v>
      </c>
      <c r="M32" s="3">
        <v>1</v>
      </c>
      <c r="N32" s="3">
        <v>2</v>
      </c>
      <c r="O32" s="3">
        <v>3</v>
      </c>
      <c r="P32" s="3">
        <v>3</v>
      </c>
      <c r="Q32" s="3">
        <v>4</v>
      </c>
      <c r="R32" s="3">
        <v>5</v>
      </c>
      <c r="S32" s="3">
        <v>6</v>
      </c>
      <c r="T32" s="3">
        <v>1</v>
      </c>
      <c r="U32" s="3">
        <v>1</v>
      </c>
      <c r="X32" s="113">
        <v>8</v>
      </c>
    </row>
    <row r="34" spans="1:30" ht="15" customHeight="1">
      <c r="B34" t="s">
        <v>344</v>
      </c>
    </row>
    <row r="35" spans="1:30" ht="15" customHeight="1">
      <c r="B35" t="s">
        <v>328</v>
      </c>
    </row>
    <row r="36" spans="1:30" ht="1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row>
    <row r="37" spans="1:30" ht="15" customHeight="1">
      <c r="B37" s="118" t="s">
        <v>97</v>
      </c>
      <c r="C37" s="118" t="s">
        <v>329</v>
      </c>
      <c r="D37" s="118" t="s">
        <v>111</v>
      </c>
      <c r="E37" s="118" t="s">
        <v>112</v>
      </c>
      <c r="F37" s="118" t="s">
        <v>330</v>
      </c>
      <c r="G37" s="118" t="s">
        <v>331</v>
      </c>
      <c r="H37" s="118" t="s">
        <v>332</v>
      </c>
      <c r="I37" s="118" t="s">
        <v>333</v>
      </c>
      <c r="J37" s="118" t="s">
        <v>334</v>
      </c>
      <c r="K37" s="118" t="s">
        <v>335</v>
      </c>
      <c r="L37" s="118" t="s">
        <v>371</v>
      </c>
      <c r="M37" s="118" t="s">
        <v>372</v>
      </c>
      <c r="N37" s="118" t="s">
        <v>373</v>
      </c>
      <c r="O37" s="118" t="s">
        <v>374</v>
      </c>
      <c r="P37" s="118" t="s">
        <v>375</v>
      </c>
      <c r="Q37" s="118" t="s">
        <v>376</v>
      </c>
      <c r="R37" s="118" t="s">
        <v>377</v>
      </c>
      <c r="S37" s="118" t="s">
        <v>378</v>
      </c>
      <c r="T37" s="118" t="s">
        <v>379</v>
      </c>
      <c r="U37" s="118" t="s">
        <v>380</v>
      </c>
      <c r="X37" s="12"/>
    </row>
    <row r="38" spans="1:30" ht="15" customHeight="1">
      <c r="A38" s="102" t="s">
        <v>336</v>
      </c>
      <c r="B38" s="99">
        <v>1</v>
      </c>
      <c r="C38" s="99">
        <v>1</v>
      </c>
      <c r="D38" s="99">
        <v>1</v>
      </c>
      <c r="E38" s="99">
        <v>1</v>
      </c>
      <c r="F38" s="99">
        <v>2</v>
      </c>
      <c r="G38" s="100">
        <v>3</v>
      </c>
      <c r="H38" s="99">
        <v>3</v>
      </c>
      <c r="I38" s="99">
        <v>3</v>
      </c>
      <c r="J38" s="99">
        <v>1</v>
      </c>
      <c r="K38" s="101">
        <v>1</v>
      </c>
      <c r="L38" s="100">
        <v>1</v>
      </c>
      <c r="M38" s="99">
        <v>1</v>
      </c>
      <c r="N38" s="99">
        <v>2</v>
      </c>
      <c r="O38" s="99">
        <v>2</v>
      </c>
      <c r="P38" s="101">
        <v>1</v>
      </c>
      <c r="Q38" s="99">
        <v>1</v>
      </c>
      <c r="R38" s="99">
        <v>6</v>
      </c>
      <c r="S38" s="99">
        <v>1</v>
      </c>
      <c r="T38" s="99">
        <v>1</v>
      </c>
      <c r="U38" s="99">
        <v>1</v>
      </c>
      <c r="X38" s="109">
        <v>0</v>
      </c>
      <c r="Y38" s="116" t="s">
        <v>386</v>
      </c>
      <c r="Z38" s="104">
        <v>0</v>
      </c>
      <c r="AA38" s="102"/>
      <c r="AB38" s="105"/>
      <c r="AC38" s="105"/>
    </row>
    <row r="39" spans="1:30" ht="15" customHeight="1">
      <c r="A39" s="103" t="s">
        <v>337</v>
      </c>
      <c r="B39" s="99">
        <v>1</v>
      </c>
      <c r="C39" s="99">
        <v>0</v>
      </c>
      <c r="D39" s="99">
        <v>0</v>
      </c>
      <c r="E39" s="99">
        <v>0</v>
      </c>
      <c r="F39" s="99">
        <v>1</v>
      </c>
      <c r="G39" s="100">
        <v>4</v>
      </c>
      <c r="H39" s="99">
        <v>4</v>
      </c>
      <c r="I39" s="99">
        <v>4</v>
      </c>
      <c r="J39" s="99">
        <v>4</v>
      </c>
      <c r="K39" s="101">
        <v>1</v>
      </c>
      <c r="L39" s="100">
        <v>1</v>
      </c>
      <c r="M39" s="99">
        <v>3</v>
      </c>
      <c r="N39" s="99">
        <v>3</v>
      </c>
      <c r="O39" s="99">
        <v>4</v>
      </c>
      <c r="P39" s="101">
        <v>5</v>
      </c>
      <c r="Q39" s="99">
        <v>6</v>
      </c>
      <c r="R39" s="99">
        <v>8</v>
      </c>
      <c r="S39" s="99">
        <v>8</v>
      </c>
      <c r="T39" s="99">
        <v>1</v>
      </c>
      <c r="U39" s="99">
        <v>1</v>
      </c>
      <c r="X39" s="110">
        <v>1</v>
      </c>
      <c r="Y39" s="117" t="s">
        <v>382</v>
      </c>
      <c r="Z39" s="106">
        <v>1</v>
      </c>
      <c r="AA39" s="102"/>
      <c r="AB39" s="107"/>
      <c r="AC39" s="106"/>
    </row>
    <row r="40" spans="1:30" ht="15" customHeight="1">
      <c r="A40" s="103" t="s">
        <v>338</v>
      </c>
      <c r="B40" s="99">
        <v>1</v>
      </c>
      <c r="C40" s="99">
        <v>1</v>
      </c>
      <c r="D40" s="99">
        <v>3</v>
      </c>
      <c r="E40" s="99">
        <v>3</v>
      </c>
      <c r="F40" s="99">
        <v>1</v>
      </c>
      <c r="G40" s="100">
        <v>5</v>
      </c>
      <c r="H40" s="99">
        <v>5</v>
      </c>
      <c r="I40" s="99">
        <v>5</v>
      </c>
      <c r="J40" s="99">
        <v>5</v>
      </c>
      <c r="K40" s="101">
        <v>1</v>
      </c>
      <c r="L40" s="100">
        <v>1</v>
      </c>
      <c r="M40" s="99">
        <v>1</v>
      </c>
      <c r="N40" s="99">
        <v>1</v>
      </c>
      <c r="O40" s="99">
        <v>1</v>
      </c>
      <c r="P40" s="101">
        <v>1</v>
      </c>
      <c r="Q40" s="99">
        <v>1</v>
      </c>
      <c r="R40" s="99">
        <v>1</v>
      </c>
      <c r="S40" s="99">
        <v>1</v>
      </c>
      <c r="T40" s="99">
        <v>1</v>
      </c>
      <c r="U40" s="99">
        <v>1</v>
      </c>
      <c r="X40" s="110">
        <v>3</v>
      </c>
      <c r="Y40" s="117" t="s">
        <v>383</v>
      </c>
      <c r="Z40" s="106">
        <v>3</v>
      </c>
      <c r="AA40" s="102"/>
      <c r="AB40" s="107"/>
      <c r="AC40" s="106"/>
    </row>
    <row r="41" spans="1:30" ht="15" customHeight="1">
      <c r="A41" s="103" t="s">
        <v>339</v>
      </c>
      <c r="B41" s="99">
        <v>1</v>
      </c>
      <c r="C41" s="99">
        <v>2</v>
      </c>
      <c r="D41" s="99">
        <v>3</v>
      </c>
      <c r="E41" s="99">
        <v>3</v>
      </c>
      <c r="F41" s="99">
        <v>1</v>
      </c>
      <c r="G41" s="100">
        <v>5</v>
      </c>
      <c r="H41" s="99">
        <v>5</v>
      </c>
      <c r="I41" s="99">
        <v>6</v>
      </c>
      <c r="J41" s="99">
        <v>5</v>
      </c>
      <c r="K41" s="101">
        <v>1</v>
      </c>
      <c r="L41" s="100">
        <v>1</v>
      </c>
      <c r="M41" s="99">
        <v>1</v>
      </c>
      <c r="N41" s="99">
        <v>3</v>
      </c>
      <c r="O41" s="99">
        <v>4</v>
      </c>
      <c r="P41" s="101">
        <v>6</v>
      </c>
      <c r="Q41" s="99">
        <v>3</v>
      </c>
      <c r="R41" s="99">
        <v>5</v>
      </c>
      <c r="S41" s="99">
        <v>1</v>
      </c>
      <c r="T41" s="99">
        <v>1</v>
      </c>
      <c r="U41" s="99">
        <v>1</v>
      </c>
      <c r="X41" s="110">
        <v>5</v>
      </c>
      <c r="Y41" s="117" t="s">
        <v>384</v>
      </c>
      <c r="Z41" s="106">
        <v>5</v>
      </c>
      <c r="AA41" s="102"/>
      <c r="AB41" s="107"/>
      <c r="AC41" s="106"/>
    </row>
    <row r="42" spans="1:30" ht="15" customHeight="1">
      <c r="A42" s="103" t="s">
        <v>340</v>
      </c>
      <c r="B42" s="99">
        <v>1</v>
      </c>
      <c r="C42" s="99">
        <v>1</v>
      </c>
      <c r="D42" s="99">
        <v>1</v>
      </c>
      <c r="E42" s="99">
        <v>4</v>
      </c>
      <c r="F42" s="99">
        <v>1</v>
      </c>
      <c r="G42" s="100">
        <v>5</v>
      </c>
      <c r="H42" s="99">
        <v>5</v>
      </c>
      <c r="I42" s="99">
        <v>8</v>
      </c>
      <c r="J42" s="99">
        <v>7</v>
      </c>
      <c r="K42" s="101">
        <v>6</v>
      </c>
      <c r="L42" s="100">
        <v>6</v>
      </c>
      <c r="M42" s="99">
        <v>1</v>
      </c>
      <c r="N42" s="99">
        <v>1</v>
      </c>
      <c r="O42" s="99">
        <v>1</v>
      </c>
      <c r="P42" s="101">
        <v>1</v>
      </c>
      <c r="Q42" s="99">
        <v>2</v>
      </c>
      <c r="R42" s="99">
        <v>3</v>
      </c>
      <c r="S42" s="99">
        <v>2</v>
      </c>
      <c r="T42" s="99">
        <v>2</v>
      </c>
      <c r="U42" s="99">
        <v>1</v>
      </c>
      <c r="X42" s="111">
        <v>7</v>
      </c>
      <c r="Y42" s="117" t="s">
        <v>385</v>
      </c>
      <c r="Z42" s="106">
        <v>7</v>
      </c>
      <c r="AA42" s="102"/>
      <c r="AB42" s="108"/>
      <c r="AC42" s="105"/>
    </row>
    <row r="43" spans="1:30" ht="15" customHeight="1">
      <c r="A43" s="103" t="s">
        <v>341</v>
      </c>
      <c r="B43" s="99">
        <v>1</v>
      </c>
      <c r="C43" s="99">
        <v>1</v>
      </c>
      <c r="D43" s="99">
        <v>1</v>
      </c>
      <c r="E43" s="99">
        <v>1</v>
      </c>
      <c r="F43" s="99">
        <v>4</v>
      </c>
      <c r="G43" s="100">
        <v>3</v>
      </c>
      <c r="H43" s="99">
        <v>5</v>
      </c>
      <c r="I43" s="99">
        <v>6</v>
      </c>
      <c r="J43" s="99">
        <v>7</v>
      </c>
      <c r="K43" s="101">
        <v>1</v>
      </c>
      <c r="L43" s="100">
        <v>1</v>
      </c>
      <c r="M43" s="99">
        <v>2</v>
      </c>
      <c r="N43" s="99">
        <v>3</v>
      </c>
      <c r="O43" s="99">
        <v>4</v>
      </c>
      <c r="P43" s="101">
        <v>5</v>
      </c>
      <c r="Q43" s="99">
        <v>6</v>
      </c>
      <c r="R43" s="99">
        <v>1</v>
      </c>
      <c r="S43" s="99">
        <v>1</v>
      </c>
      <c r="T43" s="99">
        <v>1</v>
      </c>
      <c r="U43" s="99">
        <v>1</v>
      </c>
    </row>
    <row r="44" spans="1:30" ht="15" customHeight="1">
      <c r="A44" s="103" t="s">
        <v>342</v>
      </c>
      <c r="B44" s="99">
        <v>1</v>
      </c>
      <c r="C44" s="99">
        <v>1</v>
      </c>
      <c r="D44" s="99">
        <v>1</v>
      </c>
      <c r="E44" s="99">
        <v>1</v>
      </c>
      <c r="F44" s="99">
        <v>1</v>
      </c>
      <c r="G44" s="100">
        <v>4</v>
      </c>
      <c r="H44" s="99">
        <v>5</v>
      </c>
      <c r="I44" s="99">
        <v>1</v>
      </c>
      <c r="J44" s="99">
        <v>1</v>
      </c>
      <c r="K44" s="101">
        <v>1</v>
      </c>
      <c r="L44" s="100">
        <v>1</v>
      </c>
      <c r="M44" s="99">
        <v>1</v>
      </c>
      <c r="N44" s="99">
        <v>1</v>
      </c>
      <c r="O44" s="99">
        <v>3</v>
      </c>
      <c r="P44" s="101">
        <v>4</v>
      </c>
      <c r="Q44" s="99">
        <v>5</v>
      </c>
      <c r="R44" s="99">
        <v>6</v>
      </c>
      <c r="S44" s="99">
        <v>7</v>
      </c>
      <c r="T44" s="99">
        <v>1</v>
      </c>
      <c r="U44" s="99">
        <v>1</v>
      </c>
    </row>
    <row r="45" spans="1:30" ht="15" customHeight="1">
      <c r="A45" s="103" t="s">
        <v>343</v>
      </c>
      <c r="B45" s="99">
        <v>1</v>
      </c>
      <c r="C45" s="99">
        <v>1</v>
      </c>
      <c r="D45" s="99">
        <v>1</v>
      </c>
      <c r="E45" s="99">
        <v>3</v>
      </c>
      <c r="F45" s="99">
        <v>1</v>
      </c>
      <c r="G45" s="100">
        <v>1</v>
      </c>
      <c r="H45" s="99">
        <v>1</v>
      </c>
      <c r="I45" s="99">
        <v>6</v>
      </c>
      <c r="J45" s="99">
        <v>1</v>
      </c>
      <c r="K45" s="101">
        <v>1</v>
      </c>
      <c r="L45" s="100">
        <v>1</v>
      </c>
      <c r="M45" s="99">
        <v>1</v>
      </c>
      <c r="N45" s="99">
        <v>2</v>
      </c>
      <c r="O45" s="99">
        <v>3</v>
      </c>
      <c r="P45" s="101">
        <v>3</v>
      </c>
      <c r="Q45" s="99">
        <v>4</v>
      </c>
      <c r="R45" s="99">
        <v>5</v>
      </c>
      <c r="S45" s="99">
        <v>6</v>
      </c>
      <c r="T45" s="99">
        <v>1</v>
      </c>
      <c r="U45" s="99">
        <v>1</v>
      </c>
    </row>
    <row r="47" spans="1:30" ht="15" customHeight="1">
      <c r="B47" t="s">
        <v>345</v>
      </c>
    </row>
    <row r="48" spans="1:30" ht="1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row>
  </sheetData>
  <phoneticPr fontId="1" type="noConversion"/>
  <conditionalFormatting sqref="B25:U32 X25:X32">
    <cfRule type="colorScale" priority="13">
      <colorScale>
        <cfvo type="min"/>
        <cfvo type="max"/>
        <color rgb="FFFCFCFF"/>
        <color rgb="FFF8696B"/>
      </colorScale>
    </cfRule>
  </conditionalFormatting>
  <conditionalFormatting sqref="X38:X42 B38:U45">
    <cfRule type="cellIs" dxfId="13" priority="14" stopIfTrue="1" operator="greaterThanOrEqual">
      <formula>$Z$42</formula>
    </cfRule>
    <cfRule type="cellIs" dxfId="12" priority="15" stopIfTrue="1" operator="greaterThanOrEqual">
      <formula>$Z$41</formula>
    </cfRule>
    <cfRule type="cellIs" dxfId="11" priority="16" stopIfTrue="1" operator="greaterThanOrEqual">
      <formula>$Z$40</formula>
    </cfRule>
    <cfRule type="cellIs" dxfId="10" priority="17" stopIfTrue="1" operator="greaterThanOrEqual">
      <formula>$Z$39</formula>
    </cfRule>
    <cfRule type="cellIs" dxfId="9" priority="18" stopIfTrue="1" operator="greaterThanOrEqual">
      <formula>$Z$38</formula>
    </cfRule>
  </conditionalFormatting>
  <pageMargins left="0.7" right="0.7" top="0.75" bottom="0.75" header="0.3" footer="0.3"/>
  <drawing r:id="rId1"/>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59"/>
  <sheetViews>
    <sheetView showGridLines="0" zoomScale="70" zoomScaleNormal="70" workbookViewId="0">
      <selection activeCell="BK16" sqref="BK16"/>
    </sheetView>
  </sheetViews>
  <sheetFormatPr defaultRowHeight="16.2"/>
  <cols>
    <col min="1" max="1" width="8.21875" bestFit="1" customWidth="1"/>
    <col min="2" max="13" width="4.5546875" customWidth="1"/>
    <col min="15" max="53" width="1.88671875" customWidth="1"/>
  </cols>
  <sheetData>
    <row r="1" spans="1:13" ht="15" customHeight="1">
      <c r="A1" s="132" t="s">
        <v>448</v>
      </c>
      <c r="B1" s="132" t="s">
        <v>447</v>
      </c>
      <c r="C1" s="132" t="s">
        <v>446</v>
      </c>
      <c r="D1" s="132" t="s">
        <v>445</v>
      </c>
      <c r="E1" s="132" t="s">
        <v>444</v>
      </c>
      <c r="F1" s="132" t="s">
        <v>443</v>
      </c>
      <c r="G1" s="132" t="s">
        <v>442</v>
      </c>
      <c r="H1" s="132" t="s">
        <v>441</v>
      </c>
      <c r="I1" s="132" t="s">
        <v>440</v>
      </c>
      <c r="J1" s="132" t="s">
        <v>439</v>
      </c>
      <c r="K1" s="132" t="s">
        <v>438</v>
      </c>
      <c r="L1" s="132" t="s">
        <v>437</v>
      </c>
      <c r="M1" s="132" t="s">
        <v>436</v>
      </c>
    </row>
    <row r="2" spans="1:13">
      <c r="A2" s="131" t="s">
        <v>434</v>
      </c>
      <c r="B2" s="133">
        <v>-1.1000000000000001</v>
      </c>
      <c r="C2" s="133">
        <v>-0.5</v>
      </c>
      <c r="D2" s="133">
        <v>1.1000000000000001</v>
      </c>
      <c r="E2" s="133">
        <v>3.4</v>
      </c>
      <c r="F2" s="133">
        <v>5.7</v>
      </c>
      <c r="G2" s="133">
        <v>7.1</v>
      </c>
      <c r="H2" s="133">
        <v>7.9</v>
      </c>
      <c r="I2" s="133">
        <v>7.8</v>
      </c>
      <c r="J2" s="133">
        <v>7.1</v>
      </c>
      <c r="K2" s="133">
        <v>6.5</v>
      </c>
      <c r="L2" s="133">
        <v>4</v>
      </c>
      <c r="M2" s="133">
        <v>0.8</v>
      </c>
    </row>
    <row r="3" spans="1:13">
      <c r="A3" s="131" t="s">
        <v>433</v>
      </c>
      <c r="B3" s="133">
        <v>6.2</v>
      </c>
      <c r="C3" s="133">
        <v>7.2</v>
      </c>
      <c r="D3" s="133">
        <v>9.3000000000000007</v>
      </c>
      <c r="E3" s="133">
        <v>11.4</v>
      </c>
      <c r="F3" s="133">
        <v>12.9</v>
      </c>
      <c r="G3" s="133">
        <v>14.2</v>
      </c>
      <c r="H3" s="133">
        <v>14.6</v>
      </c>
      <c r="I3" s="133">
        <v>14.4</v>
      </c>
      <c r="J3" s="133">
        <v>13.7</v>
      </c>
      <c r="K3" s="133">
        <v>12.3</v>
      </c>
      <c r="L3" s="133">
        <v>10.3</v>
      </c>
      <c r="M3" s="133">
        <v>7.3</v>
      </c>
    </row>
    <row r="4" spans="1:13">
      <c r="A4" s="131" t="s">
        <v>432</v>
      </c>
      <c r="B4" s="133">
        <v>10.1</v>
      </c>
      <c r="C4" s="133">
        <v>10.9</v>
      </c>
      <c r="D4" s="133">
        <v>13</v>
      </c>
      <c r="E4" s="133">
        <v>16.399999999999999</v>
      </c>
      <c r="F4" s="133">
        <v>19.399999999999999</v>
      </c>
      <c r="G4" s="133">
        <v>21.8</v>
      </c>
      <c r="H4" s="133">
        <v>23.2</v>
      </c>
      <c r="I4" s="133">
        <v>22.9</v>
      </c>
      <c r="J4" s="133">
        <v>21</v>
      </c>
      <c r="K4" s="133">
        <v>17.899999999999999</v>
      </c>
      <c r="L4" s="133">
        <v>14.9</v>
      </c>
      <c r="M4" s="133">
        <v>11.4</v>
      </c>
    </row>
    <row r="5" spans="1:13">
      <c r="A5" s="131" t="s">
        <v>431</v>
      </c>
      <c r="B5" s="133">
        <v>11.8</v>
      </c>
      <c r="C5" s="133">
        <v>12.5</v>
      </c>
      <c r="D5" s="133">
        <v>14.7</v>
      </c>
      <c r="E5" s="133">
        <v>18</v>
      </c>
      <c r="F5" s="133">
        <v>21</v>
      </c>
      <c r="G5" s="133">
        <v>23.3</v>
      </c>
      <c r="H5" s="133">
        <v>24.8</v>
      </c>
      <c r="I5" s="133">
        <v>24.6</v>
      </c>
      <c r="J5" s="133">
        <v>22.7</v>
      </c>
      <c r="K5" s="133">
        <v>19.8</v>
      </c>
      <c r="L5" s="133">
        <v>16.8</v>
      </c>
      <c r="M5" s="133">
        <v>13.3</v>
      </c>
    </row>
    <row r="6" spans="1:13">
      <c r="A6" s="131" t="s">
        <v>430</v>
      </c>
      <c r="B6" s="133">
        <v>14.2</v>
      </c>
      <c r="C6" s="133">
        <v>15.1</v>
      </c>
      <c r="D6" s="133">
        <v>16.899999999999999</v>
      </c>
      <c r="E6" s="133">
        <v>19.2</v>
      </c>
      <c r="F6" s="133">
        <v>21</v>
      </c>
      <c r="G6" s="133">
        <v>22.2</v>
      </c>
      <c r="H6" s="133">
        <v>23</v>
      </c>
      <c r="I6" s="133">
        <v>22.7</v>
      </c>
      <c r="J6" s="133">
        <v>22.1</v>
      </c>
      <c r="K6" s="133">
        <v>20.7</v>
      </c>
      <c r="L6" s="133">
        <v>18.3</v>
      </c>
      <c r="M6" s="133">
        <v>15.2</v>
      </c>
    </row>
    <row r="7" spans="1:13">
      <c r="A7" s="131" t="s">
        <v>429</v>
      </c>
      <c r="B7" s="133">
        <v>15.2</v>
      </c>
      <c r="C7" s="133">
        <v>15.6</v>
      </c>
      <c r="D7" s="133">
        <v>17.399999999999999</v>
      </c>
      <c r="E7" s="133">
        <v>21.1</v>
      </c>
      <c r="F7" s="133">
        <v>24.5</v>
      </c>
      <c r="G7" s="133">
        <v>26.9</v>
      </c>
      <c r="H7" s="133">
        <v>28.8</v>
      </c>
      <c r="I7" s="133">
        <v>28.6</v>
      </c>
      <c r="J7" s="133">
        <v>26.7</v>
      </c>
      <c r="K7" s="133">
        <v>23.7</v>
      </c>
      <c r="L7" s="133">
        <v>20.6</v>
      </c>
      <c r="M7" s="133">
        <v>16.899999999999999</v>
      </c>
    </row>
    <row r="8" spans="1:13">
      <c r="A8" s="131" t="s">
        <v>428</v>
      </c>
      <c r="B8" s="133">
        <v>15.5</v>
      </c>
      <c r="C8" s="133">
        <v>15.9</v>
      </c>
      <c r="D8" s="133">
        <v>17.899999999999999</v>
      </c>
      <c r="E8" s="133">
        <v>21.7</v>
      </c>
      <c r="F8" s="133">
        <v>24.9</v>
      </c>
      <c r="G8" s="133">
        <v>27.4</v>
      </c>
      <c r="H8" s="133">
        <v>29</v>
      </c>
      <c r="I8" s="133">
        <v>28.7</v>
      </c>
      <c r="J8" s="133">
        <v>27.1</v>
      </c>
      <c r="K8" s="133">
        <v>24.2</v>
      </c>
      <c r="L8" s="133">
        <v>21.2</v>
      </c>
      <c r="M8" s="133">
        <v>17.7</v>
      </c>
    </row>
    <row r="9" spans="1:13">
      <c r="A9" s="131" t="s">
        <v>427</v>
      </c>
      <c r="B9" s="133">
        <v>15.7</v>
      </c>
      <c r="C9" s="133">
        <v>15.9</v>
      </c>
      <c r="D9" s="133">
        <v>17.5</v>
      </c>
      <c r="E9" s="133">
        <v>20.399999999999999</v>
      </c>
      <c r="F9" s="133">
        <v>23.4</v>
      </c>
      <c r="G9" s="133">
        <v>26</v>
      </c>
      <c r="H9" s="133">
        <v>28</v>
      </c>
      <c r="I9" s="133">
        <v>27.9</v>
      </c>
      <c r="J9" s="133">
        <v>26.3</v>
      </c>
      <c r="K9" s="133">
        <v>23.7</v>
      </c>
      <c r="L9" s="133">
        <v>20.7</v>
      </c>
      <c r="M9" s="133">
        <v>17.399999999999999</v>
      </c>
    </row>
    <row r="10" spans="1:13">
      <c r="A10" s="131" t="s">
        <v>426</v>
      </c>
      <c r="B10" s="133">
        <v>16</v>
      </c>
      <c r="C10" s="133">
        <v>16.2</v>
      </c>
      <c r="D10" s="133">
        <v>17.899999999999999</v>
      </c>
      <c r="E10" s="133">
        <v>21.3</v>
      </c>
      <c r="F10" s="133">
        <v>24.5</v>
      </c>
      <c r="G10" s="133">
        <v>27.3</v>
      </c>
      <c r="H10" s="133">
        <v>29.3</v>
      </c>
      <c r="I10" s="133">
        <v>28.9</v>
      </c>
      <c r="J10" s="133">
        <v>27</v>
      </c>
      <c r="K10" s="133">
        <v>24.1</v>
      </c>
      <c r="L10" s="133">
        <v>21.2</v>
      </c>
      <c r="M10" s="133">
        <v>17.7</v>
      </c>
    </row>
    <row r="11" spans="1:13">
      <c r="A11" s="131" t="s">
        <v>425</v>
      </c>
      <c r="B11" s="133">
        <v>16</v>
      </c>
      <c r="C11" s="133">
        <v>16.3</v>
      </c>
      <c r="D11" s="133">
        <v>18.5</v>
      </c>
      <c r="E11" s="133">
        <v>22.4</v>
      </c>
      <c r="F11" s="133">
        <v>25.5</v>
      </c>
      <c r="G11" s="133">
        <v>27.8</v>
      </c>
      <c r="H11" s="133">
        <v>29</v>
      </c>
      <c r="I11" s="133">
        <v>28.8</v>
      </c>
      <c r="J11" s="133">
        <v>27.4</v>
      </c>
      <c r="K11" s="133">
        <v>24.6</v>
      </c>
      <c r="L11" s="133">
        <v>21.4</v>
      </c>
      <c r="M11" s="133">
        <v>17.7</v>
      </c>
    </row>
    <row r="12" spans="1:13">
      <c r="A12" s="131" t="s">
        <v>424</v>
      </c>
      <c r="B12" s="133">
        <v>16.100000000000001</v>
      </c>
      <c r="C12" s="133">
        <v>16.5</v>
      </c>
      <c r="D12" s="133">
        <v>18.5</v>
      </c>
      <c r="E12" s="133">
        <v>21.9</v>
      </c>
      <c r="F12" s="133">
        <v>25.2</v>
      </c>
      <c r="G12" s="133">
        <v>27.7</v>
      </c>
      <c r="H12" s="133">
        <v>29.6</v>
      </c>
      <c r="I12" s="133">
        <v>29.2</v>
      </c>
      <c r="J12" s="133">
        <v>27.4</v>
      </c>
      <c r="K12" s="133">
        <v>24.5</v>
      </c>
      <c r="L12" s="133">
        <v>21.5</v>
      </c>
      <c r="M12" s="133">
        <v>17.899999999999999</v>
      </c>
    </row>
    <row r="13" spans="1:13">
      <c r="A13" s="131" t="s">
        <v>423</v>
      </c>
      <c r="B13" s="133">
        <v>16.3</v>
      </c>
      <c r="C13" s="133">
        <v>16.899999999999999</v>
      </c>
      <c r="D13" s="133">
        <v>18.899999999999999</v>
      </c>
      <c r="E13" s="133">
        <v>21.7</v>
      </c>
      <c r="F13" s="133">
        <v>24.4</v>
      </c>
      <c r="G13" s="133">
        <v>26.8</v>
      </c>
      <c r="H13" s="133">
        <v>28.6</v>
      </c>
      <c r="I13" s="133">
        <v>28.3</v>
      </c>
      <c r="J13" s="133">
        <v>26.5</v>
      </c>
      <c r="K13" s="133">
        <v>23.6</v>
      </c>
      <c r="L13" s="133">
        <v>20.6</v>
      </c>
      <c r="M13" s="133">
        <v>17.5</v>
      </c>
    </row>
    <row r="14" spans="1:13">
      <c r="A14" s="131" t="s">
        <v>422</v>
      </c>
      <c r="B14" s="133">
        <v>16.399999999999999</v>
      </c>
      <c r="C14" s="133">
        <v>16.899999999999999</v>
      </c>
      <c r="D14" s="133">
        <v>18.8</v>
      </c>
      <c r="E14" s="133">
        <v>21.6</v>
      </c>
      <c r="F14" s="133">
        <v>24.4</v>
      </c>
      <c r="G14" s="133">
        <v>26.9</v>
      </c>
      <c r="H14" s="133">
        <v>28.6</v>
      </c>
      <c r="I14" s="133">
        <v>28.2</v>
      </c>
      <c r="J14" s="133">
        <v>26.6</v>
      </c>
      <c r="K14" s="133">
        <v>23.8</v>
      </c>
      <c r="L14" s="133">
        <v>20.9</v>
      </c>
      <c r="M14" s="133">
        <v>17.7</v>
      </c>
    </row>
    <row r="15" spans="1:13">
      <c r="A15" s="131" t="s">
        <v>421</v>
      </c>
      <c r="B15" s="133">
        <v>16.5</v>
      </c>
      <c r="C15" s="133">
        <v>17.3</v>
      </c>
      <c r="D15" s="133">
        <v>19.7</v>
      </c>
      <c r="E15" s="133">
        <v>23</v>
      </c>
      <c r="F15" s="133">
        <v>25.8</v>
      </c>
      <c r="G15" s="133">
        <v>27.8</v>
      </c>
      <c r="H15" s="133">
        <v>28.6</v>
      </c>
      <c r="I15" s="133">
        <v>28.2</v>
      </c>
      <c r="J15" s="133">
        <v>27</v>
      </c>
      <c r="K15" s="133">
        <v>24.5</v>
      </c>
      <c r="L15" s="133">
        <v>21.3</v>
      </c>
      <c r="M15" s="133">
        <v>17.7</v>
      </c>
    </row>
    <row r="16" spans="1:13">
      <c r="A16" s="131" t="s">
        <v>420</v>
      </c>
      <c r="B16" s="133">
        <v>16.600000000000001</v>
      </c>
      <c r="C16" s="133">
        <v>17.3</v>
      </c>
      <c r="D16" s="133">
        <v>19.600000000000001</v>
      </c>
      <c r="E16" s="133">
        <v>23.1</v>
      </c>
      <c r="F16" s="133">
        <v>26</v>
      </c>
      <c r="G16" s="133">
        <v>27.6</v>
      </c>
      <c r="H16" s="133">
        <v>28.6</v>
      </c>
      <c r="I16" s="133">
        <v>28.3</v>
      </c>
      <c r="J16" s="133">
        <v>27.4</v>
      </c>
      <c r="K16" s="133">
        <v>25.2</v>
      </c>
      <c r="L16" s="133">
        <v>21.9</v>
      </c>
      <c r="M16" s="133">
        <v>18.100000000000001</v>
      </c>
    </row>
    <row r="17" spans="1:35">
      <c r="A17" s="131" t="s">
        <v>419</v>
      </c>
      <c r="B17" s="133">
        <v>16.899999999999999</v>
      </c>
      <c r="C17" s="133">
        <v>17.100000000000001</v>
      </c>
      <c r="D17" s="133">
        <v>19.5</v>
      </c>
      <c r="E17" s="133">
        <v>23</v>
      </c>
      <c r="F17" s="133">
        <v>25.7</v>
      </c>
      <c r="G17" s="133">
        <v>27.6</v>
      </c>
      <c r="H17" s="133">
        <v>28.7</v>
      </c>
      <c r="I17" s="133">
        <v>28.6</v>
      </c>
      <c r="J17" s="133">
        <v>27.8</v>
      </c>
      <c r="K17" s="133">
        <v>25.4</v>
      </c>
      <c r="L17" s="133">
        <v>22.4</v>
      </c>
      <c r="M17" s="133">
        <v>18.899999999999999</v>
      </c>
    </row>
    <row r="18" spans="1:35">
      <c r="A18" s="131" t="s">
        <v>418</v>
      </c>
      <c r="B18" s="133">
        <v>17.600000000000001</v>
      </c>
      <c r="C18" s="133">
        <v>18.600000000000001</v>
      </c>
      <c r="D18" s="133">
        <v>21.2</v>
      </c>
      <c r="E18" s="133">
        <v>24.5</v>
      </c>
      <c r="F18" s="133">
        <v>27.2</v>
      </c>
      <c r="G18" s="133">
        <v>28.5</v>
      </c>
      <c r="H18" s="133">
        <v>29.2</v>
      </c>
      <c r="I18" s="133">
        <v>28.8</v>
      </c>
      <c r="J18" s="133">
        <v>28.1</v>
      </c>
      <c r="K18" s="133">
        <v>26.1</v>
      </c>
      <c r="L18" s="133">
        <v>22.8</v>
      </c>
      <c r="M18" s="133">
        <v>19.100000000000001</v>
      </c>
    </row>
    <row r="19" spans="1:35">
      <c r="A19" s="131" t="s">
        <v>417</v>
      </c>
      <c r="B19" s="133">
        <v>17.8</v>
      </c>
      <c r="C19" s="133">
        <v>18.2</v>
      </c>
      <c r="D19" s="133">
        <v>20.3</v>
      </c>
      <c r="E19" s="133">
        <v>23.3</v>
      </c>
      <c r="F19" s="133">
        <v>25.7</v>
      </c>
      <c r="G19" s="133">
        <v>27.4</v>
      </c>
      <c r="H19" s="133">
        <v>28.4</v>
      </c>
      <c r="I19" s="133">
        <v>28.2</v>
      </c>
      <c r="J19" s="133">
        <v>27.3</v>
      </c>
      <c r="K19" s="133">
        <v>25.3</v>
      </c>
      <c r="L19" s="133">
        <v>22.7</v>
      </c>
      <c r="M19" s="133">
        <v>19.600000000000001</v>
      </c>
    </row>
    <row r="20" spans="1:35">
      <c r="A20" s="131" t="s">
        <v>416</v>
      </c>
      <c r="B20" s="133">
        <v>18</v>
      </c>
      <c r="C20" s="133">
        <v>18.399999999999999</v>
      </c>
      <c r="D20" s="133">
        <v>20.2</v>
      </c>
      <c r="E20" s="133">
        <v>22.7</v>
      </c>
      <c r="F20" s="133">
        <v>25.1</v>
      </c>
      <c r="G20" s="133">
        <v>27.1</v>
      </c>
      <c r="H20" s="133">
        <v>28.5</v>
      </c>
      <c r="I20" s="133">
        <v>28.2</v>
      </c>
      <c r="J20" s="133">
        <v>26.8</v>
      </c>
      <c r="K20" s="133">
        <v>24.8</v>
      </c>
      <c r="L20" s="133">
        <v>22.2</v>
      </c>
      <c r="M20" s="133">
        <v>19.3</v>
      </c>
    </row>
    <row r="21" spans="1:35">
      <c r="A21" s="131" t="s">
        <v>415</v>
      </c>
      <c r="B21" s="133">
        <v>18.5</v>
      </c>
      <c r="C21" s="133">
        <v>19</v>
      </c>
      <c r="D21" s="133">
        <v>20.5</v>
      </c>
      <c r="E21" s="133">
        <v>22.4</v>
      </c>
      <c r="F21" s="133">
        <v>24.3</v>
      </c>
      <c r="G21" s="133">
        <v>25.7</v>
      </c>
      <c r="H21" s="133">
        <v>26.3</v>
      </c>
      <c r="I21" s="133">
        <v>26.1</v>
      </c>
      <c r="J21" s="133">
        <v>25.2</v>
      </c>
      <c r="K21" s="133">
        <v>23.8</v>
      </c>
      <c r="L21" s="133">
        <v>21.7</v>
      </c>
      <c r="M21" s="133">
        <v>19.399999999999999</v>
      </c>
    </row>
    <row r="22" spans="1:35">
      <c r="A22" s="131" t="s">
        <v>414</v>
      </c>
      <c r="B22" s="133">
        <v>18.899999999999999</v>
      </c>
      <c r="C22" s="133">
        <v>19.399999999999999</v>
      </c>
      <c r="D22" s="133">
        <v>21</v>
      </c>
      <c r="E22" s="133">
        <v>23.2</v>
      </c>
      <c r="F22" s="133">
        <v>25.3</v>
      </c>
      <c r="G22" s="133">
        <v>27.1</v>
      </c>
      <c r="H22" s="133">
        <v>28.1</v>
      </c>
      <c r="I22" s="133">
        <v>27.9</v>
      </c>
      <c r="J22" s="133">
        <v>26.8</v>
      </c>
      <c r="K22" s="133">
        <v>25.2</v>
      </c>
      <c r="L22" s="133">
        <v>22.7</v>
      </c>
      <c r="M22" s="133">
        <v>20</v>
      </c>
    </row>
    <row r="23" spans="1:35">
      <c r="A23" s="131" t="s">
        <v>413</v>
      </c>
      <c r="B23" s="133">
        <v>19.3</v>
      </c>
      <c r="C23" s="133">
        <v>20.3</v>
      </c>
      <c r="D23" s="133">
        <v>22.6</v>
      </c>
      <c r="E23" s="133">
        <v>25.4</v>
      </c>
      <c r="F23" s="133">
        <v>27.5</v>
      </c>
      <c r="G23" s="133">
        <v>28.5</v>
      </c>
      <c r="H23" s="133">
        <v>29.2</v>
      </c>
      <c r="I23" s="133">
        <v>28.7</v>
      </c>
      <c r="J23" s="133">
        <v>28.1</v>
      </c>
      <c r="K23" s="133">
        <v>26.7</v>
      </c>
      <c r="L23" s="133">
        <v>24</v>
      </c>
      <c r="M23" s="133">
        <v>20.6</v>
      </c>
    </row>
    <row r="24" spans="1:35">
      <c r="A24" s="131" t="s">
        <v>412</v>
      </c>
      <c r="B24" s="133">
        <v>19.5</v>
      </c>
      <c r="C24" s="133">
        <v>20</v>
      </c>
      <c r="D24" s="133">
        <v>21.8</v>
      </c>
      <c r="E24" s="133">
        <v>24.1</v>
      </c>
      <c r="F24" s="133">
        <v>26.2</v>
      </c>
      <c r="G24" s="133">
        <v>27.8</v>
      </c>
      <c r="H24" s="133">
        <v>28.9</v>
      </c>
      <c r="I24" s="133">
        <v>28.7</v>
      </c>
      <c r="J24" s="133">
        <v>27.5</v>
      </c>
      <c r="K24" s="133">
        <v>25.7</v>
      </c>
      <c r="L24" s="133">
        <v>23.3</v>
      </c>
      <c r="M24" s="133">
        <v>20.5</v>
      </c>
    </row>
    <row r="25" spans="1:35">
      <c r="A25" s="131" t="s">
        <v>411</v>
      </c>
      <c r="B25" s="133">
        <v>20.3</v>
      </c>
      <c r="C25" s="133">
        <v>20.9</v>
      </c>
      <c r="D25" s="133">
        <v>22.6</v>
      </c>
      <c r="E25" s="133">
        <v>24.7</v>
      </c>
      <c r="F25" s="133">
        <v>26.5</v>
      </c>
      <c r="G25" s="133">
        <v>28</v>
      </c>
      <c r="H25" s="133">
        <v>28.6</v>
      </c>
      <c r="I25" s="133">
        <v>28.2</v>
      </c>
      <c r="J25" s="133">
        <v>27.2</v>
      </c>
      <c r="K25" s="133">
        <v>26</v>
      </c>
      <c r="L25" s="133">
        <v>24</v>
      </c>
      <c r="M25" s="133">
        <v>21.3</v>
      </c>
    </row>
    <row r="26" spans="1:35">
      <c r="A26" s="131" t="s">
        <v>410</v>
      </c>
      <c r="B26" s="133">
        <v>20.7</v>
      </c>
      <c r="C26" s="133">
        <v>21.4</v>
      </c>
      <c r="D26" s="133">
        <v>23.2</v>
      </c>
      <c r="E26" s="133">
        <v>25.2</v>
      </c>
      <c r="F26" s="133">
        <v>27</v>
      </c>
      <c r="G26" s="133">
        <v>27.9</v>
      </c>
      <c r="H26" s="133">
        <v>28.4</v>
      </c>
      <c r="I26" s="133">
        <v>28.1</v>
      </c>
      <c r="J26" s="133">
        <v>27.4</v>
      </c>
      <c r="K26" s="133">
        <v>26.3</v>
      </c>
      <c r="L26" s="133">
        <v>24.3</v>
      </c>
      <c r="M26" s="133">
        <v>21.7</v>
      </c>
    </row>
    <row r="28" spans="1:35">
      <c r="B28" s="121"/>
      <c r="F28" s="121"/>
    </row>
    <row r="31" spans="1:35">
      <c r="A31" s="132" t="s">
        <v>435</v>
      </c>
      <c r="B31" s="132">
        <v>1</v>
      </c>
      <c r="C31" s="132">
        <v>2</v>
      </c>
      <c r="D31" s="132">
        <v>3</v>
      </c>
      <c r="E31" s="132">
        <v>4</v>
      </c>
      <c r="F31" s="132">
        <v>5</v>
      </c>
      <c r="G31" s="132">
        <v>6</v>
      </c>
      <c r="H31" s="132">
        <v>7</v>
      </c>
      <c r="I31" s="132">
        <v>8</v>
      </c>
      <c r="J31" s="132">
        <v>9</v>
      </c>
      <c r="K31" s="132">
        <v>10</v>
      </c>
      <c r="L31" s="132">
        <v>11</v>
      </c>
      <c r="M31" s="132">
        <v>12</v>
      </c>
      <c r="O31">
        <v>0</v>
      </c>
      <c r="P31">
        <v>0.05</v>
      </c>
      <c r="Q31">
        <v>0.1</v>
      </c>
      <c r="R31">
        <v>0.15</v>
      </c>
      <c r="S31">
        <v>0.2</v>
      </c>
      <c r="T31">
        <v>0.25</v>
      </c>
      <c r="U31">
        <v>0.3</v>
      </c>
      <c r="V31">
        <v>0.35</v>
      </c>
      <c r="W31">
        <v>0.4</v>
      </c>
      <c r="X31">
        <v>0.45</v>
      </c>
      <c r="Y31">
        <v>0.5</v>
      </c>
      <c r="Z31">
        <v>0.55000000000000004</v>
      </c>
      <c r="AA31">
        <v>0.6</v>
      </c>
      <c r="AB31">
        <v>0.65</v>
      </c>
      <c r="AC31">
        <v>0.7</v>
      </c>
      <c r="AD31">
        <v>0.75</v>
      </c>
      <c r="AE31">
        <v>0.8</v>
      </c>
      <c r="AF31">
        <v>0.85</v>
      </c>
      <c r="AG31">
        <v>0.9</v>
      </c>
      <c r="AH31">
        <v>0.95</v>
      </c>
      <c r="AI31">
        <v>1</v>
      </c>
    </row>
    <row r="32" spans="1:35">
      <c r="A32" s="131" t="s">
        <v>434</v>
      </c>
      <c r="B32" s="130">
        <v>-1.1000000000000001</v>
      </c>
      <c r="C32" s="130">
        <v>-0.5</v>
      </c>
      <c r="D32" s="130">
        <v>1.1000000000000001</v>
      </c>
      <c r="E32" s="130">
        <v>3.4</v>
      </c>
      <c r="F32" s="130">
        <v>5.7</v>
      </c>
      <c r="G32" s="130">
        <v>7.1</v>
      </c>
      <c r="H32" s="130">
        <v>7.9</v>
      </c>
      <c r="I32" s="130">
        <v>7.8</v>
      </c>
      <c r="J32" s="130">
        <v>7.1</v>
      </c>
      <c r="K32" s="130">
        <v>6.5</v>
      </c>
      <c r="L32" s="130">
        <v>4</v>
      </c>
      <c r="M32" s="130">
        <v>0.8</v>
      </c>
      <c r="O32" s="131">
        <f>_xlfn.PERCENTILE.INC($B$32:$M$56,O31)</f>
        <v>-1.1000000000000001</v>
      </c>
      <c r="P32" s="131">
        <f>_xlfn.PERCENTILE.INC($B$32:$M$56,P31)</f>
        <v>9.2300000000000022</v>
      </c>
      <c r="Q32" s="131">
        <f>_xlfn.PERCENTILE.INC($B$32:$M$56,Q31)</f>
        <v>14.38</v>
      </c>
      <c r="R32" s="131">
        <f>_xlfn.PERCENTILE.INC($B$32:$M$56,R31)</f>
        <v>16.184999999999999</v>
      </c>
      <c r="S32" s="131">
        <f>_xlfn.PERCENTILE.INC($B$32:$M$56,S31)</f>
        <v>17.260000000000002</v>
      </c>
      <c r="T32" s="131">
        <f>_xlfn.PERCENTILE.INC($B$32:$M$56,T31)</f>
        <v>17.899999999999999</v>
      </c>
      <c r="U32" s="131">
        <f>_xlfn.PERCENTILE.INC($B$32:$M$56,U31)</f>
        <v>18.899999999999999</v>
      </c>
      <c r="V32" s="131">
        <f>_xlfn.PERCENTILE.INC($B$32:$M$56,V31)</f>
        <v>19.93</v>
      </c>
      <c r="W32" s="131">
        <f>_xlfn.PERCENTILE.INC($B$32:$M$56,W31)</f>
        <v>20.82</v>
      </c>
      <c r="X32" s="131">
        <f>_xlfn.PERCENTILE.INC($B$32:$M$56,X31)</f>
        <v>21.455000000000002</v>
      </c>
      <c r="Y32" s="131">
        <f>_xlfn.PERCENTILE.INC($B$32:$M$56,Y31)</f>
        <v>22.4</v>
      </c>
      <c r="Z32" s="131">
        <f>_xlfn.PERCENTILE.INC($B$32:$M$56,Z31)</f>
        <v>23.2</v>
      </c>
      <c r="AA32" s="131">
        <f>_xlfn.PERCENTILE.INC($B$32:$M$56,AA31)</f>
        <v>24.14</v>
      </c>
      <c r="AB32" s="131">
        <f>_xlfn.PERCENTILE.INC($B$32:$M$56,AB31)</f>
        <v>24.835000000000001</v>
      </c>
      <c r="AC32" s="131">
        <f>_xlfn.PERCENTILE.INC($B$32:$M$56,AC31)</f>
        <v>25.7</v>
      </c>
      <c r="AD32" s="131">
        <f>_xlfn.PERCENTILE.INC($B$32:$M$56,AD31)</f>
        <v>26.7</v>
      </c>
      <c r="AE32" s="131">
        <f>_xlfn.PERCENTILE.INC($B$32:$M$56,AE31)</f>
        <v>27.3</v>
      </c>
      <c r="AF32" s="131">
        <f>_xlfn.PERCENTILE.INC($B$32:$M$56,AF31)</f>
        <v>27.8</v>
      </c>
      <c r="AG32" s="131">
        <f>_xlfn.PERCENTILE.INC($B$32:$M$56,AG31)</f>
        <v>28.21</v>
      </c>
      <c r="AH32" s="131">
        <f>_xlfn.PERCENTILE.INC($B$32:$M$56,AH31)</f>
        <v>28.7</v>
      </c>
      <c r="AI32" s="131">
        <f>_xlfn.PERCENTILE.INC($B$32:$M$56,AI31)</f>
        <v>29.6</v>
      </c>
    </row>
    <row r="33" spans="1:13">
      <c r="A33" s="131" t="s">
        <v>433</v>
      </c>
      <c r="B33" s="130">
        <v>6.2</v>
      </c>
      <c r="C33" s="130">
        <v>7.2</v>
      </c>
      <c r="D33" s="130">
        <v>9.3000000000000007</v>
      </c>
      <c r="E33" s="130">
        <v>11.4</v>
      </c>
      <c r="F33" s="130">
        <v>12.9</v>
      </c>
      <c r="G33" s="130">
        <v>14.2</v>
      </c>
      <c r="H33" s="130">
        <v>14.6</v>
      </c>
      <c r="I33" s="130">
        <v>14.4</v>
      </c>
      <c r="J33" s="130">
        <v>13.7</v>
      </c>
      <c r="K33" s="130">
        <v>12.3</v>
      </c>
      <c r="L33" s="130">
        <v>10.3</v>
      </c>
      <c r="M33" s="130">
        <v>7.3</v>
      </c>
    </row>
    <row r="34" spans="1:13">
      <c r="A34" s="131" t="s">
        <v>432</v>
      </c>
      <c r="B34" s="130">
        <v>10.1</v>
      </c>
      <c r="C34" s="130">
        <v>10.9</v>
      </c>
      <c r="D34" s="130">
        <v>13</v>
      </c>
      <c r="E34" s="130">
        <v>16.399999999999999</v>
      </c>
      <c r="F34" s="130">
        <v>19.399999999999999</v>
      </c>
      <c r="G34" s="130">
        <v>21.8</v>
      </c>
      <c r="H34" s="130">
        <v>23.2</v>
      </c>
      <c r="I34" s="130">
        <v>22.9</v>
      </c>
      <c r="J34" s="130">
        <v>21</v>
      </c>
      <c r="K34" s="130">
        <v>17.899999999999999</v>
      </c>
      <c r="L34" s="130">
        <v>14.9</v>
      </c>
      <c r="M34" s="130">
        <v>11.4</v>
      </c>
    </row>
    <row r="35" spans="1:13">
      <c r="A35" s="131" t="s">
        <v>431</v>
      </c>
      <c r="B35" s="130">
        <v>11.8</v>
      </c>
      <c r="C35" s="130">
        <v>12.5</v>
      </c>
      <c r="D35" s="130">
        <v>14.7</v>
      </c>
      <c r="E35" s="130">
        <v>18</v>
      </c>
      <c r="F35" s="130">
        <v>21</v>
      </c>
      <c r="G35" s="130">
        <v>23.3</v>
      </c>
      <c r="H35" s="130">
        <v>24.8</v>
      </c>
      <c r="I35" s="130">
        <v>24.6</v>
      </c>
      <c r="J35" s="130">
        <v>22.7</v>
      </c>
      <c r="K35" s="130">
        <v>19.8</v>
      </c>
      <c r="L35" s="130">
        <v>16.8</v>
      </c>
      <c r="M35" s="130">
        <v>13.3</v>
      </c>
    </row>
    <row r="36" spans="1:13">
      <c r="A36" s="131" t="s">
        <v>430</v>
      </c>
      <c r="B36" s="130">
        <v>14.2</v>
      </c>
      <c r="C36" s="130">
        <v>15.1</v>
      </c>
      <c r="D36" s="130">
        <v>16.899999999999999</v>
      </c>
      <c r="E36" s="130">
        <v>19.2</v>
      </c>
      <c r="F36" s="130">
        <v>21</v>
      </c>
      <c r="G36" s="130">
        <v>22.2</v>
      </c>
      <c r="H36" s="130">
        <v>23</v>
      </c>
      <c r="I36" s="130">
        <v>22.7</v>
      </c>
      <c r="J36" s="130">
        <v>22.1</v>
      </c>
      <c r="K36" s="130">
        <v>20.7</v>
      </c>
      <c r="L36" s="130">
        <v>18.3</v>
      </c>
      <c r="M36" s="130">
        <v>15.2</v>
      </c>
    </row>
    <row r="37" spans="1:13">
      <c r="A37" s="131" t="s">
        <v>429</v>
      </c>
      <c r="B37" s="130">
        <v>15.2</v>
      </c>
      <c r="C37" s="130">
        <v>15.6</v>
      </c>
      <c r="D37" s="130">
        <v>17.399999999999999</v>
      </c>
      <c r="E37" s="130">
        <v>21.1</v>
      </c>
      <c r="F37" s="130">
        <v>24.5</v>
      </c>
      <c r="G37" s="130">
        <v>26.9</v>
      </c>
      <c r="H37" s="130">
        <v>28.8</v>
      </c>
      <c r="I37" s="130">
        <v>28.6</v>
      </c>
      <c r="J37" s="130">
        <v>26.7</v>
      </c>
      <c r="K37" s="130">
        <v>23.7</v>
      </c>
      <c r="L37" s="130">
        <v>20.6</v>
      </c>
      <c r="M37" s="130">
        <v>16.899999999999999</v>
      </c>
    </row>
    <row r="38" spans="1:13">
      <c r="A38" s="131" t="s">
        <v>428</v>
      </c>
      <c r="B38" s="130">
        <v>15.5</v>
      </c>
      <c r="C38" s="130">
        <v>15.9</v>
      </c>
      <c r="D38" s="130">
        <v>17.899999999999999</v>
      </c>
      <c r="E38" s="130">
        <v>21.7</v>
      </c>
      <c r="F38" s="130">
        <v>24.9</v>
      </c>
      <c r="G38" s="130">
        <v>27.4</v>
      </c>
      <c r="H38" s="130">
        <v>29</v>
      </c>
      <c r="I38" s="130">
        <v>28.7</v>
      </c>
      <c r="J38" s="130">
        <v>27.1</v>
      </c>
      <c r="K38" s="130">
        <v>24.2</v>
      </c>
      <c r="L38" s="130">
        <v>21.2</v>
      </c>
      <c r="M38" s="130">
        <v>17.7</v>
      </c>
    </row>
    <row r="39" spans="1:13">
      <c r="A39" s="131" t="s">
        <v>427</v>
      </c>
      <c r="B39" s="130">
        <v>15.7</v>
      </c>
      <c r="C39" s="130">
        <v>15.9</v>
      </c>
      <c r="D39" s="130">
        <v>17.5</v>
      </c>
      <c r="E39" s="130">
        <v>20.399999999999999</v>
      </c>
      <c r="F39" s="130">
        <v>23.4</v>
      </c>
      <c r="G39" s="130">
        <v>26</v>
      </c>
      <c r="H39" s="130">
        <v>28</v>
      </c>
      <c r="I39" s="130">
        <v>27.9</v>
      </c>
      <c r="J39" s="130">
        <v>26.3</v>
      </c>
      <c r="K39" s="130">
        <v>23.7</v>
      </c>
      <c r="L39" s="130">
        <v>20.7</v>
      </c>
      <c r="M39" s="130">
        <v>17.399999999999999</v>
      </c>
    </row>
    <row r="40" spans="1:13">
      <c r="A40" s="131" t="s">
        <v>426</v>
      </c>
      <c r="B40" s="130">
        <v>16</v>
      </c>
      <c r="C40" s="130">
        <v>16.2</v>
      </c>
      <c r="D40" s="130">
        <v>17.899999999999999</v>
      </c>
      <c r="E40" s="130">
        <v>21.3</v>
      </c>
      <c r="F40" s="130">
        <v>24.5</v>
      </c>
      <c r="G40" s="130">
        <v>27.3</v>
      </c>
      <c r="H40" s="130">
        <v>29.3</v>
      </c>
      <c r="I40" s="130">
        <v>28.9</v>
      </c>
      <c r="J40" s="130">
        <v>27</v>
      </c>
      <c r="K40" s="130">
        <v>24.1</v>
      </c>
      <c r="L40" s="130">
        <v>21.2</v>
      </c>
      <c r="M40" s="130">
        <v>17.7</v>
      </c>
    </row>
    <row r="41" spans="1:13">
      <c r="A41" s="131" t="s">
        <v>425</v>
      </c>
      <c r="B41" s="130">
        <v>16</v>
      </c>
      <c r="C41" s="130">
        <v>16.3</v>
      </c>
      <c r="D41" s="130">
        <v>18.5</v>
      </c>
      <c r="E41" s="130">
        <v>22.4</v>
      </c>
      <c r="F41" s="130">
        <v>25.5</v>
      </c>
      <c r="G41" s="130">
        <v>27.8</v>
      </c>
      <c r="H41" s="130">
        <v>29</v>
      </c>
      <c r="I41" s="130">
        <v>28.8</v>
      </c>
      <c r="J41" s="130">
        <v>27.4</v>
      </c>
      <c r="K41" s="130">
        <v>24.6</v>
      </c>
      <c r="L41" s="130">
        <v>21.4</v>
      </c>
      <c r="M41" s="130">
        <v>17.7</v>
      </c>
    </row>
    <row r="42" spans="1:13">
      <c r="A42" s="131" t="s">
        <v>424</v>
      </c>
      <c r="B42" s="130">
        <v>16.100000000000001</v>
      </c>
      <c r="C42" s="130">
        <v>16.5</v>
      </c>
      <c r="D42" s="130">
        <v>18.5</v>
      </c>
      <c r="E42" s="130">
        <v>21.9</v>
      </c>
      <c r="F42" s="130">
        <v>25.2</v>
      </c>
      <c r="G42" s="130">
        <v>27.7</v>
      </c>
      <c r="H42" s="130">
        <v>29.6</v>
      </c>
      <c r="I42" s="130">
        <v>29.2</v>
      </c>
      <c r="J42" s="130">
        <v>27.4</v>
      </c>
      <c r="K42" s="130">
        <v>24.5</v>
      </c>
      <c r="L42" s="130">
        <v>21.5</v>
      </c>
      <c r="M42" s="130">
        <v>17.899999999999999</v>
      </c>
    </row>
    <row r="43" spans="1:13">
      <c r="A43" s="131" t="s">
        <v>423</v>
      </c>
      <c r="B43" s="130">
        <v>16.3</v>
      </c>
      <c r="C43" s="130">
        <v>16.899999999999999</v>
      </c>
      <c r="D43" s="130">
        <v>18.899999999999999</v>
      </c>
      <c r="E43" s="130">
        <v>21.7</v>
      </c>
      <c r="F43" s="130">
        <v>24.4</v>
      </c>
      <c r="G43" s="130">
        <v>26.8</v>
      </c>
      <c r="H43" s="130">
        <v>28.6</v>
      </c>
      <c r="I43" s="130">
        <v>28.3</v>
      </c>
      <c r="J43" s="130">
        <v>26.5</v>
      </c>
      <c r="K43" s="130">
        <v>23.6</v>
      </c>
      <c r="L43" s="130">
        <v>20.6</v>
      </c>
      <c r="M43" s="130">
        <v>17.5</v>
      </c>
    </row>
    <row r="44" spans="1:13">
      <c r="A44" s="131" t="s">
        <v>422</v>
      </c>
      <c r="B44" s="130">
        <v>16.399999999999999</v>
      </c>
      <c r="C44" s="130">
        <v>16.899999999999999</v>
      </c>
      <c r="D44" s="130">
        <v>18.8</v>
      </c>
      <c r="E44" s="130">
        <v>21.6</v>
      </c>
      <c r="F44" s="130">
        <v>24.4</v>
      </c>
      <c r="G44" s="130">
        <v>26.9</v>
      </c>
      <c r="H44" s="130">
        <v>28.6</v>
      </c>
      <c r="I44" s="130">
        <v>28.2</v>
      </c>
      <c r="J44" s="130">
        <v>26.6</v>
      </c>
      <c r="K44" s="130">
        <v>23.8</v>
      </c>
      <c r="L44" s="130">
        <v>20.9</v>
      </c>
      <c r="M44" s="130">
        <v>17.7</v>
      </c>
    </row>
    <row r="45" spans="1:13">
      <c r="A45" s="131" t="s">
        <v>421</v>
      </c>
      <c r="B45" s="130">
        <v>16.5</v>
      </c>
      <c r="C45" s="130">
        <v>17.3</v>
      </c>
      <c r="D45" s="130">
        <v>19.7</v>
      </c>
      <c r="E45" s="130">
        <v>23</v>
      </c>
      <c r="F45" s="130">
        <v>25.8</v>
      </c>
      <c r="G45" s="130">
        <v>27.8</v>
      </c>
      <c r="H45" s="130">
        <v>28.6</v>
      </c>
      <c r="I45" s="130">
        <v>28.2</v>
      </c>
      <c r="J45" s="130">
        <v>27</v>
      </c>
      <c r="K45" s="130">
        <v>24.5</v>
      </c>
      <c r="L45" s="130">
        <v>21.3</v>
      </c>
      <c r="M45" s="130">
        <v>17.7</v>
      </c>
    </row>
    <row r="46" spans="1:13">
      <c r="A46" s="131" t="s">
        <v>420</v>
      </c>
      <c r="B46" s="130">
        <v>16.600000000000001</v>
      </c>
      <c r="C46" s="130">
        <v>17.3</v>
      </c>
      <c r="D46" s="130">
        <v>19.600000000000001</v>
      </c>
      <c r="E46" s="130">
        <v>23.1</v>
      </c>
      <c r="F46" s="130">
        <v>26</v>
      </c>
      <c r="G46" s="130">
        <v>27.6</v>
      </c>
      <c r="H46" s="130">
        <v>28.6</v>
      </c>
      <c r="I46" s="130">
        <v>28.3</v>
      </c>
      <c r="J46" s="130">
        <v>27.4</v>
      </c>
      <c r="K46" s="130">
        <v>25.2</v>
      </c>
      <c r="L46" s="130">
        <v>21.9</v>
      </c>
      <c r="M46" s="130">
        <v>18.100000000000001</v>
      </c>
    </row>
    <row r="47" spans="1:13">
      <c r="A47" s="131" t="s">
        <v>419</v>
      </c>
      <c r="B47" s="130">
        <v>16.899999999999999</v>
      </c>
      <c r="C47" s="130">
        <v>17.100000000000001</v>
      </c>
      <c r="D47" s="130">
        <v>19.5</v>
      </c>
      <c r="E47" s="130">
        <v>23</v>
      </c>
      <c r="F47" s="130">
        <v>25.7</v>
      </c>
      <c r="G47" s="130">
        <v>27.6</v>
      </c>
      <c r="H47" s="130">
        <v>28.7</v>
      </c>
      <c r="I47" s="130">
        <v>28.6</v>
      </c>
      <c r="J47" s="130">
        <v>27.8</v>
      </c>
      <c r="K47" s="130">
        <v>25.4</v>
      </c>
      <c r="L47" s="130">
        <v>22.4</v>
      </c>
      <c r="M47" s="130">
        <v>18.899999999999999</v>
      </c>
    </row>
    <row r="48" spans="1:13">
      <c r="A48" s="131" t="s">
        <v>418</v>
      </c>
      <c r="B48" s="130">
        <v>17.600000000000001</v>
      </c>
      <c r="C48" s="130">
        <v>18.600000000000001</v>
      </c>
      <c r="D48" s="130">
        <v>21.2</v>
      </c>
      <c r="E48" s="130">
        <v>24.5</v>
      </c>
      <c r="F48" s="130">
        <v>27.2</v>
      </c>
      <c r="G48" s="130">
        <v>28.5</v>
      </c>
      <c r="H48" s="130">
        <v>29.2</v>
      </c>
      <c r="I48" s="130">
        <v>28.8</v>
      </c>
      <c r="J48" s="130">
        <v>28.1</v>
      </c>
      <c r="K48" s="130">
        <v>26.1</v>
      </c>
      <c r="L48" s="130">
        <v>22.8</v>
      </c>
      <c r="M48" s="130">
        <v>19.100000000000001</v>
      </c>
    </row>
    <row r="49" spans="1:13">
      <c r="A49" s="131" t="s">
        <v>417</v>
      </c>
      <c r="B49" s="130">
        <v>17.8</v>
      </c>
      <c r="C49" s="130">
        <v>18.2</v>
      </c>
      <c r="D49" s="130">
        <v>20.3</v>
      </c>
      <c r="E49" s="130">
        <v>23.3</v>
      </c>
      <c r="F49" s="130">
        <v>25.7</v>
      </c>
      <c r="G49" s="130">
        <v>27.4</v>
      </c>
      <c r="H49" s="130">
        <v>28.4</v>
      </c>
      <c r="I49" s="130">
        <v>28.2</v>
      </c>
      <c r="J49" s="130">
        <v>27.3</v>
      </c>
      <c r="K49" s="130">
        <v>25.3</v>
      </c>
      <c r="L49" s="130">
        <v>22.7</v>
      </c>
      <c r="M49" s="130">
        <v>19.600000000000001</v>
      </c>
    </row>
    <row r="50" spans="1:13">
      <c r="A50" s="131" t="s">
        <v>416</v>
      </c>
      <c r="B50" s="130">
        <v>18</v>
      </c>
      <c r="C50" s="130">
        <v>18.399999999999999</v>
      </c>
      <c r="D50" s="130">
        <v>20.2</v>
      </c>
      <c r="E50" s="130">
        <v>22.7</v>
      </c>
      <c r="F50" s="130">
        <v>25.1</v>
      </c>
      <c r="G50" s="130">
        <v>27.1</v>
      </c>
      <c r="H50" s="130">
        <v>28.5</v>
      </c>
      <c r="I50" s="130">
        <v>28.2</v>
      </c>
      <c r="J50" s="130">
        <v>26.8</v>
      </c>
      <c r="K50" s="130">
        <v>24.8</v>
      </c>
      <c r="L50" s="130">
        <v>22.2</v>
      </c>
      <c r="M50" s="130">
        <v>19.3</v>
      </c>
    </row>
    <row r="51" spans="1:13">
      <c r="A51" s="131" t="s">
        <v>415</v>
      </c>
      <c r="B51" s="130">
        <v>18.5</v>
      </c>
      <c r="C51" s="130">
        <v>19</v>
      </c>
      <c r="D51" s="130">
        <v>20.5</v>
      </c>
      <c r="E51" s="130">
        <v>22.4</v>
      </c>
      <c r="F51" s="130">
        <v>24.3</v>
      </c>
      <c r="G51" s="130">
        <v>25.7</v>
      </c>
      <c r="H51" s="130">
        <v>26.3</v>
      </c>
      <c r="I51" s="130">
        <v>26.1</v>
      </c>
      <c r="J51" s="130">
        <v>25.2</v>
      </c>
      <c r="K51" s="130">
        <v>23.8</v>
      </c>
      <c r="L51" s="130">
        <v>21.7</v>
      </c>
      <c r="M51" s="130">
        <v>19.399999999999999</v>
      </c>
    </row>
    <row r="52" spans="1:13">
      <c r="A52" s="131" t="s">
        <v>414</v>
      </c>
      <c r="B52" s="130">
        <v>18.899999999999999</v>
      </c>
      <c r="C52" s="130">
        <v>19.399999999999999</v>
      </c>
      <c r="D52" s="130">
        <v>21</v>
      </c>
      <c r="E52" s="130">
        <v>23.2</v>
      </c>
      <c r="F52" s="130">
        <v>25.3</v>
      </c>
      <c r="G52" s="130">
        <v>27.1</v>
      </c>
      <c r="H52" s="130">
        <v>28.1</v>
      </c>
      <c r="I52" s="130">
        <v>27.9</v>
      </c>
      <c r="J52" s="130">
        <v>26.8</v>
      </c>
      <c r="K52" s="130">
        <v>25.2</v>
      </c>
      <c r="L52" s="130">
        <v>22.7</v>
      </c>
      <c r="M52" s="130">
        <v>20</v>
      </c>
    </row>
    <row r="53" spans="1:13">
      <c r="A53" s="131" t="s">
        <v>413</v>
      </c>
      <c r="B53" s="130">
        <v>19.3</v>
      </c>
      <c r="C53" s="130">
        <v>20.3</v>
      </c>
      <c r="D53" s="130">
        <v>22.6</v>
      </c>
      <c r="E53" s="130">
        <v>25.4</v>
      </c>
      <c r="F53" s="130">
        <v>27.5</v>
      </c>
      <c r="G53" s="130">
        <v>28.5</v>
      </c>
      <c r="H53" s="130">
        <v>29.2</v>
      </c>
      <c r="I53" s="130">
        <v>28.7</v>
      </c>
      <c r="J53" s="130">
        <v>28.1</v>
      </c>
      <c r="K53" s="130">
        <v>26.7</v>
      </c>
      <c r="L53" s="130">
        <v>24</v>
      </c>
      <c r="M53" s="130">
        <v>20.6</v>
      </c>
    </row>
    <row r="54" spans="1:13">
      <c r="A54" s="131" t="s">
        <v>412</v>
      </c>
      <c r="B54" s="130">
        <v>19.5</v>
      </c>
      <c r="C54" s="130">
        <v>20</v>
      </c>
      <c r="D54" s="130">
        <v>21.8</v>
      </c>
      <c r="E54" s="130">
        <v>24.1</v>
      </c>
      <c r="F54" s="130">
        <v>26.2</v>
      </c>
      <c r="G54" s="130">
        <v>27.8</v>
      </c>
      <c r="H54" s="130">
        <v>28.9</v>
      </c>
      <c r="I54" s="130">
        <v>28.7</v>
      </c>
      <c r="J54" s="130">
        <v>27.5</v>
      </c>
      <c r="K54" s="130">
        <v>25.7</v>
      </c>
      <c r="L54" s="130">
        <v>23.3</v>
      </c>
      <c r="M54" s="130">
        <v>20.5</v>
      </c>
    </row>
    <row r="55" spans="1:13">
      <c r="A55" s="131" t="s">
        <v>411</v>
      </c>
      <c r="B55" s="130">
        <v>20.3</v>
      </c>
      <c r="C55" s="130">
        <v>20.9</v>
      </c>
      <c r="D55" s="130">
        <v>22.6</v>
      </c>
      <c r="E55" s="130">
        <v>24.7</v>
      </c>
      <c r="F55" s="130">
        <v>26.5</v>
      </c>
      <c r="G55" s="130">
        <v>28</v>
      </c>
      <c r="H55" s="130">
        <v>28.6</v>
      </c>
      <c r="I55" s="130">
        <v>28.2</v>
      </c>
      <c r="J55" s="130">
        <v>27.2</v>
      </c>
      <c r="K55" s="130">
        <v>26</v>
      </c>
      <c r="L55" s="130">
        <v>24</v>
      </c>
      <c r="M55" s="130">
        <v>21.3</v>
      </c>
    </row>
    <row r="56" spans="1:13">
      <c r="A56" s="131" t="s">
        <v>410</v>
      </c>
      <c r="B56" s="130">
        <v>20.7</v>
      </c>
      <c r="C56" s="130">
        <v>21.4</v>
      </c>
      <c r="D56" s="130">
        <v>23.2</v>
      </c>
      <c r="E56" s="130">
        <v>25.2</v>
      </c>
      <c r="F56" s="130">
        <v>27</v>
      </c>
      <c r="G56" s="130">
        <v>27.9</v>
      </c>
      <c r="H56" s="130">
        <v>28.4</v>
      </c>
      <c r="I56" s="130">
        <v>28.1</v>
      </c>
      <c r="J56" s="130">
        <v>27.4</v>
      </c>
      <c r="K56" s="130">
        <v>26.3</v>
      </c>
      <c r="L56" s="130">
        <v>24.3</v>
      </c>
      <c r="M56" s="130">
        <v>21.7</v>
      </c>
    </row>
    <row r="57" spans="1:13">
      <c r="C57" s="13" t="s">
        <v>409</v>
      </c>
    </row>
    <row r="59" spans="1:13">
      <c r="C59" s="1">
        <f>MIN(B32:M56)</f>
        <v>-1.1000000000000001</v>
      </c>
      <c r="D59" s="1"/>
      <c r="E59" s="1"/>
      <c r="G59" s="1">
        <f>_xlfn.PERCENTILE.INC(B32:M56,0.5)</f>
        <v>22.4</v>
      </c>
      <c r="H59" s="1"/>
      <c r="K59" s="1">
        <f>MAX(B32:M56)</f>
        <v>29.6</v>
      </c>
    </row>
  </sheetData>
  <phoneticPr fontId="1" type="noConversion"/>
  <conditionalFormatting sqref="B2:M26">
    <cfRule type="colorScale" priority="3">
      <colorScale>
        <cfvo type="min"/>
        <cfvo type="percentile" val="50"/>
        <cfvo type="max"/>
        <color rgb="FFBDE0FF"/>
        <color rgb="FFFFEB84"/>
        <color rgb="FFC00000"/>
      </colorScale>
    </cfRule>
  </conditionalFormatting>
  <conditionalFormatting sqref="B32:M56">
    <cfRule type="colorScale" priority="2">
      <colorScale>
        <cfvo type="min"/>
        <cfvo type="percentile" val="50"/>
        <cfvo type="max"/>
        <color rgb="FFBDE0FF"/>
        <color rgb="FFFFEB84"/>
        <color rgb="FFC00000"/>
      </colorScale>
    </cfRule>
  </conditionalFormatting>
  <conditionalFormatting sqref="O32:AI32">
    <cfRule type="colorScale" priority="1">
      <colorScale>
        <cfvo type="min"/>
        <cfvo type="percentile" val="50"/>
        <cfvo type="max"/>
        <color rgb="FFBDE0FF"/>
        <color rgb="FFFFEB84"/>
        <color rgb="FFC00000"/>
      </colorScale>
    </cfRule>
  </conditionalFormatting>
  <hyperlinks>
    <hyperlink ref="C57" r:id="rId1"/>
  </hyperlinks>
  <pageMargins left="0.7" right="0.7" top="0.75" bottom="0.75" header="0.3" footer="0.3"/>
  <drawing r:id="rId2"/>
  <legacyDrawing r:id="rId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工作表25"/>
  <dimension ref="A12:FV44"/>
  <sheetViews>
    <sheetView showGridLines="0" topLeftCell="A10" zoomScale="190" zoomScaleNormal="190" zoomScalePageLayoutView="70" workbookViewId="0">
      <selection activeCell="EA15" sqref="EA15"/>
    </sheetView>
  </sheetViews>
  <sheetFormatPr defaultColWidth="1.21875" defaultRowHeight="16.2"/>
  <cols>
    <col min="1" max="1" width="4.77734375" style="84" customWidth="1"/>
    <col min="2" max="108" width="0.21875" customWidth="1"/>
    <col min="115" max="115" width="5.6640625" bestFit="1" customWidth="1"/>
    <col min="116" max="116" width="7.77734375" bestFit="1" customWidth="1"/>
    <col min="129" max="129" width="1" customWidth="1"/>
    <col min="130" max="130" width="2.6640625" style="90" customWidth="1"/>
    <col min="131" max="131" width="12.33203125" customWidth="1"/>
    <col min="132" max="132" width="1" customWidth="1"/>
    <col min="179" max="179" width="5.33203125" customWidth="1"/>
    <col min="180" max="180" width="7.44140625" customWidth="1"/>
  </cols>
  <sheetData>
    <row r="12" spans="1:178">
      <c r="DK12" t="s">
        <v>366</v>
      </c>
    </row>
    <row r="13" spans="1:178">
      <c r="A13" s="114"/>
      <c r="B13" s="22"/>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115"/>
      <c r="EA13" s="22"/>
      <c r="EB13" s="22"/>
      <c r="EC13" s="22"/>
      <c r="ED13" s="22"/>
      <c r="EE13" s="22"/>
      <c r="EF13" s="22"/>
      <c r="EG13" s="22"/>
      <c r="EH13" s="22"/>
      <c r="EI13" s="22"/>
      <c r="EJ13" s="22"/>
      <c r="EK13" s="22"/>
      <c r="EL13" s="22"/>
      <c r="EM13" s="22"/>
      <c r="EN13" s="22"/>
      <c r="EO13" s="22"/>
      <c r="EP13" s="22"/>
      <c r="EQ13" s="22"/>
      <c r="ER13" s="22"/>
      <c r="ES13" s="22"/>
      <c r="ET13" s="22"/>
      <c r="EU13" s="22"/>
      <c r="EV13" s="22"/>
      <c r="EW13" s="22"/>
      <c r="EX13" s="22"/>
      <c r="EY13" s="22"/>
      <c r="EZ13" s="22"/>
      <c r="FA13" s="22"/>
      <c r="FB13" s="22"/>
      <c r="FC13" s="22"/>
      <c r="FD13" s="22"/>
      <c r="FE13" s="22"/>
      <c r="FF13" s="22"/>
      <c r="FG13" s="22"/>
      <c r="FH13" s="22"/>
      <c r="FI13" s="22"/>
      <c r="FJ13" s="22"/>
      <c r="FK13" s="22"/>
      <c r="FL13" s="22"/>
      <c r="FM13" s="22"/>
      <c r="FN13" s="22"/>
      <c r="FO13" s="22"/>
      <c r="FP13" s="22"/>
      <c r="FQ13" s="22"/>
      <c r="FR13" s="22"/>
      <c r="FS13" s="22"/>
      <c r="FT13" s="22"/>
      <c r="FU13" s="22"/>
      <c r="FV13" s="22"/>
    </row>
    <row r="14" spans="1:178">
      <c r="A14" s="84" t="s">
        <v>346</v>
      </c>
      <c r="B14" s="85">
        <v>0</v>
      </c>
      <c r="C14" s="85">
        <v>0</v>
      </c>
      <c r="D14" s="85">
        <v>0</v>
      </c>
      <c r="E14" s="85">
        <v>0</v>
      </c>
      <c r="F14" s="85">
        <v>0</v>
      </c>
      <c r="G14" s="85">
        <v>0</v>
      </c>
      <c r="H14" s="85">
        <v>0</v>
      </c>
      <c r="I14" s="85">
        <v>0</v>
      </c>
      <c r="J14" s="85">
        <v>0</v>
      </c>
      <c r="K14" s="85">
        <v>0</v>
      </c>
      <c r="L14" s="85">
        <v>0</v>
      </c>
      <c r="M14" s="85">
        <v>0</v>
      </c>
      <c r="N14" s="85">
        <v>0</v>
      </c>
      <c r="O14" s="85">
        <v>0</v>
      </c>
      <c r="P14" s="85">
        <v>0</v>
      </c>
      <c r="Q14" s="85">
        <v>0</v>
      </c>
      <c r="R14" s="85">
        <v>0</v>
      </c>
      <c r="S14" s="85">
        <v>0</v>
      </c>
      <c r="T14" s="85">
        <v>0</v>
      </c>
      <c r="U14" s="85">
        <v>0.14285714290000001</v>
      </c>
      <c r="V14" s="85">
        <v>0.14285714290000001</v>
      </c>
      <c r="W14" s="85">
        <v>0.14285714290000001</v>
      </c>
      <c r="X14" s="85">
        <v>0.14285714290000001</v>
      </c>
      <c r="Y14" s="85">
        <v>0.28571428570000001</v>
      </c>
      <c r="Z14" s="85">
        <v>0.28571428570000001</v>
      </c>
      <c r="AA14" s="85">
        <v>0.71428571429999999</v>
      </c>
      <c r="AB14" s="85">
        <v>0.57142857140000003</v>
      </c>
      <c r="AC14" s="85">
        <v>0.57142857140000003</v>
      </c>
      <c r="AD14" s="85">
        <v>0.57142857140000003</v>
      </c>
      <c r="AE14" s="86">
        <v>0.71428571429999999</v>
      </c>
      <c r="AF14" s="85">
        <v>0.71428571429999999</v>
      </c>
      <c r="AG14" s="85">
        <v>0.85714285710000004</v>
      </c>
      <c r="AH14" s="85">
        <v>0.85714285710000004</v>
      </c>
      <c r="AI14" s="85">
        <v>0.85714285710000004</v>
      </c>
      <c r="AJ14" s="85">
        <v>0.85714285710000004</v>
      </c>
      <c r="AK14" s="85">
        <v>1</v>
      </c>
      <c r="AL14" s="85">
        <v>0.85714285710000004</v>
      </c>
      <c r="AM14" s="85">
        <v>0.71428571429999999</v>
      </c>
      <c r="AN14" s="85">
        <v>0.57142857140000003</v>
      </c>
      <c r="AO14" s="85">
        <v>0.14285714290000001</v>
      </c>
      <c r="AP14" s="85">
        <v>0.28571428570000001</v>
      </c>
      <c r="AQ14" s="85">
        <v>0.28571428570000001</v>
      </c>
      <c r="AR14" s="85">
        <v>0.28571428570000001</v>
      </c>
      <c r="AS14" s="85">
        <v>0.42857142860000003</v>
      </c>
      <c r="AT14" s="85">
        <v>0.42857142860000003</v>
      </c>
      <c r="AU14" s="85">
        <v>0.42857142860000003</v>
      </c>
      <c r="AV14" s="85">
        <v>0.42857142860000003</v>
      </c>
      <c r="AW14" s="85">
        <v>0.28571428570000001</v>
      </c>
      <c r="AX14" s="85">
        <v>0.28571428570000001</v>
      </c>
      <c r="AY14" s="85">
        <v>0.14285714290000001</v>
      </c>
      <c r="AZ14" s="85">
        <v>0.14285714290000001</v>
      </c>
      <c r="BA14" s="85">
        <v>2.8571428570999999</v>
      </c>
      <c r="BB14" s="85">
        <v>2.8571428570999999</v>
      </c>
      <c r="BC14" s="85">
        <v>2.8571428570999999</v>
      </c>
      <c r="BD14" s="85">
        <v>5.4285714285999997</v>
      </c>
      <c r="BE14" s="85">
        <v>5.4285714285999997</v>
      </c>
      <c r="BF14" s="85">
        <v>6.2857142857000001</v>
      </c>
      <c r="BG14" s="85">
        <v>6.2857142857000001</v>
      </c>
      <c r="BH14" s="86">
        <v>4.4285714285999997</v>
      </c>
      <c r="BI14" s="85">
        <v>4.8571428571000004</v>
      </c>
      <c r="BJ14" s="85">
        <v>7.7142857142999999</v>
      </c>
      <c r="BK14" s="85">
        <v>7.1428571428999996</v>
      </c>
      <c r="BL14" s="85">
        <v>10.285714285699999</v>
      </c>
      <c r="BM14" s="85">
        <v>14.285714285699999</v>
      </c>
      <c r="BN14" s="85">
        <v>24.714285714300001</v>
      </c>
      <c r="BO14" s="85">
        <v>38.857142857100001</v>
      </c>
      <c r="BP14" s="85">
        <v>52</v>
      </c>
      <c r="BQ14" s="85">
        <v>66.428571428599994</v>
      </c>
      <c r="BR14" s="85">
        <v>93</v>
      </c>
      <c r="BS14" s="85">
        <v>128.57142857139999</v>
      </c>
      <c r="BT14" s="85">
        <v>164.71428571429999</v>
      </c>
      <c r="BU14" s="85">
        <v>204.28571428570001</v>
      </c>
      <c r="BV14" s="85">
        <v>262.28571428570001</v>
      </c>
      <c r="BW14" s="85">
        <v>359.71428571429999</v>
      </c>
      <c r="BX14" s="85">
        <v>460</v>
      </c>
      <c r="BY14" s="85">
        <v>558.14285714289997</v>
      </c>
      <c r="BZ14" s="85">
        <v>771.71428571429999</v>
      </c>
      <c r="CA14" s="85">
        <v>1157.5714285714</v>
      </c>
      <c r="CB14" s="85">
        <v>1798.1428571429001</v>
      </c>
      <c r="CC14" s="85">
        <v>2492.8571428570999</v>
      </c>
      <c r="CD14" s="85">
        <v>3399.4285714286002</v>
      </c>
      <c r="CE14" s="85">
        <v>4490.2857142857001</v>
      </c>
      <c r="CF14" s="85">
        <v>5968.7142857142999</v>
      </c>
      <c r="CG14" s="85">
        <v>6972</v>
      </c>
      <c r="CH14" s="85">
        <v>8539.8571428570995</v>
      </c>
      <c r="CI14" s="85">
        <v>10248.714285714301</v>
      </c>
      <c r="CJ14" s="85">
        <v>12151.714285714301</v>
      </c>
      <c r="CK14" s="85">
        <v>13988.285714285699</v>
      </c>
      <c r="CL14" s="85">
        <v>15402.714285714301</v>
      </c>
      <c r="CM14" s="86">
        <v>16882.571428571398</v>
      </c>
      <c r="CN14" s="85">
        <v>19198.142857142899</v>
      </c>
      <c r="CO14" s="85">
        <v>21075.285714285699</v>
      </c>
      <c r="CP14" s="85">
        <v>22792.714285714301</v>
      </c>
      <c r="CQ14" s="85">
        <v>24754.142857142899</v>
      </c>
      <c r="CR14" s="85">
        <v>26796</v>
      </c>
      <c r="CS14" s="85">
        <v>27801.428571428602</v>
      </c>
      <c r="CT14" s="85">
        <v>29082.285714285699</v>
      </c>
      <c r="CU14" s="85">
        <v>29884.428571428602</v>
      </c>
      <c r="CV14" s="85">
        <v>30773</v>
      </c>
      <c r="CW14" s="85">
        <v>31499</v>
      </c>
      <c r="CX14" s="85">
        <v>31942.142857142899</v>
      </c>
      <c r="CY14" s="85">
        <v>31102</v>
      </c>
      <c r="CZ14" s="85"/>
      <c r="DA14" s="85"/>
      <c r="DB14" s="85"/>
      <c r="DC14" s="86"/>
      <c r="DK14" t="s">
        <v>365</v>
      </c>
      <c r="DZ14" s="87">
        <v>100000</v>
      </c>
      <c r="EA14" s="88" t="s">
        <v>347</v>
      </c>
      <c r="ES14" s="89" t="s">
        <v>348</v>
      </c>
    </row>
    <row r="15" spans="1:178">
      <c r="A15" s="84" t="s">
        <v>349</v>
      </c>
      <c r="B15" s="85">
        <v>0</v>
      </c>
      <c r="C15" s="85">
        <v>0</v>
      </c>
      <c r="D15" s="85">
        <v>0</v>
      </c>
      <c r="E15" s="85">
        <v>0</v>
      </c>
      <c r="F15" s="85">
        <v>0</v>
      </c>
      <c r="G15" s="85">
        <v>0</v>
      </c>
      <c r="H15" s="85">
        <v>0</v>
      </c>
      <c r="I15" s="85">
        <v>0</v>
      </c>
      <c r="J15" s="85">
        <v>0</v>
      </c>
      <c r="K15" s="85">
        <v>0</v>
      </c>
      <c r="L15" s="85">
        <v>0</v>
      </c>
      <c r="M15" s="85">
        <v>0</v>
      </c>
      <c r="N15" s="85">
        <v>0</v>
      </c>
      <c r="O15" s="85">
        <v>0</v>
      </c>
      <c r="P15" s="85">
        <v>0</v>
      </c>
      <c r="Q15" s="85">
        <v>0</v>
      </c>
      <c r="R15" s="85">
        <v>0</v>
      </c>
      <c r="S15" s="85">
        <v>0</v>
      </c>
      <c r="T15" s="85">
        <v>0</v>
      </c>
      <c r="U15" s="85">
        <v>0</v>
      </c>
      <c r="V15" s="85">
        <v>0</v>
      </c>
      <c r="W15" s="85">
        <v>0</v>
      </c>
      <c r="X15" s="85">
        <v>0</v>
      </c>
      <c r="Y15" s="85">
        <v>0</v>
      </c>
      <c r="Z15" s="85">
        <v>0</v>
      </c>
      <c r="AA15" s="85">
        <v>0</v>
      </c>
      <c r="AB15" s="85">
        <v>0</v>
      </c>
      <c r="AC15" s="85">
        <v>0</v>
      </c>
      <c r="AD15" s="85">
        <v>0</v>
      </c>
      <c r="AE15" s="86">
        <v>0.42857142860000003</v>
      </c>
      <c r="AF15" s="85">
        <v>0.42857142860000003</v>
      </c>
      <c r="AG15" s="85">
        <v>0.42857142860000003</v>
      </c>
      <c r="AH15" s="85">
        <v>0.42857142860000003</v>
      </c>
      <c r="AI15" s="85">
        <v>0.42857142860000003</v>
      </c>
      <c r="AJ15" s="85">
        <v>0.42857142860000003</v>
      </c>
      <c r="AK15" s="85">
        <v>0.42857142860000003</v>
      </c>
      <c r="AL15" s="85">
        <v>0</v>
      </c>
      <c r="AM15" s="85">
        <v>0</v>
      </c>
      <c r="AN15" s="85">
        <v>0</v>
      </c>
      <c r="AO15" s="85">
        <v>0</v>
      </c>
      <c r="AP15" s="85">
        <v>0</v>
      </c>
      <c r="AQ15" s="85">
        <v>0</v>
      </c>
      <c r="AR15" s="85">
        <v>0</v>
      </c>
      <c r="AS15" s="85">
        <v>0</v>
      </c>
      <c r="AT15" s="85">
        <v>0</v>
      </c>
      <c r="AU15" s="85">
        <v>0</v>
      </c>
      <c r="AV15" s="85">
        <v>0</v>
      </c>
      <c r="AW15" s="85">
        <v>0</v>
      </c>
      <c r="AX15" s="85">
        <v>0</v>
      </c>
      <c r="AY15" s="85">
        <v>0</v>
      </c>
      <c r="AZ15" s="85">
        <v>0</v>
      </c>
      <c r="BA15" s="85">
        <v>2</v>
      </c>
      <c r="BB15" s="85">
        <v>10.857142857099999</v>
      </c>
      <c r="BC15" s="85">
        <v>18.428571428600002</v>
      </c>
      <c r="BD15" s="85">
        <v>32.285714285700003</v>
      </c>
      <c r="BE15" s="85">
        <v>45.571428571399998</v>
      </c>
      <c r="BF15" s="85">
        <v>56.714285714299997</v>
      </c>
      <c r="BG15" s="85">
        <v>92.428571428599994</v>
      </c>
      <c r="BH15" s="86">
        <v>124.42857142859999</v>
      </c>
      <c r="BI15" s="85">
        <v>149.8571428571</v>
      </c>
      <c r="BJ15" s="85">
        <v>222.42857142860001</v>
      </c>
      <c r="BK15" s="85">
        <v>258.14285714290003</v>
      </c>
      <c r="BL15" s="85">
        <v>311.42857142859998</v>
      </c>
      <c r="BM15" s="85">
        <v>384.14285714290003</v>
      </c>
      <c r="BN15" s="85">
        <v>458.28571428570001</v>
      </c>
      <c r="BO15" s="85">
        <v>535.42857142859998</v>
      </c>
      <c r="BP15" s="85">
        <v>679.28571428570001</v>
      </c>
      <c r="BQ15" s="85">
        <v>812.28571428570001</v>
      </c>
      <c r="BR15" s="85">
        <v>1019.4285714286</v>
      </c>
      <c r="BS15" s="85">
        <v>1092.4285714286</v>
      </c>
      <c r="BT15" s="85">
        <v>1339</v>
      </c>
      <c r="BU15" s="85">
        <v>1607.8571428570999</v>
      </c>
      <c r="BV15" s="85">
        <v>1860.5714285714</v>
      </c>
      <c r="BW15" s="85">
        <v>2182</v>
      </c>
      <c r="BX15" s="85">
        <v>2372.1428571429001</v>
      </c>
      <c r="BY15" s="85">
        <v>2686.8571428570999</v>
      </c>
      <c r="BZ15" s="85">
        <v>3051</v>
      </c>
      <c r="CA15" s="85">
        <v>3321.5714285713998</v>
      </c>
      <c r="CB15" s="85">
        <v>3703.1428571429001</v>
      </c>
      <c r="CC15" s="85">
        <v>4194.4285714285998</v>
      </c>
      <c r="CD15" s="85">
        <v>4631.5714285714002</v>
      </c>
      <c r="CE15" s="85">
        <v>5022.5714285714002</v>
      </c>
      <c r="CF15" s="85">
        <v>5135.2857142857001</v>
      </c>
      <c r="CG15" s="85">
        <v>5381.4285714285998</v>
      </c>
      <c r="CH15" s="85">
        <v>5524.7142857142999</v>
      </c>
      <c r="CI15" s="85">
        <v>5643.4285714285998</v>
      </c>
      <c r="CJ15" s="85">
        <v>5639.5714285714002</v>
      </c>
      <c r="CK15" s="85">
        <v>5556.2857142857001</v>
      </c>
      <c r="CL15" s="85">
        <v>5507.2857142857001</v>
      </c>
      <c r="CM15" s="86">
        <v>5401.7142857142999</v>
      </c>
      <c r="CN15" s="85">
        <v>5230.8571428571004</v>
      </c>
      <c r="CO15" s="85">
        <v>5169.7142857142999</v>
      </c>
      <c r="CP15" s="85">
        <v>4957.5714285714002</v>
      </c>
      <c r="CQ15" s="85">
        <v>4761.2857142857001</v>
      </c>
      <c r="CR15" s="85">
        <v>4594.2857142857001</v>
      </c>
      <c r="CS15" s="85">
        <v>4465.5714285714002</v>
      </c>
      <c r="CT15" s="85">
        <v>4401.1428571428996</v>
      </c>
      <c r="CU15" s="85">
        <v>4256.2857142857001</v>
      </c>
      <c r="CV15" s="85">
        <v>4121.1428571428996</v>
      </c>
      <c r="CW15" s="85">
        <v>4054.8571428570999</v>
      </c>
      <c r="CX15" s="85">
        <v>3964.2857142857001</v>
      </c>
      <c r="CY15" s="85">
        <v>3948.4285714286002</v>
      </c>
      <c r="CZ15" s="85"/>
      <c r="DA15" s="85"/>
      <c r="DB15" s="85"/>
      <c r="DC15" s="86"/>
      <c r="DK15" s="2">
        <v>5000</v>
      </c>
      <c r="DL15" s="2">
        <v>100000</v>
      </c>
      <c r="DZ15" s="87">
        <v>5000</v>
      </c>
      <c r="EA15" s="88" t="s">
        <v>350</v>
      </c>
    </row>
    <row r="16" spans="1:178">
      <c r="A16" s="84" t="s">
        <v>351</v>
      </c>
      <c r="B16" s="85">
        <v>0</v>
      </c>
      <c r="C16" s="85">
        <v>0</v>
      </c>
      <c r="D16" s="85">
        <v>0</v>
      </c>
      <c r="E16" s="85">
        <v>0</v>
      </c>
      <c r="F16" s="85">
        <v>0</v>
      </c>
      <c r="G16" s="85">
        <v>0</v>
      </c>
      <c r="H16" s="85">
        <v>0</v>
      </c>
      <c r="I16" s="85">
        <v>0</v>
      </c>
      <c r="J16" s="85">
        <v>0</v>
      </c>
      <c r="K16" s="85">
        <v>0</v>
      </c>
      <c r="L16" s="85">
        <v>0</v>
      </c>
      <c r="M16" s="85">
        <v>0</v>
      </c>
      <c r="N16" s="85">
        <v>0</v>
      </c>
      <c r="O16" s="85">
        <v>0</v>
      </c>
      <c r="P16" s="85">
        <v>0</v>
      </c>
      <c r="Q16" s="85">
        <v>0</v>
      </c>
      <c r="R16" s="85">
        <v>0</v>
      </c>
      <c r="S16" s="85">
        <v>0</v>
      </c>
      <c r="T16" s="85">
        <v>0</v>
      </c>
      <c r="U16" s="85">
        <v>0</v>
      </c>
      <c r="V16" s="85">
        <v>0</v>
      </c>
      <c r="W16" s="85">
        <v>0</v>
      </c>
      <c r="X16" s="85">
        <v>0</v>
      </c>
      <c r="Y16" s="85">
        <v>0</v>
      </c>
      <c r="Z16" s="85">
        <v>0</v>
      </c>
      <c r="AA16" s="85">
        <v>0</v>
      </c>
      <c r="AB16" s="85">
        <v>0</v>
      </c>
      <c r="AC16" s="85">
        <v>0</v>
      </c>
      <c r="AD16" s="85">
        <v>0</v>
      </c>
      <c r="AE16" s="86">
        <v>0</v>
      </c>
      <c r="AF16" s="85">
        <v>0.14285714290000001</v>
      </c>
      <c r="AG16" s="85">
        <v>0.14285714290000001</v>
      </c>
      <c r="AH16" s="85">
        <v>0.14285714290000001</v>
      </c>
      <c r="AI16" s="85">
        <v>0.14285714290000001</v>
      </c>
      <c r="AJ16" s="85">
        <v>0.14285714290000001</v>
      </c>
      <c r="AK16" s="85">
        <v>0.14285714290000001</v>
      </c>
      <c r="AL16" s="85">
        <v>0.14285714290000001</v>
      </c>
      <c r="AM16" s="85">
        <v>0</v>
      </c>
      <c r="AN16" s="85">
        <v>0</v>
      </c>
      <c r="AO16" s="85">
        <v>0.14285714290000001</v>
      </c>
      <c r="AP16" s="85">
        <v>0.14285714290000001</v>
      </c>
      <c r="AQ16" s="85">
        <v>0.14285714290000001</v>
      </c>
      <c r="AR16" s="85">
        <v>0.14285714290000001</v>
      </c>
      <c r="AS16" s="85">
        <v>0.14285714290000001</v>
      </c>
      <c r="AT16" s="85">
        <v>0.14285714290000001</v>
      </c>
      <c r="AU16" s="85">
        <v>0.14285714290000001</v>
      </c>
      <c r="AV16" s="85">
        <v>0</v>
      </c>
      <c r="AW16" s="85">
        <v>0</v>
      </c>
      <c r="AX16" s="85">
        <v>0</v>
      </c>
      <c r="AY16" s="85">
        <v>0</v>
      </c>
      <c r="AZ16" s="85">
        <v>0</v>
      </c>
      <c r="BA16" s="85">
        <v>0</v>
      </c>
      <c r="BB16" s="85">
        <v>0</v>
      </c>
      <c r="BC16" s="85">
        <v>0</v>
      </c>
      <c r="BD16" s="85">
        <v>0.14285714290000001</v>
      </c>
      <c r="BE16" s="85">
        <v>0.71428571429999999</v>
      </c>
      <c r="BF16" s="85">
        <v>1.4285714286</v>
      </c>
      <c r="BG16" s="85">
        <v>3.2857142857000001</v>
      </c>
      <c r="BH16" s="86">
        <v>4.5714285714000003</v>
      </c>
      <c r="BI16" s="85">
        <v>9.1428571429000005</v>
      </c>
      <c r="BJ16" s="85">
        <v>11.5714285714</v>
      </c>
      <c r="BK16" s="85">
        <v>15.857142857099999</v>
      </c>
      <c r="BL16" s="85">
        <v>20.571428571399998</v>
      </c>
      <c r="BM16" s="85">
        <v>26.857142857100001</v>
      </c>
      <c r="BN16" s="85">
        <v>33.714285714299997</v>
      </c>
      <c r="BO16" s="85">
        <v>48.571428571399998</v>
      </c>
      <c r="BP16" s="85">
        <v>52</v>
      </c>
      <c r="BQ16" s="85">
        <v>72.285714285699996</v>
      </c>
      <c r="BR16" s="85">
        <v>155.71428571429999</v>
      </c>
      <c r="BS16" s="85">
        <v>212.57142857139999</v>
      </c>
      <c r="BT16" s="85">
        <v>277.14285714290003</v>
      </c>
      <c r="BU16" s="85">
        <v>391.85714285709997</v>
      </c>
      <c r="BV16" s="85">
        <v>551</v>
      </c>
      <c r="BW16" s="85">
        <v>760.42857142859998</v>
      </c>
      <c r="BX16" s="85">
        <v>1023.4285714286</v>
      </c>
      <c r="BY16" s="85">
        <v>1141</v>
      </c>
      <c r="BZ16" s="85">
        <v>1362.7142857143001</v>
      </c>
      <c r="CA16" s="85">
        <v>1653.7142857143001</v>
      </c>
      <c r="CB16" s="85">
        <v>2020.4285714286</v>
      </c>
      <c r="CC16" s="85">
        <v>2249.8571428570999</v>
      </c>
      <c r="CD16" s="85">
        <v>2739</v>
      </c>
      <c r="CE16" s="85">
        <v>2974.1428571429001</v>
      </c>
      <c r="CF16" s="85">
        <v>3414</v>
      </c>
      <c r="CG16" s="85">
        <v>4070.7142857142999</v>
      </c>
      <c r="CH16" s="85">
        <v>4842</v>
      </c>
      <c r="CI16" s="85">
        <v>5577.2857142857001</v>
      </c>
      <c r="CJ16" s="85">
        <v>6297</v>
      </c>
      <c r="CK16" s="85">
        <v>6760.2857142857001</v>
      </c>
      <c r="CL16" s="85">
        <v>7175</v>
      </c>
      <c r="CM16" s="86">
        <v>7443.7142857142999</v>
      </c>
      <c r="CN16" s="85">
        <v>7820.5714285714002</v>
      </c>
      <c r="CO16" s="85">
        <v>7789.4285714285998</v>
      </c>
      <c r="CP16" s="85">
        <v>7721.4285714285998</v>
      </c>
      <c r="CQ16" s="85">
        <v>7664.4285714285998</v>
      </c>
      <c r="CR16" s="85">
        <v>7498.2857142857001</v>
      </c>
      <c r="CS16" s="85">
        <v>7423.1428571428996</v>
      </c>
      <c r="CT16" s="85">
        <v>7119.5714285714002</v>
      </c>
      <c r="CU16" s="85">
        <v>6584.7142857142999</v>
      </c>
      <c r="CV16" s="85">
        <v>6364.8571428571004</v>
      </c>
      <c r="CW16" s="85">
        <v>6029.7142857142999</v>
      </c>
      <c r="CX16" s="85">
        <v>5616</v>
      </c>
      <c r="CY16" s="85">
        <v>5302.2857142857001</v>
      </c>
      <c r="CZ16" s="85"/>
      <c r="DA16" s="85"/>
      <c r="DB16" s="85"/>
      <c r="DC16" s="86"/>
      <c r="DK16" s="2">
        <v>1000</v>
      </c>
      <c r="DL16" s="2">
        <v>5000</v>
      </c>
      <c r="DZ16" s="87">
        <v>1000</v>
      </c>
      <c r="EA16" s="88" t="s">
        <v>352</v>
      </c>
    </row>
    <row r="17" spans="1:151">
      <c r="A17" s="84" t="s">
        <v>353</v>
      </c>
      <c r="B17" s="85">
        <v>9</v>
      </c>
      <c r="C17" s="85">
        <v>11</v>
      </c>
      <c r="D17" s="85">
        <v>8.8000000000000007</v>
      </c>
      <c r="E17" s="85">
        <v>9.8333333333000006</v>
      </c>
      <c r="F17" s="85">
        <v>8.4285714285999997</v>
      </c>
      <c r="G17" s="85">
        <v>4.5714285714000003</v>
      </c>
      <c r="H17" s="85">
        <v>4.5714285714000003</v>
      </c>
      <c r="I17" s="85">
        <v>4.5714285714000003</v>
      </c>
      <c r="J17" s="85">
        <v>2.1428571429000001</v>
      </c>
      <c r="K17" s="85">
        <v>2.1428571429000001</v>
      </c>
      <c r="L17" s="85">
        <v>0</v>
      </c>
      <c r="M17" s="85">
        <v>0</v>
      </c>
      <c r="N17" s="85">
        <v>0</v>
      </c>
      <c r="O17" s="85">
        <v>0</v>
      </c>
      <c r="P17" s="85">
        <v>0</v>
      </c>
      <c r="Q17" s="85">
        <v>0.57142857140000003</v>
      </c>
      <c r="R17" s="85">
        <v>3</v>
      </c>
      <c r="S17" s="85">
        <v>22.428571428600002</v>
      </c>
      <c r="T17" s="85">
        <v>25.142857142899999</v>
      </c>
      <c r="U17" s="85">
        <v>46.714285714299997</v>
      </c>
      <c r="V17" s="85">
        <v>66.714285714300004</v>
      </c>
      <c r="W17" s="85">
        <v>80.571428571400006</v>
      </c>
      <c r="X17" s="85">
        <v>117</v>
      </c>
      <c r="Y17" s="85">
        <v>177.57142857139999</v>
      </c>
      <c r="Z17" s="85">
        <v>253.1428571429</v>
      </c>
      <c r="AA17" s="85">
        <v>362.85714285709997</v>
      </c>
      <c r="AB17" s="85">
        <v>591.71428571429999</v>
      </c>
      <c r="AC17" s="85">
        <v>781.14285714289997</v>
      </c>
      <c r="AD17" s="85">
        <v>1015.8571428571</v>
      </c>
      <c r="AE17" s="86">
        <v>1261.7142857143001</v>
      </c>
      <c r="AF17" s="85">
        <v>1498</v>
      </c>
      <c r="AG17" s="85">
        <v>1773</v>
      </c>
      <c r="AH17" s="85">
        <v>2062.2857142857001</v>
      </c>
      <c r="AI17" s="85">
        <v>2274.2857142857001</v>
      </c>
      <c r="AJ17" s="85">
        <v>2618</v>
      </c>
      <c r="AK17" s="85">
        <v>2901.8571428570999</v>
      </c>
      <c r="AL17" s="85">
        <v>3070.4285714286002</v>
      </c>
      <c r="AM17" s="85">
        <v>3259.4285714286002</v>
      </c>
      <c r="AN17" s="85">
        <v>3261.8571428570999</v>
      </c>
      <c r="AO17" s="85">
        <v>3285</v>
      </c>
      <c r="AP17" s="85">
        <v>3178.2857142857001</v>
      </c>
      <c r="AQ17" s="85">
        <v>2914.8571428570999</v>
      </c>
      <c r="AR17" s="85">
        <v>4545.4285714285998</v>
      </c>
      <c r="AS17" s="85">
        <v>4687.7142857142999</v>
      </c>
      <c r="AT17" s="85">
        <v>4562</v>
      </c>
      <c r="AU17" s="85">
        <v>4476.2857142857001</v>
      </c>
      <c r="AV17" s="85">
        <v>4344.5714285714002</v>
      </c>
      <c r="AW17" s="85">
        <v>4258.8571428571004</v>
      </c>
      <c r="AX17" s="85">
        <v>4219.1428571428996</v>
      </c>
      <c r="AY17" s="85">
        <v>2112.4285714286002</v>
      </c>
      <c r="AZ17" s="85">
        <v>1646</v>
      </c>
      <c r="BA17" s="85">
        <v>1401.4285714286</v>
      </c>
      <c r="BB17" s="85">
        <v>1207.1428571429001</v>
      </c>
      <c r="BC17" s="85">
        <v>945.14285714289997</v>
      </c>
      <c r="BD17" s="85">
        <v>748.71428571429999</v>
      </c>
      <c r="BE17" s="85">
        <v>557.28571428570001</v>
      </c>
      <c r="BF17" s="85">
        <v>563.71428571429999</v>
      </c>
      <c r="BG17" s="85">
        <v>483.42857142859998</v>
      </c>
      <c r="BH17" s="86">
        <v>426.57142857140002</v>
      </c>
      <c r="BI17" s="85">
        <v>416.14285714290003</v>
      </c>
      <c r="BJ17" s="85">
        <v>414.28571428570001</v>
      </c>
      <c r="BK17" s="85">
        <v>358.85714285709997</v>
      </c>
      <c r="BL17" s="85">
        <v>317.28571428570001</v>
      </c>
      <c r="BM17" s="85">
        <v>271.28571428570001</v>
      </c>
      <c r="BN17" s="85">
        <v>248.57142857139999</v>
      </c>
      <c r="BO17" s="85">
        <v>201.8571428571</v>
      </c>
      <c r="BP17" s="85">
        <v>126.42857142859999</v>
      </c>
      <c r="BQ17" s="85">
        <v>103.57142857140001</v>
      </c>
      <c r="BR17" s="85">
        <v>88.285714285699996</v>
      </c>
      <c r="BS17" s="85">
        <v>75.428571428599994</v>
      </c>
      <c r="BT17" s="85">
        <v>62.142857142899999</v>
      </c>
      <c r="BU17" s="85">
        <v>41</v>
      </c>
      <c r="BV17" s="85">
        <v>29.285714285699999</v>
      </c>
      <c r="BW17" s="85">
        <v>25.857142857100001</v>
      </c>
      <c r="BX17" s="85">
        <v>23</v>
      </c>
      <c r="BY17" s="85">
        <v>26.285714285699999</v>
      </c>
      <c r="BZ17" s="85">
        <v>25.428571428600002</v>
      </c>
      <c r="CA17" s="85">
        <v>28.285714285699999</v>
      </c>
      <c r="CB17" s="85">
        <v>39.285714285700003</v>
      </c>
      <c r="CC17" s="85">
        <v>44</v>
      </c>
      <c r="CD17" s="85">
        <v>50.142857142899999</v>
      </c>
      <c r="CE17" s="85">
        <v>66.285714285699996</v>
      </c>
      <c r="CF17" s="85">
        <v>70</v>
      </c>
      <c r="CG17" s="85">
        <v>77.857142857100001</v>
      </c>
      <c r="CH17" s="85">
        <v>86.142857142899999</v>
      </c>
      <c r="CI17" s="85">
        <v>85.428571428599994</v>
      </c>
      <c r="CJ17" s="85">
        <v>95</v>
      </c>
      <c r="CK17" s="85">
        <v>101.8571428571</v>
      </c>
      <c r="CL17" s="85">
        <v>96.142857142899999</v>
      </c>
      <c r="CM17" s="86">
        <v>98.285714285699996</v>
      </c>
      <c r="CN17" s="85">
        <v>94.857142857100001</v>
      </c>
      <c r="CO17" s="85">
        <v>94.571428571400006</v>
      </c>
      <c r="CP17" s="85">
        <v>91.142857142899999</v>
      </c>
      <c r="CQ17" s="85">
        <v>83</v>
      </c>
      <c r="CR17" s="85">
        <v>73.714285714300004</v>
      </c>
      <c r="CS17" s="85">
        <v>69.285714285699996</v>
      </c>
      <c r="CT17" s="85">
        <v>65.285714285699996</v>
      </c>
      <c r="CU17" s="85">
        <v>69.857142857100001</v>
      </c>
      <c r="CV17" s="85">
        <v>67.857142857100001</v>
      </c>
      <c r="CW17" s="85">
        <v>65.714285714300004</v>
      </c>
      <c r="CX17" s="85">
        <v>68.142857142899999</v>
      </c>
      <c r="CY17" s="85">
        <v>74.571428571400006</v>
      </c>
      <c r="CZ17" s="85"/>
      <c r="DA17" s="85"/>
      <c r="DB17" s="85"/>
      <c r="DC17" s="86"/>
      <c r="DK17" s="2">
        <v>500</v>
      </c>
      <c r="DL17" s="2">
        <v>1000</v>
      </c>
      <c r="DZ17" s="87">
        <v>500</v>
      </c>
      <c r="EA17" s="88" t="s">
        <v>354</v>
      </c>
    </row>
    <row r="18" spans="1:151">
      <c r="A18" s="84" t="s">
        <v>355</v>
      </c>
      <c r="B18" s="85">
        <v>0</v>
      </c>
      <c r="C18" s="85">
        <v>0</v>
      </c>
      <c r="D18" s="85">
        <v>0</v>
      </c>
      <c r="E18" s="85">
        <v>0</v>
      </c>
      <c r="F18" s="85">
        <v>0</v>
      </c>
      <c r="G18" s="85">
        <v>0</v>
      </c>
      <c r="H18" s="85">
        <v>0</v>
      </c>
      <c r="I18" s="85">
        <v>0</v>
      </c>
      <c r="J18" s="85">
        <v>0</v>
      </c>
      <c r="K18" s="85">
        <v>0</v>
      </c>
      <c r="L18" s="85">
        <v>0</v>
      </c>
      <c r="M18" s="85">
        <v>0</v>
      </c>
      <c r="N18" s="85">
        <v>0</v>
      </c>
      <c r="O18" s="85">
        <v>0</v>
      </c>
      <c r="P18" s="85">
        <v>0</v>
      </c>
      <c r="Q18" s="85">
        <v>0</v>
      </c>
      <c r="R18" s="85">
        <v>0</v>
      </c>
      <c r="S18" s="85">
        <v>0</v>
      </c>
      <c r="T18" s="85">
        <v>0</v>
      </c>
      <c r="U18" s="85">
        <v>0</v>
      </c>
      <c r="V18" s="85">
        <v>0</v>
      </c>
      <c r="W18" s="85">
        <v>0</v>
      </c>
      <c r="X18" s="85">
        <v>0</v>
      </c>
      <c r="Y18" s="85">
        <v>0</v>
      </c>
      <c r="Z18" s="85">
        <v>0</v>
      </c>
      <c r="AA18" s="85">
        <v>0</v>
      </c>
      <c r="AB18" s="85">
        <v>0.14285714290000001</v>
      </c>
      <c r="AC18" s="85">
        <v>0.57142857140000003</v>
      </c>
      <c r="AD18" s="85">
        <v>0.57142857140000003</v>
      </c>
      <c r="AE18" s="86">
        <v>0.71428571429999999</v>
      </c>
      <c r="AF18" s="85">
        <v>1</v>
      </c>
      <c r="AG18" s="85">
        <v>1.1428571429000001</v>
      </c>
      <c r="AH18" s="85">
        <v>1.2857142856999999</v>
      </c>
      <c r="AI18" s="85">
        <v>1.4285714286</v>
      </c>
      <c r="AJ18" s="85">
        <v>1</v>
      </c>
      <c r="AK18" s="85">
        <v>1</v>
      </c>
      <c r="AL18" s="85">
        <v>1</v>
      </c>
      <c r="AM18" s="85">
        <v>0.85714285710000004</v>
      </c>
      <c r="AN18" s="85">
        <v>0.71428571429999999</v>
      </c>
      <c r="AO18" s="85">
        <v>0.57142857140000003</v>
      </c>
      <c r="AP18" s="85">
        <v>0.28571428570000001</v>
      </c>
      <c r="AQ18" s="85">
        <v>0.57142857140000003</v>
      </c>
      <c r="AR18" s="85">
        <v>0.57142857140000003</v>
      </c>
      <c r="AS18" s="85">
        <v>0.42857142860000003</v>
      </c>
      <c r="AT18" s="85">
        <v>0.28571428570000001</v>
      </c>
      <c r="AU18" s="85">
        <v>0.28571428570000001</v>
      </c>
      <c r="AV18" s="85">
        <v>0.28571428570000001</v>
      </c>
      <c r="AW18" s="85">
        <v>0.28571428570000001</v>
      </c>
      <c r="AX18" s="85">
        <v>0</v>
      </c>
      <c r="AY18" s="85">
        <v>0</v>
      </c>
      <c r="AZ18" s="85">
        <v>0</v>
      </c>
      <c r="BA18" s="85">
        <v>0</v>
      </c>
      <c r="BB18" s="85">
        <v>0</v>
      </c>
      <c r="BC18" s="85">
        <v>0</v>
      </c>
      <c r="BD18" s="85">
        <v>0</v>
      </c>
      <c r="BE18" s="85">
        <v>0.28571428570000001</v>
      </c>
      <c r="BF18" s="85">
        <v>0.85714285710000004</v>
      </c>
      <c r="BG18" s="85">
        <v>4.5714285714000003</v>
      </c>
      <c r="BH18" s="86">
        <v>6</v>
      </c>
      <c r="BI18" s="85">
        <v>13.714285714300001</v>
      </c>
      <c r="BJ18" s="85">
        <v>16.285714285699999</v>
      </c>
      <c r="BK18" s="85">
        <v>20.285714285699999</v>
      </c>
      <c r="BL18" s="85">
        <v>25.571428571399998</v>
      </c>
      <c r="BM18" s="85">
        <v>34.428571428600002</v>
      </c>
      <c r="BN18" s="85">
        <v>50.428571428600002</v>
      </c>
      <c r="BO18" s="85">
        <v>89.571428571400006</v>
      </c>
      <c r="BP18" s="85">
        <v>105.1428571429</v>
      </c>
      <c r="BQ18" s="85">
        <v>110.42857142859999</v>
      </c>
      <c r="BR18" s="85">
        <v>140.28571428570001</v>
      </c>
      <c r="BS18" s="85">
        <v>157.1428571429</v>
      </c>
      <c r="BT18" s="85">
        <v>186.42857142860001</v>
      </c>
      <c r="BU18" s="85">
        <v>281.28571428570001</v>
      </c>
      <c r="BV18" s="85">
        <v>339.71428571429999</v>
      </c>
      <c r="BW18" s="85">
        <v>421.14285714290003</v>
      </c>
      <c r="BX18" s="85">
        <v>562.28571428570001</v>
      </c>
      <c r="BY18" s="85">
        <v>696.14285714289997</v>
      </c>
      <c r="BZ18" s="85">
        <v>837.14285714289997</v>
      </c>
      <c r="CA18" s="85">
        <v>947.28571428570001</v>
      </c>
      <c r="CB18" s="85">
        <v>1681.2857142856999</v>
      </c>
      <c r="CC18" s="85">
        <v>2160.7142857142999</v>
      </c>
      <c r="CD18" s="85">
        <v>2524</v>
      </c>
      <c r="CE18" s="85">
        <v>2848</v>
      </c>
      <c r="CF18" s="85">
        <v>3314.2857142857001</v>
      </c>
      <c r="CG18" s="85">
        <v>3485.4285714286002</v>
      </c>
      <c r="CH18" s="85">
        <v>4044.2857142857001</v>
      </c>
      <c r="CI18" s="85">
        <v>4021.4285714286002</v>
      </c>
      <c r="CJ18" s="85">
        <v>4342.1428571428996</v>
      </c>
      <c r="CK18" s="85">
        <v>4440.5714285714002</v>
      </c>
      <c r="CL18" s="85">
        <v>4646.2857142857001</v>
      </c>
      <c r="CM18" s="86">
        <v>4671.5714285714002</v>
      </c>
      <c r="CN18" s="85">
        <v>5116</v>
      </c>
      <c r="CO18" s="85">
        <v>5287.7142857142999</v>
      </c>
      <c r="CP18" s="85">
        <v>5344</v>
      </c>
      <c r="CQ18" s="85">
        <v>5313.7142857142999</v>
      </c>
      <c r="CR18" s="85">
        <v>5595.2857142857001</v>
      </c>
      <c r="CS18" s="85">
        <v>5441.8571428571004</v>
      </c>
      <c r="CT18" s="85">
        <v>5330.2857142857001</v>
      </c>
      <c r="CU18" s="85">
        <v>5123.1428571428996</v>
      </c>
      <c r="CV18" s="85">
        <v>4954.2857142857001</v>
      </c>
      <c r="CW18" s="85">
        <v>4832.7142857142999</v>
      </c>
      <c r="CX18" s="85">
        <v>4554.2857142857001</v>
      </c>
      <c r="CY18" s="85">
        <v>4109.2857142857001</v>
      </c>
      <c r="CZ18" s="85"/>
      <c r="DA18" s="85"/>
      <c r="DB18" s="85"/>
      <c r="DC18" s="86"/>
      <c r="DK18" s="2">
        <v>250</v>
      </c>
      <c r="DL18" s="2">
        <v>500</v>
      </c>
      <c r="DZ18" s="87">
        <v>250</v>
      </c>
      <c r="EA18" s="88" t="s">
        <v>356</v>
      </c>
    </row>
    <row r="19" spans="1:151">
      <c r="A19" s="84" t="s">
        <v>357</v>
      </c>
      <c r="B19" s="85">
        <v>0</v>
      </c>
      <c r="C19" s="85">
        <v>0</v>
      </c>
      <c r="D19" s="85">
        <v>0</v>
      </c>
      <c r="E19" s="85">
        <v>0</v>
      </c>
      <c r="F19" s="85">
        <v>0</v>
      </c>
      <c r="G19" s="85">
        <v>0</v>
      </c>
      <c r="H19" s="85">
        <v>0</v>
      </c>
      <c r="I19" s="85">
        <v>0</v>
      </c>
      <c r="J19" s="85">
        <v>0</v>
      </c>
      <c r="K19" s="85">
        <v>0</v>
      </c>
      <c r="L19" s="85">
        <v>0</v>
      </c>
      <c r="M19" s="85">
        <v>0</v>
      </c>
      <c r="N19" s="85">
        <v>0</v>
      </c>
      <c r="O19" s="85">
        <v>0</v>
      </c>
      <c r="P19" s="85">
        <v>0</v>
      </c>
      <c r="Q19" s="85">
        <v>0</v>
      </c>
      <c r="R19" s="85">
        <v>0</v>
      </c>
      <c r="S19" s="85">
        <v>0</v>
      </c>
      <c r="T19" s="85">
        <v>0</v>
      </c>
      <c r="U19" s="85">
        <v>0</v>
      </c>
      <c r="V19" s="85">
        <v>0</v>
      </c>
      <c r="W19" s="85">
        <v>0</v>
      </c>
      <c r="X19" s="85">
        <v>0</v>
      </c>
      <c r="Y19" s="85">
        <v>0.42857142860000003</v>
      </c>
      <c r="Z19" s="85">
        <v>0.42857142860000003</v>
      </c>
      <c r="AA19" s="85">
        <v>0.42857142860000003</v>
      </c>
      <c r="AB19" s="85">
        <v>0.42857142860000003</v>
      </c>
      <c r="AC19" s="85">
        <v>0.57142857140000003</v>
      </c>
      <c r="AD19" s="85">
        <v>0.71428571429999999</v>
      </c>
      <c r="AE19" s="86">
        <v>0.85714285710000004</v>
      </c>
      <c r="AF19" s="85">
        <v>0.42857142860000003</v>
      </c>
      <c r="AG19" s="85">
        <v>0.42857142860000003</v>
      </c>
      <c r="AH19" s="85">
        <v>0.42857142860000003</v>
      </c>
      <c r="AI19" s="85">
        <v>0.42857142860000003</v>
      </c>
      <c r="AJ19" s="85">
        <v>0.28571428570000001</v>
      </c>
      <c r="AK19" s="85">
        <v>0.14285714290000001</v>
      </c>
      <c r="AL19" s="85">
        <v>0</v>
      </c>
      <c r="AM19" s="85">
        <v>0.71428571429999999</v>
      </c>
      <c r="AN19" s="85">
        <v>0.71428571429999999</v>
      </c>
      <c r="AO19" s="85">
        <v>0.71428571429999999</v>
      </c>
      <c r="AP19" s="85">
        <v>0.71428571429999999</v>
      </c>
      <c r="AQ19" s="85">
        <v>0.71428571429999999</v>
      </c>
      <c r="AR19" s="85">
        <v>0.71428571429999999</v>
      </c>
      <c r="AS19" s="85">
        <v>0.71428571429999999</v>
      </c>
      <c r="AT19" s="85">
        <v>0</v>
      </c>
      <c r="AU19" s="85">
        <v>0</v>
      </c>
      <c r="AV19" s="85">
        <v>0.14285714290000001</v>
      </c>
      <c r="AW19" s="85">
        <v>0.14285714290000001</v>
      </c>
      <c r="AX19" s="85">
        <v>0.14285714290000001</v>
      </c>
      <c r="AY19" s="85">
        <v>0.14285714290000001</v>
      </c>
      <c r="AZ19" s="85">
        <v>0.14285714290000001</v>
      </c>
      <c r="BA19" s="85">
        <v>0.14285714290000001</v>
      </c>
      <c r="BB19" s="85">
        <v>0.14285714290000001</v>
      </c>
      <c r="BC19" s="85">
        <v>0</v>
      </c>
      <c r="BD19" s="85">
        <v>0</v>
      </c>
      <c r="BE19" s="85">
        <v>0.28571428570000001</v>
      </c>
      <c r="BF19" s="85">
        <v>0.71428571429999999</v>
      </c>
      <c r="BG19" s="85">
        <v>3.7142857142999999</v>
      </c>
      <c r="BH19" s="86">
        <v>6.4285714285999997</v>
      </c>
      <c r="BI19" s="85">
        <v>12.5714285714</v>
      </c>
      <c r="BJ19" s="85">
        <v>16.857142857100001</v>
      </c>
      <c r="BK19" s="85">
        <v>23.714285714300001</v>
      </c>
      <c r="BL19" s="85">
        <v>28.285714285699999</v>
      </c>
      <c r="BM19" s="85">
        <v>38.285714285700003</v>
      </c>
      <c r="BN19" s="85">
        <v>55</v>
      </c>
      <c r="BO19" s="85">
        <v>79.428571428599994</v>
      </c>
      <c r="BP19" s="85">
        <v>88</v>
      </c>
      <c r="BQ19" s="85">
        <v>142.28571428570001</v>
      </c>
      <c r="BR19" s="85">
        <v>176.28571428570001</v>
      </c>
      <c r="BS19" s="85">
        <v>224.57142857139999</v>
      </c>
      <c r="BT19" s="85">
        <v>285.14285714290003</v>
      </c>
      <c r="BU19" s="85">
        <v>350.42857142859998</v>
      </c>
      <c r="BV19" s="85">
        <v>435.42857142859998</v>
      </c>
      <c r="BW19" s="85">
        <v>540.42857142859998</v>
      </c>
      <c r="BX19" s="85">
        <v>613.85714285710003</v>
      </c>
      <c r="BY19" s="85">
        <v>745.85714285710003</v>
      </c>
      <c r="BZ19" s="85">
        <v>849.42857142859998</v>
      </c>
      <c r="CA19" s="85">
        <v>979</v>
      </c>
      <c r="CB19" s="85">
        <v>1159.8571428570999</v>
      </c>
      <c r="CC19" s="85">
        <v>1278.7142857143001</v>
      </c>
      <c r="CD19" s="85">
        <v>1422.8571428570999</v>
      </c>
      <c r="CE19" s="85">
        <v>1513.5714285714</v>
      </c>
      <c r="CF19" s="85">
        <v>1889</v>
      </c>
      <c r="CG19" s="85">
        <v>2081.7142857142999</v>
      </c>
      <c r="CH19" s="85">
        <v>2299.8571428570999</v>
      </c>
      <c r="CI19" s="85">
        <v>2594.2857142857001</v>
      </c>
      <c r="CJ19" s="85">
        <v>2907.4285714286002</v>
      </c>
      <c r="CK19" s="85">
        <v>3302.2857142857001</v>
      </c>
      <c r="CL19" s="85">
        <v>3450.8571428570999</v>
      </c>
      <c r="CM19" s="86">
        <v>3527.7142857142999</v>
      </c>
      <c r="CN19" s="85">
        <v>4260.8571428571004</v>
      </c>
      <c r="CO19" s="85">
        <v>4536.5714285714002</v>
      </c>
      <c r="CP19" s="85">
        <v>4278.5714285714002</v>
      </c>
      <c r="CQ19" s="85">
        <v>4482</v>
      </c>
      <c r="CR19" s="85">
        <v>4432.8571428571004</v>
      </c>
      <c r="CS19" s="85">
        <v>4329.1428571428996</v>
      </c>
      <c r="CT19" s="85">
        <v>4262.8571428571004</v>
      </c>
      <c r="CU19" s="85">
        <v>3719.8571428570999</v>
      </c>
      <c r="CV19" s="85">
        <v>3579.8571428570999</v>
      </c>
      <c r="CW19" s="85">
        <v>3889.8571428570999</v>
      </c>
      <c r="CX19" s="85">
        <v>3762.5714285713998</v>
      </c>
      <c r="CY19" s="85">
        <v>3597.8571428570999</v>
      </c>
      <c r="CZ19" s="85"/>
      <c r="DA19" s="85"/>
      <c r="DB19" s="85"/>
      <c r="DC19" s="86"/>
      <c r="DK19" s="2">
        <v>100</v>
      </c>
      <c r="DL19" s="2">
        <v>250</v>
      </c>
      <c r="DZ19" s="87">
        <v>100</v>
      </c>
      <c r="EA19" s="88" t="s">
        <v>358</v>
      </c>
    </row>
    <row r="20" spans="1:151">
      <c r="B20" s="85"/>
      <c r="C20" s="85"/>
      <c r="D20" s="85"/>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6"/>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5"/>
      <c r="BD20" s="85"/>
      <c r="BE20" s="85"/>
      <c r="BF20" s="85"/>
      <c r="BG20" s="85"/>
      <c r="BH20" s="86"/>
      <c r="BI20" s="85"/>
      <c r="BJ20" s="85"/>
      <c r="BK20" s="85"/>
      <c r="BL20" s="85"/>
      <c r="BM20" s="85"/>
      <c r="BN20" s="85"/>
      <c r="BO20" s="85"/>
      <c r="BP20" s="85"/>
      <c r="BQ20" s="85"/>
      <c r="BR20" s="85"/>
      <c r="BS20" s="85"/>
      <c r="BT20" s="85"/>
      <c r="BU20" s="85"/>
      <c r="BV20" s="85"/>
      <c r="BW20" s="85"/>
      <c r="BX20" s="85"/>
      <c r="BY20" s="85"/>
      <c r="BZ20" s="85"/>
      <c r="CA20" s="85"/>
      <c r="CB20" s="85"/>
      <c r="CC20" s="85"/>
      <c r="CD20" s="85"/>
      <c r="CE20" s="85"/>
      <c r="CF20" s="85"/>
      <c r="CG20" s="85"/>
      <c r="CH20" s="85"/>
      <c r="CI20" s="85"/>
      <c r="CJ20" s="85"/>
      <c r="CK20" s="85"/>
      <c r="CL20" s="85"/>
      <c r="CM20" s="86"/>
      <c r="CN20" s="85"/>
      <c r="CO20" s="85"/>
      <c r="CP20" s="85"/>
      <c r="CQ20" s="85"/>
      <c r="CR20" s="85"/>
      <c r="CS20" s="85"/>
      <c r="CT20" s="85"/>
      <c r="CU20" s="85"/>
      <c r="CV20" s="85"/>
      <c r="CW20" s="85"/>
      <c r="CX20" s="85"/>
      <c r="CY20" s="85"/>
      <c r="CZ20" s="85"/>
      <c r="DA20" s="85"/>
      <c r="DB20" s="85"/>
      <c r="DC20" s="86"/>
      <c r="DK20" s="2">
        <v>50</v>
      </c>
      <c r="DL20" s="2">
        <v>100</v>
      </c>
      <c r="DZ20" s="87">
        <v>50</v>
      </c>
      <c r="EA20" s="88" t="s">
        <v>359</v>
      </c>
    </row>
    <row r="21" spans="1:151">
      <c r="B21" s="85"/>
      <c r="C21" s="85"/>
      <c r="D21" s="85"/>
      <c r="E21" s="8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6"/>
      <c r="AF21" s="85"/>
      <c r="AG21" s="85"/>
      <c r="AH21" s="85"/>
      <c r="AI21" s="85"/>
      <c r="AJ21" s="85"/>
      <c r="AK21" s="85"/>
      <c r="AL21" s="85"/>
      <c r="AM21" s="85"/>
      <c r="AN21" s="85"/>
      <c r="AO21" s="85"/>
      <c r="AP21" s="85"/>
      <c r="AQ21" s="85"/>
      <c r="AR21" s="85"/>
      <c r="AS21" s="85"/>
      <c r="AT21" s="85"/>
      <c r="AU21" s="85"/>
      <c r="AV21" s="85"/>
      <c r="AW21" s="85"/>
      <c r="AX21" s="85"/>
      <c r="AY21" s="85"/>
      <c r="AZ21" s="85"/>
      <c r="BA21" s="85"/>
      <c r="BB21" s="85"/>
      <c r="BC21" s="85"/>
      <c r="BD21" s="85"/>
      <c r="BE21" s="85"/>
      <c r="BF21" s="85"/>
      <c r="BG21" s="85"/>
      <c r="BH21" s="86"/>
      <c r="BI21" s="85"/>
      <c r="BJ21" s="85"/>
      <c r="BK21" s="85"/>
      <c r="BL21" s="85"/>
      <c r="BM21" s="85"/>
      <c r="BN21" s="85"/>
      <c r="BO21" s="85"/>
      <c r="BP21" s="85"/>
      <c r="BQ21" s="85"/>
      <c r="BR21" s="85"/>
      <c r="BS21" s="85"/>
      <c r="BT21" s="85"/>
      <c r="BU21" s="85"/>
      <c r="BV21" s="85"/>
      <c r="BW21" s="85"/>
      <c r="BX21" s="85"/>
      <c r="BY21" s="85"/>
      <c r="BZ21" s="85"/>
      <c r="CA21" s="85"/>
      <c r="CB21" s="85"/>
      <c r="CC21" s="85"/>
      <c r="CD21" s="85"/>
      <c r="CE21" s="85"/>
      <c r="CF21" s="85"/>
      <c r="CG21" s="85"/>
      <c r="CH21" s="85"/>
      <c r="CI21" s="85"/>
      <c r="CJ21" s="85"/>
      <c r="CK21" s="85"/>
      <c r="CL21" s="85"/>
      <c r="CM21" s="86"/>
      <c r="CN21" s="85"/>
      <c r="CO21" s="85"/>
      <c r="CP21" s="85"/>
      <c r="CQ21" s="85"/>
      <c r="CR21" s="85"/>
      <c r="CS21" s="85"/>
      <c r="CT21" s="85"/>
      <c r="CU21" s="85"/>
      <c r="CV21" s="85"/>
      <c r="CW21" s="85"/>
      <c r="CX21" s="85"/>
      <c r="CY21" s="85"/>
      <c r="CZ21" s="85"/>
      <c r="DA21" s="85"/>
      <c r="DB21" s="85"/>
      <c r="DC21" s="86"/>
      <c r="DK21" s="2">
        <v>10</v>
      </c>
      <c r="DL21" s="2">
        <v>50</v>
      </c>
      <c r="DZ21" s="87">
        <v>10</v>
      </c>
      <c r="EA21" s="88" t="s">
        <v>360</v>
      </c>
    </row>
    <row r="22" spans="1:151">
      <c r="B22" s="85"/>
      <c r="C22" s="85"/>
      <c r="D22" s="85"/>
      <c r="E22" s="85"/>
      <c r="F22" s="85"/>
      <c r="G22" s="85"/>
      <c r="H22" s="85"/>
      <c r="I22" s="85"/>
      <c r="J22" s="85"/>
      <c r="K22" s="85"/>
      <c r="L22" s="85"/>
      <c r="M22" s="85"/>
      <c r="N22" s="85"/>
      <c r="O22" s="85"/>
      <c r="P22" s="85"/>
      <c r="Q22" s="85"/>
      <c r="R22" s="85"/>
      <c r="S22" s="85"/>
      <c r="T22" s="85"/>
      <c r="U22" s="85"/>
      <c r="V22" s="85"/>
      <c r="W22" s="85"/>
      <c r="X22" s="85"/>
      <c r="Y22" s="85"/>
      <c r="Z22" s="85"/>
      <c r="AA22" s="85"/>
      <c r="AB22" s="85"/>
      <c r="AC22" s="85"/>
      <c r="AD22" s="85"/>
      <c r="AE22" s="86"/>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5"/>
      <c r="BD22" s="85"/>
      <c r="BE22" s="85"/>
      <c r="BF22" s="85"/>
      <c r="BG22" s="85"/>
      <c r="BH22" s="86"/>
      <c r="BI22" s="85"/>
      <c r="BJ22" s="85"/>
      <c r="BK22" s="85"/>
      <c r="BL22" s="85"/>
      <c r="BM22" s="85"/>
      <c r="BN22" s="85"/>
      <c r="BO22" s="85"/>
      <c r="BP22" s="85"/>
      <c r="BQ22" s="85"/>
      <c r="BR22" s="85"/>
      <c r="BS22" s="85"/>
      <c r="BT22" s="85"/>
      <c r="BU22" s="85"/>
      <c r="BV22" s="85"/>
      <c r="BW22" s="85"/>
      <c r="BX22" s="85"/>
      <c r="BY22" s="85"/>
      <c r="BZ22" s="85"/>
      <c r="CA22" s="85"/>
      <c r="CB22" s="85"/>
      <c r="CC22" s="85"/>
      <c r="CD22" s="85"/>
      <c r="CE22" s="85"/>
      <c r="CF22" s="85"/>
      <c r="CG22" s="85"/>
      <c r="CH22" s="85"/>
      <c r="CI22" s="85"/>
      <c r="CJ22" s="85"/>
      <c r="CK22" s="85"/>
      <c r="CL22" s="85"/>
      <c r="CM22" s="86"/>
      <c r="CN22" s="85"/>
      <c r="CO22" s="85"/>
      <c r="CP22" s="85"/>
      <c r="CQ22" s="85"/>
      <c r="CR22" s="85"/>
      <c r="CS22" s="85"/>
      <c r="CT22" s="85"/>
      <c r="CU22" s="85"/>
      <c r="CV22" s="85"/>
      <c r="CW22" s="85"/>
      <c r="CX22" s="85"/>
      <c r="CY22" s="85"/>
      <c r="CZ22" s="85"/>
      <c r="DA22" s="85"/>
      <c r="DB22" s="85"/>
      <c r="DC22" s="86"/>
      <c r="DK22" s="2">
        <v>0</v>
      </c>
      <c r="DL22" s="2">
        <v>10</v>
      </c>
    </row>
    <row r="23" spans="1:151">
      <c r="B23" s="85"/>
      <c r="C23" s="85"/>
      <c r="D23" s="85"/>
      <c r="E23" s="85"/>
      <c r="F23" s="85"/>
      <c r="G23" s="85"/>
      <c r="H23" s="85"/>
      <c r="I23" s="85"/>
      <c r="J23" s="85"/>
      <c r="K23" s="85"/>
      <c r="L23" s="85"/>
      <c r="M23" s="85"/>
      <c r="N23" s="85"/>
      <c r="O23" s="85"/>
      <c r="P23" s="85"/>
      <c r="Q23" s="85"/>
      <c r="R23" s="85"/>
      <c r="S23" s="85"/>
      <c r="T23" s="85"/>
      <c r="U23" s="85"/>
      <c r="V23" s="85"/>
      <c r="W23" s="85"/>
      <c r="X23" s="85"/>
      <c r="Y23" s="85"/>
      <c r="Z23" s="85"/>
      <c r="AA23" s="85"/>
      <c r="AB23" s="85"/>
      <c r="AC23" s="85"/>
      <c r="AD23" s="85"/>
      <c r="AE23" s="86"/>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5"/>
      <c r="BD23" s="85"/>
      <c r="BE23" s="85"/>
      <c r="BF23" s="85"/>
      <c r="BG23" s="85"/>
      <c r="BH23" s="86"/>
      <c r="BI23" s="85"/>
      <c r="BJ23" s="85"/>
      <c r="BK23" s="85"/>
      <c r="BL23" s="85"/>
      <c r="BM23" s="85"/>
      <c r="BN23" s="85"/>
      <c r="BO23" s="85"/>
      <c r="BP23" s="85"/>
      <c r="BQ23" s="85"/>
      <c r="BR23" s="85"/>
      <c r="BS23" s="85"/>
      <c r="BT23" s="85"/>
      <c r="BU23" s="85"/>
      <c r="BV23" s="85"/>
      <c r="BW23" s="85"/>
      <c r="BX23" s="85"/>
      <c r="BY23" s="85"/>
      <c r="BZ23" s="85"/>
      <c r="CA23" s="85"/>
      <c r="CB23" s="85"/>
      <c r="CC23" s="85"/>
      <c r="CD23" s="85"/>
      <c r="CE23" s="85"/>
      <c r="CF23" s="85"/>
      <c r="CG23" s="85"/>
      <c r="CH23" s="85"/>
      <c r="CI23" s="85"/>
      <c r="CJ23" s="85"/>
      <c r="CK23" s="85"/>
      <c r="CL23" s="85"/>
      <c r="CM23" s="86"/>
      <c r="CN23" s="85"/>
      <c r="CO23" s="85"/>
      <c r="CP23" s="85"/>
      <c r="CQ23" s="85"/>
      <c r="CR23" s="85"/>
      <c r="CS23" s="85"/>
      <c r="CT23" s="85"/>
      <c r="CU23" s="85"/>
      <c r="CV23" s="85"/>
      <c r="CW23" s="85"/>
      <c r="CX23" s="85"/>
      <c r="CY23" s="85"/>
      <c r="CZ23" s="85"/>
      <c r="DA23" s="85"/>
      <c r="DB23" s="85"/>
      <c r="DC23" s="86"/>
    </row>
    <row r="24" spans="1:151">
      <c r="A24" s="88"/>
      <c r="B24" s="91"/>
      <c r="C24" s="92"/>
      <c r="D24" s="93"/>
      <c r="E24" s="93"/>
      <c r="F24" s="93"/>
      <c r="G24" s="93"/>
      <c r="H24" s="93"/>
      <c r="I24" s="93"/>
      <c r="J24" s="93"/>
      <c r="K24" s="93"/>
      <c r="L24" s="93"/>
      <c r="M24" s="93" t="s">
        <v>361</v>
      </c>
      <c r="N24" s="93"/>
      <c r="O24" s="93"/>
      <c r="P24" s="93"/>
      <c r="Q24" s="93"/>
      <c r="R24" s="93"/>
      <c r="S24" s="93"/>
      <c r="T24" s="93"/>
      <c r="U24" s="93"/>
      <c r="V24" s="93"/>
      <c r="W24" s="93"/>
      <c r="X24" s="93"/>
      <c r="Y24" s="93"/>
      <c r="Z24" s="93"/>
      <c r="AA24" s="93"/>
      <c r="AB24" s="93"/>
      <c r="AC24" s="93"/>
      <c r="AD24" s="93"/>
      <c r="AE24" s="93"/>
      <c r="AF24" s="94"/>
      <c r="AG24" s="93"/>
      <c r="AH24" s="54"/>
      <c r="AI24" s="93"/>
      <c r="AJ24" s="93"/>
      <c r="AK24" s="93"/>
      <c r="AL24" s="93"/>
      <c r="AM24" s="93"/>
      <c r="AN24" s="93" t="s">
        <v>362</v>
      </c>
      <c r="AO24" s="93"/>
      <c r="AP24" s="93"/>
      <c r="AQ24" s="54"/>
      <c r="AR24" s="93"/>
      <c r="AS24" s="93"/>
      <c r="AT24" s="93"/>
      <c r="AU24" s="93"/>
      <c r="AV24" s="93"/>
      <c r="AW24" s="93"/>
      <c r="AX24" s="93"/>
      <c r="AY24" s="93"/>
      <c r="AZ24" s="93"/>
      <c r="BA24" s="93"/>
      <c r="BB24" s="93"/>
      <c r="BC24" s="93"/>
      <c r="BD24" s="93"/>
      <c r="BE24" s="93"/>
      <c r="BF24" s="93"/>
      <c r="BG24" s="93"/>
      <c r="BH24" s="93"/>
      <c r="BI24" s="94"/>
      <c r="BJ24" s="93"/>
      <c r="BK24" s="54"/>
      <c r="BL24" s="93"/>
      <c r="BM24" s="93"/>
      <c r="BN24" s="93"/>
      <c r="BO24" s="93"/>
      <c r="BP24" s="93"/>
      <c r="BQ24" s="93"/>
      <c r="BR24" s="93"/>
      <c r="BS24" s="93" t="s">
        <v>363</v>
      </c>
      <c r="BT24" s="93"/>
      <c r="BU24" s="93"/>
      <c r="BV24" s="93"/>
      <c r="BW24" s="93"/>
      <c r="BX24" s="93"/>
      <c r="BY24" s="93"/>
      <c r="BZ24" s="93"/>
      <c r="CA24" s="93"/>
      <c r="CB24" s="93"/>
      <c r="CC24" s="93"/>
      <c r="CD24" s="93"/>
      <c r="CE24" s="93"/>
      <c r="CF24" s="93"/>
      <c r="CG24" s="93"/>
      <c r="CH24" s="93"/>
      <c r="CI24" s="93"/>
      <c r="CJ24" s="93"/>
      <c r="CK24" s="93"/>
      <c r="CL24" s="93"/>
      <c r="CM24" s="93"/>
      <c r="CN24" s="94"/>
      <c r="CO24" s="93"/>
      <c r="CP24" s="93" t="s">
        <v>364</v>
      </c>
      <c r="CQ24" s="93"/>
      <c r="CR24" s="93"/>
      <c r="CS24" s="93"/>
      <c r="CT24" s="93"/>
      <c r="CU24" s="93"/>
      <c r="CV24" s="93"/>
      <c r="CW24" s="93"/>
      <c r="CX24" s="93"/>
      <c r="CY24" s="93"/>
      <c r="CZ24" s="95"/>
      <c r="DA24" s="95"/>
      <c r="DB24" s="95"/>
      <c r="DC24" s="96"/>
    </row>
    <row r="25" spans="1:151">
      <c r="B25" s="97">
        <v>43832</v>
      </c>
      <c r="C25" s="97">
        <v>43833</v>
      </c>
      <c r="D25" s="97">
        <v>43834</v>
      </c>
      <c r="E25" s="97">
        <v>43835</v>
      </c>
      <c r="F25" s="97">
        <v>43836</v>
      </c>
      <c r="G25" s="97">
        <v>43837</v>
      </c>
      <c r="H25" s="97">
        <v>43838</v>
      </c>
      <c r="I25" s="97">
        <v>43839</v>
      </c>
      <c r="J25" s="97">
        <v>43840</v>
      </c>
      <c r="K25" s="97">
        <v>43841</v>
      </c>
      <c r="L25" s="97">
        <v>43842</v>
      </c>
      <c r="M25" s="97">
        <v>43843</v>
      </c>
      <c r="N25" s="97">
        <v>43844</v>
      </c>
      <c r="O25" s="97">
        <v>43845</v>
      </c>
      <c r="P25" s="97">
        <v>43846</v>
      </c>
      <c r="Q25" s="97">
        <v>43847</v>
      </c>
      <c r="R25" s="97">
        <v>43848</v>
      </c>
      <c r="S25" s="97">
        <v>43849</v>
      </c>
      <c r="T25" s="97">
        <v>43850</v>
      </c>
      <c r="U25" s="97">
        <v>43851</v>
      </c>
      <c r="V25" s="97">
        <v>43852</v>
      </c>
      <c r="W25" s="97">
        <v>43853</v>
      </c>
      <c r="X25" s="97">
        <v>43854</v>
      </c>
      <c r="Y25" s="97">
        <v>43855</v>
      </c>
      <c r="Z25" s="97">
        <v>43856</v>
      </c>
      <c r="AA25" s="97">
        <v>43857</v>
      </c>
      <c r="AB25" s="97">
        <v>43858</v>
      </c>
      <c r="AC25" s="97">
        <v>43859</v>
      </c>
      <c r="AD25" s="97">
        <v>43860</v>
      </c>
      <c r="AE25" s="97">
        <v>43861</v>
      </c>
      <c r="AF25" s="97">
        <v>43862</v>
      </c>
      <c r="AG25" s="97">
        <v>43863</v>
      </c>
      <c r="AH25" s="97">
        <v>43864</v>
      </c>
      <c r="AI25" s="97">
        <v>43865</v>
      </c>
      <c r="AJ25" s="97">
        <v>43866</v>
      </c>
      <c r="AK25" s="97">
        <v>43867</v>
      </c>
      <c r="AL25" s="97">
        <v>43868</v>
      </c>
      <c r="AM25" s="97">
        <v>43869</v>
      </c>
      <c r="AN25" s="97">
        <v>43870</v>
      </c>
      <c r="AO25" s="97">
        <v>43871</v>
      </c>
      <c r="AP25" s="97">
        <v>43872</v>
      </c>
      <c r="AQ25" s="97">
        <v>43873</v>
      </c>
      <c r="AR25" s="97">
        <v>43874</v>
      </c>
      <c r="AS25" s="97">
        <v>43875</v>
      </c>
      <c r="AT25" s="97">
        <v>43876</v>
      </c>
      <c r="AU25" s="97">
        <v>43877</v>
      </c>
      <c r="AV25" s="97">
        <v>43878</v>
      </c>
      <c r="AW25" s="97">
        <v>43879</v>
      </c>
      <c r="AX25" s="97">
        <v>43880</v>
      </c>
      <c r="AY25" s="97">
        <v>43881</v>
      </c>
      <c r="AZ25" s="97">
        <v>43882</v>
      </c>
      <c r="BA25" s="97">
        <v>43883</v>
      </c>
      <c r="BB25" s="97">
        <v>43884</v>
      </c>
      <c r="BC25" s="97">
        <v>43885</v>
      </c>
      <c r="BD25" s="97">
        <v>43886</v>
      </c>
      <c r="BE25" s="97">
        <v>43887</v>
      </c>
      <c r="BF25" s="97">
        <v>43888</v>
      </c>
      <c r="BG25" s="97">
        <v>43889</v>
      </c>
      <c r="BH25" s="97">
        <v>43890</v>
      </c>
      <c r="BI25" s="97">
        <v>43891</v>
      </c>
      <c r="BJ25" s="97">
        <v>43892</v>
      </c>
      <c r="BK25" s="97">
        <v>43893</v>
      </c>
      <c r="BL25" s="97">
        <v>43894</v>
      </c>
      <c r="BM25" s="97">
        <v>43895</v>
      </c>
      <c r="BN25" s="97">
        <v>43896</v>
      </c>
      <c r="BO25" s="97">
        <v>43897</v>
      </c>
      <c r="BP25" s="97">
        <v>43898</v>
      </c>
      <c r="BQ25" s="97">
        <v>43899</v>
      </c>
      <c r="BR25" s="97">
        <v>43900</v>
      </c>
      <c r="BS25" s="97">
        <v>43901</v>
      </c>
      <c r="BT25" s="97">
        <v>43902</v>
      </c>
      <c r="BU25" s="97">
        <v>43903</v>
      </c>
      <c r="BV25" s="97">
        <v>43904</v>
      </c>
      <c r="BW25" s="97">
        <v>43905</v>
      </c>
      <c r="BX25" s="97">
        <v>43906</v>
      </c>
      <c r="BY25" s="97">
        <v>43907</v>
      </c>
      <c r="BZ25" s="97">
        <v>43908</v>
      </c>
      <c r="CA25" s="97">
        <v>43909</v>
      </c>
      <c r="CB25" s="97">
        <v>43910</v>
      </c>
      <c r="CC25" s="97">
        <v>43911</v>
      </c>
      <c r="CD25" s="97">
        <v>43912</v>
      </c>
      <c r="CE25" s="97">
        <v>43913</v>
      </c>
      <c r="CF25" s="97">
        <v>43914</v>
      </c>
      <c r="CG25" s="97">
        <v>43915</v>
      </c>
      <c r="CH25" s="97">
        <v>43916</v>
      </c>
      <c r="CI25" s="97">
        <v>43917</v>
      </c>
      <c r="CJ25" s="97">
        <v>43918</v>
      </c>
      <c r="CK25" s="97">
        <v>43919</v>
      </c>
      <c r="CL25" s="97">
        <v>43920</v>
      </c>
      <c r="CM25" s="97">
        <v>43921</v>
      </c>
      <c r="CN25" s="97">
        <v>43922</v>
      </c>
      <c r="CO25" s="97">
        <v>43923</v>
      </c>
      <c r="CP25" s="97">
        <v>43924</v>
      </c>
      <c r="CQ25" s="97">
        <v>43925</v>
      </c>
      <c r="CR25" s="97">
        <v>43926</v>
      </c>
      <c r="CS25" s="97">
        <v>43927</v>
      </c>
      <c r="CT25" s="97">
        <v>43928</v>
      </c>
      <c r="CU25" s="97">
        <v>43929</v>
      </c>
      <c r="CV25" s="97">
        <v>43930</v>
      </c>
      <c r="CW25" s="97">
        <v>43931</v>
      </c>
      <c r="CX25" s="97">
        <v>43932</v>
      </c>
      <c r="CY25" s="97">
        <v>43933</v>
      </c>
      <c r="CZ25" s="97"/>
      <c r="DA25" s="97"/>
      <c r="DB25" s="97"/>
      <c r="DC25" s="98"/>
    </row>
    <row r="26" spans="1:151">
      <c r="B26" s="85"/>
      <c r="C26" s="85"/>
      <c r="D26" s="85"/>
      <c r="E26" s="85"/>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c r="BL26" s="85"/>
      <c r="BM26" s="85"/>
      <c r="BN26" s="85"/>
      <c r="BO26" s="85"/>
      <c r="BP26" s="85"/>
      <c r="BQ26" s="85"/>
      <c r="BR26" s="85"/>
      <c r="BS26" s="85"/>
      <c r="BT26" s="85"/>
      <c r="BU26" s="85"/>
      <c r="BV26" s="85"/>
      <c r="BW26" s="85"/>
      <c r="BX26" s="85"/>
      <c r="BY26" s="85"/>
      <c r="BZ26" s="85"/>
      <c r="CA26" s="85"/>
      <c r="CB26" s="85"/>
      <c r="CC26" s="85"/>
      <c r="CD26" s="85"/>
      <c r="CE26" s="85"/>
      <c r="CF26" s="85"/>
      <c r="CG26" s="85"/>
      <c r="CH26" s="85"/>
      <c r="CI26" s="85"/>
      <c r="CJ26" s="85"/>
      <c r="CK26" s="85"/>
      <c r="CL26" s="85"/>
      <c r="CM26" s="85"/>
      <c r="CN26" s="85"/>
      <c r="CO26" s="85"/>
      <c r="CP26" s="85"/>
      <c r="CQ26" s="85"/>
      <c r="CR26" s="85"/>
      <c r="CS26" s="85"/>
      <c r="CT26" s="85"/>
      <c r="CU26" s="85"/>
      <c r="CV26" s="85"/>
      <c r="CW26" s="85"/>
      <c r="CX26" s="85"/>
      <c r="CY26" s="85"/>
      <c r="CZ26" s="85"/>
      <c r="DA26" s="85"/>
      <c r="DB26" s="85"/>
      <c r="DC26" s="86"/>
    </row>
    <row r="27" spans="1:151">
      <c r="B27" s="85"/>
      <c r="C27" s="85"/>
      <c r="D27" s="85"/>
      <c r="E27" s="85"/>
      <c r="F27" s="85"/>
      <c r="G27" s="85"/>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c r="AP27" s="85"/>
      <c r="AQ27" s="85"/>
      <c r="AR27" s="85"/>
      <c r="AS27" s="85"/>
      <c r="AT27" s="85"/>
      <c r="AU27" s="85"/>
      <c r="AV27" s="85"/>
      <c r="AW27" s="85"/>
      <c r="AX27" s="85"/>
      <c r="AY27" s="85"/>
      <c r="AZ27" s="85"/>
      <c r="BA27" s="85"/>
      <c r="BB27" s="85"/>
      <c r="BC27" s="85"/>
      <c r="BD27" s="85"/>
      <c r="BE27" s="85"/>
      <c r="BF27" s="85"/>
      <c r="BG27" s="85"/>
      <c r="BH27" s="85"/>
      <c r="BI27" s="85"/>
      <c r="BJ27" s="85"/>
      <c r="BK27" s="85"/>
      <c r="BL27" s="85"/>
      <c r="BM27" s="85"/>
      <c r="BN27" s="85"/>
      <c r="BO27" s="85"/>
      <c r="BP27" s="85"/>
      <c r="BQ27" s="85"/>
      <c r="BR27" s="85"/>
      <c r="BS27" s="85"/>
      <c r="BT27" s="85"/>
      <c r="BU27" s="85"/>
      <c r="BV27" s="85"/>
      <c r="BW27" s="85"/>
      <c r="BX27" s="85"/>
      <c r="BY27" s="85"/>
      <c r="BZ27" s="85"/>
      <c r="CA27" s="85"/>
      <c r="CB27" s="85"/>
      <c r="CC27" s="85"/>
      <c r="CD27" s="85"/>
      <c r="CE27" s="85"/>
      <c r="CF27" s="85"/>
      <c r="CG27" s="85"/>
      <c r="CH27" s="85"/>
      <c r="CI27" s="85"/>
      <c r="CJ27" s="85"/>
      <c r="CK27" s="85"/>
      <c r="CL27" s="85"/>
      <c r="CM27" s="85"/>
      <c r="CN27" s="85"/>
      <c r="CO27" s="85"/>
      <c r="CP27" s="85"/>
      <c r="CQ27" s="85"/>
      <c r="CR27" s="85"/>
      <c r="CS27" s="85"/>
      <c r="CT27" s="85"/>
      <c r="CU27" s="85"/>
      <c r="CV27" s="85"/>
      <c r="CW27" s="85"/>
      <c r="CX27" s="85"/>
      <c r="CY27" s="85"/>
      <c r="CZ27" s="85"/>
      <c r="DA27" s="85"/>
      <c r="DB27" s="85"/>
      <c r="DC27" s="86"/>
      <c r="EU27" t="s">
        <v>381</v>
      </c>
    </row>
    <row r="28" spans="1:151">
      <c r="B28" s="85"/>
      <c r="C28" s="85"/>
      <c r="D28" s="85"/>
      <c r="E28" s="85"/>
      <c r="F28" s="85"/>
      <c r="G28" s="85"/>
      <c r="H28" s="85"/>
      <c r="I28" s="85"/>
      <c r="J28" s="85"/>
      <c r="K28" s="85"/>
      <c r="L28" s="85"/>
      <c r="M28" s="85"/>
      <c r="N28" s="85"/>
      <c r="O28" s="85"/>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c r="AP28" s="85"/>
      <c r="AQ28" s="85"/>
      <c r="AR28" s="85"/>
      <c r="AS28" s="85"/>
      <c r="AT28" s="85"/>
      <c r="AU28" s="85"/>
      <c r="AV28" s="85"/>
      <c r="AW28" s="85"/>
      <c r="AX28" s="85"/>
      <c r="AY28" s="85"/>
      <c r="AZ28" s="85"/>
      <c r="BA28" s="85"/>
      <c r="BB28" s="85"/>
      <c r="BC28" s="85"/>
      <c r="BD28" s="85"/>
      <c r="BE28" s="85"/>
      <c r="BF28" s="85"/>
      <c r="BG28" s="85"/>
      <c r="BH28" s="85"/>
      <c r="BI28" s="85"/>
      <c r="BJ28" s="85"/>
      <c r="BK28" s="85"/>
      <c r="BL28" s="85"/>
      <c r="BM28" s="85"/>
      <c r="BN28" s="85"/>
      <c r="BO28" s="85"/>
      <c r="BP28" s="85"/>
      <c r="BQ28" s="85"/>
      <c r="BR28" s="85"/>
      <c r="BS28" s="85"/>
      <c r="BT28" s="85"/>
      <c r="BU28" s="85"/>
      <c r="BV28" s="85"/>
      <c r="BW28" s="85"/>
      <c r="BX28" s="85"/>
      <c r="BY28" s="85"/>
      <c r="BZ28" s="85"/>
      <c r="CA28" s="85"/>
      <c r="CB28" s="85"/>
      <c r="CC28" s="85"/>
      <c r="CD28" s="85"/>
      <c r="CE28" s="85"/>
      <c r="CF28" s="85"/>
      <c r="CG28" s="85"/>
      <c r="CH28" s="85"/>
      <c r="CI28" s="85"/>
      <c r="CJ28" s="85"/>
      <c r="CK28" s="85"/>
      <c r="CL28" s="85"/>
      <c r="CM28" s="85"/>
      <c r="CN28" s="85"/>
      <c r="CO28" s="85"/>
      <c r="CP28" s="85"/>
      <c r="CQ28" s="85"/>
      <c r="CR28" s="85"/>
      <c r="CS28" s="85"/>
      <c r="CT28" s="85"/>
      <c r="CU28" s="85"/>
      <c r="CV28" s="85"/>
      <c r="CW28" s="85"/>
      <c r="CX28" s="85"/>
      <c r="CY28" s="85"/>
      <c r="CZ28" s="85"/>
      <c r="DA28" s="85"/>
      <c r="DB28" s="85"/>
      <c r="DC28" s="86"/>
    </row>
    <row r="29" spans="1:151">
      <c r="B29" s="85"/>
      <c r="C29" s="85"/>
      <c r="D29" s="85"/>
      <c r="E29" s="85"/>
      <c r="F29" s="85"/>
      <c r="G29" s="85"/>
      <c r="H29" s="85"/>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c r="BM29" s="85"/>
      <c r="BN29" s="85"/>
      <c r="BO29" s="85"/>
      <c r="BP29" s="85"/>
      <c r="BQ29" s="85"/>
      <c r="BR29" s="85"/>
      <c r="BS29" s="85"/>
      <c r="BT29" s="85"/>
      <c r="BU29" s="85"/>
      <c r="BV29" s="85"/>
      <c r="BW29" s="85"/>
      <c r="BX29" s="85"/>
      <c r="BY29" s="85"/>
      <c r="BZ29" s="85"/>
      <c r="CA29" s="85"/>
      <c r="CB29" s="85"/>
      <c r="CC29" s="85"/>
      <c r="CD29" s="85"/>
      <c r="CE29" s="85"/>
      <c r="CF29" s="85"/>
      <c r="CG29" s="85"/>
      <c r="CH29" s="85"/>
      <c r="CI29" s="85"/>
      <c r="CJ29" s="85"/>
      <c r="CK29" s="85"/>
      <c r="CL29" s="85"/>
      <c r="CM29" s="85"/>
      <c r="CN29" s="85"/>
      <c r="CO29" s="85"/>
      <c r="CP29" s="85"/>
      <c r="CQ29" s="85"/>
      <c r="CR29" s="85"/>
      <c r="CS29" s="85"/>
      <c r="CT29" s="85"/>
      <c r="CU29" s="85"/>
      <c r="CV29" s="85"/>
      <c r="CW29" s="85"/>
      <c r="CX29" s="85"/>
      <c r="CY29" s="85"/>
      <c r="CZ29" s="85"/>
      <c r="DA29" s="85"/>
      <c r="DB29" s="85"/>
      <c r="DC29" s="86"/>
    </row>
    <row r="30" spans="1:151">
      <c r="B30" s="85"/>
      <c r="C30" s="85"/>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c r="AP30" s="85"/>
      <c r="AQ30" s="85"/>
      <c r="AR30" s="85"/>
      <c r="AS30" s="85"/>
      <c r="AT30" s="85"/>
      <c r="AU30" s="85"/>
      <c r="AV30" s="85"/>
      <c r="AW30" s="85"/>
      <c r="AX30" s="85"/>
      <c r="AY30" s="85"/>
      <c r="AZ30" s="85"/>
      <c r="BA30" s="85"/>
      <c r="BB30" s="85"/>
      <c r="BC30" s="85"/>
      <c r="BD30" s="85"/>
      <c r="BE30" s="85"/>
      <c r="BF30" s="85"/>
      <c r="BG30" s="85"/>
      <c r="BH30" s="85"/>
      <c r="BI30" s="85"/>
      <c r="BJ30" s="85"/>
      <c r="BK30" s="85"/>
      <c r="BL30" s="85"/>
      <c r="BM30" s="85"/>
      <c r="BN30" s="85"/>
      <c r="BO30" s="85"/>
      <c r="BP30" s="85"/>
      <c r="BQ30" s="85"/>
      <c r="BR30" s="85"/>
      <c r="BS30" s="85"/>
      <c r="BT30" s="85"/>
      <c r="BU30" s="85"/>
      <c r="BV30" s="85"/>
      <c r="BW30" s="85"/>
      <c r="BX30" s="85"/>
      <c r="BY30" s="85"/>
      <c r="BZ30" s="85"/>
      <c r="CA30" s="85"/>
      <c r="CB30" s="85"/>
      <c r="CC30" s="85"/>
      <c r="CD30" s="85"/>
      <c r="CE30" s="85"/>
      <c r="CF30" s="85"/>
      <c r="CG30" s="85"/>
      <c r="CH30" s="85"/>
      <c r="CI30" s="85"/>
      <c r="CJ30" s="85"/>
      <c r="CK30" s="85"/>
      <c r="CL30" s="85"/>
      <c r="CM30" s="85"/>
      <c r="CN30" s="85"/>
      <c r="CO30" s="85"/>
      <c r="CP30" s="85"/>
      <c r="CQ30" s="85"/>
      <c r="CR30" s="85"/>
      <c r="CS30" s="85"/>
      <c r="CT30" s="85"/>
      <c r="CU30" s="85"/>
      <c r="CV30" s="85"/>
      <c r="CW30" s="85"/>
      <c r="CX30" s="85"/>
      <c r="CY30" s="85"/>
      <c r="CZ30" s="85"/>
      <c r="DA30" s="85"/>
      <c r="DB30" s="85"/>
      <c r="DC30" s="86"/>
    </row>
    <row r="31" spans="1:151">
      <c r="B31" s="85"/>
      <c r="C31" s="85"/>
      <c r="D31" s="85"/>
      <c r="E31" s="85"/>
      <c r="F31" s="85"/>
      <c r="G31" s="85"/>
      <c r="H31" s="85"/>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5"/>
      <c r="BD31" s="85"/>
      <c r="BE31" s="85"/>
      <c r="BF31" s="85"/>
      <c r="BG31" s="85"/>
      <c r="BH31" s="85"/>
      <c r="BI31" s="85"/>
      <c r="BJ31" s="85"/>
      <c r="BK31" s="85"/>
      <c r="BL31" s="85"/>
      <c r="BM31" s="85"/>
      <c r="BN31" s="85"/>
      <c r="BO31" s="85"/>
      <c r="BP31" s="85"/>
      <c r="BQ31" s="85"/>
      <c r="BR31" s="85"/>
      <c r="BS31" s="85"/>
      <c r="BT31" s="85"/>
      <c r="BU31" s="85"/>
      <c r="BV31" s="85"/>
      <c r="BW31" s="85"/>
      <c r="BX31" s="85"/>
      <c r="BY31" s="85"/>
      <c r="BZ31" s="85"/>
      <c r="CA31" s="85"/>
      <c r="CB31" s="85"/>
      <c r="CC31" s="85"/>
      <c r="CD31" s="85"/>
      <c r="CE31" s="85"/>
      <c r="CF31" s="85"/>
      <c r="CG31" s="85"/>
      <c r="CH31" s="85"/>
      <c r="CI31" s="85"/>
      <c r="CJ31" s="85"/>
      <c r="CK31" s="85"/>
      <c r="CL31" s="85"/>
      <c r="CM31" s="85"/>
      <c r="CN31" s="85"/>
      <c r="CO31" s="85"/>
      <c r="CP31" s="85"/>
      <c r="CQ31" s="85"/>
      <c r="CR31" s="85"/>
      <c r="CS31" s="85"/>
      <c r="CT31" s="85"/>
      <c r="CU31" s="85"/>
      <c r="CV31" s="85"/>
      <c r="CW31" s="85"/>
      <c r="CX31" s="85"/>
      <c r="CY31" s="85"/>
      <c r="CZ31" s="85"/>
      <c r="DA31" s="85"/>
      <c r="DB31" s="85"/>
      <c r="DC31" s="86"/>
    </row>
    <row r="32" spans="1:151">
      <c r="B32" s="85"/>
      <c r="C32" s="85"/>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85"/>
      <c r="AI32" s="85"/>
      <c r="AJ32" s="85"/>
      <c r="AK32" s="85"/>
      <c r="AL32" s="85"/>
      <c r="AM32" s="85"/>
      <c r="AN32" s="85"/>
      <c r="AO32" s="85"/>
      <c r="AP32" s="85"/>
      <c r="AQ32" s="85"/>
      <c r="AR32" s="85"/>
      <c r="AS32" s="85"/>
      <c r="AT32" s="85"/>
      <c r="AU32" s="85"/>
      <c r="AV32" s="85"/>
      <c r="AW32" s="85"/>
      <c r="AX32" s="85"/>
      <c r="AY32" s="85"/>
      <c r="AZ32" s="85"/>
      <c r="BA32" s="85"/>
      <c r="BB32" s="85"/>
      <c r="BC32" s="85"/>
      <c r="BD32" s="85"/>
      <c r="BE32" s="85"/>
      <c r="BF32" s="85"/>
      <c r="BG32" s="85"/>
      <c r="BH32" s="85"/>
      <c r="BI32" s="85"/>
      <c r="BJ32" s="85"/>
      <c r="BK32" s="85"/>
      <c r="BL32" s="85"/>
      <c r="BM32" s="85"/>
      <c r="BN32" s="85"/>
      <c r="BO32" s="85"/>
      <c r="BP32" s="85"/>
      <c r="BQ32" s="85"/>
      <c r="BR32" s="85"/>
      <c r="BS32" s="85"/>
      <c r="BT32" s="85"/>
      <c r="BU32" s="85"/>
      <c r="BV32" s="85"/>
      <c r="BW32" s="85"/>
      <c r="BX32" s="85"/>
      <c r="BY32" s="85"/>
      <c r="BZ32" s="85"/>
      <c r="CA32" s="85"/>
      <c r="CB32" s="85"/>
      <c r="CC32" s="85"/>
      <c r="CD32" s="85"/>
      <c r="CE32" s="85"/>
      <c r="CF32" s="85"/>
      <c r="CG32" s="85"/>
      <c r="CH32" s="85"/>
      <c r="CI32" s="85"/>
      <c r="CJ32" s="85"/>
      <c r="CK32" s="85"/>
      <c r="CL32" s="85"/>
      <c r="CM32" s="85"/>
      <c r="CN32" s="85"/>
      <c r="CO32" s="85"/>
      <c r="CP32" s="85"/>
      <c r="CQ32" s="85"/>
      <c r="CR32" s="85"/>
      <c r="CS32" s="85"/>
      <c r="CT32" s="85"/>
      <c r="CU32" s="85"/>
      <c r="CV32" s="85"/>
      <c r="CW32" s="85"/>
      <c r="CX32" s="85"/>
      <c r="CY32" s="85"/>
      <c r="CZ32" s="85"/>
      <c r="DA32" s="85"/>
      <c r="DB32" s="85"/>
      <c r="DC32" s="86"/>
    </row>
    <row r="33" spans="2:107">
      <c r="B33" s="85"/>
      <c r="C33" s="85"/>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85"/>
      <c r="AK33" s="85"/>
      <c r="AL33" s="85"/>
      <c r="AM33" s="85"/>
      <c r="AN33" s="85"/>
      <c r="AO33" s="85"/>
      <c r="AP33" s="85"/>
      <c r="AQ33" s="85"/>
      <c r="AR33" s="85"/>
      <c r="AS33" s="85"/>
      <c r="AT33" s="85"/>
      <c r="AU33" s="85"/>
      <c r="AV33" s="85"/>
      <c r="AW33" s="85"/>
      <c r="AX33" s="85"/>
      <c r="AY33" s="85"/>
      <c r="AZ33" s="85"/>
      <c r="BA33" s="85"/>
      <c r="BB33" s="85"/>
      <c r="BC33" s="85"/>
      <c r="BD33" s="85"/>
      <c r="BE33" s="85"/>
      <c r="BF33" s="85"/>
      <c r="BG33" s="85"/>
      <c r="BH33" s="85"/>
      <c r="BI33" s="85"/>
      <c r="BJ33" s="85"/>
      <c r="BK33" s="85"/>
      <c r="BL33" s="85"/>
      <c r="BM33" s="85"/>
      <c r="BN33" s="85"/>
      <c r="BO33" s="85"/>
      <c r="BP33" s="85"/>
      <c r="BQ33" s="85"/>
      <c r="BR33" s="85"/>
      <c r="BS33" s="85"/>
      <c r="BT33" s="85"/>
      <c r="BU33" s="85"/>
      <c r="BV33" s="85"/>
      <c r="BW33" s="85"/>
      <c r="BX33" s="85"/>
      <c r="BY33" s="85"/>
      <c r="BZ33" s="85"/>
      <c r="CA33" s="85"/>
      <c r="CB33" s="85"/>
      <c r="CC33" s="85"/>
      <c r="CD33" s="85"/>
      <c r="CE33" s="85"/>
      <c r="CF33" s="85"/>
      <c r="CG33" s="85"/>
      <c r="CH33" s="85"/>
      <c r="CI33" s="85"/>
      <c r="CJ33" s="85"/>
      <c r="CK33" s="85"/>
      <c r="CL33" s="85"/>
      <c r="CM33" s="85"/>
      <c r="CN33" s="85"/>
      <c r="CO33" s="85"/>
      <c r="CP33" s="85"/>
      <c r="CQ33" s="85"/>
      <c r="CR33" s="85"/>
      <c r="CS33" s="85"/>
      <c r="CT33" s="85"/>
      <c r="CU33" s="85"/>
      <c r="CV33" s="85"/>
      <c r="CW33" s="85"/>
      <c r="CX33" s="85"/>
      <c r="CY33" s="85"/>
      <c r="CZ33" s="85"/>
      <c r="DA33" s="85"/>
      <c r="DB33" s="85"/>
      <c r="DC33" s="86"/>
    </row>
    <row r="34" spans="2:107">
      <c r="B34" s="85"/>
      <c r="C34" s="85"/>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85"/>
      <c r="AI34" s="85"/>
      <c r="AJ34" s="85"/>
      <c r="AK34" s="85"/>
      <c r="AL34" s="85"/>
      <c r="AM34" s="85"/>
      <c r="AN34" s="85"/>
      <c r="AO34" s="85"/>
      <c r="AP34" s="85"/>
      <c r="AQ34" s="85"/>
      <c r="AR34" s="85"/>
      <c r="AS34" s="85"/>
      <c r="AT34" s="85"/>
      <c r="AU34" s="85"/>
      <c r="AV34" s="85"/>
      <c r="AW34" s="85"/>
      <c r="AX34" s="85"/>
      <c r="AY34" s="85"/>
      <c r="AZ34" s="85"/>
      <c r="BA34" s="85"/>
      <c r="BB34" s="85"/>
      <c r="BC34" s="85"/>
      <c r="BD34" s="85"/>
      <c r="BE34" s="85"/>
      <c r="BF34" s="85"/>
      <c r="BG34" s="85"/>
      <c r="BH34" s="85"/>
      <c r="BI34" s="85"/>
      <c r="BJ34" s="85"/>
      <c r="BK34" s="85"/>
      <c r="BL34" s="85"/>
      <c r="BM34" s="85"/>
      <c r="BN34" s="85"/>
      <c r="BO34" s="85"/>
      <c r="BP34" s="85"/>
      <c r="BQ34" s="85"/>
      <c r="BR34" s="85"/>
      <c r="BS34" s="85"/>
      <c r="BT34" s="85"/>
      <c r="BU34" s="85"/>
      <c r="BV34" s="85"/>
      <c r="BW34" s="85"/>
      <c r="BX34" s="85"/>
      <c r="BY34" s="85"/>
      <c r="BZ34" s="85"/>
      <c r="CA34" s="85"/>
      <c r="CB34" s="85"/>
      <c r="CC34" s="85"/>
      <c r="CD34" s="85"/>
      <c r="CE34" s="85"/>
      <c r="CF34" s="85"/>
      <c r="CG34" s="85"/>
      <c r="CH34" s="85"/>
      <c r="CI34" s="85"/>
      <c r="CJ34" s="85"/>
      <c r="CK34" s="85"/>
      <c r="CL34" s="85"/>
      <c r="CM34" s="85"/>
      <c r="CN34" s="85"/>
      <c r="CO34" s="85"/>
      <c r="CP34" s="85"/>
      <c r="CQ34" s="85"/>
      <c r="CR34" s="85"/>
      <c r="CS34" s="85"/>
      <c r="CT34" s="85"/>
      <c r="CU34" s="85"/>
      <c r="CV34" s="85"/>
      <c r="CW34" s="85"/>
      <c r="CX34" s="85"/>
      <c r="CY34" s="85"/>
      <c r="CZ34" s="85"/>
      <c r="DA34" s="85"/>
      <c r="DB34" s="85"/>
      <c r="DC34" s="86"/>
    </row>
    <row r="35" spans="2:107">
      <c r="B35" s="85"/>
      <c r="C35" s="85"/>
      <c r="D35" s="85"/>
      <c r="E35" s="85"/>
      <c r="F35" s="85"/>
      <c r="G35" s="85"/>
      <c r="H35" s="85"/>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85"/>
      <c r="AI35" s="85"/>
      <c r="AJ35" s="85"/>
      <c r="AK35" s="85"/>
      <c r="AL35" s="85"/>
      <c r="AM35" s="85"/>
      <c r="AN35" s="85"/>
      <c r="AO35" s="85"/>
      <c r="AP35" s="85"/>
      <c r="AQ35" s="85"/>
      <c r="AR35" s="85"/>
      <c r="AS35" s="85"/>
      <c r="AT35" s="85"/>
      <c r="AU35" s="85"/>
      <c r="AV35" s="85"/>
      <c r="AW35" s="85"/>
      <c r="AX35" s="85"/>
      <c r="AY35" s="85"/>
      <c r="AZ35" s="85"/>
      <c r="BA35" s="85"/>
      <c r="BB35" s="85"/>
      <c r="BC35" s="85"/>
      <c r="BD35" s="85"/>
      <c r="BE35" s="85"/>
      <c r="BF35" s="85"/>
      <c r="BG35" s="85"/>
      <c r="BH35" s="85"/>
      <c r="BI35" s="85"/>
      <c r="BJ35" s="85"/>
      <c r="BK35" s="85"/>
      <c r="BL35" s="85"/>
      <c r="BM35" s="85"/>
      <c r="BN35" s="85"/>
      <c r="BO35" s="85"/>
      <c r="BP35" s="85"/>
      <c r="BQ35" s="85"/>
      <c r="BR35" s="85"/>
      <c r="BS35" s="85"/>
      <c r="BT35" s="85"/>
      <c r="BU35" s="85"/>
      <c r="BV35" s="85"/>
      <c r="BW35" s="85"/>
      <c r="BX35" s="85"/>
      <c r="BY35" s="85"/>
      <c r="BZ35" s="85"/>
      <c r="CA35" s="85"/>
      <c r="CB35" s="85"/>
      <c r="CC35" s="85"/>
      <c r="CD35" s="85"/>
      <c r="CE35" s="85"/>
      <c r="CF35" s="85"/>
      <c r="CG35" s="85"/>
      <c r="CH35" s="85"/>
      <c r="CI35" s="85"/>
      <c r="CJ35" s="85"/>
      <c r="CK35" s="85"/>
      <c r="CL35" s="85"/>
      <c r="CM35" s="85"/>
      <c r="CN35" s="85"/>
      <c r="CO35" s="85"/>
      <c r="CP35" s="85"/>
      <c r="CQ35" s="85"/>
      <c r="CR35" s="85"/>
      <c r="CS35" s="85"/>
      <c r="CT35" s="85"/>
      <c r="CU35" s="85"/>
      <c r="CV35" s="85"/>
      <c r="CW35" s="85"/>
      <c r="CX35" s="85"/>
      <c r="CY35" s="85"/>
      <c r="CZ35" s="85"/>
      <c r="DA35" s="85"/>
      <c r="DB35" s="85"/>
      <c r="DC35" s="86"/>
    </row>
    <row r="36" spans="2:107">
      <c r="B36" s="85"/>
      <c r="C36" s="85"/>
      <c r="D36" s="85"/>
      <c r="E36" s="85"/>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85"/>
      <c r="AL36" s="8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c r="BL36" s="85"/>
      <c r="BM36" s="85"/>
      <c r="BN36" s="85"/>
      <c r="BO36" s="85"/>
      <c r="BP36" s="85"/>
      <c r="BQ36" s="85"/>
      <c r="BR36" s="85"/>
      <c r="BS36" s="85"/>
      <c r="BT36" s="85"/>
      <c r="BU36" s="85"/>
      <c r="BV36" s="85"/>
      <c r="BW36" s="85"/>
      <c r="BX36" s="85"/>
      <c r="BY36" s="85"/>
      <c r="BZ36" s="85"/>
      <c r="CA36" s="85"/>
      <c r="CB36" s="85"/>
      <c r="CC36" s="85"/>
      <c r="CD36" s="85"/>
      <c r="CE36" s="85"/>
      <c r="CF36" s="85"/>
      <c r="CG36" s="85"/>
      <c r="CH36" s="85"/>
      <c r="CI36" s="85"/>
      <c r="CJ36" s="85"/>
      <c r="CK36" s="85"/>
      <c r="CL36" s="85"/>
      <c r="CM36" s="85"/>
      <c r="CN36" s="85"/>
      <c r="CO36" s="85"/>
      <c r="CP36" s="85"/>
      <c r="CQ36" s="85"/>
      <c r="CR36" s="85"/>
      <c r="CS36" s="85"/>
      <c r="CT36" s="85"/>
      <c r="CU36" s="85"/>
      <c r="CV36" s="85"/>
      <c r="CW36" s="85"/>
      <c r="CX36" s="85"/>
      <c r="CY36" s="85"/>
      <c r="CZ36" s="85"/>
      <c r="DA36" s="85"/>
      <c r="DB36" s="85"/>
      <c r="DC36" s="86"/>
    </row>
    <row r="37" spans="2:107">
      <c r="B37" s="85"/>
      <c r="C37" s="85"/>
      <c r="D37" s="85"/>
      <c r="E37" s="85"/>
      <c r="F37" s="85"/>
      <c r="G37" s="85"/>
      <c r="H37" s="85"/>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85"/>
      <c r="AI37" s="85"/>
      <c r="AJ37" s="85"/>
      <c r="AK37" s="85"/>
      <c r="AL37" s="85"/>
      <c r="AM37" s="85"/>
      <c r="AN37" s="85"/>
      <c r="AO37" s="85"/>
      <c r="AP37" s="85"/>
      <c r="AQ37" s="85"/>
      <c r="AR37" s="85"/>
      <c r="AS37" s="85"/>
      <c r="AT37" s="85"/>
      <c r="AU37" s="85"/>
      <c r="AV37" s="85"/>
      <c r="AW37" s="85"/>
      <c r="AX37" s="85"/>
      <c r="AY37" s="85"/>
      <c r="AZ37" s="85"/>
      <c r="BA37" s="85"/>
      <c r="BB37" s="85"/>
      <c r="BC37" s="85"/>
      <c r="BD37" s="85"/>
      <c r="BE37" s="85"/>
      <c r="BF37" s="85"/>
      <c r="BG37" s="85"/>
      <c r="BH37" s="85"/>
      <c r="BI37" s="85"/>
      <c r="BJ37" s="85"/>
      <c r="BK37" s="85"/>
      <c r="BL37" s="85"/>
      <c r="BM37" s="85"/>
      <c r="BN37" s="85"/>
      <c r="BO37" s="85"/>
      <c r="BP37" s="85"/>
      <c r="BQ37" s="85"/>
      <c r="BR37" s="85"/>
      <c r="BS37" s="85"/>
      <c r="BT37" s="85"/>
      <c r="BU37" s="85"/>
      <c r="BV37" s="85"/>
      <c r="BW37" s="85"/>
      <c r="BX37" s="85"/>
      <c r="BY37" s="85"/>
      <c r="BZ37" s="85"/>
      <c r="CA37" s="85"/>
      <c r="CB37" s="85"/>
      <c r="CC37" s="85"/>
      <c r="CD37" s="85"/>
      <c r="CE37" s="85"/>
      <c r="CF37" s="85"/>
      <c r="CG37" s="85"/>
      <c r="CH37" s="85"/>
      <c r="CI37" s="85"/>
      <c r="CJ37" s="85"/>
      <c r="CK37" s="85"/>
      <c r="CL37" s="85"/>
      <c r="CM37" s="85"/>
      <c r="CN37" s="85"/>
      <c r="CO37" s="85"/>
      <c r="CP37" s="85"/>
      <c r="CQ37" s="85"/>
      <c r="CR37" s="85"/>
      <c r="CS37" s="85"/>
      <c r="CT37" s="85"/>
      <c r="CU37" s="85"/>
      <c r="CV37" s="85"/>
      <c r="CW37" s="85"/>
      <c r="CX37" s="85"/>
      <c r="CY37" s="85"/>
      <c r="CZ37" s="85"/>
      <c r="DA37" s="85"/>
      <c r="DB37" s="85"/>
      <c r="DC37" s="86"/>
    </row>
    <row r="38" spans="2:107">
      <c r="B38" s="85"/>
      <c r="C38" s="85"/>
      <c r="D38" s="85"/>
      <c r="E38" s="85"/>
      <c r="F38" s="85"/>
      <c r="G38" s="85"/>
      <c r="H38" s="85"/>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85"/>
      <c r="AI38" s="85"/>
      <c r="AJ38" s="85"/>
      <c r="AK38" s="85"/>
      <c r="AL38" s="85"/>
      <c r="AM38" s="85"/>
      <c r="AN38" s="85"/>
      <c r="AO38" s="85"/>
      <c r="AP38" s="85"/>
      <c r="AQ38" s="85"/>
      <c r="AR38" s="85"/>
      <c r="AS38" s="85"/>
      <c r="AT38" s="85"/>
      <c r="AU38" s="85"/>
      <c r="AV38" s="85"/>
      <c r="AW38" s="85"/>
      <c r="AX38" s="85"/>
      <c r="AY38" s="85"/>
      <c r="AZ38" s="85"/>
      <c r="BA38" s="85"/>
      <c r="BB38" s="85"/>
      <c r="BC38" s="85"/>
      <c r="BD38" s="85"/>
      <c r="BE38" s="85"/>
      <c r="BF38" s="85"/>
      <c r="BG38" s="85"/>
      <c r="BH38" s="85"/>
      <c r="BI38" s="85"/>
      <c r="BJ38" s="85"/>
      <c r="BK38" s="85"/>
      <c r="BL38" s="85"/>
      <c r="BM38" s="85"/>
      <c r="BN38" s="85"/>
      <c r="BO38" s="85"/>
      <c r="BP38" s="85"/>
      <c r="BQ38" s="85"/>
      <c r="BR38" s="85"/>
      <c r="BS38" s="85"/>
      <c r="BT38" s="85"/>
      <c r="BU38" s="85"/>
      <c r="BV38" s="85"/>
      <c r="BW38" s="85"/>
      <c r="BX38" s="85"/>
      <c r="BY38" s="85"/>
      <c r="BZ38" s="85"/>
      <c r="CA38" s="85"/>
      <c r="CB38" s="85"/>
      <c r="CC38" s="85"/>
      <c r="CD38" s="85"/>
      <c r="CE38" s="85"/>
      <c r="CF38" s="85"/>
      <c r="CG38" s="85"/>
      <c r="CH38" s="85"/>
      <c r="CI38" s="85"/>
      <c r="CJ38" s="85"/>
      <c r="CK38" s="85"/>
      <c r="CL38" s="85"/>
      <c r="CM38" s="85"/>
      <c r="CN38" s="85"/>
      <c r="CO38" s="85"/>
      <c r="CP38" s="85"/>
      <c r="CQ38" s="85"/>
      <c r="CR38" s="85"/>
      <c r="CS38" s="85"/>
      <c r="CT38" s="85"/>
      <c r="CU38" s="85"/>
      <c r="CV38" s="85"/>
      <c r="CW38" s="85"/>
      <c r="CX38" s="85"/>
      <c r="CY38" s="85"/>
      <c r="CZ38" s="85"/>
      <c r="DA38" s="85"/>
      <c r="DB38" s="85"/>
      <c r="DC38" s="86"/>
    </row>
    <row r="39" spans="2:107">
      <c r="B39" s="85"/>
      <c r="C39" s="85"/>
      <c r="D39" s="85"/>
      <c r="E39" s="85"/>
      <c r="F39" s="85"/>
      <c r="G39" s="85"/>
      <c r="H39" s="85"/>
      <c r="I39" s="85"/>
      <c r="J39" s="85"/>
      <c r="K39" s="85"/>
      <c r="L39" s="85"/>
      <c r="M39" s="85"/>
      <c r="N39" s="85"/>
      <c r="O39" s="85"/>
      <c r="P39" s="85"/>
      <c r="Q39" s="85"/>
      <c r="R39" s="85"/>
      <c r="S39" s="85"/>
      <c r="T39" s="85"/>
      <c r="U39" s="85"/>
      <c r="V39" s="85"/>
      <c r="W39" s="85"/>
      <c r="X39" s="85"/>
      <c r="Y39" s="85"/>
      <c r="Z39" s="85"/>
      <c r="AA39" s="85"/>
      <c r="AB39" s="85"/>
      <c r="AC39" s="85"/>
      <c r="AD39" s="85"/>
      <c r="AE39" s="85"/>
      <c r="AF39" s="85"/>
      <c r="AG39" s="85"/>
      <c r="AH39" s="85"/>
      <c r="AI39" s="85"/>
      <c r="AJ39" s="85"/>
      <c r="AK39" s="85"/>
      <c r="AL39" s="85"/>
      <c r="AM39" s="85"/>
      <c r="AN39" s="85"/>
      <c r="AO39" s="85"/>
      <c r="AP39" s="85"/>
      <c r="AQ39" s="85"/>
      <c r="AR39" s="85"/>
      <c r="AS39" s="85"/>
      <c r="AT39" s="85"/>
      <c r="AU39" s="85"/>
      <c r="AV39" s="85"/>
      <c r="AW39" s="85"/>
      <c r="AX39" s="85"/>
      <c r="AY39" s="85"/>
      <c r="AZ39" s="85"/>
      <c r="BA39" s="85"/>
      <c r="BB39" s="85"/>
      <c r="BC39" s="85"/>
      <c r="BD39" s="85"/>
      <c r="BE39" s="85"/>
      <c r="BF39" s="85"/>
      <c r="BG39" s="85"/>
      <c r="BH39" s="85"/>
      <c r="BI39" s="85"/>
      <c r="BJ39" s="85"/>
      <c r="BK39" s="85"/>
      <c r="BL39" s="85"/>
      <c r="BM39" s="85"/>
      <c r="BN39" s="85"/>
      <c r="BO39" s="85"/>
      <c r="BP39" s="85"/>
      <c r="BQ39" s="85"/>
      <c r="BR39" s="85"/>
      <c r="BS39" s="85"/>
      <c r="BT39" s="85"/>
      <c r="BU39" s="85"/>
      <c r="BV39" s="85"/>
      <c r="BW39" s="85"/>
      <c r="BX39" s="85"/>
      <c r="BY39" s="85"/>
      <c r="BZ39" s="85"/>
      <c r="CA39" s="85"/>
      <c r="CB39" s="85"/>
      <c r="CC39" s="85"/>
      <c r="CD39" s="85"/>
      <c r="CE39" s="85"/>
      <c r="CF39" s="85"/>
      <c r="CG39" s="85"/>
      <c r="CH39" s="85"/>
      <c r="CI39" s="85"/>
      <c r="CJ39" s="85"/>
      <c r="CK39" s="85"/>
      <c r="CL39" s="85"/>
      <c r="CM39" s="85"/>
      <c r="CN39" s="85"/>
      <c r="CO39" s="85"/>
      <c r="CP39" s="85"/>
      <c r="CQ39" s="85"/>
      <c r="CR39" s="85"/>
      <c r="CS39" s="85"/>
      <c r="CT39" s="85"/>
      <c r="CU39" s="85"/>
      <c r="CV39" s="85"/>
      <c r="CW39" s="85"/>
      <c r="CX39" s="85"/>
      <c r="CY39" s="85"/>
      <c r="CZ39" s="85"/>
      <c r="DA39" s="85"/>
      <c r="DB39" s="85"/>
      <c r="DC39" s="86"/>
    </row>
    <row r="40" spans="2:107">
      <c r="B40" s="85"/>
      <c r="C40" s="85"/>
      <c r="D40" s="85"/>
      <c r="E40" s="85"/>
      <c r="F40" s="85"/>
      <c r="G40" s="85"/>
      <c r="H40" s="85"/>
      <c r="I40" s="85"/>
      <c r="J40" s="85"/>
      <c r="K40" s="85"/>
      <c r="L40" s="85"/>
      <c r="M40" s="85"/>
      <c r="N40" s="85"/>
      <c r="O40" s="85"/>
      <c r="P40" s="85"/>
      <c r="Q40" s="85"/>
      <c r="R40" s="85"/>
      <c r="S40" s="85"/>
      <c r="T40" s="85"/>
      <c r="U40" s="85"/>
      <c r="V40" s="85"/>
      <c r="W40" s="85"/>
      <c r="X40" s="85"/>
      <c r="Y40" s="85"/>
      <c r="Z40" s="85"/>
      <c r="AA40" s="85"/>
      <c r="AB40" s="85"/>
      <c r="AC40" s="85"/>
      <c r="AD40" s="85"/>
      <c r="AE40" s="85"/>
      <c r="AF40" s="85"/>
      <c r="AG40" s="85"/>
      <c r="AH40" s="85"/>
      <c r="AI40" s="85"/>
      <c r="AJ40" s="85"/>
      <c r="AK40" s="85"/>
      <c r="AL40" s="85"/>
      <c r="AM40" s="85"/>
      <c r="AN40" s="85"/>
      <c r="AO40" s="85"/>
      <c r="AP40" s="85"/>
      <c r="AQ40" s="85"/>
      <c r="AR40" s="85"/>
      <c r="AS40" s="85"/>
      <c r="AT40" s="85"/>
      <c r="AU40" s="85"/>
      <c r="AV40" s="85"/>
      <c r="AW40" s="85"/>
      <c r="AX40" s="85"/>
      <c r="AY40" s="85"/>
      <c r="AZ40" s="85"/>
      <c r="BA40" s="85"/>
      <c r="BB40" s="85"/>
      <c r="BC40" s="85"/>
      <c r="BD40" s="85"/>
      <c r="BE40" s="85"/>
      <c r="BF40" s="85"/>
      <c r="BG40" s="85"/>
      <c r="BH40" s="85"/>
      <c r="BI40" s="85"/>
      <c r="BJ40" s="85"/>
      <c r="BK40" s="85"/>
      <c r="BL40" s="85"/>
      <c r="BM40" s="85"/>
      <c r="BN40" s="85"/>
      <c r="BO40" s="85"/>
      <c r="BP40" s="85"/>
      <c r="BQ40" s="85"/>
      <c r="BR40" s="85"/>
      <c r="BS40" s="85"/>
      <c r="BT40" s="85"/>
      <c r="BU40" s="85"/>
      <c r="BV40" s="85"/>
      <c r="BW40" s="85"/>
      <c r="BX40" s="85"/>
      <c r="BY40" s="85"/>
      <c r="BZ40" s="85"/>
      <c r="CA40" s="85"/>
      <c r="CB40" s="85"/>
      <c r="CC40" s="85"/>
      <c r="CD40" s="85"/>
      <c r="CE40" s="85"/>
      <c r="CF40" s="85"/>
      <c r="CG40" s="85"/>
      <c r="CH40" s="85"/>
      <c r="CI40" s="85"/>
      <c r="CJ40" s="85"/>
      <c r="CK40" s="85"/>
      <c r="CL40" s="85"/>
      <c r="CM40" s="85"/>
      <c r="CN40" s="85"/>
      <c r="CO40" s="85"/>
      <c r="CP40" s="85"/>
      <c r="CQ40" s="85"/>
      <c r="CR40" s="85"/>
      <c r="CS40" s="85"/>
      <c r="CT40" s="85"/>
      <c r="CU40" s="85"/>
      <c r="CV40" s="85"/>
      <c r="CW40" s="85"/>
      <c r="CX40" s="85"/>
      <c r="CY40" s="85"/>
      <c r="CZ40" s="85"/>
      <c r="DA40" s="85"/>
      <c r="DB40" s="85"/>
      <c r="DC40" s="86"/>
    </row>
    <row r="41" spans="2:107">
      <c r="B41" s="85"/>
      <c r="C41" s="85"/>
      <c r="D41" s="85"/>
      <c r="E41" s="85"/>
      <c r="F41" s="85"/>
      <c r="G41" s="85"/>
      <c r="H41" s="85"/>
      <c r="I41" s="85"/>
      <c r="J41" s="85"/>
      <c r="K41" s="85"/>
      <c r="L41" s="85"/>
      <c r="M41" s="85"/>
      <c r="N41" s="85"/>
      <c r="O41" s="85"/>
      <c r="P41" s="85"/>
      <c r="Q41" s="85"/>
      <c r="R41" s="85"/>
      <c r="S41" s="85"/>
      <c r="T41" s="85"/>
      <c r="U41" s="85"/>
      <c r="V41" s="85"/>
      <c r="W41" s="85"/>
      <c r="X41" s="85"/>
      <c r="Y41" s="85"/>
      <c r="Z41" s="85"/>
      <c r="AA41" s="85"/>
      <c r="AB41" s="85"/>
      <c r="AC41" s="85"/>
      <c r="AD41" s="85"/>
      <c r="AE41" s="85"/>
      <c r="AF41" s="85"/>
      <c r="AG41" s="85"/>
      <c r="AH41" s="85"/>
      <c r="AI41" s="85"/>
      <c r="AJ41" s="85"/>
      <c r="AK41" s="85"/>
      <c r="AL41" s="85"/>
      <c r="AM41" s="85"/>
      <c r="AN41" s="85"/>
      <c r="AO41" s="85"/>
      <c r="AP41" s="85"/>
      <c r="AQ41" s="85"/>
      <c r="AR41" s="85"/>
      <c r="AS41" s="85"/>
      <c r="AT41" s="85"/>
      <c r="AU41" s="85"/>
      <c r="AV41" s="85"/>
      <c r="AW41" s="85"/>
      <c r="AX41" s="85"/>
      <c r="AY41" s="85"/>
      <c r="AZ41" s="85"/>
      <c r="BA41" s="85"/>
      <c r="BB41" s="85"/>
      <c r="BC41" s="85"/>
      <c r="BD41" s="85"/>
      <c r="BE41" s="85"/>
      <c r="BF41" s="85"/>
      <c r="BG41" s="85"/>
      <c r="BH41" s="85"/>
      <c r="BI41" s="85"/>
      <c r="BJ41" s="85"/>
      <c r="BK41" s="85"/>
      <c r="BL41" s="85"/>
      <c r="BM41" s="85"/>
      <c r="BN41" s="85"/>
      <c r="BO41" s="85"/>
      <c r="BP41" s="85"/>
      <c r="BQ41" s="85"/>
      <c r="BR41" s="85"/>
      <c r="BS41" s="85"/>
      <c r="BT41" s="85"/>
      <c r="BU41" s="85"/>
      <c r="BV41" s="85"/>
      <c r="BW41" s="85"/>
      <c r="BX41" s="85"/>
      <c r="BY41" s="85"/>
      <c r="BZ41" s="85"/>
      <c r="CA41" s="85"/>
      <c r="CB41" s="85"/>
      <c r="CC41" s="85"/>
      <c r="CD41" s="85"/>
      <c r="CE41" s="85"/>
      <c r="CF41" s="85"/>
      <c r="CG41" s="85"/>
      <c r="CH41" s="85"/>
      <c r="CI41" s="85"/>
      <c r="CJ41" s="85"/>
      <c r="CK41" s="85"/>
      <c r="CL41" s="85"/>
      <c r="CM41" s="85"/>
      <c r="CN41" s="85"/>
      <c r="CO41" s="85"/>
      <c r="CP41" s="85"/>
      <c r="CQ41" s="85"/>
      <c r="CR41" s="85"/>
      <c r="CS41" s="85"/>
      <c r="CT41" s="85"/>
      <c r="CU41" s="85"/>
      <c r="CV41" s="85"/>
      <c r="CW41" s="85"/>
      <c r="CX41" s="85"/>
      <c r="CY41" s="85"/>
      <c r="CZ41" s="85"/>
      <c r="DA41" s="85"/>
      <c r="DB41" s="85"/>
      <c r="DC41" s="86"/>
    </row>
    <row r="42" spans="2:107">
      <c r="B42" s="85"/>
      <c r="C42" s="85"/>
      <c r="D42" s="85"/>
      <c r="E42" s="85"/>
      <c r="F42" s="85"/>
      <c r="G42" s="85"/>
      <c r="H42" s="85"/>
      <c r="I42" s="85"/>
      <c r="J42" s="85"/>
      <c r="K42" s="85"/>
      <c r="L42" s="85"/>
      <c r="M42" s="85"/>
      <c r="N42" s="85"/>
      <c r="O42" s="85"/>
      <c r="P42" s="85"/>
      <c r="Q42" s="85"/>
      <c r="R42" s="85"/>
      <c r="S42" s="85"/>
      <c r="T42" s="85"/>
      <c r="U42" s="85"/>
      <c r="V42" s="85"/>
      <c r="W42" s="85"/>
      <c r="X42" s="85"/>
      <c r="Y42" s="85"/>
      <c r="Z42" s="85"/>
      <c r="AA42" s="85"/>
      <c r="AB42" s="85"/>
      <c r="AC42" s="85"/>
      <c r="AD42" s="85"/>
      <c r="AE42" s="85"/>
      <c r="AF42" s="85"/>
      <c r="AG42" s="85"/>
      <c r="AH42" s="85"/>
      <c r="AI42" s="85"/>
      <c r="AJ42" s="85"/>
      <c r="AK42" s="85"/>
      <c r="AL42" s="8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c r="BO42" s="85"/>
      <c r="BP42" s="85"/>
      <c r="BQ42" s="85"/>
      <c r="BR42" s="85"/>
      <c r="BS42" s="85"/>
      <c r="BT42" s="85"/>
      <c r="BU42" s="85"/>
      <c r="BV42" s="85"/>
      <c r="BW42" s="85"/>
      <c r="BX42" s="85"/>
      <c r="BY42" s="85"/>
      <c r="BZ42" s="85"/>
      <c r="CA42" s="85"/>
      <c r="CB42" s="85"/>
      <c r="CC42" s="85"/>
      <c r="CD42" s="85"/>
      <c r="CE42" s="85"/>
      <c r="CF42" s="85"/>
      <c r="CG42" s="85"/>
      <c r="CH42" s="85"/>
      <c r="CI42" s="85"/>
      <c r="CJ42" s="85"/>
      <c r="CK42" s="85"/>
      <c r="CL42" s="85"/>
      <c r="CM42" s="85"/>
      <c r="CN42" s="85"/>
      <c r="CO42" s="85"/>
      <c r="CP42" s="85"/>
      <c r="CQ42" s="85"/>
      <c r="CR42" s="85"/>
      <c r="CS42" s="85"/>
      <c r="CT42" s="85"/>
      <c r="CU42" s="85"/>
      <c r="CV42" s="85"/>
      <c r="CW42" s="85"/>
      <c r="CX42" s="85"/>
      <c r="CY42" s="85"/>
      <c r="CZ42" s="85"/>
      <c r="DA42" s="85"/>
      <c r="DB42" s="85"/>
      <c r="DC42" s="86"/>
    </row>
    <row r="43" spans="2:107">
      <c r="B43" s="85"/>
      <c r="C43" s="85"/>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85"/>
      <c r="AI43" s="85"/>
      <c r="AJ43" s="85"/>
      <c r="AK43" s="85"/>
      <c r="AL43" s="85"/>
      <c r="AM43" s="85"/>
      <c r="AN43" s="85"/>
      <c r="AO43" s="85"/>
      <c r="AP43" s="85"/>
      <c r="AQ43" s="85"/>
      <c r="AR43" s="85"/>
      <c r="AS43" s="85"/>
      <c r="AT43" s="85"/>
      <c r="AU43" s="85"/>
      <c r="AV43" s="85"/>
      <c r="AW43" s="85"/>
      <c r="AX43" s="85"/>
      <c r="AY43" s="85"/>
      <c r="AZ43" s="85"/>
      <c r="BA43" s="85"/>
      <c r="BB43" s="85"/>
      <c r="BC43" s="85"/>
      <c r="BD43" s="85"/>
      <c r="BE43" s="85"/>
      <c r="BF43" s="85"/>
      <c r="BG43" s="85"/>
      <c r="BH43" s="85"/>
      <c r="BI43" s="85"/>
      <c r="BJ43" s="85"/>
      <c r="BK43" s="85"/>
      <c r="BL43" s="85"/>
      <c r="BM43" s="85"/>
      <c r="BN43" s="85"/>
      <c r="BO43" s="85"/>
      <c r="BP43" s="85"/>
      <c r="BQ43" s="85"/>
      <c r="BR43" s="85"/>
      <c r="BS43" s="85"/>
      <c r="BT43" s="85"/>
      <c r="BU43" s="85"/>
      <c r="BV43" s="85"/>
      <c r="BW43" s="85"/>
      <c r="BX43" s="85"/>
      <c r="BY43" s="85"/>
      <c r="BZ43" s="85"/>
      <c r="CA43" s="85"/>
      <c r="CB43" s="85"/>
      <c r="CC43" s="85"/>
      <c r="CD43" s="85"/>
      <c r="CE43" s="85"/>
      <c r="CF43" s="85"/>
      <c r="CG43" s="85"/>
      <c r="CH43" s="85"/>
      <c r="CI43" s="85"/>
      <c r="CJ43" s="85"/>
      <c r="CK43" s="85"/>
      <c r="CL43" s="85"/>
      <c r="CM43" s="85"/>
      <c r="CN43" s="85"/>
      <c r="CO43" s="85"/>
      <c r="CP43" s="85"/>
      <c r="CQ43" s="85"/>
      <c r="CR43" s="85"/>
      <c r="CS43" s="85"/>
      <c r="CT43" s="85"/>
      <c r="CU43" s="85"/>
      <c r="CV43" s="85"/>
      <c r="CW43" s="85"/>
      <c r="CX43" s="85"/>
      <c r="CY43" s="85"/>
      <c r="CZ43" s="85"/>
      <c r="DA43" s="85"/>
      <c r="DB43" s="85"/>
      <c r="DC43" s="86"/>
    </row>
    <row r="44" spans="2:107">
      <c r="B44" s="85"/>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c r="AD44" s="85"/>
      <c r="AE44" s="85"/>
      <c r="AF44" s="85"/>
      <c r="AG44" s="85"/>
      <c r="AH44" s="85"/>
      <c r="AI44" s="85"/>
      <c r="AJ44" s="85"/>
      <c r="AK44" s="85"/>
      <c r="AL44" s="85"/>
      <c r="AM44" s="85"/>
      <c r="AN44" s="85"/>
      <c r="AO44" s="85"/>
      <c r="AP44" s="85"/>
      <c r="AQ44" s="85"/>
      <c r="AR44" s="85"/>
      <c r="AS44" s="85"/>
      <c r="AT44" s="85"/>
      <c r="AU44" s="85"/>
      <c r="AV44" s="85"/>
      <c r="AW44" s="85"/>
      <c r="AX44" s="85"/>
      <c r="AY44" s="85"/>
      <c r="AZ44" s="85"/>
      <c r="BA44" s="85"/>
      <c r="BB44" s="85"/>
      <c r="BC44" s="85"/>
      <c r="BD44" s="85"/>
      <c r="BE44" s="85"/>
      <c r="BF44" s="85"/>
      <c r="BG44" s="85"/>
      <c r="BH44" s="85"/>
      <c r="BI44" s="85"/>
      <c r="BJ44" s="85"/>
      <c r="BK44" s="85"/>
      <c r="BL44" s="85"/>
      <c r="BM44" s="85"/>
      <c r="BN44" s="85"/>
      <c r="BO44" s="85"/>
      <c r="BP44" s="85"/>
      <c r="BQ44" s="85"/>
      <c r="BR44" s="85"/>
      <c r="BS44" s="85"/>
      <c r="BT44" s="85"/>
      <c r="BU44" s="85"/>
      <c r="BV44" s="85"/>
      <c r="BW44" s="85"/>
      <c r="BX44" s="85"/>
      <c r="BY44" s="85"/>
      <c r="BZ44" s="85"/>
      <c r="CA44" s="85"/>
      <c r="CB44" s="85"/>
      <c r="CC44" s="85"/>
      <c r="CD44" s="85"/>
      <c r="CE44" s="85"/>
      <c r="CF44" s="85"/>
      <c r="CG44" s="85"/>
      <c r="CH44" s="85"/>
      <c r="CI44" s="85"/>
      <c r="CJ44" s="85"/>
      <c r="CK44" s="85"/>
      <c r="CL44" s="85"/>
      <c r="CM44" s="85"/>
      <c r="CN44" s="85"/>
      <c r="CO44" s="85"/>
      <c r="CP44" s="85"/>
      <c r="CQ44" s="85"/>
      <c r="CR44" s="85"/>
      <c r="CS44" s="85"/>
      <c r="CT44" s="85"/>
      <c r="CU44" s="85"/>
      <c r="CV44" s="85"/>
      <c r="CW44" s="85"/>
      <c r="CX44" s="85"/>
      <c r="CY44" s="85"/>
      <c r="CZ44" s="85"/>
      <c r="DA44" s="85"/>
      <c r="DB44" s="85"/>
      <c r="DC44" s="86"/>
    </row>
  </sheetData>
  <phoneticPr fontId="1" type="noConversion"/>
  <conditionalFormatting sqref="DZ14:DZ21 B14:DD23">
    <cfRule type="cellIs" dxfId="8" priority="28" stopIfTrue="1" operator="between">
      <formula>$DK$22</formula>
      <formula>$DL$22</formula>
    </cfRule>
    <cfRule type="cellIs" dxfId="7" priority="29" stopIfTrue="1" operator="between">
      <formula>$DK$22</formula>
      <formula>$DL$22</formula>
    </cfRule>
    <cfRule type="cellIs" dxfId="6" priority="30" stopIfTrue="1" operator="between">
      <formula>$DK$21</formula>
      <formula>$DL$21</formula>
    </cfRule>
    <cfRule type="cellIs" dxfId="5" priority="31" stopIfTrue="1" operator="between">
      <formula>$DK$20</formula>
      <formula>$DL$20</formula>
    </cfRule>
    <cfRule type="cellIs" dxfId="4" priority="32" stopIfTrue="1" operator="between">
      <formula>$DK$19</formula>
      <formula>$DL$19</formula>
    </cfRule>
    <cfRule type="cellIs" dxfId="3" priority="33" stopIfTrue="1" operator="between">
      <formula>$DK$18</formula>
      <formula>$DL$18</formula>
    </cfRule>
    <cfRule type="cellIs" dxfId="2" priority="34" stopIfTrue="1" operator="between">
      <formula>$DK$17</formula>
      <formula>$DL$17</formula>
    </cfRule>
    <cfRule type="cellIs" dxfId="1" priority="35" stopIfTrue="1" operator="between">
      <formula>$DK$16</formula>
      <formula>$DL$16</formula>
    </cfRule>
    <cfRule type="cellIs" dxfId="0" priority="36" stopIfTrue="1" operator="between">
      <formula>$DK$15</formula>
      <formula>$DL$15</formula>
    </cfRule>
  </conditionalFormatting>
  <pageMargins left="0.7" right="0.7" top="0.75" bottom="0.75" header="0.3" footer="0.3"/>
  <pageSetup paperSize="9" orientation="portrait" horizontalDpi="0" verticalDpi="0" r:id="rId1"/>
  <drawing r:id="rId2"/>
  <legacy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9"/>
  <dimension ref="A1:Q106"/>
  <sheetViews>
    <sheetView showGridLines="0" zoomScaleNormal="100" workbookViewId="0">
      <selection activeCell="AA9" sqref="AA9"/>
    </sheetView>
  </sheetViews>
  <sheetFormatPr defaultRowHeight="16.2"/>
  <sheetData>
    <row r="1" spans="1:14">
      <c r="G1" t="s">
        <v>186</v>
      </c>
      <c r="N1" t="s">
        <v>187</v>
      </c>
    </row>
    <row r="2" spans="1:14">
      <c r="A2" t="s">
        <v>101</v>
      </c>
      <c r="B2" t="s">
        <v>97</v>
      </c>
      <c r="C2" t="s">
        <v>98</v>
      </c>
      <c r="D2" t="s">
        <v>99</v>
      </c>
      <c r="E2" t="s">
        <v>100</v>
      </c>
    </row>
    <row r="3" spans="1:14">
      <c r="A3" s="1">
        <v>1</v>
      </c>
      <c r="B3">
        <v>40</v>
      </c>
      <c r="C3">
        <v>26</v>
      </c>
      <c r="D3">
        <v>30</v>
      </c>
      <c r="E3">
        <v>30</v>
      </c>
    </row>
    <row r="4" spans="1:14">
      <c r="A4" s="1">
        <v>2</v>
      </c>
      <c r="B4">
        <v>43</v>
      </c>
      <c r="C4">
        <v>23</v>
      </c>
      <c r="D4">
        <v>28</v>
      </c>
      <c r="E4">
        <v>33</v>
      </c>
    </row>
    <row r="5" spans="1:14">
      <c r="A5" s="1">
        <v>3</v>
      </c>
      <c r="B5">
        <v>44</v>
      </c>
      <c r="C5">
        <v>23</v>
      </c>
      <c r="D5">
        <v>26</v>
      </c>
      <c r="E5">
        <v>24</v>
      </c>
    </row>
    <row r="6" spans="1:14">
      <c r="A6" s="1">
        <v>4</v>
      </c>
      <c r="B6">
        <v>43</v>
      </c>
      <c r="C6">
        <v>21</v>
      </c>
      <c r="D6">
        <v>24</v>
      </c>
      <c r="E6">
        <v>23</v>
      </c>
    </row>
    <row r="7" spans="1:14">
      <c r="A7" s="1">
        <v>5</v>
      </c>
      <c r="B7">
        <v>36</v>
      </c>
      <c r="C7">
        <v>20</v>
      </c>
      <c r="D7">
        <v>23</v>
      </c>
      <c r="E7">
        <v>22</v>
      </c>
    </row>
    <row r="8" spans="1:14">
      <c r="A8" s="1">
        <v>6</v>
      </c>
      <c r="B8">
        <v>31</v>
      </c>
      <c r="C8">
        <v>18</v>
      </c>
      <c r="D8">
        <v>22</v>
      </c>
      <c r="E8">
        <v>22</v>
      </c>
    </row>
    <row r="9" spans="1:14">
      <c r="A9" s="1">
        <v>7</v>
      </c>
      <c r="B9">
        <v>29</v>
      </c>
      <c r="C9">
        <v>15</v>
      </c>
      <c r="D9">
        <v>20</v>
      </c>
      <c r="E9">
        <v>21</v>
      </c>
    </row>
    <row r="10" spans="1:14">
      <c r="A10" s="1">
        <v>8</v>
      </c>
      <c r="B10">
        <v>26</v>
      </c>
      <c r="C10">
        <v>14</v>
      </c>
      <c r="D10">
        <v>18</v>
      </c>
      <c r="E10">
        <v>20</v>
      </c>
    </row>
    <row r="11" spans="1:14">
      <c r="A11" s="1">
        <v>9</v>
      </c>
      <c r="B11">
        <v>24</v>
      </c>
      <c r="C11">
        <v>12</v>
      </c>
      <c r="D11">
        <v>16</v>
      </c>
      <c r="E11">
        <v>16</v>
      </c>
    </row>
    <row r="12" spans="1:14">
      <c r="A12" s="1">
        <v>10</v>
      </c>
      <c r="B12">
        <v>23</v>
      </c>
      <c r="C12">
        <v>11</v>
      </c>
      <c r="D12">
        <v>13</v>
      </c>
      <c r="E12">
        <v>14</v>
      </c>
    </row>
    <row r="13" spans="1:14">
      <c r="A13" s="1"/>
    </row>
    <row r="14" spans="1:14">
      <c r="A14" s="1"/>
    </row>
    <row r="15" spans="1:14">
      <c r="A15" s="1"/>
    </row>
    <row r="17" spans="1:17">
      <c r="A17" s="22"/>
      <c r="B17" s="22"/>
      <c r="C17" s="22"/>
      <c r="D17" s="22"/>
      <c r="E17" s="22"/>
      <c r="F17" s="22"/>
      <c r="G17" s="22"/>
      <c r="H17" s="22"/>
      <c r="I17" s="22"/>
      <c r="J17" s="22"/>
      <c r="K17" s="22"/>
      <c r="L17" s="22"/>
      <c r="M17" s="22"/>
      <c r="N17" s="22"/>
      <c r="O17" s="22"/>
      <c r="P17" s="22"/>
      <c r="Q17" s="22"/>
    </row>
    <row r="18" spans="1:17">
      <c r="A18" s="3" t="s">
        <v>101</v>
      </c>
      <c r="B18" s="3" t="s">
        <v>71</v>
      </c>
      <c r="C18" s="3" t="s">
        <v>72</v>
      </c>
      <c r="D18" s="3" t="s">
        <v>73</v>
      </c>
      <c r="E18" s="3" t="s">
        <v>74</v>
      </c>
      <c r="F18" s="12" t="s">
        <v>113</v>
      </c>
    </row>
    <row r="19" spans="1:17">
      <c r="A19" s="42">
        <v>1</v>
      </c>
      <c r="B19" s="3">
        <v>40</v>
      </c>
      <c r="C19" s="3"/>
      <c r="D19" s="3"/>
      <c r="E19" s="3"/>
      <c r="F19" s="12"/>
    </row>
    <row r="20" spans="1:17">
      <c r="A20" s="42"/>
      <c r="B20" s="3">
        <v>43</v>
      </c>
      <c r="C20" s="3"/>
      <c r="D20" s="3"/>
      <c r="E20" s="3"/>
      <c r="F20" s="12"/>
      <c r="O20" t="s">
        <v>106</v>
      </c>
    </row>
    <row r="21" spans="1:17">
      <c r="A21" s="42"/>
      <c r="B21" s="3">
        <v>44</v>
      </c>
      <c r="C21" s="3"/>
      <c r="D21" s="3"/>
      <c r="E21" s="3"/>
      <c r="F21" s="12"/>
      <c r="O21" t="s">
        <v>107</v>
      </c>
    </row>
    <row r="22" spans="1:17">
      <c r="A22" s="42"/>
      <c r="B22" s="3">
        <v>43</v>
      </c>
      <c r="C22" s="3"/>
      <c r="D22" s="3"/>
      <c r="E22" s="3"/>
      <c r="F22" s="12"/>
      <c r="O22" t="s">
        <v>108</v>
      </c>
    </row>
    <row r="23" spans="1:17">
      <c r="A23" s="42">
        <v>5</v>
      </c>
      <c r="B23" s="3">
        <v>36</v>
      </c>
      <c r="C23" s="3"/>
      <c r="D23" s="3"/>
      <c r="E23" s="3"/>
      <c r="F23" s="12"/>
      <c r="O23" t="s">
        <v>114</v>
      </c>
    </row>
    <row r="24" spans="1:17">
      <c r="A24" s="42"/>
      <c r="B24" s="3">
        <v>31</v>
      </c>
      <c r="C24" s="3"/>
      <c r="D24" s="3"/>
      <c r="E24" s="3"/>
      <c r="F24" s="12">
        <v>50</v>
      </c>
      <c r="G24" t="s">
        <v>109</v>
      </c>
    </row>
    <row r="25" spans="1:17">
      <c r="A25" s="42"/>
      <c r="B25" s="3">
        <v>29</v>
      </c>
      <c r="C25" s="3"/>
      <c r="D25" s="3"/>
      <c r="E25" s="3"/>
      <c r="F25" s="12"/>
    </row>
    <row r="26" spans="1:17">
      <c r="A26" s="42"/>
      <c r="B26" s="3">
        <v>26</v>
      </c>
      <c r="C26" s="3"/>
      <c r="D26" s="3"/>
      <c r="E26" s="3"/>
      <c r="F26" s="12"/>
    </row>
    <row r="27" spans="1:17">
      <c r="A27" s="42"/>
      <c r="B27" s="3">
        <v>24</v>
      </c>
      <c r="C27" s="3"/>
      <c r="D27" s="3"/>
      <c r="E27" s="3"/>
      <c r="F27" s="12"/>
    </row>
    <row r="28" spans="1:17">
      <c r="A28" s="42">
        <v>10</v>
      </c>
      <c r="B28" s="3">
        <v>23</v>
      </c>
      <c r="C28" s="3"/>
      <c r="D28" s="3"/>
      <c r="E28" s="3"/>
      <c r="F28" s="12"/>
    </row>
    <row r="29" spans="1:17">
      <c r="A29" s="3"/>
      <c r="B29" s="3"/>
      <c r="C29" s="3"/>
      <c r="D29" s="3"/>
      <c r="E29" s="3"/>
      <c r="F29" s="12"/>
    </row>
    <row r="30" spans="1:17">
      <c r="A30" s="42">
        <v>1</v>
      </c>
      <c r="B30" s="3">
        <v>26</v>
      </c>
      <c r="C30" s="3"/>
      <c r="D30" s="3"/>
      <c r="E30" s="3"/>
      <c r="F30" s="12"/>
    </row>
    <row r="31" spans="1:17">
      <c r="A31" s="42"/>
      <c r="B31" s="3">
        <v>23</v>
      </c>
      <c r="C31" s="3"/>
      <c r="D31" s="3"/>
      <c r="E31" s="3"/>
      <c r="F31" s="12"/>
    </row>
    <row r="32" spans="1:17">
      <c r="A32" s="42"/>
      <c r="B32" s="3">
        <v>23</v>
      </c>
      <c r="C32" s="3"/>
      <c r="D32" s="3"/>
      <c r="E32" s="3"/>
      <c r="F32" s="12"/>
    </row>
    <row r="33" spans="1:7">
      <c r="A33" s="42"/>
      <c r="B33" s="3">
        <v>21</v>
      </c>
      <c r="C33" s="3"/>
      <c r="D33" s="3"/>
      <c r="E33" s="3"/>
      <c r="F33" s="12"/>
    </row>
    <row r="34" spans="1:7">
      <c r="A34" s="42">
        <v>5</v>
      </c>
      <c r="B34" s="3">
        <v>20</v>
      </c>
      <c r="C34" s="3"/>
      <c r="D34" s="3"/>
      <c r="E34" s="3"/>
      <c r="F34" s="12">
        <v>50</v>
      </c>
      <c r="G34" t="s">
        <v>110</v>
      </c>
    </row>
    <row r="35" spans="1:7">
      <c r="A35" s="42"/>
      <c r="B35" s="3">
        <v>18</v>
      </c>
      <c r="C35" s="3"/>
      <c r="D35" s="3"/>
      <c r="E35" s="3"/>
      <c r="F35" s="12"/>
    </row>
    <row r="36" spans="1:7">
      <c r="A36" s="42"/>
      <c r="B36" s="3">
        <v>15</v>
      </c>
      <c r="C36" s="3"/>
      <c r="D36" s="3"/>
      <c r="E36" s="3"/>
      <c r="F36" s="12"/>
    </row>
    <row r="37" spans="1:7">
      <c r="A37" s="42"/>
      <c r="B37" s="3">
        <v>14</v>
      </c>
      <c r="C37" s="3"/>
      <c r="D37" s="3"/>
      <c r="E37" s="3"/>
      <c r="F37" s="12"/>
    </row>
    <row r="38" spans="1:7">
      <c r="A38" s="42"/>
      <c r="B38" s="3">
        <v>12</v>
      </c>
      <c r="C38" s="3"/>
      <c r="D38" s="3"/>
      <c r="E38" s="3"/>
      <c r="F38" s="12"/>
    </row>
    <row r="39" spans="1:7">
      <c r="A39" s="42">
        <v>10</v>
      </c>
      <c r="B39" s="3">
        <v>11</v>
      </c>
      <c r="C39" s="3"/>
      <c r="D39" s="3"/>
      <c r="E39" s="3"/>
      <c r="F39" s="12"/>
    </row>
    <row r="40" spans="1:7">
      <c r="A40" s="3"/>
      <c r="B40" s="3"/>
      <c r="C40" s="3"/>
      <c r="D40" s="3"/>
      <c r="E40" s="3"/>
      <c r="F40" s="12"/>
    </row>
    <row r="41" spans="1:7">
      <c r="A41" s="42">
        <v>1</v>
      </c>
      <c r="B41" s="3">
        <v>30</v>
      </c>
      <c r="C41" s="3"/>
      <c r="D41" s="3"/>
      <c r="E41" s="3"/>
      <c r="F41" s="12"/>
    </row>
    <row r="42" spans="1:7">
      <c r="A42" s="42"/>
      <c r="B42" s="3">
        <v>28</v>
      </c>
      <c r="C42" s="3"/>
      <c r="D42" s="3"/>
      <c r="E42" s="3"/>
      <c r="F42" s="12"/>
    </row>
    <row r="43" spans="1:7">
      <c r="A43" s="42"/>
      <c r="B43" s="3">
        <v>26</v>
      </c>
      <c r="C43" s="3"/>
      <c r="D43" s="3"/>
      <c r="E43" s="3"/>
      <c r="F43" s="12"/>
    </row>
    <row r="44" spans="1:7">
      <c r="A44" s="42"/>
      <c r="B44" s="3">
        <v>24</v>
      </c>
      <c r="C44" s="3"/>
      <c r="D44" s="3"/>
      <c r="E44" s="3"/>
      <c r="F44" s="12"/>
    </row>
    <row r="45" spans="1:7">
      <c r="A45" s="42">
        <v>5</v>
      </c>
      <c r="B45" s="3">
        <v>23</v>
      </c>
      <c r="C45" s="3"/>
      <c r="D45" s="3"/>
      <c r="E45" s="3"/>
      <c r="F45" s="12">
        <v>50</v>
      </c>
      <c r="G45" t="s">
        <v>111</v>
      </c>
    </row>
    <row r="46" spans="1:7">
      <c r="A46" s="42"/>
      <c r="B46" s="3">
        <v>22</v>
      </c>
      <c r="C46" s="3"/>
      <c r="D46" s="3"/>
      <c r="E46" s="3"/>
      <c r="F46" s="12"/>
    </row>
    <row r="47" spans="1:7">
      <c r="A47" s="42"/>
      <c r="B47" s="3">
        <v>20</v>
      </c>
      <c r="C47" s="3"/>
      <c r="D47" s="3"/>
      <c r="E47" s="3"/>
      <c r="F47" s="12"/>
    </row>
    <row r="48" spans="1:7">
      <c r="A48" s="42"/>
      <c r="B48" s="3">
        <v>18</v>
      </c>
      <c r="C48" s="3"/>
      <c r="D48" s="3"/>
      <c r="E48" s="3"/>
      <c r="F48" s="12"/>
    </row>
    <row r="49" spans="1:17">
      <c r="A49" s="42"/>
      <c r="B49" s="3">
        <v>16</v>
      </c>
      <c r="C49" s="3"/>
      <c r="D49" s="3"/>
      <c r="E49" s="3"/>
      <c r="F49" s="12"/>
    </row>
    <row r="50" spans="1:17">
      <c r="A50" s="42">
        <v>10</v>
      </c>
      <c r="B50" s="3">
        <v>13</v>
      </c>
      <c r="C50" s="3"/>
      <c r="D50" s="3"/>
      <c r="E50" s="3"/>
      <c r="F50" s="12"/>
    </row>
    <row r="51" spans="1:17">
      <c r="A51" s="3"/>
      <c r="B51" s="3"/>
      <c r="C51" s="3"/>
      <c r="D51" s="3"/>
      <c r="E51" s="3"/>
      <c r="F51" s="12"/>
    </row>
    <row r="52" spans="1:17">
      <c r="A52" s="42">
        <v>1</v>
      </c>
      <c r="B52" s="3">
        <v>30</v>
      </c>
      <c r="C52" s="3"/>
      <c r="D52" s="3"/>
      <c r="E52" s="3"/>
      <c r="F52" s="12"/>
    </row>
    <row r="53" spans="1:17">
      <c r="A53" s="42"/>
      <c r="B53" s="3">
        <v>33</v>
      </c>
      <c r="C53" s="3"/>
      <c r="D53" s="3"/>
      <c r="E53" s="3"/>
      <c r="F53" s="12"/>
    </row>
    <row r="54" spans="1:17">
      <c r="A54" s="42"/>
      <c r="B54" s="3">
        <v>24</v>
      </c>
      <c r="C54" s="3"/>
      <c r="D54" s="3"/>
      <c r="E54" s="3"/>
      <c r="F54" s="12"/>
    </row>
    <row r="55" spans="1:17">
      <c r="A55" s="42"/>
      <c r="B55" s="3">
        <v>23</v>
      </c>
      <c r="C55" s="3"/>
      <c r="D55" s="3"/>
      <c r="E55" s="3"/>
      <c r="F55" s="12"/>
    </row>
    <row r="56" spans="1:17">
      <c r="A56" s="42">
        <v>5</v>
      </c>
      <c r="B56" s="3">
        <v>22</v>
      </c>
      <c r="C56" s="3"/>
      <c r="D56" s="3"/>
      <c r="E56" s="3"/>
      <c r="F56" s="12">
        <v>50</v>
      </c>
      <c r="G56" t="s">
        <v>112</v>
      </c>
    </row>
    <row r="57" spans="1:17">
      <c r="A57" s="42"/>
      <c r="B57" s="3">
        <v>22</v>
      </c>
      <c r="C57" s="3"/>
      <c r="D57" s="3"/>
      <c r="E57" s="3"/>
      <c r="F57" s="12"/>
    </row>
    <row r="58" spans="1:17">
      <c r="A58" s="42"/>
      <c r="B58" s="3">
        <v>21</v>
      </c>
      <c r="C58" s="3"/>
      <c r="D58" s="3"/>
      <c r="E58" s="3"/>
      <c r="F58" s="12"/>
    </row>
    <row r="59" spans="1:17">
      <c r="A59" s="42"/>
      <c r="B59" s="3">
        <v>20</v>
      </c>
      <c r="C59" s="3"/>
      <c r="D59" s="3"/>
      <c r="E59" s="3"/>
      <c r="F59" s="12"/>
    </row>
    <row r="60" spans="1:17">
      <c r="A60" s="42"/>
      <c r="B60" s="3">
        <v>16</v>
      </c>
      <c r="C60" s="3"/>
      <c r="D60" s="3"/>
      <c r="E60" s="3"/>
      <c r="F60" s="12"/>
    </row>
    <row r="61" spans="1:17">
      <c r="A61" s="42">
        <v>10</v>
      </c>
      <c r="B61" s="3">
        <v>14</v>
      </c>
      <c r="C61" s="3"/>
      <c r="D61" s="3"/>
      <c r="E61" s="3"/>
      <c r="F61" s="12"/>
    </row>
    <row r="62" spans="1:17">
      <c r="A62" s="3"/>
      <c r="B62" s="3"/>
      <c r="C62" s="3"/>
      <c r="D62" s="3"/>
      <c r="E62" s="3"/>
    </row>
    <row r="63" spans="1:17">
      <c r="A63" s="3"/>
      <c r="B63" s="3"/>
      <c r="C63" s="3"/>
      <c r="D63" s="3"/>
      <c r="E63" s="3"/>
    </row>
    <row r="64" spans="1:17">
      <c r="A64" s="22"/>
      <c r="B64" s="22"/>
      <c r="C64" s="22"/>
      <c r="D64" s="22"/>
      <c r="E64" s="22"/>
      <c r="F64" s="22"/>
      <c r="G64" s="22"/>
      <c r="H64" s="22"/>
      <c r="I64" s="22"/>
      <c r="J64" s="22"/>
      <c r="K64" s="22"/>
      <c r="L64" s="22"/>
      <c r="M64" s="22"/>
      <c r="N64" s="22"/>
      <c r="O64" s="22"/>
      <c r="P64" s="22"/>
      <c r="Q64" s="22"/>
    </row>
    <row r="65" spans="1:9">
      <c r="F65" t="s">
        <v>102</v>
      </c>
    </row>
    <row r="66" spans="1:9">
      <c r="A66" s="2" t="s">
        <v>101</v>
      </c>
      <c r="B66" s="2" t="s">
        <v>97</v>
      </c>
      <c r="C66" s="2" t="s">
        <v>98</v>
      </c>
      <c r="D66" s="2" t="s">
        <v>99</v>
      </c>
      <c r="E66" s="2" t="s">
        <v>100</v>
      </c>
      <c r="F66" s="2" t="s">
        <v>97</v>
      </c>
      <c r="G66" s="2" t="s">
        <v>115</v>
      </c>
      <c r="H66" s="2" t="s">
        <v>99</v>
      </c>
      <c r="I66" s="2" t="s">
        <v>100</v>
      </c>
    </row>
    <row r="67" spans="1:9">
      <c r="A67" s="43">
        <v>1</v>
      </c>
      <c r="B67" s="2">
        <v>40</v>
      </c>
      <c r="C67" s="2"/>
      <c r="D67" s="2"/>
      <c r="E67" s="2"/>
      <c r="F67" s="2"/>
      <c r="G67" s="2"/>
      <c r="H67" s="2"/>
      <c r="I67" s="2"/>
    </row>
    <row r="68" spans="1:9">
      <c r="A68" s="43">
        <v>2</v>
      </c>
      <c r="B68" s="2">
        <v>43</v>
      </c>
      <c r="C68" s="2"/>
      <c r="D68" s="2"/>
      <c r="E68" s="2"/>
      <c r="F68" s="2"/>
      <c r="G68" s="2"/>
      <c r="H68" s="2"/>
      <c r="I68" s="2"/>
    </row>
    <row r="69" spans="1:9">
      <c r="A69" s="43">
        <v>3</v>
      </c>
      <c r="B69" s="2">
        <v>44</v>
      </c>
      <c r="C69" s="2"/>
      <c r="D69" s="2"/>
      <c r="E69" s="2"/>
      <c r="F69" s="2"/>
      <c r="G69" s="2"/>
      <c r="H69" s="2"/>
      <c r="I69" s="2"/>
    </row>
    <row r="70" spans="1:9">
      <c r="A70" s="43">
        <v>4</v>
      </c>
      <c r="B70" s="2">
        <v>43</v>
      </c>
      <c r="C70" s="2"/>
      <c r="D70" s="2"/>
      <c r="E70" s="2"/>
      <c r="F70" s="2"/>
      <c r="G70" s="2"/>
      <c r="H70" s="2"/>
      <c r="I70" s="2"/>
    </row>
    <row r="71" spans="1:9">
      <c r="A71" s="43">
        <v>5</v>
      </c>
      <c r="B71" s="2">
        <v>36</v>
      </c>
      <c r="C71" s="2"/>
      <c r="D71" s="2"/>
      <c r="E71" s="2"/>
      <c r="F71" s="2">
        <v>50</v>
      </c>
      <c r="G71" s="2"/>
      <c r="H71" s="2"/>
      <c r="I71" s="2"/>
    </row>
    <row r="72" spans="1:9">
      <c r="A72" s="43">
        <v>6</v>
      </c>
      <c r="B72" s="2">
        <v>31</v>
      </c>
      <c r="C72" s="2"/>
      <c r="D72" s="2"/>
      <c r="E72" s="2"/>
      <c r="F72" s="2"/>
      <c r="G72" s="2"/>
      <c r="H72" s="2"/>
      <c r="I72" s="2"/>
    </row>
    <row r="73" spans="1:9">
      <c r="A73" s="43">
        <v>7</v>
      </c>
      <c r="B73" s="2">
        <v>29</v>
      </c>
      <c r="C73" s="2"/>
      <c r="D73" s="2"/>
      <c r="E73" s="2"/>
      <c r="F73" s="2"/>
      <c r="G73" s="2"/>
      <c r="H73" s="2"/>
      <c r="I73" s="2"/>
    </row>
    <row r="74" spans="1:9">
      <c r="A74" s="43">
        <v>8</v>
      </c>
      <c r="B74" s="2">
        <v>26</v>
      </c>
      <c r="C74" s="2"/>
      <c r="D74" s="2"/>
      <c r="E74" s="2"/>
      <c r="F74" s="2"/>
      <c r="G74" s="2"/>
      <c r="H74" s="2"/>
      <c r="I74" s="2"/>
    </row>
    <row r="75" spans="1:9">
      <c r="A75" s="43">
        <v>9</v>
      </c>
      <c r="B75" s="2">
        <v>24</v>
      </c>
      <c r="C75" s="2"/>
      <c r="D75" s="2"/>
      <c r="E75" s="2"/>
      <c r="F75" s="2"/>
      <c r="G75" s="2"/>
      <c r="H75" s="2"/>
      <c r="I75" s="2"/>
    </row>
    <row r="76" spans="1:9">
      <c r="A76" s="43">
        <v>10</v>
      </c>
      <c r="B76" s="2">
        <v>23</v>
      </c>
      <c r="C76" s="2"/>
      <c r="D76" s="2"/>
      <c r="E76" s="2"/>
      <c r="F76" s="2"/>
      <c r="G76" s="2"/>
      <c r="H76" s="2"/>
      <c r="I76" s="2"/>
    </row>
    <row r="77" spans="1:9">
      <c r="A77" s="43">
        <v>1</v>
      </c>
      <c r="B77" s="2"/>
      <c r="C77" s="2">
        <v>26</v>
      </c>
      <c r="D77" s="2"/>
      <c r="E77" s="2"/>
      <c r="F77" s="2"/>
      <c r="G77" s="2"/>
      <c r="H77" s="2"/>
      <c r="I77" s="2"/>
    </row>
    <row r="78" spans="1:9">
      <c r="A78" s="43">
        <v>2</v>
      </c>
      <c r="B78" s="2"/>
      <c r="C78" s="2">
        <v>23</v>
      </c>
      <c r="D78" s="2"/>
      <c r="E78" s="2"/>
      <c r="F78" s="2"/>
      <c r="G78" s="2"/>
      <c r="H78" s="2"/>
      <c r="I78" s="2"/>
    </row>
    <row r="79" spans="1:9">
      <c r="A79" s="43">
        <v>3</v>
      </c>
      <c r="B79" s="2"/>
      <c r="C79" s="2">
        <v>23</v>
      </c>
      <c r="D79" s="2"/>
      <c r="E79" s="2"/>
      <c r="F79" s="2"/>
      <c r="G79" s="2"/>
      <c r="H79" s="2"/>
      <c r="I79" s="2"/>
    </row>
    <row r="80" spans="1:9">
      <c r="A80" s="43">
        <v>4</v>
      </c>
      <c r="B80" s="2"/>
      <c r="C80" s="2">
        <v>21</v>
      </c>
      <c r="D80" s="2"/>
      <c r="E80" s="2"/>
      <c r="F80" s="2"/>
      <c r="G80" s="2"/>
      <c r="H80" s="2"/>
      <c r="I80" s="2"/>
    </row>
    <row r="81" spans="1:11">
      <c r="A81" s="43">
        <v>5</v>
      </c>
      <c r="B81" s="2"/>
      <c r="C81" s="2">
        <v>20</v>
      </c>
      <c r="D81" s="2"/>
      <c r="E81" s="2"/>
      <c r="F81" s="2"/>
      <c r="G81" s="2">
        <v>50</v>
      </c>
      <c r="H81" s="2"/>
      <c r="I81" s="2"/>
    </row>
    <row r="82" spans="1:11">
      <c r="A82" s="43">
        <v>6</v>
      </c>
      <c r="B82" s="2"/>
      <c r="C82" s="2">
        <v>18</v>
      </c>
      <c r="D82" s="2"/>
      <c r="E82" s="2"/>
      <c r="F82" s="2"/>
      <c r="G82" s="2"/>
      <c r="H82" s="2"/>
      <c r="I82" s="2"/>
      <c r="K82" t="s">
        <v>133</v>
      </c>
    </row>
    <row r="83" spans="1:11">
      <c r="A83" s="43">
        <v>7</v>
      </c>
      <c r="B83" s="2"/>
      <c r="C83" s="2">
        <v>15</v>
      </c>
      <c r="D83" s="2"/>
      <c r="E83" s="2"/>
      <c r="F83" s="2"/>
      <c r="G83" s="2"/>
      <c r="H83" s="2"/>
      <c r="I83" s="2"/>
    </row>
    <row r="84" spans="1:11">
      <c r="A84" s="43">
        <v>8</v>
      </c>
      <c r="B84" s="2"/>
      <c r="C84" s="2">
        <v>14</v>
      </c>
      <c r="D84" s="2"/>
      <c r="E84" s="2"/>
      <c r="F84" s="2"/>
      <c r="G84" s="2"/>
      <c r="H84" s="2"/>
      <c r="I84" s="2"/>
    </row>
    <row r="85" spans="1:11">
      <c r="A85" s="43">
        <v>9</v>
      </c>
      <c r="B85" s="2"/>
      <c r="C85" s="2">
        <v>12</v>
      </c>
      <c r="D85" s="2"/>
      <c r="E85" s="2"/>
      <c r="F85" s="2"/>
      <c r="G85" s="2"/>
      <c r="H85" s="2"/>
      <c r="I85" s="2"/>
    </row>
    <row r="86" spans="1:11">
      <c r="A86" s="43">
        <v>10</v>
      </c>
      <c r="B86" s="2"/>
      <c r="C86" s="2">
        <v>11</v>
      </c>
      <c r="D86" s="2"/>
      <c r="E86" s="2"/>
      <c r="F86" s="2"/>
      <c r="G86" s="2"/>
      <c r="H86" s="2"/>
      <c r="I86" s="2"/>
    </row>
    <row r="87" spans="1:11">
      <c r="A87" s="43">
        <v>1</v>
      </c>
      <c r="B87" s="2"/>
      <c r="C87" s="2"/>
      <c r="D87" s="2">
        <v>30</v>
      </c>
      <c r="E87" s="2"/>
      <c r="F87" s="2"/>
      <c r="G87" s="2"/>
      <c r="H87" s="2"/>
      <c r="I87" s="2"/>
    </row>
    <row r="88" spans="1:11">
      <c r="A88" s="43">
        <v>2</v>
      </c>
      <c r="B88" s="2"/>
      <c r="C88" s="2"/>
      <c r="D88" s="2">
        <v>28</v>
      </c>
      <c r="E88" s="2"/>
      <c r="F88" s="2"/>
      <c r="G88" s="2"/>
      <c r="H88" s="2"/>
      <c r="I88" s="2"/>
    </row>
    <row r="89" spans="1:11">
      <c r="A89" s="43">
        <v>3</v>
      </c>
      <c r="B89" s="2"/>
      <c r="C89" s="2"/>
      <c r="D89" s="2">
        <v>26</v>
      </c>
      <c r="E89" s="2"/>
      <c r="F89" s="2"/>
      <c r="G89" s="2"/>
      <c r="H89" s="2"/>
      <c r="I89" s="2"/>
    </row>
    <row r="90" spans="1:11">
      <c r="A90" s="43">
        <v>4</v>
      </c>
      <c r="B90" s="2"/>
      <c r="C90" s="2"/>
      <c r="D90" s="2">
        <v>24</v>
      </c>
      <c r="E90" s="2"/>
      <c r="F90" s="2"/>
      <c r="G90" s="2"/>
      <c r="H90" s="2"/>
      <c r="I90" s="2"/>
    </row>
    <row r="91" spans="1:11">
      <c r="A91" s="43">
        <v>5</v>
      </c>
      <c r="B91" s="2"/>
      <c r="C91" s="2"/>
      <c r="D91" s="2">
        <v>23</v>
      </c>
      <c r="E91" s="2"/>
      <c r="F91" s="2"/>
      <c r="G91" s="2"/>
      <c r="H91" s="2">
        <v>50</v>
      </c>
      <c r="I91" s="2"/>
    </row>
    <row r="92" spans="1:11">
      <c r="A92" s="43">
        <v>6</v>
      </c>
      <c r="B92" s="2"/>
      <c r="C92" s="2"/>
      <c r="D92" s="2">
        <v>22</v>
      </c>
      <c r="E92" s="2"/>
      <c r="F92" s="2"/>
      <c r="G92" s="2"/>
      <c r="H92" s="2"/>
      <c r="I92" s="2"/>
    </row>
    <row r="93" spans="1:11">
      <c r="A93" s="43">
        <v>7</v>
      </c>
      <c r="B93" s="2"/>
      <c r="C93" s="2"/>
      <c r="D93" s="2">
        <v>20</v>
      </c>
      <c r="E93" s="2"/>
      <c r="F93" s="2"/>
      <c r="G93" s="2"/>
      <c r="H93" s="2"/>
      <c r="I93" s="2"/>
    </row>
    <row r="94" spans="1:11">
      <c r="A94" s="43">
        <v>8</v>
      </c>
      <c r="B94" s="2"/>
      <c r="C94" s="2"/>
      <c r="D94" s="2">
        <v>18</v>
      </c>
      <c r="E94" s="2"/>
      <c r="F94" s="2"/>
      <c r="G94" s="2"/>
      <c r="H94" s="2"/>
      <c r="I94" s="2"/>
    </row>
    <row r="95" spans="1:11">
      <c r="A95" s="43">
        <v>9</v>
      </c>
      <c r="B95" s="2"/>
      <c r="C95" s="2"/>
      <c r="D95" s="2">
        <v>16</v>
      </c>
      <c r="E95" s="2"/>
      <c r="F95" s="2"/>
      <c r="G95" s="2"/>
      <c r="H95" s="2"/>
      <c r="I95" s="2"/>
    </row>
    <row r="96" spans="1:11">
      <c r="A96" s="43">
        <v>10</v>
      </c>
      <c r="B96" s="2"/>
      <c r="C96" s="2"/>
      <c r="D96" s="2">
        <v>13</v>
      </c>
      <c r="E96" s="2"/>
      <c r="F96" s="2"/>
      <c r="G96" s="2"/>
      <c r="H96" s="2"/>
      <c r="I96" s="2"/>
    </row>
    <row r="97" spans="1:9">
      <c r="A97" s="43">
        <v>1</v>
      </c>
      <c r="B97" s="2"/>
      <c r="C97" s="2"/>
      <c r="D97" s="2"/>
      <c r="E97" s="2">
        <v>30</v>
      </c>
      <c r="F97" s="2"/>
      <c r="G97" s="2"/>
      <c r="H97" s="2"/>
      <c r="I97" s="2"/>
    </row>
    <row r="98" spans="1:9">
      <c r="A98" s="43">
        <v>2</v>
      </c>
      <c r="B98" s="2"/>
      <c r="C98" s="2"/>
      <c r="D98" s="2"/>
      <c r="E98" s="2">
        <v>33</v>
      </c>
      <c r="F98" s="2"/>
      <c r="G98" s="2"/>
      <c r="H98" s="2"/>
      <c r="I98" s="2"/>
    </row>
    <row r="99" spans="1:9">
      <c r="A99" s="43">
        <v>3</v>
      </c>
      <c r="B99" s="2"/>
      <c r="C99" s="2"/>
      <c r="D99" s="2"/>
      <c r="E99" s="2">
        <v>24</v>
      </c>
      <c r="F99" s="2"/>
      <c r="G99" s="2"/>
      <c r="H99" s="2"/>
      <c r="I99" s="2"/>
    </row>
    <row r="100" spans="1:9">
      <c r="A100" s="43">
        <v>4</v>
      </c>
      <c r="B100" s="2"/>
      <c r="C100" s="2"/>
      <c r="D100" s="2"/>
      <c r="E100" s="2">
        <v>23</v>
      </c>
      <c r="F100" s="2"/>
      <c r="G100" s="2"/>
      <c r="H100" s="2"/>
      <c r="I100" s="2"/>
    </row>
    <row r="101" spans="1:9">
      <c r="A101" s="43">
        <v>5</v>
      </c>
      <c r="B101" s="2"/>
      <c r="C101" s="2"/>
      <c r="D101" s="2"/>
      <c r="E101" s="2">
        <v>22</v>
      </c>
      <c r="F101" s="2"/>
      <c r="G101" s="2"/>
      <c r="H101" s="2"/>
      <c r="I101" s="2">
        <v>50</v>
      </c>
    </row>
    <row r="102" spans="1:9">
      <c r="A102" s="43">
        <v>6</v>
      </c>
      <c r="B102" s="2"/>
      <c r="C102" s="2"/>
      <c r="D102" s="2"/>
      <c r="E102" s="2">
        <v>22</v>
      </c>
      <c r="F102" s="2"/>
      <c r="G102" s="2"/>
      <c r="H102" s="2"/>
      <c r="I102" s="2"/>
    </row>
    <row r="103" spans="1:9">
      <c r="A103" s="43">
        <v>7</v>
      </c>
      <c r="B103" s="2"/>
      <c r="C103" s="2"/>
      <c r="D103" s="2"/>
      <c r="E103" s="2">
        <v>21</v>
      </c>
      <c r="F103" s="2"/>
      <c r="G103" s="2"/>
      <c r="H103" s="2"/>
      <c r="I103" s="2"/>
    </row>
    <row r="104" spans="1:9">
      <c r="A104" s="43">
        <v>8</v>
      </c>
      <c r="B104" s="2"/>
      <c r="C104" s="2"/>
      <c r="D104" s="2"/>
      <c r="E104" s="2">
        <v>20</v>
      </c>
      <c r="F104" s="2"/>
      <c r="G104" s="2"/>
      <c r="H104" s="2"/>
      <c r="I104" s="2"/>
    </row>
    <row r="105" spans="1:9">
      <c r="A105" s="43">
        <v>9</v>
      </c>
      <c r="B105" s="2"/>
      <c r="C105" s="2"/>
      <c r="D105" s="2"/>
      <c r="E105" s="2">
        <v>16</v>
      </c>
      <c r="F105" s="2"/>
      <c r="G105" s="2"/>
      <c r="H105" s="2"/>
      <c r="I105" s="2"/>
    </row>
    <row r="106" spans="1:9">
      <c r="A106" s="43">
        <v>10</v>
      </c>
      <c r="B106" s="2"/>
      <c r="C106" s="2"/>
      <c r="D106" s="2"/>
      <c r="E106" s="2">
        <v>14</v>
      </c>
      <c r="F106" s="2"/>
      <c r="G106" s="2"/>
      <c r="H106" s="2"/>
      <c r="I106" s="2"/>
    </row>
  </sheetData>
  <phoneticPr fontId="1" type="noConversion"/>
  <pageMargins left="0.7" right="0.7" top="0.75" bottom="0.75" header="0.3" footer="0.3"/>
  <pageSetup paperSize="9" orientation="portrait" horizontalDpi="0" verticalDpi="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0">
    <pageSetUpPr autoPageBreaks="0"/>
  </sheetPr>
  <dimension ref="A1:S79"/>
  <sheetViews>
    <sheetView showGridLines="0" topLeftCell="A46" zoomScale="85" zoomScaleNormal="85" workbookViewId="0">
      <selection activeCell="W9" sqref="W9"/>
    </sheetView>
  </sheetViews>
  <sheetFormatPr defaultRowHeight="16.2"/>
  <cols>
    <col min="22" max="27" width="8.77734375" customWidth="1"/>
    <col min="42" max="42" width="4.33203125" customWidth="1"/>
    <col min="43" max="43" width="3.33203125" customWidth="1"/>
  </cols>
  <sheetData>
    <row r="1" spans="1:4">
      <c r="A1" s="2" t="s">
        <v>90</v>
      </c>
      <c r="B1" s="2"/>
    </row>
    <row r="2" spans="1:4">
      <c r="A2" s="2" t="s">
        <v>91</v>
      </c>
      <c r="B2" s="2">
        <v>40</v>
      </c>
    </row>
    <row r="3" spans="1:4">
      <c r="A3" s="2" t="s">
        <v>92</v>
      </c>
      <c r="B3" s="2">
        <v>39.5</v>
      </c>
    </row>
    <row r="4" spans="1:4">
      <c r="A4" s="2" t="s">
        <v>93</v>
      </c>
      <c r="B4" s="2">
        <v>38.5</v>
      </c>
    </row>
    <row r="6" spans="1:4">
      <c r="A6" s="2" t="s">
        <v>94</v>
      </c>
      <c r="B6" s="41">
        <v>0.5</v>
      </c>
      <c r="C6" s="41">
        <v>0.6</v>
      </c>
      <c r="D6" s="41">
        <v>0.75</v>
      </c>
    </row>
    <row r="7" spans="1:4">
      <c r="A7" s="2" t="s">
        <v>91</v>
      </c>
      <c r="B7" s="2">
        <v>3580</v>
      </c>
      <c r="C7" s="2">
        <v>3651</v>
      </c>
      <c r="D7" s="2">
        <v>3700</v>
      </c>
    </row>
    <row r="8" spans="1:4">
      <c r="A8" s="2" t="s">
        <v>92</v>
      </c>
      <c r="B8" s="2">
        <v>3550</v>
      </c>
      <c r="C8" s="2">
        <v>3570</v>
      </c>
      <c r="D8" s="2">
        <v>3580</v>
      </c>
    </row>
    <row r="9" spans="1:4">
      <c r="A9" s="2" t="s">
        <v>93</v>
      </c>
      <c r="B9" s="2">
        <v>3448</v>
      </c>
      <c r="C9" s="2">
        <v>3450</v>
      </c>
      <c r="D9" s="2">
        <v>3552</v>
      </c>
    </row>
    <row r="11" spans="1:4">
      <c r="A11" s="2" t="s">
        <v>95</v>
      </c>
      <c r="B11" s="41">
        <v>0.5</v>
      </c>
      <c r="C11" s="41">
        <v>0.6</v>
      </c>
      <c r="D11" s="41">
        <v>0.75</v>
      </c>
    </row>
    <row r="12" spans="1:4">
      <c r="A12" s="2" t="s">
        <v>91</v>
      </c>
      <c r="B12" s="2">
        <v>0.38</v>
      </c>
      <c r="C12" s="2">
        <v>0.39</v>
      </c>
      <c r="D12" s="2">
        <v>0.3</v>
      </c>
    </row>
    <row r="13" spans="1:4">
      <c r="A13" s="2" t="s">
        <v>92</v>
      </c>
      <c r="B13" s="2">
        <v>0.48</v>
      </c>
      <c r="C13" s="2">
        <v>0.61</v>
      </c>
      <c r="D13" s="2">
        <v>0.41</v>
      </c>
    </row>
    <row r="14" spans="1:4">
      <c r="A14" s="2" t="s">
        <v>93</v>
      </c>
      <c r="B14" s="2">
        <v>0.5</v>
      </c>
      <c r="C14" s="2">
        <v>0.7</v>
      </c>
      <c r="D14" s="2">
        <v>0.65</v>
      </c>
    </row>
    <row r="16" spans="1:4">
      <c r="A16" s="2" t="s">
        <v>96</v>
      </c>
      <c r="B16" s="41">
        <v>0.5</v>
      </c>
      <c r="C16" s="41">
        <v>0.6</v>
      </c>
      <c r="D16" s="41">
        <v>0.75</v>
      </c>
    </row>
    <row r="17" spans="1:4">
      <c r="A17" s="2" t="s">
        <v>91</v>
      </c>
      <c r="B17" s="2">
        <v>6.6</v>
      </c>
      <c r="C17" s="2">
        <v>6</v>
      </c>
      <c r="D17" s="2">
        <v>4.5</v>
      </c>
    </row>
    <row r="18" spans="1:4">
      <c r="A18" s="2" t="s">
        <v>92</v>
      </c>
      <c r="B18" s="2">
        <v>5.4</v>
      </c>
      <c r="C18" s="2">
        <v>5</v>
      </c>
      <c r="D18" s="2">
        <v>4</v>
      </c>
    </row>
    <row r="19" spans="1:4">
      <c r="A19" s="2" t="s">
        <v>93</v>
      </c>
      <c r="B19" s="2">
        <v>4</v>
      </c>
      <c r="C19" s="2">
        <v>3.5</v>
      </c>
      <c r="D19" s="2">
        <v>2</v>
      </c>
    </row>
    <row r="44" spans="1:19">
      <c r="A44" s="22"/>
      <c r="B44" s="22"/>
      <c r="C44" s="22"/>
      <c r="D44" s="22"/>
      <c r="E44" s="22"/>
      <c r="F44" s="22"/>
      <c r="G44" s="22"/>
      <c r="H44" s="22"/>
      <c r="I44" s="22"/>
      <c r="J44" s="22"/>
      <c r="K44" s="22"/>
      <c r="L44" s="22"/>
      <c r="M44" s="22"/>
      <c r="N44" s="22"/>
      <c r="O44" s="22"/>
      <c r="P44" s="22"/>
      <c r="Q44" s="22"/>
      <c r="R44" s="22"/>
      <c r="S44" s="22"/>
    </row>
    <row r="62" spans="1:2">
      <c r="A62" t="s">
        <v>4</v>
      </c>
    </row>
    <row r="63" spans="1:2">
      <c r="A63" s="41">
        <v>0.5</v>
      </c>
      <c r="B63" s="2">
        <v>0</v>
      </c>
    </row>
    <row r="64" spans="1:2">
      <c r="A64" s="41">
        <v>0.6</v>
      </c>
      <c r="B64" s="2">
        <v>0</v>
      </c>
    </row>
    <row r="65" spans="1:19">
      <c r="A65" s="41">
        <v>0.75</v>
      </c>
      <c r="B65" s="2">
        <v>0</v>
      </c>
    </row>
    <row r="73" spans="1:19">
      <c r="A73" s="22"/>
      <c r="B73" s="22"/>
      <c r="C73" s="22"/>
      <c r="D73" s="22"/>
      <c r="E73" s="22"/>
      <c r="F73" s="22"/>
      <c r="G73" s="22"/>
      <c r="H73" s="22"/>
      <c r="I73" s="22"/>
      <c r="J73" s="22"/>
      <c r="K73" s="22"/>
      <c r="L73" s="22"/>
      <c r="M73" s="22"/>
      <c r="N73" s="22"/>
      <c r="O73" s="22"/>
      <c r="P73" s="22"/>
      <c r="Q73" s="22"/>
      <c r="R73" s="22"/>
      <c r="S73" s="22"/>
    </row>
    <row r="76" spans="1:19">
      <c r="A76" t="s">
        <v>4</v>
      </c>
      <c r="P76" t="s">
        <v>134</v>
      </c>
    </row>
    <row r="77" spans="1:19">
      <c r="A77" s="41">
        <v>0.5</v>
      </c>
      <c r="B77" s="2">
        <v>3400</v>
      </c>
      <c r="C77" s="2">
        <v>0</v>
      </c>
      <c r="D77" s="2">
        <v>0</v>
      </c>
      <c r="P77" t="s">
        <v>135</v>
      </c>
    </row>
    <row r="78" spans="1:19">
      <c r="A78" s="41">
        <v>0.6</v>
      </c>
      <c r="B78" s="2">
        <v>3400</v>
      </c>
      <c r="C78" s="2">
        <v>0</v>
      </c>
      <c r="D78" s="2">
        <v>0</v>
      </c>
    </row>
    <row r="79" spans="1:19">
      <c r="A79" s="41">
        <v>0.75</v>
      </c>
      <c r="B79" s="2">
        <v>3400</v>
      </c>
      <c r="C79" s="2">
        <v>0</v>
      </c>
      <c r="D79" s="2">
        <v>0</v>
      </c>
      <c r="P79" t="s">
        <v>136</v>
      </c>
    </row>
  </sheetData>
  <phoneticPr fontId="1" type="noConversion"/>
  <pageMargins left="0.7" right="0.7" top="0.75" bottom="0.75" header="0.3" footer="0.3"/>
  <pageSetup paperSize="9" orientation="portrait" horizontalDpi="300" verticalDpi="30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3"/>
  <dimension ref="A1:BE49"/>
  <sheetViews>
    <sheetView showGridLines="0" topLeftCell="A23" zoomScale="115" zoomScaleNormal="115" workbookViewId="0">
      <selection activeCell="AM55" sqref="AM55"/>
    </sheetView>
  </sheetViews>
  <sheetFormatPr defaultRowHeight="16.2"/>
  <cols>
    <col min="1" max="1" width="8.5546875" bestFit="1" customWidth="1"/>
    <col min="2" max="2" width="13.5546875" customWidth="1"/>
    <col min="3" max="4" width="4.109375" bestFit="1" customWidth="1"/>
    <col min="5" max="7" width="5.5546875" bestFit="1" customWidth="1"/>
    <col min="8" max="8" width="3.33203125" customWidth="1"/>
    <col min="9" max="9" width="10.44140625" bestFit="1" customWidth="1"/>
    <col min="10" max="14" width="5.5546875" bestFit="1" customWidth="1"/>
    <col min="15" max="15" width="3.33203125" customWidth="1"/>
    <col min="16" max="16" width="10.44140625" bestFit="1" customWidth="1"/>
    <col min="17" max="18" width="4" bestFit="1" customWidth="1"/>
    <col min="19" max="21" width="5.5546875" bestFit="1" customWidth="1"/>
    <col min="22" max="22" width="5.5546875" customWidth="1"/>
    <col min="23" max="23" width="5.44140625" customWidth="1"/>
    <col min="24" max="24" width="9.77734375" bestFit="1" customWidth="1"/>
    <col min="25" max="25" width="4.44140625" bestFit="1" customWidth="1"/>
    <col min="26" max="26" width="3.77734375" bestFit="1" customWidth="1"/>
    <col min="27" max="27" width="4.109375" customWidth="1"/>
    <col min="28" max="28" width="3.77734375" bestFit="1" customWidth="1"/>
    <col min="29" max="29" width="4.44140625" customWidth="1"/>
    <col min="31" max="31" width="8.21875" bestFit="1" customWidth="1"/>
    <col min="33" max="33" width="4" customWidth="1"/>
    <col min="36" max="36" width="8.88671875" customWidth="1"/>
    <col min="37" max="37" width="4" customWidth="1"/>
    <col min="41" max="42" width="4.21875" customWidth="1"/>
    <col min="47" max="47" width="3.77734375" customWidth="1"/>
    <col min="50" max="50" width="3.77734375" customWidth="1"/>
    <col min="53" max="53" width="5.109375" customWidth="1"/>
  </cols>
  <sheetData>
    <row r="1" spans="1:57">
      <c r="B1" t="s">
        <v>152</v>
      </c>
      <c r="Z1" s="54"/>
      <c r="AA1" s="54"/>
      <c r="AC1" s="54"/>
    </row>
    <row r="2" spans="1:57">
      <c r="B2" s="128" t="s">
        <v>180</v>
      </c>
      <c r="C2" s="128"/>
      <c r="D2" s="128"/>
      <c r="E2" s="128"/>
      <c r="F2" s="128"/>
      <c r="G2" s="128"/>
      <c r="I2" s="128" t="s">
        <v>181</v>
      </c>
      <c r="J2" s="128"/>
      <c r="K2" s="128"/>
      <c r="L2" s="128"/>
      <c r="M2" s="128"/>
      <c r="N2" s="128"/>
      <c r="P2" s="128" t="s">
        <v>163</v>
      </c>
      <c r="Q2" s="128"/>
      <c r="R2" s="128"/>
      <c r="S2" s="128"/>
      <c r="T2" s="128"/>
      <c r="U2" s="128"/>
      <c r="V2" s="7"/>
      <c r="W2" s="59"/>
    </row>
    <row r="3" spans="1:57">
      <c r="P3" s="129"/>
      <c r="Q3" s="129"/>
      <c r="R3" s="129"/>
      <c r="S3" s="129"/>
      <c r="T3" s="129"/>
      <c r="U3" s="129"/>
      <c r="V3" s="11"/>
      <c r="W3" s="60"/>
      <c r="Y3" t="s">
        <v>175</v>
      </c>
    </row>
    <row r="4" spans="1:57">
      <c r="A4" s="53" t="s">
        <v>165</v>
      </c>
      <c r="B4" s="47" t="s">
        <v>143</v>
      </c>
      <c r="C4" s="49" t="s">
        <v>144</v>
      </c>
      <c r="D4" s="49" t="s">
        <v>145</v>
      </c>
      <c r="E4" s="49" t="s">
        <v>146</v>
      </c>
      <c r="F4" s="49" t="s">
        <v>147</v>
      </c>
      <c r="G4" s="49" t="s">
        <v>148</v>
      </c>
      <c r="I4" s="47" t="s">
        <v>143</v>
      </c>
      <c r="J4" s="49" t="s">
        <v>153</v>
      </c>
      <c r="K4" s="49" t="s">
        <v>154</v>
      </c>
      <c r="L4" s="49" t="s">
        <v>155</v>
      </c>
      <c r="M4" s="49" t="s">
        <v>156</v>
      </c>
      <c r="N4" s="49" t="s">
        <v>157</v>
      </c>
      <c r="P4" s="47" t="s">
        <v>143</v>
      </c>
      <c r="Q4" s="49" t="s">
        <v>158</v>
      </c>
      <c r="R4" s="49" t="s">
        <v>159</v>
      </c>
      <c r="S4" s="49" t="s">
        <v>160</v>
      </c>
      <c r="T4" s="49" t="s">
        <v>161</v>
      </c>
      <c r="U4" s="49" t="s">
        <v>162</v>
      </c>
      <c r="V4" s="7"/>
      <c r="W4" s="59"/>
      <c r="X4" s="58"/>
      <c r="Y4" s="56"/>
      <c r="Z4" s="56">
        <v>1</v>
      </c>
      <c r="AA4" s="56">
        <v>6</v>
      </c>
      <c r="AB4" s="56">
        <v>15</v>
      </c>
      <c r="AC4" s="56">
        <v>20</v>
      </c>
      <c r="AE4" s="56">
        <v>1</v>
      </c>
      <c r="AF4" s="56">
        <v>6</v>
      </c>
      <c r="AG4" s="56">
        <v>15</v>
      </c>
      <c r="AH4" s="56">
        <v>20</v>
      </c>
    </row>
    <row r="5" spans="1:57">
      <c r="A5" s="53"/>
      <c r="B5" s="46" t="s">
        <v>149</v>
      </c>
      <c r="C5" s="50">
        <v>30</v>
      </c>
      <c r="D5" s="50">
        <v>32</v>
      </c>
      <c r="E5" s="50">
        <v>33.1</v>
      </c>
      <c r="F5" s="50">
        <v>32.1</v>
      </c>
      <c r="G5" s="50">
        <v>32.299999999999997</v>
      </c>
      <c r="I5" s="46" t="s">
        <v>149</v>
      </c>
      <c r="J5" s="50">
        <v>32.1</v>
      </c>
      <c r="K5" s="50">
        <v>32.299999999999997</v>
      </c>
      <c r="L5" s="50">
        <v>33.1</v>
      </c>
      <c r="M5" s="50">
        <v>32.1</v>
      </c>
      <c r="N5" s="50">
        <v>32.299999999999997</v>
      </c>
      <c r="P5" s="46" t="s">
        <v>149</v>
      </c>
      <c r="Q5" s="50">
        <v>30</v>
      </c>
      <c r="R5" s="50">
        <v>32</v>
      </c>
      <c r="S5" s="50">
        <v>30</v>
      </c>
      <c r="T5" s="50">
        <v>30</v>
      </c>
      <c r="U5" s="50">
        <v>30</v>
      </c>
      <c r="V5" s="51"/>
      <c r="W5" s="61"/>
      <c r="X5" s="73" t="s">
        <v>182</v>
      </c>
      <c r="Y5" s="57" t="s">
        <v>176</v>
      </c>
      <c r="Z5" s="2">
        <f>AVERAGE(C5:G5)</f>
        <v>31.9</v>
      </c>
      <c r="AA5" s="2">
        <f>AVERAGE(C10:G10)</f>
        <v>33.200000000000003</v>
      </c>
      <c r="AB5" s="2">
        <f>AVERAGE(C15:G15)</f>
        <v>35.799999999999997</v>
      </c>
      <c r="AC5" s="2">
        <f>AVERAGE(C20:G20)</f>
        <v>40.6</v>
      </c>
      <c r="AE5" s="2">
        <f>(Z5-$Z5)/$Z5</f>
        <v>0</v>
      </c>
      <c r="AF5" s="2">
        <f t="shared" ref="AF5:AH5" si="0">(AA5-$Z5)/$Z5</f>
        <v>4.075235109717882E-2</v>
      </c>
      <c r="AG5" s="2">
        <f t="shared" si="0"/>
        <v>0.12225705329153601</v>
      </c>
      <c r="AH5" s="2">
        <f t="shared" si="0"/>
        <v>0.27272727272727282</v>
      </c>
    </row>
    <row r="6" spans="1:57">
      <c r="A6" s="53"/>
      <c r="B6" s="5" t="s">
        <v>150</v>
      </c>
      <c r="C6" s="51">
        <v>50</v>
      </c>
      <c r="D6" s="51">
        <v>52</v>
      </c>
      <c r="E6" s="51">
        <v>53</v>
      </c>
      <c r="F6" s="51">
        <v>49</v>
      </c>
      <c r="G6" s="51">
        <v>51</v>
      </c>
      <c r="I6" s="5" t="s">
        <v>150</v>
      </c>
      <c r="J6" s="51">
        <v>51</v>
      </c>
      <c r="K6" s="51">
        <v>52</v>
      </c>
      <c r="L6" s="51">
        <v>52</v>
      </c>
      <c r="M6" s="51">
        <v>49</v>
      </c>
      <c r="N6" s="51">
        <v>50</v>
      </c>
      <c r="P6" s="5" t="s">
        <v>150</v>
      </c>
      <c r="Q6" s="51">
        <v>50</v>
      </c>
      <c r="R6" s="51">
        <v>51</v>
      </c>
      <c r="S6" s="51">
        <v>52</v>
      </c>
      <c r="T6" s="51">
        <v>50</v>
      </c>
      <c r="U6" s="51">
        <v>51</v>
      </c>
      <c r="V6" s="51"/>
      <c r="W6" s="61"/>
      <c r="X6" s="73" t="s">
        <v>182</v>
      </c>
      <c r="Y6" s="57" t="s">
        <v>177</v>
      </c>
      <c r="Z6" s="2">
        <f t="shared" ref="Z6:Z7" si="1">AVERAGE(C6:G6)</f>
        <v>51</v>
      </c>
      <c r="AA6" s="2">
        <f t="shared" ref="AA6:AA7" si="2">AVERAGE(C11:G11)</f>
        <v>54.2</v>
      </c>
      <c r="AB6" s="2">
        <f t="shared" ref="AB6:AB7" si="3">AVERAGE(C16:G16)</f>
        <v>57.6</v>
      </c>
      <c r="AC6" s="2">
        <f t="shared" ref="AC6:AC7" si="4">AVERAGE(C21:G21)</f>
        <v>63</v>
      </c>
      <c r="AE6" s="2">
        <f t="shared" ref="AE6:AE7" si="5">(Z6-$Z6)/$Z6</f>
        <v>0</v>
      </c>
      <c r="AF6" s="2">
        <f t="shared" ref="AF6:AF7" si="6">(AA6-$Z6)/$Z6</f>
        <v>6.2745098039215741E-2</v>
      </c>
      <c r="AG6" s="2">
        <f t="shared" ref="AG6:AG7" si="7">(AB6-$Z6)/$Z6</f>
        <v>0.12941176470588239</v>
      </c>
      <c r="AH6" s="2">
        <f t="shared" ref="AH6:AH7" si="8">(AC6-$Z6)/$Z6</f>
        <v>0.23529411764705882</v>
      </c>
    </row>
    <row r="7" spans="1:57">
      <c r="A7" s="53"/>
      <c r="B7" s="48" t="s">
        <v>151</v>
      </c>
      <c r="C7" s="52">
        <v>13</v>
      </c>
      <c r="D7" s="52">
        <v>12</v>
      </c>
      <c r="E7" s="52">
        <v>12</v>
      </c>
      <c r="F7" s="52">
        <v>11</v>
      </c>
      <c r="G7" s="52">
        <v>12</v>
      </c>
      <c r="I7" s="48" t="s">
        <v>151</v>
      </c>
      <c r="J7" s="52">
        <v>13</v>
      </c>
      <c r="K7" s="52">
        <v>12</v>
      </c>
      <c r="L7" s="52">
        <v>12</v>
      </c>
      <c r="M7" s="52">
        <v>11</v>
      </c>
      <c r="N7" s="52">
        <v>13</v>
      </c>
      <c r="P7" s="48" t="s">
        <v>151</v>
      </c>
      <c r="Q7" s="52">
        <v>13</v>
      </c>
      <c r="R7" s="52">
        <v>12</v>
      </c>
      <c r="S7" s="52">
        <v>11</v>
      </c>
      <c r="T7" s="52">
        <v>11</v>
      </c>
      <c r="U7" s="52">
        <v>12</v>
      </c>
      <c r="V7" s="51"/>
      <c r="W7" s="61"/>
      <c r="X7" s="73" t="s">
        <v>182</v>
      </c>
      <c r="Y7" s="57" t="s">
        <v>178</v>
      </c>
      <c r="Z7" s="2">
        <f t="shared" si="1"/>
        <v>12</v>
      </c>
      <c r="AA7" s="2">
        <f t="shared" si="2"/>
        <v>13.6</v>
      </c>
      <c r="AB7" s="2">
        <f t="shared" si="3"/>
        <v>17.2</v>
      </c>
      <c r="AC7" s="2">
        <f t="shared" si="4"/>
        <v>22</v>
      </c>
      <c r="AE7" s="2">
        <f t="shared" si="5"/>
        <v>0</v>
      </c>
      <c r="AF7" s="2">
        <f t="shared" si="6"/>
        <v>0.1333333333333333</v>
      </c>
      <c r="AG7" s="2">
        <f t="shared" si="7"/>
        <v>0.43333333333333329</v>
      </c>
      <c r="AH7" s="2">
        <f t="shared" si="8"/>
        <v>0.83333333333333337</v>
      </c>
    </row>
    <row r="8" spans="1:57">
      <c r="B8" s="129"/>
      <c r="C8" s="129"/>
      <c r="D8" s="129"/>
      <c r="E8" s="129"/>
      <c r="F8" s="129"/>
      <c r="G8" s="129"/>
      <c r="I8" s="129"/>
      <c r="J8" s="129"/>
      <c r="K8" s="129"/>
      <c r="L8" s="129"/>
      <c r="M8" s="129"/>
      <c r="N8" s="129"/>
      <c r="P8" s="129"/>
      <c r="Q8" s="129"/>
      <c r="R8" s="129"/>
      <c r="S8" s="129"/>
      <c r="T8" s="129"/>
      <c r="U8" s="129"/>
      <c r="V8" s="11"/>
      <c r="W8" s="60"/>
      <c r="X8" s="73"/>
      <c r="Y8" s="57"/>
    </row>
    <row r="9" spans="1:57">
      <c r="A9" s="53" t="s">
        <v>168</v>
      </c>
      <c r="B9" s="47" t="s">
        <v>143</v>
      </c>
      <c r="C9" s="49" t="s">
        <v>144</v>
      </c>
      <c r="D9" s="49" t="s">
        <v>145</v>
      </c>
      <c r="E9" s="49" t="s">
        <v>146</v>
      </c>
      <c r="F9" s="49" t="s">
        <v>147</v>
      </c>
      <c r="G9" s="49" t="s">
        <v>148</v>
      </c>
      <c r="I9" s="47" t="s">
        <v>143</v>
      </c>
      <c r="J9" s="49" t="s">
        <v>153</v>
      </c>
      <c r="K9" s="49" t="s">
        <v>154</v>
      </c>
      <c r="L9" s="49" t="s">
        <v>155</v>
      </c>
      <c r="M9" s="49" t="s">
        <v>156</v>
      </c>
      <c r="N9" s="49" t="s">
        <v>157</v>
      </c>
      <c r="P9" s="47" t="s">
        <v>143</v>
      </c>
      <c r="Q9" s="49" t="s">
        <v>158</v>
      </c>
      <c r="R9" s="49" t="s">
        <v>159</v>
      </c>
      <c r="S9" s="49" t="s">
        <v>160</v>
      </c>
      <c r="T9" s="49" t="s">
        <v>161</v>
      </c>
      <c r="U9" s="49" t="s">
        <v>162</v>
      </c>
      <c r="V9" s="7"/>
      <c r="W9" s="59"/>
      <c r="X9" s="73"/>
      <c r="Y9" s="56"/>
      <c r="Z9" s="56">
        <v>1</v>
      </c>
      <c r="AA9" s="56">
        <v>6</v>
      </c>
      <c r="AB9" s="56">
        <v>15</v>
      </c>
      <c r="AC9" s="56">
        <v>20</v>
      </c>
    </row>
    <row r="10" spans="1:57">
      <c r="A10" s="53"/>
      <c r="B10" s="46" t="s">
        <v>149</v>
      </c>
      <c r="C10" s="50">
        <v>33</v>
      </c>
      <c r="D10" s="50">
        <v>33</v>
      </c>
      <c r="E10" s="50">
        <v>34</v>
      </c>
      <c r="F10" s="50">
        <v>33</v>
      </c>
      <c r="G10" s="50">
        <v>33</v>
      </c>
      <c r="I10" s="46" t="s">
        <v>149</v>
      </c>
      <c r="J10" s="50">
        <v>35</v>
      </c>
      <c r="K10" s="50">
        <v>36</v>
      </c>
      <c r="L10" s="50">
        <v>36</v>
      </c>
      <c r="M10" s="50">
        <v>37</v>
      </c>
      <c r="N10" s="50">
        <v>37</v>
      </c>
      <c r="P10" s="46" t="s">
        <v>149</v>
      </c>
      <c r="Q10" s="50">
        <v>31</v>
      </c>
      <c r="R10" s="50">
        <v>32</v>
      </c>
      <c r="S10" s="50">
        <v>33.1</v>
      </c>
      <c r="T10" s="50">
        <v>33</v>
      </c>
      <c r="U10" s="50">
        <v>31</v>
      </c>
      <c r="V10" s="51"/>
      <c r="W10" s="61"/>
      <c r="X10" s="73" t="s">
        <v>183</v>
      </c>
      <c r="Y10" s="57" t="s">
        <v>176</v>
      </c>
      <c r="Z10" s="2">
        <f>AVERAGE(J5:N5)</f>
        <v>32.379999999999995</v>
      </c>
      <c r="AA10" s="2">
        <f>AVERAGE(J10:N10)</f>
        <v>36.200000000000003</v>
      </c>
      <c r="AB10" s="2">
        <f>AVERAGE(J15:N15)</f>
        <v>41.4</v>
      </c>
      <c r="AC10" s="2">
        <f>AVERAGE(J20:N20)</f>
        <v>48.6</v>
      </c>
      <c r="AE10" s="2">
        <f>(Z10-$Z10)/$Z10</f>
        <v>0</v>
      </c>
      <c r="AF10" s="2">
        <f t="shared" ref="AF10:AH10" si="9">(AA10-$Z10)/$Z10</f>
        <v>0.11797405806053143</v>
      </c>
      <c r="AG10" s="2">
        <f t="shared" si="9"/>
        <v>0.27856701667696121</v>
      </c>
      <c r="AH10" s="2">
        <f t="shared" si="9"/>
        <v>0.500926497838172</v>
      </c>
    </row>
    <row r="11" spans="1:57">
      <c r="A11" s="53"/>
      <c r="B11" s="5" t="s">
        <v>150</v>
      </c>
      <c r="C11" s="51">
        <v>54</v>
      </c>
      <c r="D11" s="51">
        <v>54</v>
      </c>
      <c r="E11" s="51">
        <v>54</v>
      </c>
      <c r="F11" s="51">
        <v>54</v>
      </c>
      <c r="G11" s="51">
        <v>55</v>
      </c>
      <c r="I11" s="5" t="s">
        <v>150</v>
      </c>
      <c r="J11" s="51">
        <v>53</v>
      </c>
      <c r="K11" s="51">
        <v>54</v>
      </c>
      <c r="L11" s="51">
        <v>53</v>
      </c>
      <c r="M11" s="51">
        <v>54</v>
      </c>
      <c r="N11" s="51">
        <v>54</v>
      </c>
      <c r="P11" s="5" t="s">
        <v>150</v>
      </c>
      <c r="Q11" s="51">
        <v>51</v>
      </c>
      <c r="R11" s="51">
        <v>51</v>
      </c>
      <c r="S11" s="51">
        <v>52</v>
      </c>
      <c r="T11" s="51">
        <v>51</v>
      </c>
      <c r="U11" s="51">
        <v>51</v>
      </c>
      <c r="V11" s="51"/>
      <c r="W11" s="61"/>
      <c r="X11" s="73" t="s">
        <v>183</v>
      </c>
      <c r="Y11" s="57" t="s">
        <v>177</v>
      </c>
      <c r="Z11" s="2">
        <f t="shared" ref="Z11:Z12" si="10">AVERAGE(J6:N6)</f>
        <v>50.8</v>
      </c>
      <c r="AA11" s="2">
        <f t="shared" ref="AA11:AA12" si="11">AVERAGE(J11:N11)</f>
        <v>53.6</v>
      </c>
      <c r="AB11" s="2">
        <f t="shared" ref="AB11:AB12" si="12">AVERAGE(J16:N16)</f>
        <v>57</v>
      </c>
      <c r="AC11" s="2">
        <f t="shared" ref="AC11:AC12" si="13">AVERAGE(J21:N21)</f>
        <v>61.4</v>
      </c>
      <c r="AE11" s="2">
        <f t="shared" ref="AE11:AE12" si="14">(Z11-$Z11)/$Z11</f>
        <v>0</v>
      </c>
      <c r="AF11" s="2">
        <f t="shared" ref="AF11:AF12" si="15">(AA11-$Z11)/$Z11</f>
        <v>5.5118110236220562E-2</v>
      </c>
      <c r="AG11" s="2">
        <f t="shared" ref="AG11:AG12" si="16">(AB11-$Z11)/$Z11</f>
        <v>0.12204724409448825</v>
      </c>
      <c r="AH11" s="2">
        <f t="shared" ref="AH11:AH12" si="17">(AC11-$Z11)/$Z11</f>
        <v>0.20866141732283469</v>
      </c>
    </row>
    <row r="12" spans="1:57">
      <c r="A12" s="53"/>
      <c r="B12" s="48" t="s">
        <v>151</v>
      </c>
      <c r="C12" s="52">
        <v>14</v>
      </c>
      <c r="D12" s="52">
        <v>14</v>
      </c>
      <c r="E12" s="52">
        <v>13</v>
      </c>
      <c r="F12" s="52">
        <v>13</v>
      </c>
      <c r="G12" s="52">
        <v>14</v>
      </c>
      <c r="I12" s="48" t="s">
        <v>151</v>
      </c>
      <c r="J12" s="52">
        <v>14</v>
      </c>
      <c r="K12" s="52">
        <v>13</v>
      </c>
      <c r="L12" s="52">
        <v>14</v>
      </c>
      <c r="M12" s="52">
        <v>12</v>
      </c>
      <c r="N12" s="52">
        <v>13</v>
      </c>
      <c r="P12" s="48" t="s">
        <v>151</v>
      </c>
      <c r="Q12" s="52">
        <v>11</v>
      </c>
      <c r="R12" s="52">
        <v>13</v>
      </c>
      <c r="S12" s="52">
        <v>13</v>
      </c>
      <c r="T12" s="52">
        <v>12</v>
      </c>
      <c r="U12" s="52">
        <v>12</v>
      </c>
      <c r="V12" s="51"/>
      <c r="W12" s="61"/>
      <c r="X12" s="73" t="s">
        <v>183</v>
      </c>
      <c r="Y12" s="57" t="s">
        <v>178</v>
      </c>
      <c r="Z12" s="2">
        <f t="shared" si="10"/>
        <v>12.2</v>
      </c>
      <c r="AA12" s="2">
        <f t="shared" si="11"/>
        <v>13.2</v>
      </c>
      <c r="AB12" s="2">
        <f t="shared" si="12"/>
        <v>14.4</v>
      </c>
      <c r="AC12" s="2">
        <f t="shared" si="13"/>
        <v>16.8</v>
      </c>
      <c r="AE12" s="2">
        <f t="shared" si="14"/>
        <v>0</v>
      </c>
      <c r="AF12" s="2">
        <f t="shared" si="15"/>
        <v>8.1967213114754106E-2</v>
      </c>
      <c r="AG12" s="2">
        <f t="shared" si="16"/>
        <v>0.18032786885245911</v>
      </c>
      <c r="AH12" s="2">
        <f t="shared" si="17"/>
        <v>0.37704918032786899</v>
      </c>
    </row>
    <row r="13" spans="1:57">
      <c r="W13" s="22"/>
      <c r="X13" s="73"/>
      <c r="Y13" s="57"/>
      <c r="BB13" t="s">
        <v>179</v>
      </c>
    </row>
    <row r="14" spans="1:57">
      <c r="A14" s="53" t="s">
        <v>166</v>
      </c>
      <c r="B14" s="47" t="s">
        <v>143</v>
      </c>
      <c r="C14" s="49" t="s">
        <v>144</v>
      </c>
      <c r="D14" s="49" t="s">
        <v>145</v>
      </c>
      <c r="E14" s="49" t="s">
        <v>146</v>
      </c>
      <c r="F14" s="49" t="s">
        <v>147</v>
      </c>
      <c r="G14" s="49" t="s">
        <v>148</v>
      </c>
      <c r="I14" s="47" t="s">
        <v>143</v>
      </c>
      <c r="J14" s="49" t="s">
        <v>153</v>
      </c>
      <c r="K14" s="49" t="s">
        <v>154</v>
      </c>
      <c r="L14" s="49" t="s">
        <v>155</v>
      </c>
      <c r="M14" s="49" t="s">
        <v>156</v>
      </c>
      <c r="N14" s="49" t="s">
        <v>157</v>
      </c>
      <c r="P14" s="47" t="s">
        <v>143</v>
      </c>
      <c r="Q14" s="49" t="s">
        <v>158</v>
      </c>
      <c r="R14" s="49" t="s">
        <v>159</v>
      </c>
      <c r="S14" s="49" t="s">
        <v>160</v>
      </c>
      <c r="T14" s="49" t="s">
        <v>161</v>
      </c>
      <c r="U14" s="49" t="s">
        <v>162</v>
      </c>
      <c r="V14" s="7"/>
      <c r="W14" s="59"/>
      <c r="X14" s="73"/>
      <c r="Y14" s="56"/>
      <c r="Z14" s="56">
        <v>1</v>
      </c>
      <c r="AA14" s="56">
        <v>6</v>
      </c>
      <c r="AB14" s="56">
        <v>15</v>
      </c>
      <c r="AC14" s="56">
        <v>20</v>
      </c>
      <c r="BB14" s="70">
        <v>1</v>
      </c>
      <c r="BC14" s="70">
        <v>6</v>
      </c>
      <c r="BD14" s="70">
        <v>15</v>
      </c>
      <c r="BE14" s="70">
        <v>20</v>
      </c>
    </row>
    <row r="15" spans="1:57">
      <c r="A15" s="53"/>
      <c r="B15" s="46" t="s">
        <v>149</v>
      </c>
      <c r="C15" s="50">
        <v>35</v>
      </c>
      <c r="D15" s="50">
        <v>36</v>
      </c>
      <c r="E15" s="50">
        <v>37</v>
      </c>
      <c r="F15" s="50">
        <v>36</v>
      </c>
      <c r="G15" s="50">
        <v>35</v>
      </c>
      <c r="I15" s="46" t="s">
        <v>149</v>
      </c>
      <c r="J15" s="50">
        <v>40</v>
      </c>
      <c r="K15" s="50">
        <v>42</v>
      </c>
      <c r="L15" s="50">
        <v>41</v>
      </c>
      <c r="M15" s="50">
        <v>42</v>
      </c>
      <c r="N15" s="50">
        <v>42</v>
      </c>
      <c r="P15" s="46" t="s">
        <v>149</v>
      </c>
      <c r="Q15" s="50">
        <v>32</v>
      </c>
      <c r="R15" s="50">
        <v>33</v>
      </c>
      <c r="S15" s="50">
        <v>33.1</v>
      </c>
      <c r="T15" s="50">
        <v>32.1</v>
      </c>
      <c r="U15" s="50">
        <v>33</v>
      </c>
      <c r="V15" s="51"/>
      <c r="W15" s="61"/>
      <c r="X15" s="73" t="s">
        <v>184</v>
      </c>
      <c r="Y15" s="57" t="s">
        <v>176</v>
      </c>
      <c r="Z15" s="2">
        <f>AVERAGE(Q5:U5)</f>
        <v>30.4</v>
      </c>
      <c r="AA15" s="2">
        <f>AVERAGE(Q10:U10)</f>
        <v>32.019999999999996</v>
      </c>
      <c r="AB15" s="2">
        <f>AVERAGE(Q15:U15)</f>
        <v>32.64</v>
      </c>
      <c r="AC15" s="2">
        <f>AVERAGE(Q20:U20)</f>
        <v>33.6</v>
      </c>
      <c r="AE15" s="2">
        <f>(Z15-$Z15)/$Z15</f>
        <v>0</v>
      </c>
      <c r="AF15" s="2">
        <f t="shared" ref="AF15:AH15" si="18">(AA15-$Z15)/$Z15</f>
        <v>5.3289473684210442E-2</v>
      </c>
      <c r="AG15" s="2">
        <f t="shared" si="18"/>
        <v>7.3684210526315852E-2</v>
      </c>
      <c r="AH15" s="2">
        <f t="shared" si="18"/>
        <v>0.10526315789473695</v>
      </c>
      <c r="BB15" s="71">
        <v>0</v>
      </c>
      <c r="BC15" s="71">
        <v>0</v>
      </c>
      <c r="BD15" s="71">
        <v>0</v>
      </c>
      <c r="BE15" s="71">
        <v>0</v>
      </c>
    </row>
    <row r="16" spans="1:57">
      <c r="A16" s="53"/>
      <c r="B16" s="5" t="s">
        <v>150</v>
      </c>
      <c r="C16" s="51">
        <v>57</v>
      </c>
      <c r="D16" s="51">
        <v>57</v>
      </c>
      <c r="E16" s="51">
        <v>58</v>
      </c>
      <c r="F16" s="51">
        <v>58</v>
      </c>
      <c r="G16" s="51">
        <v>58</v>
      </c>
      <c r="I16" s="5" t="s">
        <v>150</v>
      </c>
      <c r="J16" s="51">
        <v>57</v>
      </c>
      <c r="K16" s="51">
        <v>57</v>
      </c>
      <c r="L16" s="51">
        <v>58</v>
      </c>
      <c r="M16" s="51">
        <v>57</v>
      </c>
      <c r="N16" s="51">
        <v>56</v>
      </c>
      <c r="P16" s="5" t="s">
        <v>150</v>
      </c>
      <c r="Q16" s="51">
        <v>53</v>
      </c>
      <c r="R16" s="51">
        <v>53</v>
      </c>
      <c r="S16" s="51">
        <v>52</v>
      </c>
      <c r="T16" s="51">
        <v>53</v>
      </c>
      <c r="U16" s="51">
        <v>53</v>
      </c>
      <c r="V16" s="51"/>
      <c r="W16" s="61"/>
      <c r="X16" s="73" t="s">
        <v>184</v>
      </c>
      <c r="Y16" s="57" t="s">
        <v>177</v>
      </c>
      <c r="Z16" s="2">
        <f t="shared" ref="Z16:Z17" si="19">AVERAGE(Q6:U6)</f>
        <v>50.8</v>
      </c>
      <c r="AA16" s="2">
        <f t="shared" ref="AA16:AA17" si="20">AVERAGE(Q11:U11)</f>
        <v>51.2</v>
      </c>
      <c r="AB16" s="2">
        <f t="shared" ref="AB16:AB17" si="21">AVERAGE(Q16:U16)</f>
        <v>52.8</v>
      </c>
      <c r="AC16" s="2">
        <f t="shared" ref="AC16:AC17" si="22">AVERAGE(Q21:U21)</f>
        <v>53.6</v>
      </c>
      <c r="AE16" s="2">
        <f t="shared" ref="AE16:AE17" si="23">(Z16-$Z16)/$Z16</f>
        <v>0</v>
      </c>
      <c r="AF16" s="2">
        <f t="shared" ref="AF16:AF17" si="24">(AA16-$Z16)/$Z16</f>
        <v>7.8740157480316087E-3</v>
      </c>
      <c r="AG16" s="2">
        <f t="shared" ref="AG16:AG17" si="25">(AB16-$Z16)/$Z16</f>
        <v>3.937007874015748E-2</v>
      </c>
      <c r="AH16" s="2">
        <f t="shared" ref="AH16:AH17" si="26">(AC16-$Z16)/$Z16</f>
        <v>5.5118110236220562E-2</v>
      </c>
    </row>
    <row r="17" spans="1:54" ht="16.8" thickBot="1">
      <c r="A17" s="53"/>
      <c r="B17" s="48" t="s">
        <v>151</v>
      </c>
      <c r="C17" s="52">
        <v>17</v>
      </c>
      <c r="D17" s="52">
        <v>17</v>
      </c>
      <c r="E17" s="52">
        <v>17</v>
      </c>
      <c r="F17" s="52">
        <v>18</v>
      </c>
      <c r="G17" s="52">
        <v>17</v>
      </c>
      <c r="I17" s="48" t="s">
        <v>151</v>
      </c>
      <c r="J17" s="52">
        <v>14</v>
      </c>
      <c r="K17" s="52">
        <v>15</v>
      </c>
      <c r="L17" s="52">
        <v>15</v>
      </c>
      <c r="M17" s="52">
        <v>14</v>
      </c>
      <c r="N17" s="52">
        <v>14</v>
      </c>
      <c r="P17" s="48" t="s">
        <v>151</v>
      </c>
      <c r="Q17" s="52">
        <v>14</v>
      </c>
      <c r="R17" s="52">
        <v>14</v>
      </c>
      <c r="S17" s="52">
        <v>14</v>
      </c>
      <c r="T17" s="52">
        <v>13</v>
      </c>
      <c r="U17" s="52">
        <v>12</v>
      </c>
      <c r="V17" s="51"/>
      <c r="W17" s="61"/>
      <c r="X17" s="73" t="s">
        <v>184</v>
      </c>
      <c r="Y17" s="57" t="s">
        <v>178</v>
      </c>
      <c r="Z17" s="2">
        <f t="shared" si="19"/>
        <v>11.8</v>
      </c>
      <c r="AA17" s="2">
        <f t="shared" si="20"/>
        <v>12.2</v>
      </c>
      <c r="AB17" s="2">
        <f t="shared" si="21"/>
        <v>13.4</v>
      </c>
      <c r="AC17" s="2">
        <f t="shared" si="22"/>
        <v>15.4</v>
      </c>
      <c r="AE17" s="2">
        <f t="shared" si="23"/>
        <v>0</v>
      </c>
      <c r="AF17" s="2">
        <f t="shared" si="24"/>
        <v>3.3898305084745638E-2</v>
      </c>
      <c r="AG17" s="2">
        <f t="shared" si="25"/>
        <v>0.13559322033898302</v>
      </c>
      <c r="AH17" s="2">
        <f t="shared" si="26"/>
        <v>0.30508474576271183</v>
      </c>
      <c r="AP17" s="22"/>
      <c r="AQ17" s="5"/>
      <c r="AR17" s="5"/>
      <c r="AS17" s="5"/>
      <c r="AT17" s="5"/>
      <c r="AU17" s="5"/>
      <c r="AV17" s="5"/>
      <c r="AW17" s="5"/>
      <c r="AX17" s="5"/>
      <c r="AY17" s="5"/>
      <c r="AZ17" s="5"/>
      <c r="BA17" s="5"/>
      <c r="BB17" s="5"/>
    </row>
    <row r="18" spans="1:54">
      <c r="B18" s="5"/>
      <c r="C18" s="51"/>
      <c r="D18" s="51"/>
      <c r="E18" s="51"/>
      <c r="F18" s="51"/>
      <c r="G18" s="51"/>
      <c r="I18" s="5"/>
      <c r="J18" s="51"/>
      <c r="K18" s="51"/>
      <c r="L18" s="51"/>
      <c r="M18" s="51"/>
      <c r="N18" s="51"/>
      <c r="P18" s="5"/>
      <c r="Q18" s="51"/>
      <c r="R18" s="51"/>
      <c r="S18" s="51"/>
      <c r="T18" s="51"/>
      <c r="U18" s="51"/>
      <c r="V18" s="51"/>
      <c r="W18" s="61"/>
      <c r="Y18" s="57"/>
      <c r="AP18" s="22"/>
      <c r="AR18" s="62"/>
      <c r="AS18" s="63"/>
      <c r="AT18" s="63"/>
      <c r="AU18" s="63"/>
      <c r="AV18" s="63"/>
      <c r="AW18" s="63"/>
      <c r="AX18" s="63"/>
      <c r="AY18" s="63"/>
      <c r="AZ18" s="63"/>
      <c r="BA18" s="64"/>
    </row>
    <row r="19" spans="1:54" ht="16.8" thickBot="1">
      <c r="A19" s="53" t="s">
        <v>167</v>
      </c>
      <c r="B19" s="47" t="s">
        <v>143</v>
      </c>
      <c r="C19" s="49" t="s">
        <v>144</v>
      </c>
      <c r="D19" s="49" t="s">
        <v>145</v>
      </c>
      <c r="E19" s="49" t="s">
        <v>146</v>
      </c>
      <c r="F19" s="49" t="s">
        <v>147</v>
      </c>
      <c r="G19" s="49" t="s">
        <v>148</v>
      </c>
      <c r="I19" s="47" t="s">
        <v>143</v>
      </c>
      <c r="J19" s="49" t="s">
        <v>153</v>
      </c>
      <c r="K19" s="49" t="s">
        <v>154</v>
      </c>
      <c r="L19" s="49" t="s">
        <v>155</v>
      </c>
      <c r="M19" s="49" t="s">
        <v>156</v>
      </c>
      <c r="N19" s="49" t="s">
        <v>157</v>
      </c>
      <c r="P19" s="47" t="s">
        <v>143</v>
      </c>
      <c r="Q19" s="49" t="s">
        <v>158</v>
      </c>
      <c r="R19" s="49" t="s">
        <v>159</v>
      </c>
      <c r="S19" s="49" t="s">
        <v>160</v>
      </c>
      <c r="T19" s="49" t="s">
        <v>161</v>
      </c>
      <c r="U19" s="49" t="s">
        <v>162</v>
      </c>
      <c r="V19" s="7"/>
      <c r="W19" s="59"/>
      <c r="AP19" s="22"/>
      <c r="AR19" s="65"/>
      <c r="AS19" s="5"/>
      <c r="AT19" s="5"/>
      <c r="AU19" s="5"/>
      <c r="AV19" s="5"/>
      <c r="AW19" s="5"/>
      <c r="AX19" s="5"/>
      <c r="AY19" s="5"/>
      <c r="AZ19" s="5"/>
      <c r="BA19" s="66"/>
    </row>
    <row r="20" spans="1:54">
      <c r="A20" s="53"/>
      <c r="B20" s="46" t="s">
        <v>149</v>
      </c>
      <c r="C20" s="50">
        <v>40</v>
      </c>
      <c r="D20" s="50">
        <v>40</v>
      </c>
      <c r="E20" s="50">
        <v>41</v>
      </c>
      <c r="F20" s="50">
        <v>42</v>
      </c>
      <c r="G20" s="50">
        <v>40</v>
      </c>
      <c r="I20" s="46" t="s">
        <v>149</v>
      </c>
      <c r="J20" s="50">
        <v>50</v>
      </c>
      <c r="K20" s="50">
        <v>49</v>
      </c>
      <c r="L20" s="50">
        <v>49</v>
      </c>
      <c r="M20" s="50">
        <v>48</v>
      </c>
      <c r="N20" s="50">
        <v>47</v>
      </c>
      <c r="P20" s="46" t="s">
        <v>149</v>
      </c>
      <c r="Q20" s="50">
        <v>32</v>
      </c>
      <c r="R20" s="50">
        <v>34</v>
      </c>
      <c r="S20" s="50">
        <v>34</v>
      </c>
      <c r="T20" s="50">
        <v>33</v>
      </c>
      <c r="U20" s="50">
        <v>35</v>
      </c>
      <c r="V20" s="51"/>
      <c r="W20" s="61"/>
      <c r="AD20" s="62"/>
      <c r="AE20" s="63"/>
      <c r="AF20" s="63"/>
      <c r="AG20" s="63"/>
      <c r="AH20" s="63"/>
      <c r="AI20" s="63"/>
      <c r="AJ20" s="63"/>
      <c r="AK20" s="63"/>
      <c r="AL20" s="63"/>
      <c r="AM20" s="63"/>
      <c r="AN20" s="64"/>
      <c r="AP20" s="22"/>
      <c r="AR20" s="65"/>
      <c r="AS20" s="5"/>
      <c r="AT20" s="5"/>
      <c r="AU20" s="5"/>
      <c r="AV20" s="5"/>
      <c r="AW20" s="5"/>
      <c r="AX20" s="5"/>
      <c r="AY20" s="5"/>
      <c r="AZ20" s="5"/>
      <c r="BA20" s="66"/>
    </row>
    <row r="21" spans="1:54">
      <c r="A21" s="53"/>
      <c r="B21" s="5" t="s">
        <v>150</v>
      </c>
      <c r="C21" s="51">
        <v>63</v>
      </c>
      <c r="D21" s="51">
        <v>62</v>
      </c>
      <c r="E21" s="51">
        <v>63</v>
      </c>
      <c r="F21" s="51">
        <v>64</v>
      </c>
      <c r="G21" s="51">
        <v>63</v>
      </c>
      <c r="I21" s="5" t="s">
        <v>150</v>
      </c>
      <c r="J21" s="51">
        <v>64</v>
      </c>
      <c r="K21" s="51">
        <v>63</v>
      </c>
      <c r="L21" s="51">
        <v>63</v>
      </c>
      <c r="M21" s="51">
        <v>64</v>
      </c>
      <c r="N21" s="51">
        <v>53</v>
      </c>
      <c r="P21" s="5" t="s">
        <v>150</v>
      </c>
      <c r="Q21" s="51">
        <v>55</v>
      </c>
      <c r="R21" s="51">
        <v>55</v>
      </c>
      <c r="S21" s="51">
        <v>53</v>
      </c>
      <c r="T21" s="51">
        <v>52</v>
      </c>
      <c r="U21" s="51">
        <v>53</v>
      </c>
      <c r="V21" s="51"/>
      <c r="W21" s="61"/>
      <c r="AD21" s="65"/>
      <c r="AE21" s="5"/>
      <c r="AF21" s="5"/>
      <c r="AG21" s="5"/>
      <c r="AH21" s="5"/>
      <c r="AI21" s="5"/>
      <c r="AJ21" s="5"/>
      <c r="AK21" s="5"/>
      <c r="AL21" s="5"/>
      <c r="AM21" s="5"/>
      <c r="AN21" s="66"/>
      <c r="AP21" s="22"/>
      <c r="AR21" s="65"/>
      <c r="AS21" s="5"/>
      <c r="AT21" s="5"/>
      <c r="AU21" s="5"/>
      <c r="AV21" s="5"/>
      <c r="AW21" s="5"/>
      <c r="AX21" s="5"/>
      <c r="AY21" s="5"/>
      <c r="AZ21" s="5"/>
      <c r="BA21" s="66"/>
    </row>
    <row r="22" spans="1:54">
      <c r="A22" s="53"/>
      <c r="B22" s="48" t="s">
        <v>151</v>
      </c>
      <c r="C22" s="52">
        <v>21</v>
      </c>
      <c r="D22" s="52">
        <v>22</v>
      </c>
      <c r="E22" s="52">
        <v>23</v>
      </c>
      <c r="F22" s="52">
        <v>22</v>
      </c>
      <c r="G22" s="52">
        <v>22</v>
      </c>
      <c r="I22" s="48" t="s">
        <v>151</v>
      </c>
      <c r="J22" s="52">
        <v>17</v>
      </c>
      <c r="K22" s="52">
        <v>17</v>
      </c>
      <c r="L22" s="52">
        <v>17</v>
      </c>
      <c r="M22" s="52">
        <v>16</v>
      </c>
      <c r="N22" s="52">
        <v>17</v>
      </c>
      <c r="P22" s="48" t="s">
        <v>151</v>
      </c>
      <c r="Q22" s="52">
        <v>15</v>
      </c>
      <c r="R22" s="52">
        <v>16</v>
      </c>
      <c r="S22" s="52">
        <v>15</v>
      </c>
      <c r="T22" s="52">
        <v>16</v>
      </c>
      <c r="U22" s="52">
        <v>15</v>
      </c>
      <c r="V22" s="51"/>
      <c r="W22" s="61"/>
      <c r="AD22" s="65"/>
      <c r="AE22" s="5"/>
      <c r="AF22" s="5"/>
      <c r="AG22" s="5"/>
      <c r="AH22" s="5"/>
      <c r="AI22" s="5"/>
      <c r="AJ22" s="5"/>
      <c r="AK22" s="5"/>
      <c r="AL22" s="5"/>
      <c r="AM22" s="5"/>
      <c r="AN22" s="66"/>
      <c r="AP22" s="22"/>
      <c r="AR22" s="65"/>
      <c r="AS22" s="5"/>
      <c r="AT22" s="5"/>
      <c r="AU22" s="5"/>
      <c r="AV22" s="5"/>
      <c r="AW22" s="5"/>
      <c r="AX22" s="5"/>
      <c r="AY22" s="5"/>
      <c r="AZ22" s="5"/>
      <c r="BA22" s="66"/>
    </row>
    <row r="23" spans="1:54">
      <c r="W23" s="22"/>
      <c r="AD23" s="65"/>
      <c r="AE23" s="5"/>
      <c r="AF23" s="5"/>
      <c r="AG23" s="5"/>
      <c r="AH23" s="5"/>
      <c r="AI23" s="5"/>
      <c r="AJ23" s="5"/>
      <c r="AK23" s="5"/>
      <c r="AL23" s="5"/>
      <c r="AM23" s="5"/>
      <c r="AN23" s="66"/>
      <c r="AP23" s="22"/>
      <c r="AR23" s="65"/>
      <c r="AS23" s="5"/>
      <c r="AT23" s="5"/>
      <c r="AU23" s="5"/>
      <c r="AV23" s="5"/>
      <c r="AW23" s="5"/>
      <c r="AX23" s="5"/>
      <c r="AY23" s="5"/>
      <c r="AZ23" s="5"/>
      <c r="BA23" s="66"/>
    </row>
    <row r="24" spans="1:54">
      <c r="A24" s="22"/>
      <c r="B24" s="22"/>
      <c r="C24" s="22"/>
      <c r="D24" s="22"/>
      <c r="E24" s="22"/>
      <c r="F24" s="22"/>
      <c r="G24" s="22"/>
      <c r="H24" s="22"/>
      <c r="I24" s="22"/>
      <c r="J24" s="22"/>
      <c r="K24" s="22"/>
      <c r="L24" s="22"/>
      <c r="M24" s="22"/>
      <c r="N24" s="22"/>
      <c r="O24" s="22"/>
      <c r="P24" s="22"/>
      <c r="Q24" s="22"/>
      <c r="R24" s="22"/>
      <c r="S24" s="22"/>
      <c r="T24" s="22"/>
      <c r="U24" s="22"/>
      <c r="V24" s="22"/>
      <c r="W24" s="22"/>
      <c r="AD24" s="65"/>
      <c r="AE24" s="5"/>
      <c r="AF24" s="5"/>
      <c r="AG24" s="5"/>
      <c r="AH24" s="5"/>
      <c r="AI24" s="5"/>
      <c r="AJ24" s="5"/>
      <c r="AK24" s="5"/>
      <c r="AL24" s="5"/>
      <c r="AM24" s="5"/>
      <c r="AN24" s="66"/>
      <c r="AP24" s="22"/>
      <c r="AR24" s="65"/>
      <c r="AS24" s="5"/>
      <c r="AT24" s="5"/>
      <c r="AU24" s="5"/>
      <c r="AV24" s="5"/>
      <c r="AW24" s="5"/>
      <c r="AX24" s="5"/>
      <c r="AY24" s="5"/>
      <c r="AZ24" s="5"/>
      <c r="BA24" s="66"/>
    </row>
    <row r="25" spans="1:54">
      <c r="B25" t="s">
        <v>164</v>
      </c>
      <c r="W25" s="22"/>
      <c r="AD25" s="65"/>
      <c r="AE25" s="5"/>
      <c r="AF25" s="5"/>
      <c r="AG25" s="5"/>
      <c r="AH25" s="5"/>
      <c r="AI25" s="5"/>
      <c r="AJ25" s="5"/>
      <c r="AK25" s="5"/>
      <c r="AL25" s="5"/>
      <c r="AM25" s="5"/>
      <c r="AN25" s="66"/>
      <c r="AP25" s="22"/>
      <c r="AR25" s="65"/>
      <c r="AS25" s="5"/>
      <c r="AT25" s="5"/>
      <c r="AU25" s="5"/>
      <c r="AV25" s="5"/>
      <c r="AW25" s="5"/>
      <c r="AX25" s="5"/>
      <c r="AY25" s="5"/>
      <c r="AZ25" s="5"/>
      <c r="BA25" s="66"/>
    </row>
    <row r="26" spans="1:54">
      <c r="B26" t="s">
        <v>185</v>
      </c>
      <c r="W26" s="22"/>
      <c r="AD26" s="65"/>
      <c r="AE26" s="5"/>
      <c r="AF26" s="5"/>
      <c r="AG26" s="5"/>
      <c r="AH26" s="5"/>
      <c r="AI26" s="5"/>
      <c r="AJ26" s="5"/>
      <c r="AK26" s="5"/>
      <c r="AL26" s="5"/>
      <c r="AM26" s="5"/>
      <c r="AN26" s="66"/>
      <c r="AP26" s="22"/>
      <c r="AR26" s="65"/>
      <c r="AS26" s="5"/>
      <c r="AT26" s="5"/>
      <c r="AU26" s="5"/>
      <c r="AV26" s="5"/>
      <c r="AW26" s="5"/>
      <c r="AX26" s="5"/>
      <c r="AY26" s="5"/>
      <c r="AZ26" s="5"/>
      <c r="BA26" s="66"/>
    </row>
    <row r="27" spans="1:54">
      <c r="W27" s="22"/>
      <c r="AD27" s="65"/>
      <c r="AE27" s="5"/>
      <c r="AF27" s="5"/>
      <c r="AG27" s="5"/>
      <c r="AH27" s="5"/>
      <c r="AI27" s="5"/>
      <c r="AJ27" s="5"/>
      <c r="AK27" s="5"/>
      <c r="AL27" s="5"/>
      <c r="AM27" s="5"/>
      <c r="AN27" s="66"/>
      <c r="AP27" s="22"/>
      <c r="AR27" s="65"/>
      <c r="AS27" s="5"/>
      <c r="AT27" s="5"/>
      <c r="AU27" s="5"/>
      <c r="AV27" s="5"/>
      <c r="AW27" s="5"/>
      <c r="AX27" s="5"/>
      <c r="AY27" s="5"/>
      <c r="AZ27" s="5"/>
      <c r="BA27" s="66"/>
    </row>
    <row r="28" spans="1:54">
      <c r="W28" s="22"/>
      <c r="AD28" s="65"/>
      <c r="AE28" s="5"/>
      <c r="AF28" s="5"/>
      <c r="AG28" s="5"/>
      <c r="AH28" s="5"/>
      <c r="AI28" s="5"/>
      <c r="AJ28" s="5"/>
      <c r="AK28" s="5"/>
      <c r="AL28" s="5"/>
      <c r="AM28" s="5"/>
      <c r="AN28" s="66"/>
      <c r="AP28" s="22"/>
      <c r="AR28" s="65"/>
      <c r="AS28" s="5"/>
      <c r="AT28" s="5"/>
      <c r="AU28" s="5"/>
      <c r="AV28" s="5"/>
      <c r="AW28" s="5"/>
      <c r="AX28" s="5"/>
      <c r="AY28" s="5"/>
      <c r="AZ28" s="5"/>
      <c r="BA28" s="66"/>
    </row>
    <row r="29" spans="1:54">
      <c r="W29" s="22"/>
      <c r="AD29" s="65"/>
      <c r="AE29" s="5"/>
      <c r="AF29" s="5"/>
      <c r="AG29" s="5"/>
      <c r="AH29" s="5"/>
      <c r="AI29" s="5"/>
      <c r="AJ29" s="5"/>
      <c r="AK29" s="5"/>
      <c r="AL29" s="5"/>
      <c r="AM29" s="5"/>
      <c r="AN29" s="66"/>
      <c r="AP29" s="22"/>
      <c r="AR29" s="65"/>
      <c r="AS29" s="5"/>
      <c r="AT29" s="5"/>
      <c r="AU29" s="5"/>
      <c r="AV29" s="5"/>
      <c r="AW29" s="5"/>
      <c r="AX29" s="5"/>
      <c r="AY29" s="5"/>
      <c r="AZ29" s="5"/>
      <c r="BA29" s="66"/>
    </row>
    <row r="30" spans="1:54">
      <c r="W30" s="22"/>
      <c r="AD30" s="65"/>
      <c r="AE30" s="5"/>
      <c r="AF30" s="5"/>
      <c r="AG30" s="5"/>
      <c r="AH30" s="5"/>
      <c r="AI30" s="5"/>
      <c r="AJ30" s="5"/>
      <c r="AK30" s="5"/>
      <c r="AL30" s="5"/>
      <c r="AM30" s="5"/>
      <c r="AN30" s="66"/>
      <c r="AP30" s="22"/>
      <c r="AR30" s="65"/>
      <c r="AS30" s="5"/>
      <c r="AT30" s="5"/>
      <c r="AU30" s="5"/>
      <c r="AV30" s="5"/>
      <c r="AW30" s="5"/>
      <c r="AX30" s="5"/>
      <c r="AY30" s="5"/>
      <c r="AZ30" s="5"/>
      <c r="BA30" s="66"/>
    </row>
    <row r="31" spans="1:54" ht="16.8" thickBot="1">
      <c r="W31" s="22"/>
      <c r="AD31" s="65"/>
      <c r="AE31" s="5"/>
      <c r="AF31" s="5"/>
      <c r="AG31" s="5"/>
      <c r="AH31" s="5"/>
      <c r="AI31" s="5"/>
      <c r="AJ31" s="5"/>
      <c r="AK31" s="5"/>
      <c r="AL31" s="5"/>
      <c r="AM31" s="5"/>
      <c r="AN31" s="66"/>
      <c r="AP31" s="22"/>
      <c r="AR31" s="67"/>
      <c r="AS31" s="68"/>
      <c r="AT31" s="68"/>
      <c r="AU31" s="68"/>
      <c r="AV31" s="72"/>
      <c r="AW31" s="68"/>
      <c r="AX31" s="68"/>
      <c r="AY31" s="68"/>
      <c r="AZ31" s="68"/>
      <c r="BA31" s="69"/>
    </row>
    <row r="32" spans="1:54" ht="16.8" thickBot="1">
      <c r="W32" s="22"/>
      <c r="AD32" s="67"/>
      <c r="AE32" s="68"/>
      <c r="AF32" s="68"/>
      <c r="AG32" s="68"/>
      <c r="AH32" s="68"/>
      <c r="AI32" s="68"/>
      <c r="AJ32" s="68"/>
      <c r="AK32" s="68"/>
      <c r="AL32" s="68"/>
      <c r="AM32" s="68"/>
      <c r="AN32" s="69"/>
      <c r="AP32" s="22"/>
    </row>
    <row r="33" spans="23:23">
      <c r="W33" s="22"/>
    </row>
    <row r="34" spans="23:23">
      <c r="W34" s="22"/>
    </row>
    <row r="35" spans="23:23">
      <c r="W35" s="22"/>
    </row>
    <row r="36" spans="23:23">
      <c r="W36" s="22"/>
    </row>
    <row r="37" spans="23:23">
      <c r="W37" s="22"/>
    </row>
    <row r="38" spans="23:23">
      <c r="W38" s="22"/>
    </row>
    <row r="39" spans="23:23">
      <c r="W39" s="22"/>
    </row>
    <row r="40" spans="23:23">
      <c r="W40" s="22"/>
    </row>
    <row r="41" spans="23:23">
      <c r="W41" s="22"/>
    </row>
    <row r="42" spans="23:23">
      <c r="W42" s="22"/>
    </row>
    <row r="43" spans="23:23">
      <c r="W43" s="22"/>
    </row>
    <row r="44" spans="23:23">
      <c r="W44" s="22"/>
    </row>
    <row r="45" spans="23:23">
      <c r="W45" s="22"/>
    </row>
    <row r="46" spans="23:23">
      <c r="W46" s="22"/>
    </row>
    <row r="47" spans="23:23">
      <c r="W47" s="22"/>
    </row>
    <row r="48" spans="23:23">
      <c r="W48" s="22"/>
    </row>
    <row r="49" spans="1:23">
      <c r="A49" s="22"/>
      <c r="B49" s="22"/>
      <c r="C49" s="22"/>
      <c r="D49" s="22"/>
      <c r="E49" s="22"/>
      <c r="F49" s="22"/>
      <c r="G49" s="22"/>
      <c r="H49" s="22"/>
      <c r="I49" s="22"/>
      <c r="J49" s="22"/>
      <c r="K49" s="22"/>
      <c r="L49" s="22"/>
      <c r="M49" s="22"/>
      <c r="N49" s="22"/>
      <c r="O49" s="22"/>
      <c r="P49" s="22"/>
      <c r="Q49" s="22"/>
      <c r="R49" s="22"/>
      <c r="S49" s="22"/>
      <c r="T49" s="22"/>
      <c r="U49" s="22"/>
      <c r="V49" s="22"/>
      <c r="W49" s="22"/>
    </row>
  </sheetData>
  <mergeCells count="7">
    <mergeCell ref="B2:G2"/>
    <mergeCell ref="B8:G8"/>
    <mergeCell ref="I8:N8"/>
    <mergeCell ref="I2:N2"/>
    <mergeCell ref="P3:U3"/>
    <mergeCell ref="P8:U8"/>
    <mergeCell ref="P2:U2"/>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1"/>
  <dimension ref="A1:U30"/>
  <sheetViews>
    <sheetView showGridLines="0" topLeftCell="A7" zoomScale="85" zoomScaleNormal="85" workbookViewId="0">
      <selection activeCell="S29" sqref="S29:U30"/>
    </sheetView>
  </sheetViews>
  <sheetFormatPr defaultRowHeight="16.2"/>
  <cols>
    <col min="1" max="1" width="4.88671875" bestFit="1" customWidth="1"/>
    <col min="2" max="2" width="2.88671875" bestFit="1" customWidth="1"/>
    <col min="3" max="4" width="2.77734375" bestFit="1" customWidth="1"/>
  </cols>
  <sheetData>
    <row r="1" spans="1:19">
      <c r="A1" s="2" t="s">
        <v>12</v>
      </c>
      <c r="B1" s="2" t="s">
        <v>9</v>
      </c>
      <c r="C1" s="2" t="s">
        <v>10</v>
      </c>
      <c r="D1" s="2" t="s">
        <v>11</v>
      </c>
    </row>
    <row r="2" spans="1:19">
      <c r="A2" s="2">
        <v>0</v>
      </c>
      <c r="B2" s="2">
        <v>1</v>
      </c>
      <c r="C2" s="2">
        <v>1.2</v>
      </c>
      <c r="D2" s="2">
        <v>1.4</v>
      </c>
    </row>
    <row r="3" spans="1:19">
      <c r="A3" s="2">
        <v>10</v>
      </c>
      <c r="B3" s="2">
        <v>2</v>
      </c>
      <c r="C3" s="2">
        <v>3</v>
      </c>
      <c r="D3" s="2">
        <v>5</v>
      </c>
    </row>
    <row r="4" spans="1:19">
      <c r="A4" s="2">
        <v>20</v>
      </c>
      <c r="B4" s="2">
        <v>4</v>
      </c>
      <c r="C4" s="2">
        <v>5</v>
      </c>
      <c r="D4" s="2">
        <v>6</v>
      </c>
    </row>
    <row r="5" spans="1:19">
      <c r="A5" s="2">
        <v>30</v>
      </c>
      <c r="B5" s="2">
        <v>5</v>
      </c>
      <c r="C5" s="2">
        <v>6</v>
      </c>
      <c r="D5" s="2">
        <v>7</v>
      </c>
    </row>
    <row r="6" spans="1:19">
      <c r="A6" s="2">
        <v>40</v>
      </c>
      <c r="B6" s="2">
        <v>5</v>
      </c>
      <c r="C6" s="2">
        <v>6</v>
      </c>
      <c r="D6" s="2">
        <v>7</v>
      </c>
    </row>
    <row r="7" spans="1:19">
      <c r="A7" s="2">
        <v>50</v>
      </c>
      <c r="B7" s="2">
        <v>6.5</v>
      </c>
      <c r="C7" s="2">
        <v>7</v>
      </c>
      <c r="D7" s="2">
        <v>8</v>
      </c>
    </row>
    <row r="8" spans="1:19">
      <c r="A8" s="2">
        <v>60</v>
      </c>
      <c r="B8" s="2">
        <v>7</v>
      </c>
      <c r="C8" s="2">
        <v>8</v>
      </c>
      <c r="D8" s="2">
        <v>9</v>
      </c>
    </row>
    <row r="13" spans="1:19">
      <c r="F13" t="s">
        <v>42</v>
      </c>
      <c r="K13" s="18" t="s">
        <v>40</v>
      </c>
      <c r="L13" s="19"/>
      <c r="M13" s="19"/>
      <c r="N13" s="19"/>
      <c r="O13" s="19"/>
      <c r="P13" s="18" t="s">
        <v>41</v>
      </c>
    </row>
    <row r="14" spans="1:19">
      <c r="K14" s="19"/>
      <c r="L14" s="19"/>
      <c r="M14" s="19"/>
      <c r="N14" s="19"/>
      <c r="O14" s="19"/>
    </row>
    <row r="15" spans="1:19">
      <c r="A15" s="22"/>
      <c r="B15" s="22"/>
      <c r="C15" s="22"/>
      <c r="D15" s="22"/>
      <c r="E15" s="22"/>
      <c r="F15" s="22"/>
      <c r="G15" s="22"/>
      <c r="H15" s="22"/>
      <c r="I15" s="22"/>
      <c r="J15" s="22"/>
      <c r="K15" s="23"/>
      <c r="L15" s="23"/>
      <c r="M15" s="23"/>
      <c r="N15" s="23"/>
      <c r="O15" s="23"/>
      <c r="P15" s="22"/>
      <c r="Q15" s="22"/>
      <c r="R15" s="22"/>
      <c r="S15" s="22"/>
    </row>
    <row r="29" spans="6:21" ht="16.5" customHeight="1">
      <c r="F29" t="s">
        <v>265</v>
      </c>
      <c r="K29" t="s">
        <v>267</v>
      </c>
      <c r="O29" t="s">
        <v>268</v>
      </c>
      <c r="S29" s="122" t="s">
        <v>39</v>
      </c>
      <c r="T29" s="122"/>
      <c r="U29" s="122"/>
    </row>
    <row r="30" spans="6:21">
      <c r="F30" t="s">
        <v>266</v>
      </c>
      <c r="S30" s="122"/>
      <c r="T30" s="122"/>
      <c r="U30" s="122"/>
    </row>
  </sheetData>
  <mergeCells count="1">
    <mergeCell ref="S29:U30"/>
  </mergeCells>
  <phoneticPr fontId="1" type="noConversion"/>
  <pageMargins left="0.7" right="0.7" top="0.75" bottom="0.75" header="0.3" footer="0.3"/>
  <pageSetup paperSize="9"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3"/>
  <dimension ref="A1:Z103"/>
  <sheetViews>
    <sheetView showGridLines="0" workbookViewId="0">
      <selection activeCell="I70" sqref="I70"/>
    </sheetView>
  </sheetViews>
  <sheetFormatPr defaultRowHeight="16.2"/>
  <cols>
    <col min="1" max="1" width="10.44140625" bestFit="1" customWidth="1"/>
    <col min="4" max="4" width="10.44140625" bestFit="1" customWidth="1"/>
    <col min="6" max="6" width="9.6640625" bestFit="1" customWidth="1"/>
  </cols>
  <sheetData>
    <row r="1" spans="1:14">
      <c r="A1" t="s">
        <v>278</v>
      </c>
      <c r="B1" t="s">
        <v>276</v>
      </c>
      <c r="E1" t="s">
        <v>278</v>
      </c>
      <c r="F1" t="s">
        <v>301</v>
      </c>
    </row>
    <row r="2" spans="1:14">
      <c r="A2" t="s">
        <v>279</v>
      </c>
      <c r="B2">
        <v>4</v>
      </c>
      <c r="D2" t="s">
        <v>282</v>
      </c>
      <c r="E2" t="s">
        <v>279</v>
      </c>
      <c r="F2">
        <f>AVERAGEIF($A$2:$A$21,E2,$B$2:$B$21)</f>
        <v>3.84</v>
      </c>
    </row>
    <row r="3" spans="1:14">
      <c r="A3" t="s">
        <v>279</v>
      </c>
      <c r="B3">
        <v>4.2</v>
      </c>
      <c r="E3" t="s">
        <v>281</v>
      </c>
      <c r="F3">
        <f>AVERAGEIF($A$2:$A$21,E3,$B$2:$B$21)</f>
        <v>6.69</v>
      </c>
    </row>
    <row r="4" spans="1:14">
      <c r="A4" t="s">
        <v>279</v>
      </c>
      <c r="B4">
        <v>3</v>
      </c>
    </row>
    <row r="5" spans="1:14">
      <c r="A5" t="s">
        <v>279</v>
      </c>
      <c r="B5">
        <v>3.5</v>
      </c>
      <c r="F5" t="s">
        <v>297</v>
      </c>
    </row>
    <row r="6" spans="1:14">
      <c r="A6" t="s">
        <v>279</v>
      </c>
      <c r="B6">
        <v>4</v>
      </c>
      <c r="E6" t="s">
        <v>279</v>
      </c>
      <c r="F6">
        <f>STDEV(B2:B11)</f>
        <v>0.58916136254095164</v>
      </c>
    </row>
    <row r="7" spans="1:14">
      <c r="A7" t="s">
        <v>279</v>
      </c>
      <c r="B7">
        <v>3.7</v>
      </c>
      <c r="D7" t="s">
        <v>300</v>
      </c>
      <c r="E7" t="s">
        <v>280</v>
      </c>
      <c r="F7">
        <f>_xlfn.STDEV.S(B12:B21)</f>
        <v>1.3714955340794943</v>
      </c>
    </row>
    <row r="8" spans="1:14">
      <c r="A8" t="s">
        <v>279</v>
      </c>
      <c r="B8">
        <v>5</v>
      </c>
    </row>
    <row r="9" spans="1:14">
      <c r="A9" t="s">
        <v>279</v>
      </c>
      <c r="B9">
        <v>3</v>
      </c>
    </row>
    <row r="10" spans="1:14">
      <c r="A10" t="s">
        <v>279</v>
      </c>
      <c r="B10">
        <v>4</v>
      </c>
    </row>
    <row r="11" spans="1:14">
      <c r="A11" t="s">
        <v>279</v>
      </c>
      <c r="B11">
        <v>4</v>
      </c>
    </row>
    <row r="12" spans="1:14">
      <c r="A12" t="s">
        <v>280</v>
      </c>
      <c r="B12">
        <v>5.5</v>
      </c>
    </row>
    <row r="13" spans="1:14">
      <c r="A13" t="s">
        <v>280</v>
      </c>
      <c r="B13">
        <v>5.7</v>
      </c>
    </row>
    <row r="14" spans="1:14">
      <c r="A14" t="s">
        <v>280</v>
      </c>
      <c r="B14">
        <v>8</v>
      </c>
    </row>
    <row r="15" spans="1:14">
      <c r="A15" t="s">
        <v>280</v>
      </c>
      <c r="B15">
        <v>6</v>
      </c>
      <c r="H15" t="s">
        <v>283</v>
      </c>
      <c r="N15" t="s">
        <v>299</v>
      </c>
    </row>
    <row r="16" spans="1:14">
      <c r="A16" t="s">
        <v>280</v>
      </c>
      <c r="B16">
        <v>5.9</v>
      </c>
      <c r="N16" t="s">
        <v>298</v>
      </c>
    </row>
    <row r="17" spans="1:15">
      <c r="A17" t="s">
        <v>280</v>
      </c>
      <c r="B17">
        <v>6</v>
      </c>
    </row>
    <row r="18" spans="1:15">
      <c r="A18" t="s">
        <v>280</v>
      </c>
      <c r="B18">
        <v>6.3</v>
      </c>
    </row>
    <row r="19" spans="1:15">
      <c r="A19" t="s">
        <v>280</v>
      </c>
      <c r="B19">
        <v>6.5</v>
      </c>
    </row>
    <row r="20" spans="1:15">
      <c r="A20" t="s">
        <v>280</v>
      </c>
      <c r="B20">
        <v>10</v>
      </c>
    </row>
    <row r="21" spans="1:15">
      <c r="A21" t="s">
        <v>280</v>
      </c>
      <c r="B21">
        <v>7</v>
      </c>
    </row>
    <row r="23" spans="1:15">
      <c r="A23" s="22"/>
      <c r="B23" s="22"/>
      <c r="C23" s="22"/>
      <c r="D23" s="22"/>
      <c r="E23" s="22"/>
      <c r="F23" s="22"/>
      <c r="G23" s="22"/>
      <c r="H23" s="22"/>
      <c r="I23" s="22"/>
      <c r="J23" s="22"/>
      <c r="K23" s="22"/>
      <c r="L23" s="22"/>
      <c r="M23" s="22"/>
      <c r="N23" s="22"/>
    </row>
    <row r="24" spans="1:15" s="40" customFormat="1">
      <c r="E24" s="40">
        <v>0.4</v>
      </c>
    </row>
    <row r="25" spans="1:15">
      <c r="A25" s="3" t="s">
        <v>278</v>
      </c>
      <c r="B25" s="3" t="s">
        <v>276</v>
      </c>
      <c r="C25" s="3" t="s">
        <v>284</v>
      </c>
      <c r="D25" s="3" t="s">
        <v>285</v>
      </c>
      <c r="E25" s="3" t="s">
        <v>286</v>
      </c>
      <c r="F25" s="3" t="s">
        <v>287</v>
      </c>
      <c r="G25" s="7"/>
      <c r="H25" s="7"/>
      <c r="I25" s="7"/>
      <c r="J25" s="7"/>
      <c r="K25" s="7"/>
      <c r="L25" s="7"/>
      <c r="M25" s="7"/>
      <c r="N25" s="7"/>
      <c r="O25" s="7"/>
    </row>
    <row r="26" spans="1:15">
      <c r="A26" s="3" t="s">
        <v>279</v>
      </c>
      <c r="B26" s="3">
        <v>4</v>
      </c>
      <c r="C26" s="3">
        <v>1</v>
      </c>
      <c r="D26" s="3">
        <f ca="1">RAND() - 0.5</f>
        <v>0.20515831688321817</v>
      </c>
      <c r="E26" s="3">
        <f ca="1">D26*$E$24</f>
        <v>8.2063326753287272E-2</v>
      </c>
      <c r="F26" s="3">
        <f ca="1">C26+E26</f>
        <v>1.0820633267532873</v>
      </c>
      <c r="G26" s="7"/>
      <c r="H26" s="7"/>
      <c r="I26" s="7"/>
      <c r="J26" s="7"/>
      <c r="K26" s="7"/>
      <c r="L26" s="7"/>
      <c r="M26" s="7"/>
      <c r="N26" s="7"/>
      <c r="O26" s="7"/>
    </row>
    <row r="27" spans="1:15">
      <c r="A27" s="3" t="s">
        <v>279</v>
      </c>
      <c r="B27" s="3">
        <v>4.2</v>
      </c>
      <c r="C27" s="3">
        <v>1</v>
      </c>
      <c r="D27" s="3">
        <f t="shared" ref="D27:D45" ca="1" si="0">RAND() - 0.5</f>
        <v>0.22288380043148071</v>
      </c>
      <c r="E27" s="3">
        <f t="shared" ref="E27:E45" ca="1" si="1">D27*$E$24</f>
        <v>8.9153520172592288E-2</v>
      </c>
      <c r="F27" s="3">
        <f t="shared" ref="F27:F45" ca="1" si="2">C27+E27</f>
        <v>1.0891535201725924</v>
      </c>
      <c r="G27" s="7"/>
      <c r="H27" s="7"/>
      <c r="I27" s="7"/>
      <c r="J27" s="7"/>
      <c r="K27" s="7"/>
      <c r="L27" s="7"/>
      <c r="M27" s="7"/>
      <c r="N27" s="7"/>
      <c r="O27" s="7"/>
    </row>
    <row r="28" spans="1:15">
      <c r="A28" s="3" t="s">
        <v>279</v>
      </c>
      <c r="B28" s="3">
        <v>3</v>
      </c>
      <c r="C28" s="3">
        <v>1</v>
      </c>
      <c r="D28" s="3">
        <f t="shared" ca="1" si="0"/>
        <v>0.4336610083811886</v>
      </c>
      <c r="E28" s="3">
        <f t="shared" ca="1" si="1"/>
        <v>0.17346440335247545</v>
      </c>
      <c r="F28" s="3">
        <f t="shared" ca="1" si="2"/>
        <v>1.1734644033524755</v>
      </c>
      <c r="G28" s="7"/>
      <c r="H28" s="7"/>
      <c r="I28" s="7"/>
      <c r="J28" s="7"/>
      <c r="K28" s="7"/>
      <c r="L28" s="7"/>
      <c r="M28" s="7"/>
      <c r="N28" s="7"/>
      <c r="O28" s="7"/>
    </row>
    <row r="29" spans="1:15">
      <c r="A29" s="3" t="s">
        <v>279</v>
      </c>
      <c r="B29" s="3">
        <v>3.5</v>
      </c>
      <c r="C29" s="3">
        <v>1</v>
      </c>
      <c r="D29" s="3">
        <f t="shared" ca="1" si="0"/>
        <v>0.42592866717839217</v>
      </c>
      <c r="E29" s="3">
        <f t="shared" ca="1" si="1"/>
        <v>0.17037146687135687</v>
      </c>
      <c r="F29" s="3">
        <f t="shared" ca="1" si="2"/>
        <v>1.170371466871357</v>
      </c>
      <c r="G29" s="7"/>
      <c r="H29" s="7"/>
      <c r="I29" s="7"/>
      <c r="J29" s="7"/>
      <c r="K29" s="7"/>
      <c r="L29" s="7"/>
      <c r="M29" s="7"/>
      <c r="N29" s="7"/>
      <c r="O29" s="7"/>
    </row>
    <row r="30" spans="1:15">
      <c r="A30" s="3" t="s">
        <v>279</v>
      </c>
      <c r="B30" s="3">
        <v>4</v>
      </c>
      <c r="C30" s="3">
        <v>1</v>
      </c>
      <c r="D30" s="3">
        <f t="shared" ca="1" si="0"/>
        <v>-0.43016667384759577</v>
      </c>
      <c r="E30" s="3">
        <f t="shared" ca="1" si="1"/>
        <v>-0.17206666953903832</v>
      </c>
      <c r="F30" s="3">
        <f t="shared" ca="1" si="2"/>
        <v>0.82793333046096174</v>
      </c>
      <c r="G30" s="7"/>
      <c r="H30" s="7"/>
      <c r="I30" s="7"/>
      <c r="J30" s="7"/>
      <c r="K30" s="7"/>
      <c r="L30" s="7"/>
      <c r="M30" s="7"/>
      <c r="N30" s="7"/>
      <c r="O30" s="7"/>
    </row>
    <row r="31" spans="1:15">
      <c r="A31" s="3" t="s">
        <v>279</v>
      </c>
      <c r="B31" s="3">
        <v>3.7</v>
      </c>
      <c r="C31" s="3">
        <v>1</v>
      </c>
      <c r="D31" s="3">
        <f t="shared" ca="1" si="0"/>
        <v>0.37997354200093414</v>
      </c>
      <c r="E31" s="3">
        <f t="shared" ca="1" si="1"/>
        <v>0.15198941680037367</v>
      </c>
      <c r="F31" s="3">
        <f t="shared" ca="1" si="2"/>
        <v>1.1519894168003737</v>
      </c>
      <c r="G31" s="7"/>
      <c r="H31" s="7"/>
      <c r="I31" s="7"/>
      <c r="J31" s="7"/>
      <c r="K31" s="7"/>
      <c r="L31" s="7"/>
      <c r="M31" s="7"/>
      <c r="N31" s="7"/>
      <c r="O31" s="7"/>
    </row>
    <row r="32" spans="1:15">
      <c r="A32" s="3" t="s">
        <v>279</v>
      </c>
      <c r="B32" s="3">
        <v>5</v>
      </c>
      <c r="C32" s="3">
        <v>1</v>
      </c>
      <c r="D32" s="3">
        <f t="shared" ca="1" si="0"/>
        <v>6.88011244309783E-3</v>
      </c>
      <c r="E32" s="3">
        <f t="shared" ca="1" si="1"/>
        <v>2.752044977239132E-3</v>
      </c>
      <c r="F32" s="3">
        <f t="shared" ca="1" si="2"/>
        <v>1.0027520449772391</v>
      </c>
      <c r="G32" s="7"/>
      <c r="H32" s="7"/>
      <c r="I32" s="7"/>
      <c r="J32" s="7"/>
      <c r="K32" s="7"/>
      <c r="L32" s="7"/>
      <c r="M32" s="7"/>
      <c r="N32" s="7"/>
      <c r="O32" s="7"/>
    </row>
    <row r="33" spans="1:26">
      <c r="A33" s="3" t="s">
        <v>279</v>
      </c>
      <c r="B33" s="3">
        <v>3</v>
      </c>
      <c r="C33" s="3">
        <v>1</v>
      </c>
      <c r="D33" s="3">
        <f t="shared" ca="1" si="0"/>
        <v>-0.1232824245911126</v>
      </c>
      <c r="E33" s="3">
        <f t="shared" ca="1" si="1"/>
        <v>-4.9312969836445043E-2</v>
      </c>
      <c r="F33" s="3">
        <f t="shared" ca="1" si="2"/>
        <v>0.95068703016355494</v>
      </c>
      <c r="G33" s="7"/>
      <c r="H33" s="7"/>
      <c r="I33" s="7"/>
      <c r="J33" s="7"/>
      <c r="K33" s="7"/>
      <c r="L33" s="7"/>
      <c r="M33" s="7"/>
      <c r="N33" s="7"/>
      <c r="O33" s="7"/>
    </row>
    <row r="34" spans="1:26">
      <c r="A34" s="3" t="s">
        <v>279</v>
      </c>
      <c r="B34" s="3">
        <v>4</v>
      </c>
      <c r="C34" s="3">
        <v>1</v>
      </c>
      <c r="D34" s="3">
        <f t="shared" ca="1" si="0"/>
        <v>-0.46724043263321369</v>
      </c>
      <c r="E34" s="3">
        <f t="shared" ca="1" si="1"/>
        <v>-0.18689617305328549</v>
      </c>
      <c r="F34" s="3">
        <f t="shared" ca="1" si="2"/>
        <v>0.81310382694671457</v>
      </c>
      <c r="G34" s="7"/>
      <c r="H34" s="7"/>
      <c r="I34" s="7"/>
      <c r="J34" s="7"/>
      <c r="K34" s="7"/>
      <c r="L34" s="7"/>
      <c r="M34" s="7"/>
      <c r="N34" s="7"/>
      <c r="O34" s="7"/>
    </row>
    <row r="35" spans="1:26">
      <c r="A35" s="3" t="s">
        <v>279</v>
      </c>
      <c r="B35" s="3">
        <v>3.9</v>
      </c>
      <c r="C35" s="3">
        <v>1</v>
      </c>
      <c r="D35" s="3">
        <f t="shared" ca="1" si="0"/>
        <v>-0.20331347230943453</v>
      </c>
      <c r="E35" s="3">
        <f t="shared" ca="1" si="1"/>
        <v>-8.132538892377382E-2</v>
      </c>
      <c r="F35" s="3">
        <f t="shared" ca="1" si="2"/>
        <v>0.91867461107622617</v>
      </c>
      <c r="G35" s="7"/>
      <c r="H35" s="7"/>
      <c r="I35" s="7"/>
      <c r="J35" s="7"/>
      <c r="K35" s="7"/>
      <c r="L35" s="7"/>
      <c r="M35" s="7"/>
      <c r="N35" s="7"/>
      <c r="O35" s="7"/>
    </row>
    <row r="36" spans="1:26">
      <c r="A36" s="3" t="s">
        <v>280</v>
      </c>
      <c r="B36" s="3">
        <v>5.5</v>
      </c>
      <c r="C36" s="3">
        <v>3</v>
      </c>
      <c r="D36" s="3">
        <f t="shared" ca="1" si="0"/>
        <v>-0.32445013848091764</v>
      </c>
      <c r="E36" s="3">
        <f t="shared" ca="1" si="1"/>
        <v>-0.12978005539236706</v>
      </c>
      <c r="F36" s="3">
        <f t="shared" ca="1" si="2"/>
        <v>2.8702199446076331</v>
      </c>
      <c r="G36" s="7"/>
      <c r="H36" s="7"/>
      <c r="I36" s="7"/>
      <c r="J36" s="7"/>
      <c r="K36" s="7"/>
      <c r="L36" s="7"/>
      <c r="M36" s="7"/>
      <c r="N36" s="7"/>
      <c r="O36" s="7"/>
    </row>
    <row r="37" spans="1:26">
      <c r="A37" s="3" t="s">
        <v>280</v>
      </c>
      <c r="B37" s="3">
        <v>5.7</v>
      </c>
      <c r="C37" s="3">
        <v>3</v>
      </c>
      <c r="D37" s="3">
        <f t="shared" ca="1" si="0"/>
        <v>0.42282649345669454</v>
      </c>
      <c r="E37" s="3">
        <f t="shared" ca="1" si="1"/>
        <v>0.16913059738267783</v>
      </c>
      <c r="F37" s="3">
        <f t="shared" ca="1" si="2"/>
        <v>3.169130597382678</v>
      </c>
      <c r="G37" s="7"/>
      <c r="H37" s="7"/>
      <c r="I37" s="7" t="s">
        <v>310</v>
      </c>
      <c r="J37" s="7"/>
      <c r="K37" s="7"/>
      <c r="L37" s="7"/>
      <c r="M37" s="7"/>
      <c r="N37" s="7"/>
      <c r="O37" s="7"/>
      <c r="R37" t="s">
        <v>288</v>
      </c>
      <c r="Z37" t="s">
        <v>304</v>
      </c>
    </row>
    <row r="38" spans="1:26">
      <c r="A38" s="3" t="s">
        <v>280</v>
      </c>
      <c r="B38" s="3">
        <v>8</v>
      </c>
      <c r="C38" s="3">
        <v>3</v>
      </c>
      <c r="D38" s="3">
        <f t="shared" ca="1" si="0"/>
        <v>-0.33959738385943361</v>
      </c>
      <c r="E38" s="3">
        <f t="shared" ca="1" si="1"/>
        <v>-0.13583895354377346</v>
      </c>
      <c r="F38" s="3">
        <f t="shared" ca="1" si="2"/>
        <v>2.8641610464562266</v>
      </c>
      <c r="G38" s="7"/>
      <c r="H38" s="7"/>
      <c r="I38" s="7"/>
      <c r="J38" s="7"/>
      <c r="K38" s="7"/>
      <c r="L38" s="7"/>
      <c r="M38" s="7"/>
      <c r="N38" s="7"/>
      <c r="O38" s="7"/>
      <c r="R38" t="s">
        <v>289</v>
      </c>
    </row>
    <row r="39" spans="1:26">
      <c r="A39" s="3" t="s">
        <v>280</v>
      </c>
      <c r="B39" s="3">
        <v>6</v>
      </c>
      <c r="C39" s="3">
        <v>3</v>
      </c>
      <c r="D39" s="3">
        <f t="shared" ca="1" si="0"/>
        <v>0.4803767369880626</v>
      </c>
      <c r="E39" s="3">
        <f t="shared" ca="1" si="1"/>
        <v>0.19215069479522506</v>
      </c>
      <c r="F39" s="3">
        <f t="shared" ca="1" si="2"/>
        <v>3.1921506947952252</v>
      </c>
      <c r="G39" s="7"/>
      <c r="H39" s="7"/>
      <c r="I39" s="7"/>
      <c r="J39" s="7"/>
      <c r="K39" s="7"/>
      <c r="L39" s="7"/>
      <c r="M39" s="7"/>
      <c r="N39" s="7"/>
      <c r="O39" s="7"/>
    </row>
    <row r="40" spans="1:26">
      <c r="A40" s="3" t="s">
        <v>280</v>
      </c>
      <c r="B40" s="3">
        <v>5.9</v>
      </c>
      <c r="C40" s="3">
        <v>3</v>
      </c>
      <c r="D40" s="3">
        <f t="shared" ca="1" si="0"/>
        <v>-0.37341648942840522</v>
      </c>
      <c r="E40" s="3">
        <f t="shared" ca="1" si="1"/>
        <v>-0.1493665957713621</v>
      </c>
      <c r="F40" s="3">
        <f t="shared" ca="1" si="2"/>
        <v>2.8506334042286379</v>
      </c>
      <c r="G40" s="7"/>
      <c r="H40" s="7"/>
      <c r="I40" s="7"/>
      <c r="J40" s="7"/>
      <c r="K40" s="7"/>
      <c r="L40" s="7"/>
      <c r="M40" s="7"/>
      <c r="N40" s="7"/>
      <c r="O40" s="7"/>
    </row>
    <row r="41" spans="1:26">
      <c r="A41" s="3" t="s">
        <v>280</v>
      </c>
      <c r="B41" s="3">
        <v>6</v>
      </c>
      <c r="C41" s="3">
        <v>3</v>
      </c>
      <c r="D41" s="3">
        <f t="shared" ca="1" si="0"/>
        <v>-0.19938428376499362</v>
      </c>
      <c r="E41" s="3">
        <f t="shared" ca="1" si="1"/>
        <v>-7.9753713505997456E-2</v>
      </c>
      <c r="F41" s="3">
        <f t="shared" ca="1" si="2"/>
        <v>2.9202462864940024</v>
      </c>
      <c r="G41" s="7"/>
      <c r="H41" s="7"/>
      <c r="I41" s="7"/>
      <c r="J41" s="7"/>
      <c r="K41" s="7"/>
      <c r="L41" s="7"/>
      <c r="M41" s="7"/>
      <c r="N41" s="7"/>
      <c r="O41" s="7"/>
    </row>
    <row r="42" spans="1:26">
      <c r="A42" s="3" t="s">
        <v>280</v>
      </c>
      <c r="B42" s="3">
        <v>6.3</v>
      </c>
      <c r="C42" s="3">
        <v>3</v>
      </c>
      <c r="D42" s="3">
        <f t="shared" ca="1" si="0"/>
        <v>-0.21017122431705393</v>
      </c>
      <c r="E42" s="3">
        <f t="shared" ca="1" si="1"/>
        <v>-8.4068489726821571E-2</v>
      </c>
      <c r="F42" s="3">
        <f t="shared" ca="1" si="2"/>
        <v>2.9159315102731784</v>
      </c>
      <c r="G42" s="7"/>
      <c r="H42" s="7"/>
      <c r="I42" s="7"/>
      <c r="J42" s="7"/>
      <c r="K42" s="7"/>
      <c r="L42" s="7"/>
      <c r="M42" s="7"/>
      <c r="N42" s="7"/>
      <c r="O42" s="7"/>
    </row>
    <row r="43" spans="1:26">
      <c r="A43" s="3" t="s">
        <v>280</v>
      </c>
      <c r="B43" s="3">
        <v>6.5</v>
      </c>
      <c r="C43" s="3">
        <v>3</v>
      </c>
      <c r="D43" s="3">
        <f t="shared" ca="1" si="0"/>
        <v>-0.35312803449308439</v>
      </c>
      <c r="E43" s="3">
        <f t="shared" ca="1" si="1"/>
        <v>-0.14125121379723377</v>
      </c>
      <c r="F43" s="3">
        <f t="shared" ca="1" si="2"/>
        <v>2.8587487862027663</v>
      </c>
      <c r="G43" s="7"/>
      <c r="H43" s="7"/>
      <c r="I43" s="7"/>
      <c r="J43" s="7"/>
      <c r="K43" s="7"/>
      <c r="L43" s="7"/>
      <c r="M43" s="7"/>
      <c r="N43" s="7"/>
      <c r="O43" s="7"/>
    </row>
    <row r="44" spans="1:26">
      <c r="A44" s="3" t="s">
        <v>280</v>
      </c>
      <c r="B44" s="3">
        <v>10</v>
      </c>
      <c r="C44" s="3">
        <v>3</v>
      </c>
      <c r="D44" s="3">
        <f t="shared" ca="1" si="0"/>
        <v>-0.24711290570937927</v>
      </c>
      <c r="E44" s="3">
        <f t="shared" ca="1" si="1"/>
        <v>-9.8845162283751717E-2</v>
      </c>
      <c r="F44" s="3">
        <f t="shared" ca="1" si="2"/>
        <v>2.9011548377162484</v>
      </c>
      <c r="G44" s="7"/>
      <c r="H44" s="7"/>
      <c r="I44" s="7"/>
      <c r="J44" s="7"/>
      <c r="K44" s="7"/>
      <c r="L44" s="7"/>
      <c r="M44" s="7"/>
      <c r="N44" s="7"/>
      <c r="O44" s="7"/>
    </row>
    <row r="45" spans="1:26">
      <c r="A45" s="3" t="s">
        <v>280</v>
      </c>
      <c r="B45" s="3">
        <v>7</v>
      </c>
      <c r="C45" s="3">
        <v>3</v>
      </c>
      <c r="D45" s="3">
        <f t="shared" ca="1" si="0"/>
        <v>-0.41292753451813713</v>
      </c>
      <c r="E45" s="3">
        <f t="shared" ca="1" si="1"/>
        <v>-0.16517101380725485</v>
      </c>
      <c r="F45" s="3">
        <f t="shared" ca="1" si="2"/>
        <v>2.8348289861927451</v>
      </c>
      <c r="G45" s="7"/>
      <c r="H45" s="7"/>
      <c r="I45" s="7"/>
      <c r="J45" s="7"/>
      <c r="K45" s="7"/>
      <c r="L45" s="7"/>
      <c r="M45" s="7"/>
      <c r="N45" s="7"/>
      <c r="O45" s="7"/>
    </row>
    <row r="48" spans="1:26">
      <c r="A48" s="83"/>
      <c r="B48" s="83"/>
      <c r="C48" s="83"/>
      <c r="D48" s="83"/>
      <c r="E48" s="83"/>
      <c r="F48" s="83"/>
      <c r="G48" s="83"/>
      <c r="H48" s="83"/>
      <c r="I48" s="83"/>
      <c r="J48" s="83"/>
      <c r="K48" s="83"/>
      <c r="L48" s="83"/>
      <c r="M48" s="83"/>
      <c r="N48" s="83"/>
    </row>
    <row r="61" spans="3:11">
      <c r="C61" t="s">
        <v>305</v>
      </c>
      <c r="K61" t="s">
        <v>308</v>
      </c>
    </row>
    <row r="62" spans="3:11">
      <c r="C62" t="s">
        <v>306</v>
      </c>
    </row>
    <row r="63" spans="3:11">
      <c r="C63" t="s">
        <v>307</v>
      </c>
    </row>
    <row r="76" spans="1:14">
      <c r="C76" t="s">
        <v>321</v>
      </c>
    </row>
    <row r="80" spans="1:14">
      <c r="A80" s="83"/>
      <c r="B80" s="83"/>
      <c r="C80" s="83"/>
      <c r="D80" s="83"/>
      <c r="E80" s="83"/>
      <c r="F80" s="83"/>
      <c r="G80" s="83"/>
      <c r="H80" s="83"/>
      <c r="I80" s="83"/>
      <c r="J80" s="83"/>
      <c r="K80" s="83"/>
      <c r="L80" s="83"/>
      <c r="M80" s="83"/>
      <c r="N80" s="83"/>
    </row>
    <row r="82" spans="1:1">
      <c r="A82" t="s">
        <v>309</v>
      </c>
    </row>
    <row r="102" spans="3:8" ht="64.8" customHeight="1">
      <c r="C102" s="123" t="s">
        <v>302</v>
      </c>
      <c r="D102" s="123"/>
      <c r="E102" s="123"/>
      <c r="F102" s="123"/>
      <c r="G102" s="123"/>
      <c r="H102" s="123"/>
    </row>
    <row r="103" spans="3:8">
      <c r="C103" s="13" t="s">
        <v>303</v>
      </c>
    </row>
  </sheetData>
  <mergeCells count="1">
    <mergeCell ref="C102:H102"/>
  </mergeCells>
  <phoneticPr fontId="1" type="noConversion"/>
  <hyperlinks>
    <hyperlink ref="C103" r:id="rId1"/>
  </hyperlinks>
  <pageMargins left="0.7" right="0.7" top="0.75" bottom="0.75" header="0.3" footer="0.3"/>
  <pageSetup paperSize="9" orientation="portrait" horizontalDpi="360" verticalDpi="36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4"/>
  <dimension ref="A1:D16"/>
  <sheetViews>
    <sheetView showGridLines="0" workbookViewId="0">
      <selection activeCell="N14" sqref="N14"/>
    </sheetView>
  </sheetViews>
  <sheetFormatPr defaultRowHeight="16.2"/>
  <cols>
    <col min="1" max="2" width="5.44140625" bestFit="1" customWidth="1"/>
  </cols>
  <sheetData>
    <row r="1" spans="1:4">
      <c r="A1" t="s">
        <v>16</v>
      </c>
      <c r="B1" t="s">
        <v>15</v>
      </c>
    </row>
    <row r="2" spans="1:4">
      <c r="A2" t="s">
        <v>9</v>
      </c>
      <c r="B2">
        <v>35</v>
      </c>
    </row>
    <row r="3" spans="1:4">
      <c r="A3" t="s">
        <v>10</v>
      </c>
      <c r="B3">
        <v>40</v>
      </c>
    </row>
    <row r="4" spans="1:4">
      <c r="A4" t="s">
        <v>11</v>
      </c>
      <c r="B4">
        <v>52</v>
      </c>
    </row>
    <row r="5" spans="1:4">
      <c r="A5" t="s">
        <v>13</v>
      </c>
      <c r="B5">
        <v>10</v>
      </c>
    </row>
    <row r="14" spans="1:4">
      <c r="D14" t="s">
        <v>17</v>
      </c>
    </row>
    <row r="15" spans="1:4">
      <c r="D15" t="s">
        <v>18</v>
      </c>
    </row>
    <row r="16" spans="1:4">
      <c r="D16" t="s">
        <v>387</v>
      </c>
    </row>
  </sheetData>
  <phoneticPr fontId="1" type="noConversion"/>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5"/>
  <dimension ref="A1:V92"/>
  <sheetViews>
    <sheetView showGridLines="0" zoomScale="85" zoomScaleNormal="85" workbookViewId="0">
      <selection activeCell="C102" sqref="C102"/>
    </sheetView>
  </sheetViews>
  <sheetFormatPr defaultRowHeight="16.2"/>
  <sheetData>
    <row r="1" spans="1:20">
      <c r="A1" t="s">
        <v>253</v>
      </c>
    </row>
    <row r="2" spans="1:20">
      <c r="A2" s="2" t="s">
        <v>238</v>
      </c>
      <c r="B2" s="2" t="s">
        <v>240</v>
      </c>
      <c r="C2" s="2" t="s">
        <v>241</v>
      </c>
    </row>
    <row r="3" spans="1:20">
      <c r="A3" s="2">
        <v>1</v>
      </c>
      <c r="B3" s="2">
        <v>0.5</v>
      </c>
      <c r="C3" s="2">
        <v>1.004</v>
      </c>
    </row>
    <row r="4" spans="1:20">
      <c r="A4" s="2">
        <v>2</v>
      </c>
      <c r="B4" s="2">
        <v>0.505</v>
      </c>
      <c r="C4" s="2">
        <v>1.0009999999999999</v>
      </c>
    </row>
    <row r="5" spans="1:20">
      <c r="A5" s="2">
        <v>3</v>
      </c>
      <c r="B5" s="2">
        <v>0.503</v>
      </c>
      <c r="C5" s="2">
        <v>1</v>
      </c>
    </row>
    <row r="6" spans="1:20">
      <c r="A6" s="2">
        <v>4</v>
      </c>
      <c r="B6" s="2">
        <v>0.51</v>
      </c>
      <c r="C6" s="2">
        <v>1.0029999999999999</v>
      </c>
    </row>
    <row r="7" spans="1:20">
      <c r="A7" s="2">
        <v>5</v>
      </c>
      <c r="B7" s="2">
        <v>0.5</v>
      </c>
      <c r="C7" s="2">
        <v>1.002</v>
      </c>
    </row>
    <row r="14" spans="1:20" ht="16.2" customHeight="1">
      <c r="F14" t="s">
        <v>239</v>
      </c>
      <c r="N14" s="124" t="s">
        <v>389</v>
      </c>
      <c r="O14" s="124"/>
      <c r="P14" s="124"/>
      <c r="Q14" s="124"/>
      <c r="R14" s="124"/>
      <c r="S14" s="124"/>
      <c r="T14" s="124"/>
    </row>
    <row r="15" spans="1:20">
      <c r="F15" t="s">
        <v>388</v>
      </c>
      <c r="N15" s="124"/>
      <c r="O15" s="124"/>
      <c r="P15" s="124"/>
      <c r="Q15" s="124"/>
      <c r="R15" s="124"/>
      <c r="S15" s="124"/>
      <c r="T15" s="124"/>
    </row>
    <row r="16" spans="1:20">
      <c r="N16" s="124"/>
      <c r="O16" s="124"/>
      <c r="P16" s="124"/>
      <c r="Q16" s="124"/>
      <c r="R16" s="124"/>
      <c r="S16" s="124"/>
      <c r="T16" s="124"/>
    </row>
    <row r="17" spans="1:22">
      <c r="A17" s="22"/>
      <c r="B17" s="22"/>
      <c r="C17" s="22"/>
      <c r="D17" s="22"/>
      <c r="E17" s="22"/>
      <c r="F17" s="22"/>
      <c r="G17" s="22"/>
      <c r="H17" s="22"/>
      <c r="I17" s="22"/>
      <c r="J17" s="22"/>
      <c r="K17" s="22"/>
      <c r="L17" s="22"/>
      <c r="M17" s="22"/>
      <c r="N17" s="22"/>
      <c r="O17" s="22"/>
      <c r="P17" s="22"/>
      <c r="Q17" s="22"/>
      <c r="R17" s="22"/>
      <c r="S17" s="22"/>
    </row>
    <row r="18" spans="1:22">
      <c r="A18" s="40"/>
      <c r="B18" s="40"/>
      <c r="C18" s="40"/>
      <c r="D18" s="40"/>
      <c r="E18" s="40"/>
      <c r="F18" s="40"/>
      <c r="G18" s="40"/>
      <c r="H18" s="40"/>
      <c r="I18" s="40"/>
      <c r="J18" s="40"/>
      <c r="K18" s="40"/>
      <c r="L18" s="40"/>
      <c r="M18" s="40"/>
      <c r="N18" s="40"/>
      <c r="O18" s="40"/>
      <c r="P18" s="40"/>
      <c r="Q18" s="40"/>
      <c r="R18" s="40"/>
      <c r="S18" s="40"/>
      <c r="T18" s="40"/>
      <c r="U18" s="40"/>
    </row>
    <row r="19" spans="1:22">
      <c r="A19" t="s">
        <v>390</v>
      </c>
      <c r="B19" s="40"/>
      <c r="C19" s="40"/>
      <c r="D19" s="40"/>
      <c r="E19" s="40"/>
      <c r="F19" s="40"/>
      <c r="G19" s="40"/>
      <c r="H19" s="40"/>
      <c r="I19" s="40"/>
      <c r="J19" s="40"/>
      <c r="K19" s="40"/>
      <c r="L19" s="40"/>
      <c r="M19" s="40"/>
      <c r="N19" s="40"/>
      <c r="O19" s="40"/>
      <c r="P19" s="40"/>
      <c r="Q19" s="40"/>
      <c r="R19" s="40"/>
      <c r="S19" s="40"/>
      <c r="T19" s="40"/>
      <c r="U19" s="40"/>
    </row>
    <row r="20" spans="1:22">
      <c r="A20" t="s">
        <v>391</v>
      </c>
      <c r="Q20" s="40"/>
      <c r="R20" s="40"/>
      <c r="S20" s="40"/>
      <c r="T20" s="40"/>
      <c r="U20" s="40"/>
    </row>
    <row r="21" spans="1:22">
      <c r="A21" s="2" t="s">
        <v>247</v>
      </c>
      <c r="B21" s="2" t="s">
        <v>248</v>
      </c>
      <c r="Q21" s="40"/>
      <c r="R21" s="40"/>
      <c r="S21" s="40"/>
      <c r="T21" s="40"/>
      <c r="U21" s="40"/>
    </row>
    <row r="22" spans="1:22">
      <c r="A22" s="2">
        <v>1</v>
      </c>
      <c r="B22" s="2">
        <v>7</v>
      </c>
      <c r="Q22" s="40"/>
      <c r="R22" s="40"/>
      <c r="S22" s="40"/>
      <c r="T22" s="40"/>
      <c r="U22" s="40"/>
      <c r="V22" s="40"/>
    </row>
    <row r="23" spans="1:22">
      <c r="A23" s="2">
        <v>2</v>
      </c>
      <c r="B23" s="2">
        <v>8</v>
      </c>
      <c r="Q23" s="40"/>
      <c r="R23" s="40"/>
      <c r="S23" s="40"/>
      <c r="T23" s="40"/>
      <c r="U23" s="40"/>
      <c r="V23" s="40"/>
    </row>
    <row r="24" spans="1:22">
      <c r="A24" s="2">
        <v>3</v>
      </c>
      <c r="B24" s="2">
        <v>8</v>
      </c>
      <c r="Q24" s="40"/>
      <c r="R24" s="40"/>
      <c r="S24" s="40"/>
      <c r="T24" s="40"/>
      <c r="U24" s="40"/>
      <c r="V24" s="40"/>
    </row>
    <row r="25" spans="1:22">
      <c r="A25" s="2">
        <v>4</v>
      </c>
      <c r="B25" s="2">
        <v>9</v>
      </c>
      <c r="Q25" s="40"/>
      <c r="R25" s="40"/>
      <c r="S25" s="40"/>
      <c r="T25" s="40"/>
      <c r="U25" s="40"/>
      <c r="V25" s="40"/>
    </row>
    <row r="26" spans="1:22">
      <c r="A26" s="2">
        <v>5</v>
      </c>
      <c r="B26" s="2">
        <v>10</v>
      </c>
      <c r="Q26" s="40"/>
      <c r="R26" s="40"/>
      <c r="S26" s="40"/>
      <c r="T26" s="40"/>
      <c r="U26" s="40"/>
      <c r="V26" s="40"/>
    </row>
    <row r="27" spans="1:22">
      <c r="Q27" s="40"/>
      <c r="R27" s="40"/>
      <c r="S27" s="40"/>
      <c r="T27" s="40"/>
      <c r="U27" s="40"/>
      <c r="V27" s="40"/>
    </row>
    <row r="28" spans="1:22">
      <c r="Q28" s="40"/>
      <c r="R28" s="40"/>
      <c r="S28" s="40"/>
      <c r="T28" s="40"/>
      <c r="U28" s="40"/>
      <c r="V28" s="40"/>
    </row>
    <row r="29" spans="1:22">
      <c r="Q29" s="40"/>
      <c r="R29" s="40"/>
      <c r="S29" s="40"/>
      <c r="T29" s="40"/>
      <c r="U29" s="40"/>
      <c r="V29" s="40"/>
    </row>
    <row r="30" spans="1:22">
      <c r="Q30" s="40"/>
      <c r="R30" s="40"/>
      <c r="S30" s="40"/>
      <c r="T30" s="40"/>
      <c r="U30" s="40"/>
      <c r="V30" s="40"/>
    </row>
    <row r="31" spans="1:22">
      <c r="Q31" s="40"/>
      <c r="R31" s="40"/>
      <c r="S31" s="40"/>
      <c r="T31" s="40"/>
      <c r="U31" s="40"/>
      <c r="V31" s="40"/>
    </row>
    <row r="32" spans="1:22">
      <c r="Q32" s="40"/>
      <c r="R32" s="40"/>
      <c r="S32" s="40"/>
      <c r="T32" s="40"/>
      <c r="U32" s="40"/>
      <c r="V32" s="40"/>
    </row>
    <row r="33" spans="1:22">
      <c r="H33" t="s">
        <v>250</v>
      </c>
      <c r="O33" t="s">
        <v>192</v>
      </c>
      <c r="Q33" s="40"/>
      <c r="R33" s="40"/>
      <c r="S33" s="40"/>
      <c r="T33" s="40"/>
      <c r="U33" s="40"/>
      <c r="V33" s="40"/>
    </row>
    <row r="34" spans="1:22">
      <c r="Q34" s="40"/>
      <c r="R34" s="40"/>
      <c r="S34" s="40"/>
      <c r="T34" s="40"/>
      <c r="U34" s="40"/>
      <c r="V34" s="40"/>
    </row>
    <row r="35" spans="1:22">
      <c r="Q35" s="40"/>
      <c r="R35" s="40"/>
      <c r="S35" s="40"/>
      <c r="T35" s="40"/>
      <c r="U35" s="40"/>
      <c r="V35" s="40"/>
    </row>
    <row r="36" spans="1:22">
      <c r="G36" t="s">
        <v>392</v>
      </c>
      <c r="Q36" s="40"/>
      <c r="R36" s="40"/>
      <c r="S36" s="40"/>
      <c r="T36" s="40"/>
      <c r="U36" s="40"/>
      <c r="V36" s="40"/>
    </row>
    <row r="37" spans="1:22">
      <c r="A37" s="40"/>
      <c r="G37" t="s">
        <v>249</v>
      </c>
      <c r="Q37" s="40"/>
      <c r="R37" s="40"/>
      <c r="S37" s="40"/>
      <c r="T37" s="40"/>
      <c r="U37" s="40"/>
      <c r="V37" s="40"/>
    </row>
    <row r="38" spans="1:22">
      <c r="A38" s="40"/>
      <c r="G38" t="s">
        <v>251</v>
      </c>
      <c r="Q38" s="40"/>
      <c r="R38" s="40"/>
      <c r="S38" s="40"/>
      <c r="T38" s="40"/>
      <c r="U38" s="40"/>
      <c r="V38" s="40"/>
    </row>
    <row r="39" spans="1:22">
      <c r="A39" s="40"/>
      <c r="Q39" s="40"/>
      <c r="R39" s="40"/>
      <c r="S39" s="40"/>
      <c r="T39" s="40"/>
      <c r="U39" s="40"/>
      <c r="V39" s="40"/>
    </row>
    <row r="40" spans="1:22">
      <c r="A40" s="40"/>
      <c r="G40" t="s">
        <v>252</v>
      </c>
      <c r="Q40" s="40"/>
      <c r="R40" s="40"/>
      <c r="S40" s="40"/>
      <c r="T40" s="40"/>
      <c r="U40" s="40"/>
      <c r="V40" s="40"/>
    </row>
    <row r="41" spans="1:22">
      <c r="A41" s="40"/>
      <c r="B41" s="40"/>
      <c r="C41" s="40"/>
      <c r="D41" s="40"/>
      <c r="E41" s="40"/>
      <c r="F41" s="40"/>
      <c r="G41" s="40" t="s">
        <v>393</v>
      </c>
      <c r="H41" s="40"/>
      <c r="I41" s="40"/>
      <c r="J41" s="40"/>
      <c r="K41" s="40"/>
      <c r="L41" s="40"/>
      <c r="M41" s="40"/>
      <c r="N41" s="40"/>
      <c r="O41" s="40"/>
      <c r="P41" s="40"/>
      <c r="Q41" s="40"/>
      <c r="R41" s="40"/>
      <c r="S41" s="40"/>
      <c r="T41" s="40"/>
      <c r="U41" s="40"/>
      <c r="V41" s="40"/>
    </row>
    <row r="42" spans="1:22">
      <c r="A42" s="22"/>
      <c r="B42" s="22"/>
      <c r="C42" s="22"/>
      <c r="D42" s="22"/>
      <c r="E42" s="22"/>
      <c r="F42" s="22"/>
      <c r="G42" s="22"/>
      <c r="H42" s="22"/>
      <c r="I42" s="22"/>
      <c r="J42" s="22"/>
      <c r="K42" s="22"/>
      <c r="L42" s="22"/>
      <c r="M42" s="22"/>
      <c r="N42" s="22"/>
      <c r="O42" s="22"/>
      <c r="P42" s="22"/>
      <c r="Q42" s="22"/>
      <c r="R42" s="22"/>
      <c r="S42" s="22"/>
      <c r="T42" s="40"/>
      <c r="U42" s="40"/>
      <c r="V42" s="40"/>
    </row>
    <row r="46" spans="1:22">
      <c r="A46" s="2" t="s">
        <v>242</v>
      </c>
      <c r="B46" s="2">
        <v>7.5</v>
      </c>
      <c r="C46" s="2">
        <f>AVERAGE(B3:B7)</f>
        <v>0.50359999999999994</v>
      </c>
    </row>
    <row r="47" spans="1:22">
      <c r="A47" s="2" t="s">
        <v>0</v>
      </c>
      <c r="B47" s="2">
        <v>24</v>
      </c>
      <c r="C47" s="2">
        <f>AVERAGE(C3:C7)</f>
        <v>1.002</v>
      </c>
    </row>
    <row r="49" spans="1:14">
      <c r="A49" t="s">
        <v>254</v>
      </c>
    </row>
    <row r="50" spans="1:14">
      <c r="A50" t="s">
        <v>255</v>
      </c>
    </row>
    <row r="59" spans="1:14">
      <c r="F59" t="s">
        <v>243</v>
      </c>
      <c r="N59" s="13" t="s">
        <v>246</v>
      </c>
    </row>
    <row r="60" spans="1:14">
      <c r="N60" s="13"/>
    </row>
    <row r="61" spans="1:14">
      <c r="N61" s="13"/>
    </row>
    <row r="62" spans="1:14">
      <c r="N62" s="13"/>
    </row>
    <row r="63" spans="1:14">
      <c r="N63" s="13"/>
    </row>
    <row r="64" spans="1:14">
      <c r="N64" s="13"/>
    </row>
    <row r="65" spans="1:19">
      <c r="A65" s="22"/>
      <c r="B65" s="22"/>
      <c r="C65" s="22"/>
      <c r="D65" s="22"/>
      <c r="E65" s="22"/>
      <c r="F65" s="22"/>
      <c r="G65" s="22"/>
      <c r="H65" s="22"/>
      <c r="I65" s="22"/>
      <c r="J65" s="22"/>
      <c r="K65" s="22"/>
      <c r="L65" s="22"/>
      <c r="M65" s="22"/>
      <c r="N65" s="81"/>
      <c r="O65" s="22"/>
      <c r="P65" s="22"/>
      <c r="Q65" s="22"/>
      <c r="R65" s="22"/>
      <c r="S65" s="22"/>
    </row>
    <row r="66" spans="1:19">
      <c r="N66" s="13"/>
    </row>
    <row r="69" spans="1:19">
      <c r="A69" t="s">
        <v>245</v>
      </c>
      <c r="B69" t="s">
        <v>244</v>
      </c>
    </row>
    <row r="70" spans="1:19">
      <c r="A70">
        <v>6</v>
      </c>
      <c r="B70">
        <v>0.505</v>
      </c>
    </row>
    <row r="71" spans="1:19">
      <c r="A71">
        <v>7</v>
      </c>
      <c r="B71">
        <v>0.54900000000000004</v>
      </c>
    </row>
    <row r="72" spans="1:19">
      <c r="A72">
        <v>10</v>
      </c>
      <c r="B72">
        <v>0.69899999999999995</v>
      </c>
    </row>
    <row r="73" spans="1:19">
      <c r="A73">
        <v>20</v>
      </c>
      <c r="B73">
        <v>0.93600000000000005</v>
      </c>
    </row>
    <row r="74" spans="1:19">
      <c r="A74">
        <v>22.5</v>
      </c>
      <c r="B74">
        <v>1.004</v>
      </c>
    </row>
    <row r="75" spans="1:19">
      <c r="A75">
        <v>22.5</v>
      </c>
      <c r="B75">
        <v>0.997</v>
      </c>
    </row>
    <row r="76" spans="1:19">
      <c r="A76">
        <v>25</v>
      </c>
      <c r="B76">
        <v>1.07</v>
      </c>
    </row>
    <row r="77" spans="1:19">
      <c r="A77">
        <v>30</v>
      </c>
      <c r="B77">
        <v>1.0920000000000001</v>
      </c>
    </row>
    <row r="78" spans="1:19">
      <c r="A78">
        <v>40</v>
      </c>
      <c r="B78">
        <v>1.2549999999999999</v>
      </c>
    </row>
    <row r="79" spans="1:19">
      <c r="A79">
        <v>45</v>
      </c>
      <c r="B79">
        <v>1.363</v>
      </c>
    </row>
    <row r="80" spans="1:19">
      <c r="A80">
        <v>47</v>
      </c>
      <c r="B80">
        <v>1.381</v>
      </c>
    </row>
    <row r="81" spans="1:19">
      <c r="A81">
        <v>48</v>
      </c>
      <c r="B81">
        <v>1.41</v>
      </c>
    </row>
    <row r="82" spans="1:19">
      <c r="A82">
        <v>49</v>
      </c>
      <c r="B82">
        <v>1.4259999999999999</v>
      </c>
    </row>
    <row r="83" spans="1:19">
      <c r="A83">
        <v>50</v>
      </c>
      <c r="B83">
        <v>1.421</v>
      </c>
    </row>
    <row r="84" spans="1:19">
      <c r="A84">
        <v>62</v>
      </c>
      <c r="B84">
        <v>1.536</v>
      </c>
    </row>
    <row r="85" spans="1:19">
      <c r="A85">
        <v>70</v>
      </c>
      <c r="B85">
        <v>1.694</v>
      </c>
    </row>
    <row r="86" spans="1:19">
      <c r="A86">
        <v>80</v>
      </c>
      <c r="B86">
        <v>1.784</v>
      </c>
    </row>
    <row r="87" spans="1:19">
      <c r="A87">
        <v>90</v>
      </c>
      <c r="B87">
        <v>1.9079999999999999</v>
      </c>
    </row>
    <row r="88" spans="1:19">
      <c r="A88">
        <v>100</v>
      </c>
      <c r="B88">
        <v>2.0030000000000001</v>
      </c>
    </row>
    <row r="89" spans="1:19">
      <c r="A89">
        <v>108</v>
      </c>
      <c r="B89">
        <v>2.0750000000000002</v>
      </c>
    </row>
    <row r="90" spans="1:19">
      <c r="A90">
        <v>112</v>
      </c>
      <c r="B90">
        <v>2.1110000000000002</v>
      </c>
    </row>
    <row r="92" spans="1:19">
      <c r="A92" s="22"/>
      <c r="B92" s="22"/>
      <c r="C92" s="22"/>
      <c r="D92" s="22"/>
      <c r="E92" s="22"/>
      <c r="F92" s="22"/>
      <c r="G92" s="22"/>
      <c r="H92" s="22"/>
      <c r="I92" s="22"/>
      <c r="J92" s="22"/>
      <c r="K92" s="22"/>
      <c r="L92" s="22"/>
      <c r="M92" s="22"/>
      <c r="N92" s="22"/>
      <c r="O92" s="22"/>
      <c r="P92" s="22"/>
      <c r="Q92" s="22"/>
      <c r="R92" s="22"/>
      <c r="S92" s="22"/>
    </row>
  </sheetData>
  <mergeCells count="1">
    <mergeCell ref="N14:T16"/>
  </mergeCells>
  <phoneticPr fontId="1" type="noConversion"/>
  <hyperlinks>
    <hyperlink ref="N59" r:id="rId1"/>
  </hyperlink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2"/>
  <dimension ref="A1:B7"/>
  <sheetViews>
    <sheetView zoomScale="70" zoomScaleNormal="70" workbookViewId="0"/>
  </sheetViews>
  <sheetFormatPr defaultRowHeight="16.2"/>
  <sheetData>
    <row r="1" spans="1:2">
      <c r="A1" t="s">
        <v>394</v>
      </c>
    </row>
    <row r="2" spans="1:2">
      <c r="A2" s="2" t="s">
        <v>120</v>
      </c>
      <c r="B2" s="2" t="s">
        <v>121</v>
      </c>
    </row>
    <row r="3" spans="1:2">
      <c r="A3" s="44">
        <v>43892</v>
      </c>
      <c r="B3" s="2" t="s">
        <v>122</v>
      </c>
    </row>
    <row r="4" spans="1:2">
      <c r="A4" s="44">
        <v>43920</v>
      </c>
      <c r="B4" s="2" t="s">
        <v>122</v>
      </c>
    </row>
    <row r="5" spans="1:2">
      <c r="A5" s="44">
        <v>43921</v>
      </c>
      <c r="B5" s="2" t="s">
        <v>126</v>
      </c>
    </row>
    <row r="6" spans="1:2">
      <c r="A6" s="44">
        <v>43932</v>
      </c>
      <c r="B6" s="2" t="s">
        <v>125</v>
      </c>
    </row>
    <row r="7" spans="1:2">
      <c r="A7" s="2" t="s">
        <v>123</v>
      </c>
      <c r="B7" s="2" t="s">
        <v>124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26"/>
  <dimension ref="A1:B6"/>
  <sheetViews>
    <sheetView workbookViewId="0"/>
  </sheetViews>
  <sheetFormatPr defaultRowHeight="16.2"/>
  <sheetData>
    <row r="1" spans="1:2">
      <c r="A1" t="s">
        <v>258</v>
      </c>
    </row>
    <row r="2" spans="1:2">
      <c r="A2" s="2" t="s">
        <v>256</v>
      </c>
      <c r="B2" s="2" t="s">
        <v>257</v>
      </c>
    </row>
    <row r="3" spans="1:2">
      <c r="A3" s="2">
        <v>3</v>
      </c>
      <c r="B3" s="2">
        <v>10</v>
      </c>
    </row>
    <row r="4" spans="1:2">
      <c r="A4" s="2">
        <v>5</v>
      </c>
      <c r="B4" s="2">
        <v>30</v>
      </c>
    </row>
    <row r="5" spans="1:2">
      <c r="A5" s="2">
        <v>7</v>
      </c>
      <c r="B5" s="2">
        <v>90</v>
      </c>
    </row>
    <row r="6" spans="1:2">
      <c r="A6" s="2">
        <v>11</v>
      </c>
      <c r="B6" s="2">
        <v>20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6"/>
  <dimension ref="A16:G50"/>
  <sheetViews>
    <sheetView zoomScale="130" zoomScaleNormal="130" workbookViewId="0">
      <selection activeCell="D55" sqref="D55"/>
    </sheetView>
  </sheetViews>
  <sheetFormatPr defaultRowHeight="16.2"/>
  <sheetData>
    <row r="16" spans="1:7" ht="178.2" customHeight="1">
      <c r="A16" s="125" t="s">
        <v>320</v>
      </c>
      <c r="B16" s="125"/>
      <c r="C16" s="125"/>
      <c r="D16" s="125"/>
      <c r="E16" s="125"/>
      <c r="F16" s="125"/>
      <c r="G16" s="125"/>
    </row>
    <row r="17" spans="1:7">
      <c r="A17" s="125"/>
      <c r="B17" s="125"/>
      <c r="C17" s="125"/>
      <c r="D17" s="125"/>
      <c r="E17" s="125"/>
      <c r="F17" s="125"/>
      <c r="G17" s="125"/>
    </row>
    <row r="20" spans="1:7">
      <c r="A20" t="s">
        <v>314</v>
      </c>
      <c r="B20" t="s">
        <v>315</v>
      </c>
      <c r="C20" t="s">
        <v>316</v>
      </c>
    </row>
    <row r="21" spans="1:7">
      <c r="A21">
        <v>1</v>
      </c>
      <c r="B21">
        <v>1.510454838025046</v>
      </c>
      <c r="C21">
        <v>1.714897860573092</v>
      </c>
      <c r="D21" t="s">
        <v>317</v>
      </c>
    </row>
    <row r="22" spans="1:7">
      <c r="A22">
        <v>2</v>
      </c>
      <c r="B22">
        <v>2.6335774254883453</v>
      </c>
      <c r="C22">
        <v>6.3332244886360671</v>
      </c>
    </row>
    <row r="23" spans="1:7">
      <c r="A23">
        <v>3</v>
      </c>
      <c r="B23">
        <v>5.5366277477950341</v>
      </c>
      <c r="C23">
        <v>9.4393755033606617</v>
      </c>
    </row>
    <row r="24" spans="1:7">
      <c r="A24">
        <v>4</v>
      </c>
      <c r="B24">
        <v>6.0731758078916016</v>
      </c>
      <c r="C24">
        <v>7.7895837359502185</v>
      </c>
    </row>
    <row r="25" spans="1:7">
      <c r="A25">
        <v>5</v>
      </c>
      <c r="B25">
        <v>4.1619016758219418</v>
      </c>
      <c r="C25">
        <v>9.950801387020574</v>
      </c>
    </row>
    <row r="26" spans="1:7">
      <c r="A26">
        <v>6</v>
      </c>
      <c r="B26">
        <v>5.9363893960953451</v>
      </c>
      <c r="C26">
        <v>9.1748667674490463</v>
      </c>
    </row>
    <row r="27" spans="1:7">
      <c r="A27">
        <v>7</v>
      </c>
      <c r="B27">
        <v>7.75543408863913</v>
      </c>
      <c r="C27">
        <v>6.2533789533820414</v>
      </c>
    </row>
    <row r="28" spans="1:7">
      <c r="A28">
        <v>8</v>
      </c>
      <c r="B28">
        <v>7.3232449753342275</v>
      </c>
      <c r="C28">
        <v>8.528200028739267</v>
      </c>
    </row>
    <row r="29" spans="1:7">
      <c r="A29">
        <v>9</v>
      </c>
      <c r="B29">
        <v>5.6252659586363212</v>
      </c>
      <c r="C29">
        <v>3.6631079685696224</v>
      </c>
    </row>
    <row r="30" spans="1:7">
      <c r="A30">
        <v>10</v>
      </c>
      <c r="B30">
        <v>6.8230557946364456</v>
      </c>
      <c r="C30">
        <v>2.7477922777123815</v>
      </c>
    </row>
    <row r="31" spans="1:7">
      <c r="A31">
        <v>11</v>
      </c>
      <c r="B31">
        <v>9.9661610506288465</v>
      </c>
      <c r="C31">
        <v>4.875578758255914</v>
      </c>
    </row>
    <row r="32" spans="1:7">
      <c r="A32">
        <v>12</v>
      </c>
      <c r="B32">
        <v>6.7892197992663386</v>
      </c>
      <c r="C32">
        <v>5.6201259242164223</v>
      </c>
    </row>
    <row r="33" spans="1:4">
      <c r="A33">
        <v>13</v>
      </c>
      <c r="B33">
        <v>4.002337234063738</v>
      </c>
      <c r="C33">
        <v>8.1966359318223851</v>
      </c>
    </row>
    <row r="34" spans="1:4">
      <c r="A34">
        <v>14</v>
      </c>
      <c r="B34">
        <v>4.3814375328007156</v>
      </c>
      <c r="C34">
        <v>7.7944405114589008</v>
      </c>
    </row>
    <row r="35" spans="1:4">
      <c r="A35">
        <v>15</v>
      </c>
      <c r="B35">
        <v>2.7040303033603079</v>
      </c>
      <c r="C35">
        <v>9.4871408870749594</v>
      </c>
      <c r="D35" t="s">
        <v>319</v>
      </c>
    </row>
    <row r="36" spans="1:4">
      <c r="A36">
        <v>16</v>
      </c>
      <c r="B36">
        <v>2.1215371736692861</v>
      </c>
      <c r="C36">
        <v>10.781876875597906</v>
      </c>
    </row>
    <row r="37" spans="1:4">
      <c r="A37">
        <v>17</v>
      </c>
      <c r="B37">
        <v>2.959545923801711</v>
      </c>
      <c r="C37">
        <v>10.235808585660074</v>
      </c>
    </row>
    <row r="38" spans="1:4">
      <c r="A38">
        <v>18</v>
      </c>
      <c r="B38">
        <v>3.5540732727160131</v>
      </c>
      <c r="C38">
        <v>9.3115597693083014</v>
      </c>
    </row>
    <row r="39" spans="1:4">
      <c r="A39">
        <v>19</v>
      </c>
      <c r="B39">
        <v>4.2972864021407027</v>
      </c>
      <c r="C39">
        <v>5.1116918668387648</v>
      </c>
    </row>
    <row r="40" spans="1:4">
      <c r="A40">
        <v>20</v>
      </c>
      <c r="B40">
        <v>12.24544839441457</v>
      </c>
      <c r="C40">
        <v>4.7746665538287729</v>
      </c>
    </row>
    <row r="41" spans="1:4">
      <c r="A41">
        <v>21</v>
      </c>
      <c r="B41">
        <v>14.527902251739533</v>
      </c>
      <c r="C41">
        <v>6.0565474874689</v>
      </c>
    </row>
    <row r="42" spans="1:4">
      <c r="A42">
        <v>22</v>
      </c>
      <c r="B42">
        <v>11.178255064229083</v>
      </c>
      <c r="C42">
        <v>7.5484774190356854</v>
      </c>
    </row>
    <row r="43" spans="1:4">
      <c r="A43">
        <v>23</v>
      </c>
      <c r="B43">
        <v>11.286675940723558</v>
      </c>
      <c r="C43">
        <v>4.2971414698575447</v>
      </c>
    </row>
    <row r="44" spans="1:4">
      <c r="A44">
        <v>24</v>
      </c>
      <c r="B44">
        <v>13.865584578780229</v>
      </c>
      <c r="C44">
        <v>5.0299256416200047</v>
      </c>
    </row>
    <row r="45" spans="1:4">
      <c r="A45">
        <v>25</v>
      </c>
      <c r="B45">
        <v>12.896058905918178</v>
      </c>
      <c r="C45">
        <v>7.6936645085445985</v>
      </c>
    </row>
    <row r="46" spans="1:4">
      <c r="A46">
        <v>26</v>
      </c>
      <c r="B46">
        <v>12.88326844044472</v>
      </c>
      <c r="C46">
        <v>7.7154194900024606</v>
      </c>
    </row>
    <row r="47" spans="1:4">
      <c r="A47">
        <v>27</v>
      </c>
      <c r="B47">
        <v>10.714746627860729</v>
      </c>
      <c r="C47">
        <v>5.1799629726391814</v>
      </c>
    </row>
    <row r="48" spans="1:4">
      <c r="A48">
        <v>28</v>
      </c>
      <c r="B48">
        <v>10.792791705053695</v>
      </c>
      <c r="C48">
        <v>6.5824239778347025</v>
      </c>
    </row>
    <row r="49" spans="1:4">
      <c r="A49">
        <v>29</v>
      </c>
      <c r="B49">
        <v>8.9731457250213396</v>
      </c>
      <c r="C49">
        <v>6.8584987996036055</v>
      </c>
    </row>
    <row r="50" spans="1:4">
      <c r="A50">
        <v>30</v>
      </c>
      <c r="B50">
        <v>10.312863357794839</v>
      </c>
      <c r="C50">
        <v>2.4445000000000001</v>
      </c>
      <c r="D50" t="s">
        <v>318</v>
      </c>
    </row>
  </sheetData>
  <mergeCells count="1">
    <mergeCell ref="A16:G17"/>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29</vt:i4>
      </vt:variant>
    </vt:vector>
  </HeadingPairs>
  <TitlesOfParts>
    <vt:vector size="29" baseType="lpstr">
      <vt:lpstr>檢核</vt:lpstr>
      <vt:lpstr>視覺元素</vt:lpstr>
      <vt:lpstr>圖例格線刻度</vt:lpstr>
      <vt:lpstr>如何描述數據</vt:lpstr>
      <vt:lpstr>圓餅圖</vt:lpstr>
      <vt:lpstr>折線圖與散佈圖</vt:lpstr>
      <vt:lpstr>作業-不同日期的口罩產量</vt:lpstr>
      <vt:lpstr>作業-pH對氧氣量</vt:lpstr>
      <vt:lpstr>散佈圖作軌跡圖</vt:lpstr>
      <vt:lpstr>長條圖</vt:lpstr>
      <vt:lpstr>日期序列</vt:lpstr>
      <vt:lpstr>時間序列</vt:lpstr>
      <vt:lpstr>隨時間變化的個體數</vt:lpstr>
      <vt:lpstr>類別連線的折線圖</vt:lpstr>
      <vt:lpstr>瀑布圖</vt:lpstr>
      <vt:lpstr>橫條圖</vt:lpstr>
      <vt:lpstr>輔助數據作圖</vt:lpstr>
      <vt:lpstr>輔助背景-垂直</vt:lpstr>
      <vt:lpstr>輔助背景-水平</vt:lpstr>
      <vt:lpstr>輔助背景-用儲存格</vt:lpstr>
      <vt:lpstr>輔助線-誤差線</vt:lpstr>
      <vt:lpstr>輔助線與標記資料點</vt:lpstr>
      <vt:lpstr>作業-滴定</vt:lpstr>
      <vt:lpstr>熱區圖</vt:lpstr>
      <vt:lpstr>月均溫熱區圖</vt:lpstr>
      <vt:lpstr>熱區圖範例</vt:lpstr>
      <vt:lpstr>組圖(1)</vt:lpstr>
      <vt:lpstr>組圖(2)</vt:lpstr>
      <vt:lpstr>作業(2)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2020-04-16T00:55:54Z</cp:lastPrinted>
  <dcterms:created xsi:type="dcterms:W3CDTF">2020-04-15T02:46:47Z</dcterms:created>
  <dcterms:modified xsi:type="dcterms:W3CDTF">2020-05-01T07:24:44Z</dcterms:modified>
</cp:coreProperties>
</file>