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3"/>
  <workbookPr filterPrivacy="1" defaultThemeVersion="124226"/>
  <xr:revisionPtr revIDLastSave="0" documentId="13_ncr:1_{2FA25C64-FAFE-B841-866B-05229BB90D21}" xr6:coauthVersionLast="45" xr6:coauthVersionMax="45" xr10:uidLastSave="{00000000-0000-0000-0000-000000000000}"/>
  <bookViews>
    <workbookView xWindow="240" yWindow="460" windowWidth="28560" windowHeight="16420" activeTab="1" xr2:uid="{00000000-000D-0000-FFFF-FFFF00000000}"/>
  </bookViews>
  <sheets>
    <sheet name="By Tau" sheetId="1" r:id="rId1"/>
    <sheet name="Total Los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" i="2" l="1"/>
  <c r="Q5" i="2" l="1"/>
  <c r="P5" i="2"/>
  <c r="O5" i="2"/>
  <c r="B3" i="1"/>
  <c r="M5" i="2"/>
  <c r="N5" i="2" s="1"/>
  <c r="M6" i="2"/>
  <c r="N6" i="2" s="1"/>
  <c r="Q6" i="2" s="1"/>
  <c r="M7" i="2"/>
  <c r="N7" i="2" s="1"/>
  <c r="Q7" i="2" s="1"/>
  <c r="M4" i="2"/>
  <c r="N4" i="2" s="1"/>
  <c r="O4" i="2" s="1"/>
  <c r="H5" i="2"/>
  <c r="I5" i="2" s="1"/>
  <c r="H6" i="2"/>
  <c r="I6" i="2" s="1"/>
  <c r="H7" i="2"/>
  <c r="I7" i="2" s="1"/>
  <c r="H4" i="2"/>
  <c r="I4" i="2" s="1"/>
  <c r="C5" i="2"/>
  <c r="D5" i="2" s="1"/>
  <c r="C6" i="2"/>
  <c r="D6" i="2" s="1"/>
  <c r="C7" i="2"/>
  <c r="D7" i="2" s="1"/>
  <c r="C4" i="2"/>
  <c r="D4" i="2" s="1"/>
  <c r="K4" i="2" l="1"/>
  <c r="L4" i="2"/>
  <c r="J4" i="2"/>
  <c r="K7" i="2"/>
  <c r="L7" i="2"/>
  <c r="K6" i="2"/>
  <c r="L6" i="2"/>
  <c r="K5" i="2"/>
  <c r="L5" i="2"/>
  <c r="P4" i="2"/>
  <c r="Q4" i="2"/>
  <c r="Q8" i="2" s="1"/>
  <c r="O7" i="2"/>
  <c r="P7" i="2"/>
  <c r="O6" i="2"/>
  <c r="O8" i="2" s="1"/>
  <c r="P6" i="2"/>
  <c r="F7" i="2"/>
  <c r="G7" i="2"/>
  <c r="E7" i="2"/>
  <c r="F6" i="2"/>
  <c r="G6" i="2"/>
  <c r="E6" i="2"/>
  <c r="F4" i="2"/>
  <c r="B30" i="2"/>
  <c r="G4" i="2"/>
  <c r="F5" i="2"/>
  <c r="G5" i="2"/>
  <c r="E5" i="2"/>
  <c r="J7" i="2"/>
  <c r="J6" i="2"/>
  <c r="J5" i="2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27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P8" i="2" l="1"/>
  <c r="L8" i="2"/>
  <c r="E8" i="2"/>
  <c r="K8" i="2"/>
  <c r="J8" i="2"/>
  <c r="G8" i="2"/>
  <c r="F8" i="2"/>
</calcChain>
</file>

<file path=xl/sharedStrings.xml><?xml version="1.0" encoding="utf-8"?>
<sst xmlns="http://schemas.openxmlformats.org/spreadsheetml/2006/main" count="34" uniqueCount="12">
  <si>
    <t>Tau</t>
  </si>
  <si>
    <t>r</t>
  </si>
  <si>
    <t>ρ</t>
  </si>
  <si>
    <t>SE</t>
  </si>
  <si>
    <t>X (income)</t>
  </si>
  <si>
    <t>Y (foodexp)</t>
  </si>
  <si>
    <t>Yhat1</t>
  </si>
  <si>
    <t>τ</t>
  </si>
  <si>
    <t>Loss ρ</t>
  </si>
  <si>
    <t>Total =</t>
  </si>
  <si>
    <t>Yhat2</t>
  </si>
  <si>
    <t>Yhat3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</si>
</sst>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2" borderId="2" xfId="0" applyFill="1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5" fillId="2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Check</a:t>
            </a:r>
            <a:r>
              <a:rPr lang="en-US" baseline="0"/>
              <a:t> Function for </a:t>
            </a:r>
            <a:r>
              <a:rPr lang="el-GR" baseline="0">
                <a:latin typeface="Calibri" panose="020F0502020204030204" pitchFamily="34" charset="0"/>
              </a:rPr>
              <a:t>τ</a:t>
            </a:r>
            <a:r>
              <a:rPr lang="en-US" baseline="0">
                <a:latin typeface="Calibri" panose="020F0502020204030204" pitchFamily="34" charset="0"/>
              </a:rPr>
              <a:t> = 0.1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'By Tau'!$B$2</c:f>
              <c:strCache>
                <c:ptCount val="1"/>
                <c:pt idx="0">
                  <c:v>ρ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'By Tau'!$A$3:$A$23</c:f>
              <c:numCache>
                <c:formatCode>General</c:formatCode>
                <c:ptCount val="21"/>
                <c:pt idx="0">
                  <c:v>-50</c:v>
                </c:pt>
                <c:pt idx="1">
                  <c:v>-45</c:v>
                </c:pt>
                <c:pt idx="2">
                  <c:v>-40</c:v>
                </c:pt>
                <c:pt idx="3">
                  <c:v>-35</c:v>
                </c:pt>
                <c:pt idx="4">
                  <c:v>-30</c:v>
                </c:pt>
                <c:pt idx="5">
                  <c:v>-25</c:v>
                </c:pt>
                <c:pt idx="6">
                  <c:v>-20</c:v>
                </c:pt>
                <c:pt idx="7">
                  <c:v>-15</c:v>
                </c:pt>
                <c:pt idx="8">
                  <c:v>-10</c:v>
                </c:pt>
                <c:pt idx="9">
                  <c:v>-5</c:v>
                </c:pt>
                <c:pt idx="10">
                  <c:v>0</c:v>
                </c:pt>
                <c:pt idx="11">
                  <c:v>5</c:v>
                </c:pt>
                <c:pt idx="12">
                  <c:v>10</c:v>
                </c:pt>
                <c:pt idx="13">
                  <c:v>15</c:v>
                </c:pt>
                <c:pt idx="14">
                  <c:v>20</c:v>
                </c:pt>
                <c:pt idx="15">
                  <c:v>25</c:v>
                </c:pt>
                <c:pt idx="16">
                  <c:v>30</c:v>
                </c:pt>
                <c:pt idx="17">
                  <c:v>35</c:v>
                </c:pt>
                <c:pt idx="18">
                  <c:v>40</c:v>
                </c:pt>
                <c:pt idx="19">
                  <c:v>45</c:v>
                </c:pt>
                <c:pt idx="20">
                  <c:v>50</c:v>
                </c:pt>
              </c:numCache>
            </c:numRef>
          </c:xVal>
          <c:yVal>
            <c:numRef>
              <c:f>'By Tau'!$B$3:$B$23</c:f>
              <c:numCache>
                <c:formatCode>General</c:formatCode>
                <c:ptCount val="21"/>
                <c:pt idx="0">
                  <c:v>45</c:v>
                </c:pt>
                <c:pt idx="1">
                  <c:v>40.5</c:v>
                </c:pt>
                <c:pt idx="2">
                  <c:v>36</c:v>
                </c:pt>
                <c:pt idx="3">
                  <c:v>31.5</c:v>
                </c:pt>
                <c:pt idx="4">
                  <c:v>27</c:v>
                </c:pt>
                <c:pt idx="5">
                  <c:v>22.5</c:v>
                </c:pt>
                <c:pt idx="6">
                  <c:v>18</c:v>
                </c:pt>
                <c:pt idx="7">
                  <c:v>13.5</c:v>
                </c:pt>
                <c:pt idx="8">
                  <c:v>9</c:v>
                </c:pt>
                <c:pt idx="9">
                  <c:v>4.5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3F0-480A-9AFD-0749A15D82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775648"/>
        <c:axId val="421776208"/>
      </c:scatterChart>
      <c:valAx>
        <c:axId val="421775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residual</a:t>
                </a:r>
                <a:r>
                  <a:rPr lang="en-US" baseline="0"/>
                  <a:t> 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776208"/>
        <c:crosses val="autoZero"/>
        <c:crossBetween val="midCat"/>
      </c:valAx>
      <c:valAx>
        <c:axId val="42177620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800" b="0" i="0" baseline="0">
                    <a:effectLst/>
                  </a:rPr>
                  <a:t>ρ</a:t>
                </a:r>
                <a:endParaRPr lang="en-US">
                  <a:effectLst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775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Check Function for </a:t>
            </a:r>
            <a:r>
              <a:rPr lang="el-GR"/>
              <a:t>τ = 0.</a:t>
            </a:r>
            <a:r>
              <a:rPr lang="en-US"/>
              <a:t>5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'By Tau'!$E$2</c:f>
              <c:strCache>
                <c:ptCount val="1"/>
                <c:pt idx="0">
                  <c:v>ρ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'By Tau'!$D$3:$D$23</c:f>
              <c:numCache>
                <c:formatCode>General</c:formatCode>
                <c:ptCount val="21"/>
                <c:pt idx="0">
                  <c:v>-50</c:v>
                </c:pt>
                <c:pt idx="1">
                  <c:v>-45</c:v>
                </c:pt>
                <c:pt idx="2">
                  <c:v>-40</c:v>
                </c:pt>
                <c:pt idx="3">
                  <c:v>-35</c:v>
                </c:pt>
                <c:pt idx="4">
                  <c:v>-30</c:v>
                </c:pt>
                <c:pt idx="5">
                  <c:v>-25</c:v>
                </c:pt>
                <c:pt idx="6">
                  <c:v>-20</c:v>
                </c:pt>
                <c:pt idx="7">
                  <c:v>-15</c:v>
                </c:pt>
                <c:pt idx="8">
                  <c:v>-10</c:v>
                </c:pt>
                <c:pt idx="9">
                  <c:v>-5</c:v>
                </c:pt>
                <c:pt idx="10">
                  <c:v>0</c:v>
                </c:pt>
                <c:pt idx="11">
                  <c:v>5</c:v>
                </c:pt>
                <c:pt idx="12">
                  <c:v>10</c:v>
                </c:pt>
                <c:pt idx="13">
                  <c:v>15</c:v>
                </c:pt>
                <c:pt idx="14">
                  <c:v>20</c:v>
                </c:pt>
                <c:pt idx="15">
                  <c:v>25</c:v>
                </c:pt>
                <c:pt idx="16">
                  <c:v>30</c:v>
                </c:pt>
                <c:pt idx="17">
                  <c:v>35</c:v>
                </c:pt>
                <c:pt idx="18">
                  <c:v>40</c:v>
                </c:pt>
                <c:pt idx="19">
                  <c:v>45</c:v>
                </c:pt>
                <c:pt idx="20">
                  <c:v>50</c:v>
                </c:pt>
              </c:numCache>
            </c:numRef>
          </c:xVal>
          <c:yVal>
            <c:numRef>
              <c:f>'By Tau'!$E$3:$E$23</c:f>
              <c:numCache>
                <c:formatCode>General</c:formatCode>
                <c:ptCount val="21"/>
                <c:pt idx="0">
                  <c:v>25</c:v>
                </c:pt>
                <c:pt idx="1">
                  <c:v>22.5</c:v>
                </c:pt>
                <c:pt idx="2">
                  <c:v>20</c:v>
                </c:pt>
                <c:pt idx="3">
                  <c:v>17.5</c:v>
                </c:pt>
                <c:pt idx="4">
                  <c:v>15</c:v>
                </c:pt>
                <c:pt idx="5">
                  <c:v>12.5</c:v>
                </c:pt>
                <c:pt idx="6">
                  <c:v>10</c:v>
                </c:pt>
                <c:pt idx="7">
                  <c:v>7.5</c:v>
                </c:pt>
                <c:pt idx="8">
                  <c:v>5</c:v>
                </c:pt>
                <c:pt idx="9">
                  <c:v>2.5</c:v>
                </c:pt>
                <c:pt idx="10">
                  <c:v>0</c:v>
                </c:pt>
                <c:pt idx="11">
                  <c:v>2.5</c:v>
                </c:pt>
                <c:pt idx="12">
                  <c:v>5</c:v>
                </c:pt>
                <c:pt idx="13">
                  <c:v>7.5</c:v>
                </c:pt>
                <c:pt idx="14">
                  <c:v>10</c:v>
                </c:pt>
                <c:pt idx="15">
                  <c:v>12.5</c:v>
                </c:pt>
                <c:pt idx="16">
                  <c:v>15</c:v>
                </c:pt>
                <c:pt idx="17">
                  <c:v>17.5</c:v>
                </c:pt>
                <c:pt idx="18">
                  <c:v>20</c:v>
                </c:pt>
                <c:pt idx="19">
                  <c:v>22.5</c:v>
                </c:pt>
                <c:pt idx="20">
                  <c:v>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BDA-48E4-A98C-4683C32FF0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780128"/>
        <c:axId val="421780688"/>
      </c:scatterChart>
      <c:valAx>
        <c:axId val="421780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residual 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780688"/>
        <c:crosses val="autoZero"/>
        <c:crossBetween val="midCat"/>
      </c:valAx>
      <c:valAx>
        <c:axId val="42178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800" b="0" i="0" baseline="0">
                    <a:effectLst/>
                  </a:rPr>
                  <a:t>ρ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780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Check Function for </a:t>
            </a:r>
            <a:r>
              <a:rPr lang="el-GR"/>
              <a:t>τ = 0.</a:t>
            </a:r>
            <a:r>
              <a:rPr lang="en-US"/>
              <a:t>9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'By Tau'!$H$2</c:f>
              <c:strCache>
                <c:ptCount val="1"/>
                <c:pt idx="0">
                  <c:v>ρ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'By Tau'!$G$3:$G$23</c:f>
              <c:numCache>
                <c:formatCode>General</c:formatCode>
                <c:ptCount val="21"/>
                <c:pt idx="0">
                  <c:v>-50</c:v>
                </c:pt>
                <c:pt idx="1">
                  <c:v>-45</c:v>
                </c:pt>
                <c:pt idx="2">
                  <c:v>-40</c:v>
                </c:pt>
                <c:pt idx="3">
                  <c:v>-35</c:v>
                </c:pt>
                <c:pt idx="4">
                  <c:v>-30</c:v>
                </c:pt>
                <c:pt idx="5">
                  <c:v>-25</c:v>
                </c:pt>
                <c:pt idx="6">
                  <c:v>-20</c:v>
                </c:pt>
                <c:pt idx="7">
                  <c:v>-15</c:v>
                </c:pt>
                <c:pt idx="8">
                  <c:v>-10</c:v>
                </c:pt>
                <c:pt idx="9">
                  <c:v>-5</c:v>
                </c:pt>
                <c:pt idx="10">
                  <c:v>0</c:v>
                </c:pt>
                <c:pt idx="11">
                  <c:v>5</c:v>
                </c:pt>
                <c:pt idx="12">
                  <c:v>10</c:v>
                </c:pt>
                <c:pt idx="13">
                  <c:v>15</c:v>
                </c:pt>
                <c:pt idx="14">
                  <c:v>20</c:v>
                </c:pt>
                <c:pt idx="15">
                  <c:v>25</c:v>
                </c:pt>
                <c:pt idx="16">
                  <c:v>30</c:v>
                </c:pt>
                <c:pt idx="17">
                  <c:v>35</c:v>
                </c:pt>
                <c:pt idx="18">
                  <c:v>40</c:v>
                </c:pt>
                <c:pt idx="19">
                  <c:v>45</c:v>
                </c:pt>
                <c:pt idx="20">
                  <c:v>50</c:v>
                </c:pt>
              </c:numCache>
            </c:numRef>
          </c:xVal>
          <c:yVal>
            <c:numRef>
              <c:f>'By Tau'!$H$3:$H$23</c:f>
              <c:numCache>
                <c:formatCode>General</c:formatCode>
                <c:ptCount val="21"/>
                <c:pt idx="0">
                  <c:v>4.9999999999999991</c:v>
                </c:pt>
                <c:pt idx="1">
                  <c:v>4.4999999999999991</c:v>
                </c:pt>
                <c:pt idx="2">
                  <c:v>3.9999999999999991</c:v>
                </c:pt>
                <c:pt idx="3">
                  <c:v>3.4999999999999991</c:v>
                </c:pt>
                <c:pt idx="4">
                  <c:v>2.9999999999999991</c:v>
                </c:pt>
                <c:pt idx="5">
                  <c:v>2.4999999999999996</c:v>
                </c:pt>
                <c:pt idx="6">
                  <c:v>1.9999999999999996</c:v>
                </c:pt>
                <c:pt idx="7">
                  <c:v>1.4999999999999996</c:v>
                </c:pt>
                <c:pt idx="8">
                  <c:v>0.99999999999999978</c:v>
                </c:pt>
                <c:pt idx="9">
                  <c:v>0.49999999999999989</c:v>
                </c:pt>
                <c:pt idx="10">
                  <c:v>0</c:v>
                </c:pt>
                <c:pt idx="11">
                  <c:v>4.5</c:v>
                </c:pt>
                <c:pt idx="12">
                  <c:v>9</c:v>
                </c:pt>
                <c:pt idx="13">
                  <c:v>13.5</c:v>
                </c:pt>
                <c:pt idx="14">
                  <c:v>18</c:v>
                </c:pt>
                <c:pt idx="15">
                  <c:v>22.5</c:v>
                </c:pt>
                <c:pt idx="16">
                  <c:v>27</c:v>
                </c:pt>
                <c:pt idx="17">
                  <c:v>31.5</c:v>
                </c:pt>
                <c:pt idx="18">
                  <c:v>36</c:v>
                </c:pt>
                <c:pt idx="19">
                  <c:v>40.5</c:v>
                </c:pt>
                <c:pt idx="20">
                  <c:v>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FDB-48CD-BABC-FA0081A89F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782928"/>
        <c:axId val="421783488"/>
      </c:scatterChart>
      <c:valAx>
        <c:axId val="421782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residual 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783488"/>
        <c:crosses val="autoZero"/>
        <c:crossBetween val="midCat"/>
      </c:valAx>
      <c:valAx>
        <c:axId val="42178348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800" b="0" i="0" baseline="0">
                    <a:effectLst/>
                  </a:rPr>
                  <a:t>ρ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782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Squared</a:t>
            </a:r>
            <a:r>
              <a:rPr lang="en-US" baseline="0"/>
              <a:t> Error in Linear Regression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'By Tau'!$B$26</c:f>
              <c:strCache>
                <c:ptCount val="1"/>
                <c:pt idx="0">
                  <c:v>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'By Tau'!$A$27:$A$47</c:f>
              <c:numCache>
                <c:formatCode>General</c:formatCode>
                <c:ptCount val="21"/>
                <c:pt idx="0">
                  <c:v>-50</c:v>
                </c:pt>
                <c:pt idx="1">
                  <c:v>-45</c:v>
                </c:pt>
                <c:pt idx="2">
                  <c:v>-40</c:v>
                </c:pt>
                <c:pt idx="3">
                  <c:v>-35</c:v>
                </c:pt>
                <c:pt idx="4">
                  <c:v>-30</c:v>
                </c:pt>
                <c:pt idx="5">
                  <c:v>-25</c:v>
                </c:pt>
                <c:pt idx="6">
                  <c:v>-20</c:v>
                </c:pt>
                <c:pt idx="7">
                  <c:v>-15</c:v>
                </c:pt>
                <c:pt idx="8">
                  <c:v>-10</c:v>
                </c:pt>
                <c:pt idx="9">
                  <c:v>-5</c:v>
                </c:pt>
                <c:pt idx="10">
                  <c:v>0</c:v>
                </c:pt>
                <c:pt idx="11">
                  <c:v>5</c:v>
                </c:pt>
                <c:pt idx="12">
                  <c:v>10</c:v>
                </c:pt>
                <c:pt idx="13">
                  <c:v>15</c:v>
                </c:pt>
                <c:pt idx="14">
                  <c:v>20</c:v>
                </c:pt>
                <c:pt idx="15">
                  <c:v>25</c:v>
                </c:pt>
                <c:pt idx="16">
                  <c:v>30</c:v>
                </c:pt>
                <c:pt idx="17">
                  <c:v>35</c:v>
                </c:pt>
                <c:pt idx="18">
                  <c:v>40</c:v>
                </c:pt>
                <c:pt idx="19">
                  <c:v>45</c:v>
                </c:pt>
                <c:pt idx="20">
                  <c:v>50</c:v>
                </c:pt>
              </c:numCache>
            </c:numRef>
          </c:xVal>
          <c:yVal>
            <c:numRef>
              <c:f>'By Tau'!$B$27:$B$47</c:f>
              <c:numCache>
                <c:formatCode>General</c:formatCode>
                <c:ptCount val="21"/>
                <c:pt idx="0">
                  <c:v>2500</c:v>
                </c:pt>
                <c:pt idx="1">
                  <c:v>2025</c:v>
                </c:pt>
                <c:pt idx="2">
                  <c:v>1600</c:v>
                </c:pt>
                <c:pt idx="3">
                  <c:v>1225</c:v>
                </c:pt>
                <c:pt idx="4">
                  <c:v>900</c:v>
                </c:pt>
                <c:pt idx="5">
                  <c:v>625</c:v>
                </c:pt>
                <c:pt idx="6">
                  <c:v>400</c:v>
                </c:pt>
                <c:pt idx="7">
                  <c:v>225</c:v>
                </c:pt>
                <c:pt idx="8">
                  <c:v>100</c:v>
                </c:pt>
                <c:pt idx="9">
                  <c:v>25</c:v>
                </c:pt>
                <c:pt idx="10">
                  <c:v>0</c:v>
                </c:pt>
                <c:pt idx="11">
                  <c:v>25</c:v>
                </c:pt>
                <c:pt idx="12">
                  <c:v>100</c:v>
                </c:pt>
                <c:pt idx="13">
                  <c:v>225</c:v>
                </c:pt>
                <c:pt idx="14">
                  <c:v>400</c:v>
                </c:pt>
                <c:pt idx="15">
                  <c:v>625</c:v>
                </c:pt>
                <c:pt idx="16">
                  <c:v>900</c:v>
                </c:pt>
                <c:pt idx="17">
                  <c:v>1225</c:v>
                </c:pt>
                <c:pt idx="18">
                  <c:v>1600</c:v>
                </c:pt>
                <c:pt idx="19">
                  <c:v>2025</c:v>
                </c:pt>
                <c:pt idx="20">
                  <c:v>2500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FAD-4F49-B3A9-92E9C657BB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785728"/>
        <c:axId val="421786288"/>
      </c:scatterChart>
      <c:valAx>
        <c:axId val="421785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residual</a:t>
                </a:r>
                <a:r>
                  <a:rPr lang="en-US" baseline="0"/>
                  <a:t> 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786288"/>
        <c:crosses val="autoZero"/>
        <c:crossBetween val="midCat"/>
      </c:valAx>
      <c:valAx>
        <c:axId val="42178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785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3 Models for 1st 4 datapoints in Engel Dataset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'Total Loss'!$B$3</c:f>
              <c:strCache>
                <c:ptCount val="1"/>
                <c:pt idx="0">
                  <c:v>Y (foodexp)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'Total Loss'!$A$4:$A$7</c:f>
              <c:numCache>
                <c:formatCode>General</c:formatCode>
                <c:ptCount val="4"/>
                <c:pt idx="0">
                  <c:v>420</c:v>
                </c:pt>
                <c:pt idx="1">
                  <c:v>541</c:v>
                </c:pt>
                <c:pt idx="2">
                  <c:v>901</c:v>
                </c:pt>
                <c:pt idx="3">
                  <c:v>639</c:v>
                </c:pt>
              </c:numCache>
            </c:numRef>
          </c:xVal>
          <c:yVal>
            <c:numRef>
              <c:f>'Total Loss'!$B$4:$B$7</c:f>
              <c:numCache>
                <c:formatCode>General</c:formatCode>
                <c:ptCount val="4"/>
                <c:pt idx="0">
                  <c:v>256</c:v>
                </c:pt>
                <c:pt idx="1">
                  <c:v>311</c:v>
                </c:pt>
                <c:pt idx="2">
                  <c:v>486</c:v>
                </c:pt>
                <c:pt idx="3">
                  <c:v>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54-4A56-B12F-45B79244AC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788528"/>
        <c:axId val="421789088"/>
      </c:scatterChart>
      <c:valAx>
        <c:axId val="421788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789088"/>
        <c:crosses val="autoZero"/>
        <c:crossBetween val="midCat"/>
      </c:valAx>
      <c:valAx>
        <c:axId val="421789088"/>
        <c:scaling>
          <c:orientation val="minMax"/>
          <c:max val="500"/>
          <c:min val="2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788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60960</xdr:colOff>
      <xdr:row>0</xdr:row>
      <xdr:rowOff>22860</xdr:rowOff>
    </xdr:from>
    <xdr:to>
      <xdr:col>15</xdr:col>
      <xdr:colOff>403860</xdr:colOff>
      <xdr:row>12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53340</xdr:colOff>
      <xdr:row>13</xdr:row>
      <xdr:rowOff>167640</xdr:rowOff>
    </xdr:from>
    <xdr:to>
      <xdr:col>15</xdr:col>
      <xdr:colOff>403860</xdr:colOff>
      <xdr:row>26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22860</xdr:colOff>
      <xdr:row>28</xdr:row>
      <xdr:rowOff>83820</xdr:rowOff>
    </xdr:from>
    <xdr:to>
      <xdr:col>15</xdr:col>
      <xdr:colOff>594360</xdr:colOff>
      <xdr:row>41</xdr:row>
      <xdr:rowOff>129540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53340</xdr:colOff>
      <xdr:row>43</xdr:row>
      <xdr:rowOff>152400</xdr:rowOff>
    </xdr:from>
    <xdr:to>
      <xdr:col>16</xdr:col>
      <xdr:colOff>30480</xdr:colOff>
      <xdr:row>58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</xdr:colOff>
      <xdr:row>9</xdr:row>
      <xdr:rowOff>7620</xdr:rowOff>
    </xdr:from>
    <xdr:to>
      <xdr:col>7</xdr:col>
      <xdr:colOff>114300</xdr:colOff>
      <xdr:row>24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7620</xdr:colOff>
      <xdr:row>19</xdr:row>
      <xdr:rowOff>30480</xdr:rowOff>
    </xdr:from>
    <xdr:to>
      <xdr:col>6</xdr:col>
      <xdr:colOff>464820</xdr:colOff>
      <xdr:row>20</xdr:row>
      <xdr:rowOff>152400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CxnSpPr/>
      </xdr:nvCxnSpPr>
      <xdr:spPr>
        <a:xfrm flipV="1">
          <a:off x="678180" y="3322320"/>
          <a:ext cx="3680460" cy="304800"/>
        </a:xfrm>
        <a:prstGeom prst="line">
          <a:avLst/>
        </a:prstGeom>
        <a:ln w="19050">
          <a:solidFill>
            <a:srgbClr val="00B05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662940</xdr:colOff>
      <xdr:row>15</xdr:row>
      <xdr:rowOff>60960</xdr:rowOff>
    </xdr:from>
    <xdr:to>
      <xdr:col>6</xdr:col>
      <xdr:colOff>457200</xdr:colOff>
      <xdr:row>19</xdr:row>
      <xdr:rowOff>15240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CxnSpPr/>
      </xdr:nvCxnSpPr>
      <xdr:spPr>
        <a:xfrm flipV="1">
          <a:off x="662940" y="2621280"/>
          <a:ext cx="3688080" cy="685800"/>
        </a:xfrm>
        <a:prstGeom prst="line">
          <a:avLst/>
        </a:prstGeom>
        <a:ln w="19050">
          <a:solidFill>
            <a:srgbClr val="FFC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13</xdr:row>
      <xdr:rowOff>91440</xdr:rowOff>
    </xdr:from>
    <xdr:to>
      <xdr:col>6</xdr:col>
      <xdr:colOff>464820</xdr:colOff>
      <xdr:row>15</xdr:row>
      <xdr:rowOff>60960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CxnSpPr/>
      </xdr:nvCxnSpPr>
      <xdr:spPr>
        <a:xfrm flipV="1">
          <a:off x="670560" y="2286000"/>
          <a:ext cx="3688080" cy="335280"/>
        </a:xfrm>
        <a:prstGeom prst="line">
          <a:avLst/>
        </a:prstGeom>
        <a:ln w="19050">
          <a:solidFill>
            <a:srgbClr val="C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548640</xdr:colOff>
      <xdr:row>14</xdr:row>
      <xdr:rowOff>45720</xdr:rowOff>
    </xdr:from>
    <xdr:to>
      <xdr:col>6</xdr:col>
      <xdr:colOff>457200</xdr:colOff>
      <xdr:row>15</xdr:row>
      <xdr:rowOff>152400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 txBox="1"/>
      </xdr:nvSpPr>
      <xdr:spPr>
        <a:xfrm>
          <a:off x="3832860" y="2423160"/>
          <a:ext cx="518160" cy="2895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rgbClr val="FFC000"/>
              </a:solidFill>
            </a:rPr>
            <a:t>Yhat2</a:t>
          </a:r>
        </a:p>
      </xdr:txBody>
    </xdr:sp>
    <xdr:clientData/>
  </xdr:twoCellAnchor>
  <xdr:twoCellAnchor>
    <xdr:from>
      <xdr:col>6</xdr:col>
      <xdr:colOff>38100</xdr:colOff>
      <xdr:row>12</xdr:row>
      <xdr:rowOff>53340</xdr:rowOff>
    </xdr:from>
    <xdr:to>
      <xdr:col>6</xdr:col>
      <xdr:colOff>556260</xdr:colOff>
      <xdr:row>13</xdr:row>
      <xdr:rowOff>160020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 txBox="1"/>
      </xdr:nvSpPr>
      <xdr:spPr>
        <a:xfrm>
          <a:off x="3931920" y="2065020"/>
          <a:ext cx="518160" cy="2895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rgbClr val="C00000"/>
              </a:solidFill>
            </a:rPr>
            <a:t>Yhat3</a:t>
          </a:r>
        </a:p>
      </xdr:txBody>
    </xdr:sp>
    <xdr:clientData/>
  </xdr:twoCellAnchor>
  <xdr:twoCellAnchor>
    <xdr:from>
      <xdr:col>5</xdr:col>
      <xdr:colOff>495300</xdr:colOff>
      <xdr:row>17</xdr:row>
      <xdr:rowOff>152400</xdr:rowOff>
    </xdr:from>
    <xdr:to>
      <xdr:col>6</xdr:col>
      <xdr:colOff>403860</xdr:colOff>
      <xdr:row>19</xdr:row>
      <xdr:rowOff>76200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 txBox="1"/>
      </xdr:nvSpPr>
      <xdr:spPr>
        <a:xfrm>
          <a:off x="3779520" y="3078480"/>
          <a:ext cx="518160" cy="2895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rgbClr val="00B050"/>
              </a:solidFill>
            </a:rPr>
            <a:t>Yhat1</a:t>
          </a:r>
        </a:p>
      </xdr:txBody>
    </xdr:sp>
    <xdr:clientData/>
  </xdr:twoCellAnchor>
  <xdr:twoCellAnchor>
    <xdr:from>
      <xdr:col>7</xdr:col>
      <xdr:colOff>243840</xdr:colOff>
      <xdr:row>9</xdr:row>
      <xdr:rowOff>175260</xdr:rowOff>
    </xdr:from>
    <xdr:to>
      <xdr:col>10</xdr:col>
      <xdr:colOff>38100</xdr:colOff>
      <xdr:row>15</xdr:row>
      <xdr:rowOff>167640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 txBox="1"/>
      </xdr:nvSpPr>
      <xdr:spPr>
        <a:xfrm>
          <a:off x="4747260" y="1821180"/>
          <a:ext cx="1623060" cy="10896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>
              <a:solidFill>
                <a:srgbClr val="00B050"/>
              </a:solidFill>
            </a:rPr>
            <a:t>Yhat1</a:t>
          </a:r>
          <a:r>
            <a:rPr lang="en-US" sz="1200"/>
            <a:t> = 250 + 0.05X</a:t>
          </a:r>
        </a:p>
        <a:p>
          <a:endParaRPr lang="en-US" sz="12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>
              <a:solidFill>
                <a:srgbClr val="FFC000"/>
              </a:solidFill>
              <a:effectLst/>
              <a:latin typeface="+mn-lt"/>
              <a:ea typeface="+mn-ea"/>
              <a:cs typeface="+mn-cs"/>
            </a:rPr>
            <a:t>Yhat2</a:t>
          </a:r>
          <a:r>
            <a:rPr lang="en-US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302 + 0.1X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2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Yhat3</a:t>
          </a:r>
          <a:r>
            <a:rPr lang="en-US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400 + 0.05X</a:t>
          </a:r>
          <a:endParaRPr lang="en-US" sz="1400">
            <a:effectLst/>
          </a:endParaRPr>
        </a:p>
        <a:p>
          <a:endParaRPr lang="en-US" sz="1400"/>
        </a:p>
      </xdr:txBody>
    </xdr:sp>
    <xdr:clientData/>
  </xdr:twoCellAnchor>
  <xdr:twoCellAnchor>
    <xdr:from>
      <xdr:col>10</xdr:col>
      <xdr:colOff>518160</xdr:colOff>
      <xdr:row>10</xdr:row>
      <xdr:rowOff>30480</xdr:rowOff>
    </xdr:from>
    <xdr:to>
      <xdr:col>13</xdr:col>
      <xdr:colOff>619760</xdr:colOff>
      <xdr:row>16</xdr:row>
      <xdr:rowOff>40640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25F7EC08-8A1E-DF41-8A62-156528B3DF55}"/>
            </a:ext>
          </a:extLst>
        </xdr:cNvPr>
        <xdr:cNvSpPr txBox="1"/>
      </xdr:nvSpPr>
      <xdr:spPr>
        <a:xfrm>
          <a:off x="7498080" y="1960880"/>
          <a:ext cx="2113280" cy="1168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These 3 numbers are very close. No clear winer on the min total</a:t>
          </a:r>
          <a:r>
            <a:rPr lang="en-GB" sz="1100" baseline="0"/>
            <a:t> loss, compared to Tau = 0.1 or 0.9. Need more data to get clear winner</a:t>
          </a:r>
          <a:endParaRPr lang="en-GB" sz="1100"/>
        </a:p>
      </xdr:txBody>
    </xdr:sp>
    <xdr:clientData/>
  </xdr:twoCellAnchor>
  <xdr:twoCellAnchor>
    <xdr:from>
      <xdr:col>10</xdr:col>
      <xdr:colOff>568960</xdr:colOff>
      <xdr:row>8</xdr:row>
      <xdr:rowOff>81280</xdr:rowOff>
    </xdr:from>
    <xdr:to>
      <xdr:col>11</xdr:col>
      <xdr:colOff>416560</xdr:colOff>
      <xdr:row>9</xdr:row>
      <xdr:rowOff>162560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160830F4-42C0-ED4A-A667-34AD801D41F4}"/>
            </a:ext>
          </a:extLst>
        </xdr:cNvPr>
        <xdr:cNvCxnSpPr/>
      </xdr:nvCxnSpPr>
      <xdr:spPr>
        <a:xfrm>
          <a:off x="7548880" y="1625600"/>
          <a:ext cx="518160" cy="27432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589280</xdr:colOff>
      <xdr:row>18</xdr:row>
      <xdr:rowOff>162560</xdr:rowOff>
    </xdr:from>
    <xdr:to>
      <xdr:col>12</xdr:col>
      <xdr:colOff>60960</xdr:colOff>
      <xdr:row>26</xdr:row>
      <xdr:rowOff>40640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CE8E8CE-5B8B-2447-9572-8FDF463D5163}"/>
            </a:ext>
          </a:extLst>
        </xdr:cNvPr>
        <xdr:cNvSpPr txBox="1"/>
      </xdr:nvSpPr>
      <xdr:spPr>
        <a:xfrm>
          <a:off x="6228080" y="3637280"/>
          <a:ext cx="2153920" cy="1422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These are not the actual</a:t>
          </a:r>
          <a:r>
            <a:rPr lang="en-GB" sz="1100" baseline="0"/>
            <a:t> values for b0 (intercept) and b1 (gradient). They are just arbitary values. We need to find b0 and b1 such that the loss is minimised.</a:t>
          </a:r>
          <a:endParaRPr lang="en-GB" sz="1100"/>
        </a:p>
      </xdr:txBody>
    </xdr:sp>
    <xdr:clientData/>
  </xdr:twoCellAnchor>
  <xdr:twoCellAnchor>
    <xdr:from>
      <xdr:col>9</xdr:col>
      <xdr:colOff>81280</xdr:colOff>
      <xdr:row>16</xdr:row>
      <xdr:rowOff>30480</xdr:rowOff>
    </xdr:from>
    <xdr:to>
      <xdr:col>9</xdr:col>
      <xdr:colOff>172720</xdr:colOff>
      <xdr:row>18</xdr:row>
      <xdr:rowOff>121920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48F76911-DD64-AC43-B91D-DDFA1A12F94D}"/>
            </a:ext>
          </a:extLst>
        </xdr:cNvPr>
        <xdr:cNvCxnSpPr/>
      </xdr:nvCxnSpPr>
      <xdr:spPr>
        <a:xfrm>
          <a:off x="6390640" y="3119120"/>
          <a:ext cx="91440" cy="47752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7"/>
  <sheetViews>
    <sheetView workbookViewId="0">
      <selection activeCell="B3" sqref="B3"/>
    </sheetView>
  </sheetViews>
  <sheetFormatPr baseColWidth="10" defaultColWidth="8.83203125" defaultRowHeight="15" x14ac:dyDescent="0.2"/>
  <cols>
    <col min="1" max="2" width="8.83203125" style="2"/>
  </cols>
  <sheetData>
    <row r="1" spans="1:8" x14ac:dyDescent="0.2">
      <c r="A1" s="2" t="s">
        <v>0</v>
      </c>
      <c r="B1" s="1">
        <v>0.1</v>
      </c>
      <c r="D1" s="2" t="s">
        <v>0</v>
      </c>
      <c r="E1" s="1">
        <v>0.5</v>
      </c>
      <c r="G1" s="2" t="s">
        <v>0</v>
      </c>
      <c r="H1" s="1">
        <v>0.9</v>
      </c>
    </row>
    <row r="2" spans="1:8" x14ac:dyDescent="0.2">
      <c r="A2" s="2" t="s">
        <v>1</v>
      </c>
      <c r="B2" s="3" t="s">
        <v>2</v>
      </c>
      <c r="D2" s="2" t="s">
        <v>1</v>
      </c>
      <c r="E2" s="3" t="s">
        <v>2</v>
      </c>
      <c r="G2" s="2" t="s">
        <v>1</v>
      </c>
      <c r="H2" s="3" t="s">
        <v>2</v>
      </c>
    </row>
    <row r="3" spans="1:8" x14ac:dyDescent="0.2">
      <c r="A3" s="2">
        <v>-50</v>
      </c>
      <c r="B3" s="2">
        <f>B$1*MAX(A3,0)+(1-B$1)*MAX(-A3,0)</f>
        <v>45</v>
      </c>
      <c r="D3" s="2">
        <v>-50</v>
      </c>
      <c r="E3" s="2">
        <f>E$1*MAX(D3,0)+(1-E$1)*MAX(-D3,0)</f>
        <v>25</v>
      </c>
      <c r="G3" s="2">
        <v>-50</v>
      </c>
      <c r="H3" s="2">
        <f>H$1*MAX(G3,0)+(1-H$1)*MAX(-G3,0)</f>
        <v>4.9999999999999991</v>
      </c>
    </row>
    <row r="4" spans="1:8" x14ac:dyDescent="0.2">
      <c r="A4" s="2">
        <v>-45</v>
      </c>
      <c r="B4" s="2">
        <f t="shared" ref="B4:B23" si="0">B$1*MAX(A4,0)+(1-B$1)*MAX(-A4,0)</f>
        <v>40.5</v>
      </c>
      <c r="D4" s="2">
        <v>-45</v>
      </c>
      <c r="E4" s="2">
        <f t="shared" ref="E4:E23" si="1">E$1*MAX(D4,0)+(1-E$1)*MAX(-D4,0)</f>
        <v>22.5</v>
      </c>
      <c r="G4" s="2">
        <v>-45</v>
      </c>
      <c r="H4" s="2">
        <f t="shared" ref="H4:H23" si="2">H$1*MAX(G4,0)+(1-H$1)*MAX(-G4,0)</f>
        <v>4.4999999999999991</v>
      </c>
    </row>
    <row r="5" spans="1:8" x14ac:dyDescent="0.2">
      <c r="A5" s="2">
        <v>-40</v>
      </c>
      <c r="B5" s="2">
        <f t="shared" si="0"/>
        <v>36</v>
      </c>
      <c r="D5" s="2">
        <v>-40</v>
      </c>
      <c r="E5" s="2">
        <f t="shared" si="1"/>
        <v>20</v>
      </c>
      <c r="G5" s="2">
        <v>-40</v>
      </c>
      <c r="H5" s="2">
        <f t="shared" si="2"/>
        <v>3.9999999999999991</v>
      </c>
    </row>
    <row r="6" spans="1:8" x14ac:dyDescent="0.2">
      <c r="A6" s="2">
        <v>-35</v>
      </c>
      <c r="B6" s="2">
        <f t="shared" si="0"/>
        <v>31.5</v>
      </c>
      <c r="D6" s="2">
        <v>-35</v>
      </c>
      <c r="E6" s="2">
        <f t="shared" si="1"/>
        <v>17.5</v>
      </c>
      <c r="G6" s="2">
        <v>-35</v>
      </c>
      <c r="H6" s="2">
        <f t="shared" si="2"/>
        <v>3.4999999999999991</v>
      </c>
    </row>
    <row r="7" spans="1:8" x14ac:dyDescent="0.2">
      <c r="A7" s="2">
        <v>-30</v>
      </c>
      <c r="B7" s="2">
        <f t="shared" si="0"/>
        <v>27</v>
      </c>
      <c r="D7" s="2">
        <v>-30</v>
      </c>
      <c r="E7" s="2">
        <f t="shared" si="1"/>
        <v>15</v>
      </c>
      <c r="G7" s="2">
        <v>-30</v>
      </c>
      <c r="H7" s="2">
        <f t="shared" si="2"/>
        <v>2.9999999999999991</v>
      </c>
    </row>
    <row r="8" spans="1:8" x14ac:dyDescent="0.2">
      <c r="A8" s="2">
        <v>-25</v>
      </c>
      <c r="B8" s="2">
        <f t="shared" si="0"/>
        <v>22.5</v>
      </c>
      <c r="D8" s="2">
        <v>-25</v>
      </c>
      <c r="E8" s="2">
        <f t="shared" si="1"/>
        <v>12.5</v>
      </c>
      <c r="G8" s="2">
        <v>-25</v>
      </c>
      <c r="H8" s="2">
        <f t="shared" si="2"/>
        <v>2.4999999999999996</v>
      </c>
    </row>
    <row r="9" spans="1:8" x14ac:dyDescent="0.2">
      <c r="A9" s="2">
        <v>-20</v>
      </c>
      <c r="B9" s="2">
        <f t="shared" si="0"/>
        <v>18</v>
      </c>
      <c r="D9" s="2">
        <v>-20</v>
      </c>
      <c r="E9" s="2">
        <f t="shared" si="1"/>
        <v>10</v>
      </c>
      <c r="G9" s="2">
        <v>-20</v>
      </c>
      <c r="H9" s="2">
        <f t="shared" si="2"/>
        <v>1.9999999999999996</v>
      </c>
    </row>
    <row r="10" spans="1:8" x14ac:dyDescent="0.2">
      <c r="A10" s="2">
        <v>-15</v>
      </c>
      <c r="B10" s="2">
        <f t="shared" si="0"/>
        <v>13.5</v>
      </c>
      <c r="D10" s="2">
        <v>-15</v>
      </c>
      <c r="E10" s="2">
        <f t="shared" si="1"/>
        <v>7.5</v>
      </c>
      <c r="G10" s="2">
        <v>-15</v>
      </c>
      <c r="H10" s="2">
        <f t="shared" si="2"/>
        <v>1.4999999999999996</v>
      </c>
    </row>
    <row r="11" spans="1:8" x14ac:dyDescent="0.2">
      <c r="A11" s="2">
        <v>-10</v>
      </c>
      <c r="B11" s="2">
        <f t="shared" si="0"/>
        <v>9</v>
      </c>
      <c r="D11" s="2">
        <v>-10</v>
      </c>
      <c r="E11" s="2">
        <f t="shared" si="1"/>
        <v>5</v>
      </c>
      <c r="G11" s="2">
        <v>-10</v>
      </c>
      <c r="H11" s="2">
        <f t="shared" si="2"/>
        <v>0.99999999999999978</v>
      </c>
    </row>
    <row r="12" spans="1:8" x14ac:dyDescent="0.2">
      <c r="A12" s="2">
        <v>-5</v>
      </c>
      <c r="B12" s="2">
        <f t="shared" si="0"/>
        <v>4.5</v>
      </c>
      <c r="D12" s="2">
        <v>-5</v>
      </c>
      <c r="E12" s="2">
        <f t="shared" si="1"/>
        <v>2.5</v>
      </c>
      <c r="G12" s="2">
        <v>-5</v>
      </c>
      <c r="H12" s="2">
        <f t="shared" si="2"/>
        <v>0.49999999999999989</v>
      </c>
    </row>
    <row r="13" spans="1:8" x14ac:dyDescent="0.2">
      <c r="A13" s="2">
        <v>0</v>
      </c>
      <c r="B13" s="2">
        <f t="shared" si="0"/>
        <v>0</v>
      </c>
      <c r="D13" s="2">
        <v>0</v>
      </c>
      <c r="E13" s="2">
        <f t="shared" si="1"/>
        <v>0</v>
      </c>
      <c r="G13" s="2">
        <v>0</v>
      </c>
      <c r="H13" s="2">
        <f t="shared" si="2"/>
        <v>0</v>
      </c>
    </row>
    <row r="14" spans="1:8" x14ac:dyDescent="0.2">
      <c r="A14" s="2">
        <v>5</v>
      </c>
      <c r="B14" s="2">
        <f t="shared" si="0"/>
        <v>0.5</v>
      </c>
      <c r="D14" s="2">
        <v>5</v>
      </c>
      <c r="E14" s="2">
        <f t="shared" si="1"/>
        <v>2.5</v>
      </c>
      <c r="G14" s="2">
        <v>5</v>
      </c>
      <c r="H14" s="2">
        <f t="shared" si="2"/>
        <v>4.5</v>
      </c>
    </row>
    <row r="15" spans="1:8" x14ac:dyDescent="0.2">
      <c r="A15" s="2">
        <v>10</v>
      </c>
      <c r="B15" s="2">
        <f t="shared" si="0"/>
        <v>1</v>
      </c>
      <c r="D15" s="2">
        <v>10</v>
      </c>
      <c r="E15" s="2">
        <f t="shared" si="1"/>
        <v>5</v>
      </c>
      <c r="G15" s="2">
        <v>10</v>
      </c>
      <c r="H15" s="2">
        <f t="shared" si="2"/>
        <v>9</v>
      </c>
    </row>
    <row r="16" spans="1:8" x14ac:dyDescent="0.2">
      <c r="A16" s="2">
        <v>15</v>
      </c>
      <c r="B16" s="2">
        <f t="shared" si="0"/>
        <v>1.5</v>
      </c>
      <c r="D16" s="2">
        <v>15</v>
      </c>
      <c r="E16" s="2">
        <f t="shared" si="1"/>
        <v>7.5</v>
      </c>
      <c r="G16" s="2">
        <v>15</v>
      </c>
      <c r="H16" s="2">
        <f t="shared" si="2"/>
        <v>13.5</v>
      </c>
    </row>
    <row r="17" spans="1:8" x14ac:dyDescent="0.2">
      <c r="A17" s="2">
        <v>20</v>
      </c>
      <c r="B17" s="2">
        <f t="shared" si="0"/>
        <v>2</v>
      </c>
      <c r="D17" s="2">
        <v>20</v>
      </c>
      <c r="E17" s="2">
        <f t="shared" si="1"/>
        <v>10</v>
      </c>
      <c r="G17" s="2">
        <v>20</v>
      </c>
      <c r="H17" s="2">
        <f t="shared" si="2"/>
        <v>18</v>
      </c>
    </row>
    <row r="18" spans="1:8" x14ac:dyDescent="0.2">
      <c r="A18" s="2">
        <v>25</v>
      </c>
      <c r="B18" s="2">
        <f t="shared" si="0"/>
        <v>2.5</v>
      </c>
      <c r="D18" s="2">
        <v>25</v>
      </c>
      <c r="E18" s="2">
        <f t="shared" si="1"/>
        <v>12.5</v>
      </c>
      <c r="G18" s="2">
        <v>25</v>
      </c>
      <c r="H18" s="2">
        <f t="shared" si="2"/>
        <v>22.5</v>
      </c>
    </row>
    <row r="19" spans="1:8" x14ac:dyDescent="0.2">
      <c r="A19" s="2">
        <v>30</v>
      </c>
      <c r="B19" s="2">
        <f t="shared" si="0"/>
        <v>3</v>
      </c>
      <c r="D19" s="2">
        <v>30</v>
      </c>
      <c r="E19" s="2">
        <f t="shared" si="1"/>
        <v>15</v>
      </c>
      <c r="G19" s="2">
        <v>30</v>
      </c>
      <c r="H19" s="2">
        <f t="shared" si="2"/>
        <v>27</v>
      </c>
    </row>
    <row r="20" spans="1:8" x14ac:dyDescent="0.2">
      <c r="A20" s="2">
        <v>35</v>
      </c>
      <c r="B20" s="2">
        <f t="shared" si="0"/>
        <v>3.5</v>
      </c>
      <c r="D20" s="2">
        <v>35</v>
      </c>
      <c r="E20" s="2">
        <f t="shared" si="1"/>
        <v>17.5</v>
      </c>
      <c r="G20" s="2">
        <v>35</v>
      </c>
      <c r="H20" s="2">
        <f t="shared" si="2"/>
        <v>31.5</v>
      </c>
    </row>
    <row r="21" spans="1:8" x14ac:dyDescent="0.2">
      <c r="A21" s="2">
        <v>40</v>
      </c>
      <c r="B21" s="2">
        <f t="shared" si="0"/>
        <v>4</v>
      </c>
      <c r="D21" s="2">
        <v>40</v>
      </c>
      <c r="E21" s="2">
        <f t="shared" si="1"/>
        <v>20</v>
      </c>
      <c r="G21" s="2">
        <v>40</v>
      </c>
      <c r="H21" s="2">
        <f t="shared" si="2"/>
        <v>36</v>
      </c>
    </row>
    <row r="22" spans="1:8" x14ac:dyDescent="0.2">
      <c r="A22" s="2">
        <v>45</v>
      </c>
      <c r="B22" s="2">
        <f t="shared" si="0"/>
        <v>4.5</v>
      </c>
      <c r="D22" s="2">
        <v>45</v>
      </c>
      <c r="E22" s="2">
        <f t="shared" si="1"/>
        <v>22.5</v>
      </c>
      <c r="G22" s="2">
        <v>45</v>
      </c>
      <c r="H22" s="2">
        <f t="shared" si="2"/>
        <v>40.5</v>
      </c>
    </row>
    <row r="23" spans="1:8" x14ac:dyDescent="0.2">
      <c r="A23" s="2">
        <v>50</v>
      </c>
      <c r="B23" s="2">
        <f t="shared" si="0"/>
        <v>5</v>
      </c>
      <c r="D23" s="2">
        <v>50</v>
      </c>
      <c r="E23" s="2">
        <f t="shared" si="1"/>
        <v>25</v>
      </c>
      <c r="G23" s="2">
        <v>50</v>
      </c>
      <c r="H23" s="2">
        <f t="shared" si="2"/>
        <v>45</v>
      </c>
    </row>
    <row r="26" spans="1:8" x14ac:dyDescent="0.2">
      <c r="A26" s="2" t="s">
        <v>1</v>
      </c>
      <c r="B26" s="2" t="s">
        <v>3</v>
      </c>
    </row>
    <row r="27" spans="1:8" x14ac:dyDescent="0.2">
      <c r="A27" s="2">
        <v>-50</v>
      </c>
      <c r="B27" s="2">
        <f>A27^2</f>
        <v>2500</v>
      </c>
    </row>
    <row r="28" spans="1:8" x14ac:dyDescent="0.2">
      <c r="A28" s="2">
        <v>-45</v>
      </c>
      <c r="B28" s="2">
        <f t="shared" ref="B28:B47" si="3">A28^2</f>
        <v>2025</v>
      </c>
    </row>
    <row r="29" spans="1:8" x14ac:dyDescent="0.2">
      <c r="A29" s="2">
        <v>-40</v>
      </c>
      <c r="B29" s="2">
        <f t="shared" si="3"/>
        <v>1600</v>
      </c>
    </row>
    <row r="30" spans="1:8" x14ac:dyDescent="0.2">
      <c r="A30" s="2">
        <v>-35</v>
      </c>
      <c r="B30" s="2">
        <f t="shared" si="3"/>
        <v>1225</v>
      </c>
    </row>
    <row r="31" spans="1:8" x14ac:dyDescent="0.2">
      <c r="A31" s="2">
        <v>-30</v>
      </c>
      <c r="B31" s="2">
        <f t="shared" si="3"/>
        <v>900</v>
      </c>
    </row>
    <row r="32" spans="1:8" x14ac:dyDescent="0.2">
      <c r="A32" s="2">
        <v>-25</v>
      </c>
      <c r="B32" s="2">
        <f t="shared" si="3"/>
        <v>625</v>
      </c>
    </row>
    <row r="33" spans="1:2" x14ac:dyDescent="0.2">
      <c r="A33" s="2">
        <v>-20</v>
      </c>
      <c r="B33" s="2">
        <f t="shared" si="3"/>
        <v>400</v>
      </c>
    </row>
    <row r="34" spans="1:2" x14ac:dyDescent="0.2">
      <c r="A34" s="2">
        <v>-15</v>
      </c>
      <c r="B34" s="2">
        <f t="shared" si="3"/>
        <v>225</v>
      </c>
    </row>
    <row r="35" spans="1:2" x14ac:dyDescent="0.2">
      <c r="A35" s="2">
        <v>-10</v>
      </c>
      <c r="B35" s="2">
        <f t="shared" si="3"/>
        <v>100</v>
      </c>
    </row>
    <row r="36" spans="1:2" x14ac:dyDescent="0.2">
      <c r="A36" s="2">
        <v>-5</v>
      </c>
      <c r="B36" s="2">
        <f t="shared" si="3"/>
        <v>25</v>
      </c>
    </row>
    <row r="37" spans="1:2" x14ac:dyDescent="0.2">
      <c r="A37" s="2">
        <v>0</v>
      </c>
      <c r="B37" s="2">
        <f t="shared" si="3"/>
        <v>0</v>
      </c>
    </row>
    <row r="38" spans="1:2" x14ac:dyDescent="0.2">
      <c r="A38" s="2">
        <v>5</v>
      </c>
      <c r="B38" s="2">
        <f t="shared" si="3"/>
        <v>25</v>
      </c>
    </row>
    <row r="39" spans="1:2" x14ac:dyDescent="0.2">
      <c r="A39" s="2">
        <v>10</v>
      </c>
      <c r="B39" s="2">
        <f t="shared" si="3"/>
        <v>100</v>
      </c>
    </row>
    <row r="40" spans="1:2" x14ac:dyDescent="0.2">
      <c r="A40" s="2">
        <v>15</v>
      </c>
      <c r="B40" s="2">
        <f t="shared" si="3"/>
        <v>225</v>
      </c>
    </row>
    <row r="41" spans="1:2" x14ac:dyDescent="0.2">
      <c r="A41" s="2">
        <v>20</v>
      </c>
      <c r="B41" s="2">
        <f t="shared" si="3"/>
        <v>400</v>
      </c>
    </row>
    <row r="42" spans="1:2" x14ac:dyDescent="0.2">
      <c r="A42" s="2">
        <v>25</v>
      </c>
      <c r="B42" s="2">
        <f t="shared" si="3"/>
        <v>625</v>
      </c>
    </row>
    <row r="43" spans="1:2" x14ac:dyDescent="0.2">
      <c r="A43" s="2">
        <v>30</v>
      </c>
      <c r="B43" s="2">
        <f t="shared" si="3"/>
        <v>900</v>
      </c>
    </row>
    <row r="44" spans="1:2" x14ac:dyDescent="0.2">
      <c r="A44" s="2">
        <v>35</v>
      </c>
      <c r="B44" s="2">
        <f t="shared" si="3"/>
        <v>1225</v>
      </c>
    </row>
    <row r="45" spans="1:2" x14ac:dyDescent="0.2">
      <c r="A45" s="2">
        <v>40</v>
      </c>
      <c r="B45" s="2">
        <f t="shared" si="3"/>
        <v>1600</v>
      </c>
    </row>
    <row r="46" spans="1:2" x14ac:dyDescent="0.2">
      <c r="A46" s="2">
        <v>45</v>
      </c>
      <c r="B46" s="2">
        <f t="shared" si="3"/>
        <v>2025</v>
      </c>
    </row>
    <row r="47" spans="1:2" x14ac:dyDescent="0.2">
      <c r="A47" s="2">
        <v>50</v>
      </c>
      <c r="B47" s="2">
        <f t="shared" si="3"/>
        <v>2500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30"/>
  <sheetViews>
    <sheetView tabSelected="1" zoomScale="125" workbookViewId="0">
      <selection activeCell="E5" sqref="E5"/>
    </sheetView>
  </sheetViews>
  <sheetFormatPr baseColWidth="10" defaultColWidth="8.83203125" defaultRowHeight="15" x14ac:dyDescent="0.2"/>
  <cols>
    <col min="1" max="1" width="9.6640625" style="2" customWidth="1"/>
    <col min="2" max="2" width="11.5" style="2" customWidth="1"/>
  </cols>
  <sheetData>
    <row r="1" spans="1:17" x14ac:dyDescent="0.2">
      <c r="E1" s="11" t="s">
        <v>7</v>
      </c>
      <c r="F1" s="11"/>
      <c r="G1" s="11"/>
      <c r="J1" s="11" t="s">
        <v>7</v>
      </c>
      <c r="K1" s="11"/>
      <c r="L1" s="11"/>
      <c r="O1" s="11" t="s">
        <v>7</v>
      </c>
      <c r="P1" s="11"/>
      <c r="Q1" s="11"/>
    </row>
    <row r="2" spans="1:17" x14ac:dyDescent="0.2">
      <c r="E2" s="3">
        <v>0.1</v>
      </c>
      <c r="F2" s="2">
        <v>0.5</v>
      </c>
      <c r="G2" s="2">
        <v>0.9</v>
      </c>
      <c r="J2" s="3">
        <v>0.1</v>
      </c>
      <c r="K2" s="2">
        <v>0.5</v>
      </c>
      <c r="L2" s="2">
        <v>0.9</v>
      </c>
      <c r="O2" s="3">
        <v>0.1</v>
      </c>
      <c r="P2" s="2">
        <v>0.5</v>
      </c>
      <c r="Q2" s="2">
        <v>0.9</v>
      </c>
    </row>
    <row r="3" spans="1:17" x14ac:dyDescent="0.2">
      <c r="A3" s="2" t="s">
        <v>4</v>
      </c>
      <c r="B3" s="2" t="s">
        <v>5</v>
      </c>
      <c r="C3" s="8" t="s">
        <v>6</v>
      </c>
      <c r="D3" s="2" t="s">
        <v>1</v>
      </c>
      <c r="E3" s="3" t="s">
        <v>8</v>
      </c>
      <c r="F3" s="3" t="s">
        <v>8</v>
      </c>
      <c r="G3" s="3" t="s">
        <v>8</v>
      </c>
      <c r="H3" s="9" t="s">
        <v>10</v>
      </c>
      <c r="I3" s="2" t="s">
        <v>1</v>
      </c>
      <c r="J3" s="3" t="s">
        <v>8</v>
      </c>
      <c r="K3" s="3" t="s">
        <v>8</v>
      </c>
      <c r="L3" s="3" t="s">
        <v>8</v>
      </c>
      <c r="M3" s="10" t="s">
        <v>11</v>
      </c>
      <c r="N3" s="2" t="s">
        <v>1</v>
      </c>
      <c r="O3" s="3" t="s">
        <v>8</v>
      </c>
      <c r="P3" s="3" t="s">
        <v>8</v>
      </c>
      <c r="Q3" s="3" t="s">
        <v>8</v>
      </c>
    </row>
    <row r="4" spans="1:17" x14ac:dyDescent="0.2">
      <c r="A4" s="2">
        <v>420</v>
      </c>
      <c r="B4" s="2">
        <v>256</v>
      </c>
      <c r="C4" s="6">
        <f>250+ (0.05*A4)</f>
        <v>271</v>
      </c>
      <c r="D4" s="6">
        <f xml:space="preserve"> B4-C4</f>
        <v>-15</v>
      </c>
      <c r="E4" s="7">
        <f xml:space="preserve"> E$2*MAX(D4,0)+(1-E$2)*MAX(-D4,0)</f>
        <v>13.5</v>
      </c>
      <c r="F4" s="7">
        <f xml:space="preserve"> F$2*MAX(D4,0)+(1-F$2)*MAX(-D4,0)</f>
        <v>7.5</v>
      </c>
      <c r="G4" s="7">
        <f xml:space="preserve"> G$2*MAX(D4,0)+(1-G$2)*MAX(-D4,0)</f>
        <v>1.4999999999999996</v>
      </c>
      <c r="H4" s="6">
        <f xml:space="preserve"> 302 + (0.1*A4)</f>
        <v>344</v>
      </c>
      <c r="I4" s="6">
        <f xml:space="preserve"> B4 - H4</f>
        <v>-88</v>
      </c>
      <c r="J4" s="7">
        <f xml:space="preserve"> J$2*MAX(I4,0)+(1-J$2)*MAX(-I4,0)</f>
        <v>79.2</v>
      </c>
      <c r="K4" s="7">
        <f xml:space="preserve"> K$2*MAX(I4,0)+(1-K$2)*MAX(-I4,0)</f>
        <v>44</v>
      </c>
      <c r="L4" s="7">
        <f xml:space="preserve"> L$2*MAX(I4,0)+(1-L$2)*MAX(-I4,0)</f>
        <v>8.7999999999999972</v>
      </c>
      <c r="M4" s="6">
        <f xml:space="preserve"> 400 + (0.05*A4)</f>
        <v>421</v>
      </c>
      <c r="N4" s="6">
        <f xml:space="preserve"> B4 - M4</f>
        <v>-165</v>
      </c>
      <c r="O4" s="7">
        <f t="shared" ref="O4:O7" si="0" xml:space="preserve"> O$2*MAX(N4,0)+(1-O$2)*MAX(-N4,0)</f>
        <v>148.5</v>
      </c>
      <c r="P4" s="7">
        <f xml:space="preserve"> P$2*MAX(N4,0)+(1-P$2)*MAX(-N4,0)</f>
        <v>82.5</v>
      </c>
      <c r="Q4" s="7">
        <f xml:space="preserve"> Q$2*MAX(N4,0)+(1-Q$2)*MAX(-N4,0)</f>
        <v>16.499999999999996</v>
      </c>
    </row>
    <row r="5" spans="1:17" x14ac:dyDescent="0.2">
      <c r="A5" s="2">
        <v>541</v>
      </c>
      <c r="B5" s="2">
        <v>311</v>
      </c>
      <c r="C5" s="6">
        <f t="shared" ref="C5:C7" si="1">250+ (0.05*A5)</f>
        <v>277.05</v>
      </c>
      <c r="D5" s="6">
        <f t="shared" ref="D5:D7" si="2" xml:space="preserve"> B5-C5</f>
        <v>33.949999999999989</v>
      </c>
      <c r="E5" s="7">
        <f t="shared" ref="E4:E7" si="3" xml:space="preserve"> E$2*MAX(D5,0)+(1-E$2)*MAX(-D5,0)</f>
        <v>3.3949999999999991</v>
      </c>
      <c r="F5" s="7">
        <f t="shared" ref="F5:F7" si="4" xml:space="preserve"> F$2*MAX(D5,0)+(1-F$2)*MAX(-D5,0)</f>
        <v>16.974999999999994</v>
      </c>
      <c r="G5" s="7">
        <f t="shared" ref="G5:G7" si="5" xml:space="preserve"> G$2*MAX(D5,0)+(1-G$2)*MAX(-D5,0)</f>
        <v>30.554999999999989</v>
      </c>
      <c r="H5" s="6">
        <f t="shared" ref="H5:H7" si="6" xml:space="preserve"> 302 + (0.1*A5)</f>
        <v>356.1</v>
      </c>
      <c r="I5" s="6">
        <f t="shared" ref="I5:I7" si="7" xml:space="preserve"> B5 - H5</f>
        <v>-45.100000000000023</v>
      </c>
      <c r="J5" s="7">
        <f t="shared" ref="J5:J7" si="8" xml:space="preserve"> J$2*MAX(I5,0)+(1-J$2)*MAX(-I5,0)</f>
        <v>40.590000000000025</v>
      </c>
      <c r="K5" s="7">
        <f t="shared" ref="K5:K7" si="9" xml:space="preserve"> K$2*MAX(I5,0)+(1-K$2)*MAX(-I5,0)</f>
        <v>22.550000000000011</v>
      </c>
      <c r="L5" s="7">
        <f t="shared" ref="L5:L7" si="10" xml:space="preserve"> L$2*MAX(I5,0)+(1-L$2)*MAX(-I5,0)</f>
        <v>4.5100000000000016</v>
      </c>
      <c r="M5" s="6">
        <f t="shared" ref="M5:M7" si="11" xml:space="preserve"> 400 + (0.05*A5)</f>
        <v>427.05</v>
      </c>
      <c r="N5" s="6">
        <f t="shared" ref="N5:N7" si="12" xml:space="preserve"> B5 - M5</f>
        <v>-116.05000000000001</v>
      </c>
      <c r="O5" s="7">
        <f t="shared" si="0"/>
        <v>104.44500000000001</v>
      </c>
      <c r="P5" s="7">
        <f t="shared" ref="P5:P7" si="13" xml:space="preserve"> P$2*MAX(N5,0)+(1-P$2)*MAX(-N5,0)</f>
        <v>58.025000000000006</v>
      </c>
      <c r="Q5" s="7">
        <f t="shared" ref="Q5:Q7" si="14" xml:space="preserve"> Q$2*MAX(N5,0)+(1-Q$2)*MAX(-N5,0)</f>
        <v>11.604999999999999</v>
      </c>
    </row>
    <row r="6" spans="1:17" x14ac:dyDescent="0.2">
      <c r="A6" s="2">
        <v>901</v>
      </c>
      <c r="B6" s="2">
        <v>486</v>
      </c>
      <c r="C6" s="6">
        <f t="shared" si="1"/>
        <v>295.05</v>
      </c>
      <c r="D6" s="6">
        <f t="shared" si="2"/>
        <v>190.95</v>
      </c>
      <c r="E6" s="7">
        <f t="shared" si="3"/>
        <v>19.094999999999999</v>
      </c>
      <c r="F6" s="7">
        <f t="shared" si="4"/>
        <v>95.474999999999994</v>
      </c>
      <c r="G6" s="7">
        <f t="shared" si="5"/>
        <v>171.85499999999999</v>
      </c>
      <c r="H6" s="6">
        <f t="shared" si="6"/>
        <v>392.1</v>
      </c>
      <c r="I6" s="6">
        <f t="shared" si="7"/>
        <v>93.899999999999977</v>
      </c>
      <c r="J6" s="7">
        <f t="shared" si="8"/>
        <v>9.3899999999999988</v>
      </c>
      <c r="K6" s="7">
        <f t="shared" si="9"/>
        <v>46.949999999999989</v>
      </c>
      <c r="L6" s="7">
        <f t="shared" si="10"/>
        <v>84.509999999999977</v>
      </c>
      <c r="M6" s="6">
        <f t="shared" si="11"/>
        <v>445.05</v>
      </c>
      <c r="N6" s="6">
        <f t="shared" si="12"/>
        <v>40.949999999999989</v>
      </c>
      <c r="O6" s="7">
        <f t="shared" si="0"/>
        <v>4.0949999999999989</v>
      </c>
      <c r="P6" s="7">
        <f t="shared" si="13"/>
        <v>20.474999999999994</v>
      </c>
      <c r="Q6" s="7">
        <f t="shared" si="14"/>
        <v>36.85499999999999</v>
      </c>
    </row>
    <row r="7" spans="1:17" x14ac:dyDescent="0.2">
      <c r="A7" s="2">
        <v>639</v>
      </c>
      <c r="B7" s="2">
        <v>403</v>
      </c>
      <c r="C7" s="6">
        <f t="shared" si="1"/>
        <v>281.95</v>
      </c>
      <c r="D7" s="6">
        <f t="shared" si="2"/>
        <v>121.05000000000001</v>
      </c>
      <c r="E7" s="7">
        <f t="shared" si="3"/>
        <v>12.105000000000002</v>
      </c>
      <c r="F7" s="7">
        <f t="shared" si="4"/>
        <v>60.525000000000006</v>
      </c>
      <c r="G7" s="7">
        <f t="shared" si="5"/>
        <v>108.94500000000001</v>
      </c>
      <c r="H7" s="6">
        <f t="shared" si="6"/>
        <v>365.9</v>
      </c>
      <c r="I7" s="6">
        <f t="shared" si="7"/>
        <v>37.100000000000023</v>
      </c>
      <c r="J7" s="7">
        <f t="shared" si="8"/>
        <v>3.7100000000000026</v>
      </c>
      <c r="K7" s="7">
        <f t="shared" si="9"/>
        <v>18.550000000000011</v>
      </c>
      <c r="L7" s="7">
        <f t="shared" si="10"/>
        <v>33.390000000000022</v>
      </c>
      <c r="M7" s="6">
        <f t="shared" si="11"/>
        <v>431.95</v>
      </c>
      <c r="N7" s="6">
        <f t="shared" si="12"/>
        <v>-28.949999999999989</v>
      </c>
      <c r="O7" s="7">
        <f t="shared" si="0"/>
        <v>26.054999999999989</v>
      </c>
      <c r="P7" s="7">
        <f t="shared" si="13"/>
        <v>14.474999999999994</v>
      </c>
      <c r="Q7" s="7">
        <f t="shared" si="14"/>
        <v>2.8949999999999982</v>
      </c>
    </row>
    <row r="8" spans="1:17" x14ac:dyDescent="0.2">
      <c r="D8" s="4" t="s">
        <v>9</v>
      </c>
      <c r="E8" s="12">
        <f>SUM(E4:E7)</f>
        <v>48.094999999999999</v>
      </c>
      <c r="F8" s="5">
        <f t="shared" ref="F8:G8" si="15">SUM(F4:F7)</f>
        <v>180.47499999999999</v>
      </c>
      <c r="G8" s="5">
        <f t="shared" si="15"/>
        <v>312.85499999999996</v>
      </c>
      <c r="I8" s="4" t="s">
        <v>9</v>
      </c>
      <c r="J8" s="5">
        <f>SUM(J4:J7)</f>
        <v>132.89000000000001</v>
      </c>
      <c r="K8" s="5">
        <f t="shared" ref="K8:L8" si="16">SUM(K4:K7)</f>
        <v>132.05000000000001</v>
      </c>
      <c r="L8" s="5">
        <f t="shared" si="16"/>
        <v>131.21</v>
      </c>
      <c r="N8" s="4" t="s">
        <v>9</v>
      </c>
      <c r="O8" s="5">
        <f>SUM(O4:O7)</f>
        <v>283.09499999999997</v>
      </c>
      <c r="P8" s="5">
        <f t="shared" ref="P8:Q8" si="17">SUM(P4:P7)</f>
        <v>175.47499999999999</v>
      </c>
      <c r="Q8" s="12">
        <f t="shared" si="17"/>
        <v>67.854999999999976</v>
      </c>
    </row>
    <row r="30" spans="2:2" x14ac:dyDescent="0.2">
      <c r="B30" s="2">
        <f>E$2*MAX(D4,0)+(1-E$2)*MAX(-D4,0)</f>
        <v>13.5</v>
      </c>
    </row>
  </sheetData>
  <mergeCells count="3">
    <mergeCell ref="E1:G1"/>
    <mergeCell ref="J1:L1"/>
    <mergeCell ref="O1:Q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By Tau</vt:lpstr>
      <vt:lpstr>Total Loss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2020-02-12T13:41:14Z</dcterms:modified>
</cp:coreProperties>
</file>