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MARS Degree 1" sheetId="1" r:id="rId1"/>
    <sheet name="MARS Degree 2" sheetId="2" r:id="rId2"/>
  </sheets>
  <calcPr calcId="152511"/>
</workbook>
</file>

<file path=xl/calcChain.xml><?xml version="1.0" encoding="utf-8"?>
<calcChain xmlns="http://schemas.openxmlformats.org/spreadsheetml/2006/main">
  <c r="C47" i="1" l="1"/>
  <c r="C42" i="1"/>
  <c r="C40" i="1"/>
  <c r="C39" i="1"/>
  <c r="C38" i="1"/>
  <c r="C37" i="1"/>
  <c r="C52" i="2"/>
  <c r="C40" i="2"/>
  <c r="C24" i="2"/>
  <c r="C23" i="2"/>
  <c r="C26" i="2"/>
</calcChain>
</file>

<file path=xl/sharedStrings.xml><?xml version="1.0" encoding="utf-8"?>
<sst xmlns="http://schemas.openxmlformats.org/spreadsheetml/2006/main" count="99" uniqueCount="74">
  <si>
    <t>coefficients</t>
  </si>
  <si>
    <t>(Intercept)</t>
  </si>
  <si>
    <t>townANGMOKIO</t>
  </si>
  <si>
    <t>townBEDOK</t>
  </si>
  <si>
    <t>townBISHAN</t>
  </si>
  <si>
    <t>townBUKITBATOK</t>
  </si>
  <si>
    <t>townBUKITMERAH</t>
  </si>
  <si>
    <t>townBUKITTIMAH</t>
  </si>
  <si>
    <t>townCENTRALAREA</t>
  </si>
  <si>
    <t>townCHOACHUKANG</t>
  </si>
  <si>
    <t>townCLEMENTI</t>
  </si>
  <si>
    <t>townGEYLANG</t>
  </si>
  <si>
    <t>townHOUGANG</t>
  </si>
  <si>
    <t>townJURONGEAST</t>
  </si>
  <si>
    <t>townKALLANG/WHAMPOA</t>
  </si>
  <si>
    <t>townMARINEPARADE</t>
  </si>
  <si>
    <t>townPASIRRIS</t>
  </si>
  <si>
    <t>townQUEENSTOWN</t>
  </si>
  <si>
    <t>townSEMBAWANG</t>
  </si>
  <si>
    <t>townSERANGOON</t>
  </si>
  <si>
    <t>townTAMPINES</t>
  </si>
  <si>
    <t>townTOAPAYOH</t>
  </si>
  <si>
    <t>townWOODLANDS</t>
  </si>
  <si>
    <t>storey_range07TO09</t>
  </si>
  <si>
    <t>storey_range10TO12</t>
  </si>
  <si>
    <t>storey_range13TO15</t>
  </si>
  <si>
    <t>storey_range16TO18</t>
  </si>
  <si>
    <t>storey_range19TO21</t>
  </si>
  <si>
    <t>storey_range22TO24</t>
  </si>
  <si>
    <t>storey_range25TO27</t>
  </si>
  <si>
    <t>storey_range28TO30</t>
  </si>
  <si>
    <t>storey_range31TO33</t>
  </si>
  <si>
    <t>storey_range34TO36</t>
  </si>
  <si>
    <t>storey_range37TO39</t>
  </si>
  <si>
    <t>storey_range40TO42</t>
  </si>
  <si>
    <t>h(90-floor_area_sqm)</t>
  </si>
  <si>
    <t>h(floor_area_sqm-90)</t>
  </si>
  <si>
    <t>h(floor_area_sqm-93)</t>
  </si>
  <si>
    <t>h(remaining_lease_years-59)</t>
  </si>
  <si>
    <t>h(remaining_lease_years-65)</t>
  </si>
  <si>
    <t>h(75-remaining_lease_years)</t>
  </si>
  <si>
    <t>h(remaining_lease_years-75)</t>
  </si>
  <si>
    <t>h(remaining_lease_years-84)</t>
  </si>
  <si>
    <t>h(remaining_lease_years-91)</t>
  </si>
  <si>
    <t>h(remaining_lease_years-92)</t>
  </si>
  <si>
    <t>Testcase</t>
  </si>
  <si>
    <t>townJURONGWEST</t>
  </si>
  <si>
    <t>townPUNGGOL</t>
  </si>
  <si>
    <t>storey_range04TO06</t>
  </si>
  <si>
    <t>h(floor_area_sqm-90) * townBUKITMERAH</t>
  </si>
  <si>
    <t>h(136-floor_area_sqm) * townJURONGWEST</t>
  </si>
  <si>
    <t>h(floor_area_sqm-136) * townJURONGWEST</t>
  </si>
  <si>
    <t>h(floor_area_sqm-90) * townQUEENSTOWN</t>
  </si>
  <si>
    <t>h(117-floor_area_sqm) * townWOODLANDS</t>
  </si>
  <si>
    <t>h(remaining_lease_years-75) * townANGMOKIO</t>
  </si>
  <si>
    <t>h(remaining_lease_years-75) * townBEDOK</t>
  </si>
  <si>
    <t>h(remaining_lease_years-75) * townBISHAN</t>
  </si>
  <si>
    <t>h(62-remaining_lease_years) * townBUKITMERAH</t>
  </si>
  <si>
    <t>h(remaining_lease_years-62) * townBUKITMERAH</t>
  </si>
  <si>
    <t>h(remaining_lease_years-75) * townBUKITMERAH</t>
  </si>
  <si>
    <t>h(75-remaining_lease_years) * townCENTRALAREA</t>
  </si>
  <si>
    <t>h(remaining_lease_years-75) * townCENTRALAREA</t>
  </si>
  <si>
    <t>h(remaining_lease_years-75) * townCLEMENTI</t>
  </si>
  <si>
    <t>h(remaining_lease_years-75) * townGEYLANG</t>
  </si>
  <si>
    <t>h(75-remaining_lease_years) * townHOUGANG</t>
  </si>
  <si>
    <t>h(remaining_lease_years-75) * townKALLANG/WHAMPOA</t>
  </si>
  <si>
    <t>h(remaining_lease_years-75) * townPUNGGOL</t>
  </si>
  <si>
    <t>h(remaining_lease_years-75) * townQUEENSTOWN</t>
  </si>
  <si>
    <t>h(75-remaining_lease_years) * townTAMPINES</t>
  </si>
  <si>
    <t>h(remaining_lease_years-75) * townTAMPINES</t>
  </si>
  <si>
    <t>h(remaining_lease_years-75) * townTOAPAYOH</t>
  </si>
  <si>
    <t>h(90-floor_area_sqm) * h(remaining_lease_years-63)</t>
  </si>
  <si>
    <t>h(90-floor_area_sqm) * h(63-remaining_lease_years)</t>
  </si>
  <si>
    <t xml:space="preserve">Yhat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</si>
</sst>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topLeftCell="A41" workbookViewId="0">
      <selection activeCell="C47" sqref="C47"/>
    </sheetView>
  </sheetViews>
  <sheetFormatPr defaultRowHeight="14.4" x14ac:dyDescent="0.3"/>
  <cols>
    <col min="1" max="1" width="28.109375" customWidth="1"/>
    <col min="2" max="2" width="16.77734375" style="1" customWidth="1"/>
    <col min="3" max="3" width="23.5546875" style="2" customWidth="1"/>
    <col min="4" max="4" width="16.33203125" customWidth="1"/>
  </cols>
  <sheetData>
    <row r="1" spans="1:4" x14ac:dyDescent="0.3">
      <c r="B1" s="1" t="s">
        <v>0</v>
      </c>
      <c r="C1" s="2" t="s">
        <v>45</v>
      </c>
      <c r="D1" s="2"/>
    </row>
    <row r="2" spans="1:4" x14ac:dyDescent="0.3">
      <c r="A2" t="s">
        <v>1</v>
      </c>
      <c r="B2" s="1">
        <v>347549.85</v>
      </c>
      <c r="C2" s="2">
        <v>1</v>
      </c>
    </row>
    <row r="3" spans="1:4" x14ac:dyDescent="0.3">
      <c r="A3" t="s">
        <v>2</v>
      </c>
      <c r="B3" s="1">
        <v>123969.92</v>
      </c>
      <c r="C3" s="2">
        <v>0</v>
      </c>
    </row>
    <row r="4" spans="1:4" x14ac:dyDescent="0.3">
      <c r="A4" t="s">
        <v>3</v>
      </c>
      <c r="B4" s="1">
        <v>118827.73</v>
      </c>
      <c r="C4" s="2">
        <v>0</v>
      </c>
    </row>
    <row r="5" spans="1:4" x14ac:dyDescent="0.3">
      <c r="A5" t="s">
        <v>4</v>
      </c>
      <c r="B5" s="1">
        <v>223948.62</v>
      </c>
      <c r="C5" s="2">
        <v>0</v>
      </c>
    </row>
    <row r="6" spans="1:4" x14ac:dyDescent="0.3">
      <c r="A6" t="s">
        <v>5</v>
      </c>
      <c r="B6" s="1">
        <v>30570.84</v>
      </c>
      <c r="C6" s="2">
        <v>0</v>
      </c>
    </row>
    <row r="7" spans="1:4" x14ac:dyDescent="0.3">
      <c r="A7" t="s">
        <v>6</v>
      </c>
      <c r="B7" s="1">
        <v>234604.7</v>
      </c>
      <c r="C7" s="2">
        <v>0</v>
      </c>
    </row>
    <row r="8" spans="1:4" x14ac:dyDescent="0.3">
      <c r="A8" t="s">
        <v>7</v>
      </c>
      <c r="B8" s="1">
        <v>338886.79</v>
      </c>
      <c r="C8" s="2">
        <v>0</v>
      </c>
    </row>
    <row r="9" spans="1:4" x14ac:dyDescent="0.3">
      <c r="A9" t="s">
        <v>8</v>
      </c>
      <c r="B9" s="1">
        <v>280098.65000000002</v>
      </c>
      <c r="C9" s="2">
        <v>0</v>
      </c>
    </row>
    <row r="10" spans="1:4" x14ac:dyDescent="0.3">
      <c r="A10" t="s">
        <v>9</v>
      </c>
      <c r="B10" s="1">
        <v>-44998.11</v>
      </c>
      <c r="C10" s="2">
        <v>0</v>
      </c>
    </row>
    <row r="11" spans="1:4" x14ac:dyDescent="0.3">
      <c r="A11" t="s">
        <v>10</v>
      </c>
      <c r="B11" s="1">
        <v>164202.74</v>
      </c>
      <c r="C11" s="2">
        <v>1</v>
      </c>
    </row>
    <row r="12" spans="1:4" x14ac:dyDescent="0.3">
      <c r="A12" t="s">
        <v>11</v>
      </c>
      <c r="B12" s="1">
        <v>177359.26</v>
      </c>
      <c r="C12" s="2">
        <v>0</v>
      </c>
    </row>
    <row r="13" spans="1:4" x14ac:dyDescent="0.3">
      <c r="A13" t="s">
        <v>12</v>
      </c>
      <c r="B13" s="1">
        <v>49436.62</v>
      </c>
      <c r="C13" s="2">
        <v>0</v>
      </c>
    </row>
    <row r="14" spans="1:4" x14ac:dyDescent="0.3">
      <c r="A14" t="s">
        <v>13</v>
      </c>
      <c r="B14" s="1">
        <v>49267.95</v>
      </c>
      <c r="C14" s="2">
        <v>0</v>
      </c>
    </row>
    <row r="15" spans="1:4" x14ac:dyDescent="0.3">
      <c r="A15" t="s">
        <v>14</v>
      </c>
      <c r="B15" s="1">
        <v>202303.82</v>
      </c>
      <c r="C15" s="2">
        <v>0</v>
      </c>
    </row>
    <row r="16" spans="1:4" x14ac:dyDescent="0.3">
      <c r="A16" t="s">
        <v>15</v>
      </c>
      <c r="B16" s="1">
        <v>271240.03000000003</v>
      </c>
      <c r="C16" s="2">
        <v>0</v>
      </c>
    </row>
    <row r="17" spans="1:3" x14ac:dyDescent="0.3">
      <c r="A17" t="s">
        <v>16</v>
      </c>
      <c r="B17" s="1">
        <v>36292.65</v>
      </c>
      <c r="C17" s="2">
        <v>0</v>
      </c>
    </row>
    <row r="18" spans="1:3" x14ac:dyDescent="0.3">
      <c r="A18" t="s">
        <v>17</v>
      </c>
      <c r="B18" s="1">
        <v>237131.67</v>
      </c>
      <c r="C18" s="2">
        <v>0</v>
      </c>
    </row>
    <row r="19" spans="1:3" x14ac:dyDescent="0.3">
      <c r="A19" t="s">
        <v>18</v>
      </c>
      <c r="B19" s="1">
        <v>-54390.93</v>
      </c>
      <c r="C19" s="2">
        <v>0</v>
      </c>
    </row>
    <row r="20" spans="1:3" x14ac:dyDescent="0.3">
      <c r="A20" t="s">
        <v>19</v>
      </c>
      <c r="B20" s="1">
        <v>131869.78</v>
      </c>
      <c r="C20" s="2">
        <v>0</v>
      </c>
    </row>
    <row r="21" spans="1:3" x14ac:dyDescent="0.3">
      <c r="A21" t="s">
        <v>20</v>
      </c>
      <c r="B21" s="1">
        <v>84748.92</v>
      </c>
      <c r="C21" s="2">
        <v>0</v>
      </c>
    </row>
    <row r="22" spans="1:3" x14ac:dyDescent="0.3">
      <c r="A22" t="s">
        <v>21</v>
      </c>
      <c r="B22" s="1">
        <v>177623.65</v>
      </c>
      <c r="C22" s="2">
        <v>0</v>
      </c>
    </row>
    <row r="23" spans="1:3" x14ac:dyDescent="0.3">
      <c r="A23" t="s">
        <v>22</v>
      </c>
      <c r="B23" s="1">
        <v>-33017.279999999999</v>
      </c>
      <c r="C23" s="2">
        <v>0</v>
      </c>
    </row>
    <row r="24" spans="1:3" x14ac:dyDescent="0.3">
      <c r="A24" t="s">
        <v>23</v>
      </c>
      <c r="B24" s="1">
        <v>19689.650000000001</v>
      </c>
      <c r="C24" s="2">
        <v>0</v>
      </c>
    </row>
    <row r="25" spans="1:3" x14ac:dyDescent="0.3">
      <c r="A25" t="s">
        <v>24</v>
      </c>
      <c r="B25" s="1">
        <v>30163.73</v>
      </c>
      <c r="C25" s="2">
        <v>0</v>
      </c>
    </row>
    <row r="26" spans="1:3" x14ac:dyDescent="0.3">
      <c r="A26" t="s">
        <v>25</v>
      </c>
      <c r="B26" s="1">
        <v>38892.269999999997</v>
      </c>
      <c r="C26" s="2">
        <v>0</v>
      </c>
    </row>
    <row r="27" spans="1:3" x14ac:dyDescent="0.3">
      <c r="A27" t="s">
        <v>26</v>
      </c>
      <c r="B27" s="1">
        <v>52243.01</v>
      </c>
      <c r="C27" s="2">
        <v>0</v>
      </c>
    </row>
    <row r="28" spans="1:3" x14ac:dyDescent="0.3">
      <c r="A28" t="s">
        <v>27</v>
      </c>
      <c r="B28" s="1">
        <v>83492.87</v>
      </c>
      <c r="C28" s="2">
        <v>1</v>
      </c>
    </row>
    <row r="29" spans="1:3" x14ac:dyDescent="0.3">
      <c r="A29" t="s">
        <v>28</v>
      </c>
      <c r="B29" s="1">
        <v>89585.37</v>
      </c>
      <c r="C29" s="2">
        <v>0</v>
      </c>
    </row>
    <row r="30" spans="1:3" x14ac:dyDescent="0.3">
      <c r="A30" t="s">
        <v>29</v>
      </c>
      <c r="B30" s="1">
        <v>104276.64</v>
      </c>
      <c r="C30" s="2">
        <v>0</v>
      </c>
    </row>
    <row r="31" spans="1:3" x14ac:dyDescent="0.3">
      <c r="A31" t="s">
        <v>30</v>
      </c>
      <c r="B31" s="1">
        <v>157969.01999999999</v>
      </c>
      <c r="C31" s="2">
        <v>0</v>
      </c>
    </row>
    <row r="32" spans="1:3" x14ac:dyDescent="0.3">
      <c r="A32" t="s">
        <v>31</v>
      </c>
      <c r="B32" s="1">
        <v>150876.74</v>
      </c>
      <c r="C32" s="2">
        <v>0</v>
      </c>
    </row>
    <row r="33" spans="1:3" x14ac:dyDescent="0.3">
      <c r="A33" t="s">
        <v>32</v>
      </c>
      <c r="B33" s="1">
        <v>140929.84</v>
      </c>
      <c r="C33" s="2">
        <v>0</v>
      </c>
    </row>
    <row r="34" spans="1:3" x14ac:dyDescent="0.3">
      <c r="A34" t="s">
        <v>33</v>
      </c>
      <c r="B34" s="1">
        <v>190060.44</v>
      </c>
      <c r="C34" s="2">
        <v>0</v>
      </c>
    </row>
    <row r="35" spans="1:3" x14ac:dyDescent="0.3">
      <c r="A35" t="s">
        <v>34</v>
      </c>
      <c r="B35" s="1">
        <v>240413.84</v>
      </c>
      <c r="C35" s="2">
        <v>0</v>
      </c>
    </row>
    <row r="36" spans="1:3" x14ac:dyDescent="0.3">
      <c r="A36" t="s">
        <v>35</v>
      </c>
      <c r="B36" s="1">
        <v>-5169.38</v>
      </c>
      <c r="C36" s="2">
        <v>0</v>
      </c>
    </row>
    <row r="37" spans="1:3" x14ac:dyDescent="0.3">
      <c r="A37" t="s">
        <v>36</v>
      </c>
      <c r="B37" s="1">
        <v>-5947.91</v>
      </c>
      <c r="C37" s="2">
        <f>MAX(100-90,0)</f>
        <v>10</v>
      </c>
    </row>
    <row r="38" spans="1:3" x14ac:dyDescent="0.3">
      <c r="A38" t="s">
        <v>37</v>
      </c>
      <c r="B38" s="1">
        <v>11069.39</v>
      </c>
      <c r="C38" s="2">
        <f>MAX(100-93,0)</f>
        <v>7</v>
      </c>
    </row>
    <row r="39" spans="1:3" x14ac:dyDescent="0.3">
      <c r="A39" t="s">
        <v>38</v>
      </c>
      <c r="B39" s="1">
        <v>2374.12</v>
      </c>
      <c r="C39" s="2">
        <f>80-59</f>
        <v>21</v>
      </c>
    </row>
    <row r="40" spans="1:3" x14ac:dyDescent="0.3">
      <c r="A40" t="s">
        <v>39</v>
      </c>
      <c r="B40" s="1">
        <v>-7914.73</v>
      </c>
      <c r="C40" s="2">
        <f>80-65</f>
        <v>15</v>
      </c>
    </row>
    <row r="41" spans="1:3" x14ac:dyDescent="0.3">
      <c r="A41" t="s">
        <v>40</v>
      </c>
      <c r="B41" s="1">
        <v>-5768.95</v>
      </c>
      <c r="C41" s="2">
        <v>0</v>
      </c>
    </row>
    <row r="42" spans="1:3" x14ac:dyDescent="0.3">
      <c r="A42" t="s">
        <v>41</v>
      </c>
      <c r="B42" s="1">
        <v>12573.45</v>
      </c>
      <c r="C42" s="2">
        <f>5</f>
        <v>5</v>
      </c>
    </row>
    <row r="43" spans="1:3" x14ac:dyDescent="0.3">
      <c r="A43" t="s">
        <v>42</v>
      </c>
      <c r="B43" s="1">
        <v>13546.24</v>
      </c>
      <c r="C43" s="2">
        <v>0</v>
      </c>
    </row>
    <row r="44" spans="1:3" x14ac:dyDescent="0.3">
      <c r="A44" t="s">
        <v>43</v>
      </c>
      <c r="B44" s="1">
        <v>-86633.07</v>
      </c>
      <c r="C44" s="2">
        <v>0</v>
      </c>
    </row>
    <row r="45" spans="1:3" x14ac:dyDescent="0.3">
      <c r="A45" t="s">
        <v>44</v>
      </c>
      <c r="B45" s="1">
        <v>61890.89</v>
      </c>
      <c r="C45" s="2">
        <v>0</v>
      </c>
    </row>
    <row r="47" spans="1:3" x14ac:dyDescent="0.3">
      <c r="B47" s="2" t="s">
        <v>73</v>
      </c>
      <c r="C47" s="3">
        <f>SUMPRODUCT(B2:B45,C2:C45)</f>
        <v>607254.91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37" workbookViewId="0">
      <selection activeCell="D49" sqref="D49"/>
    </sheetView>
  </sheetViews>
  <sheetFormatPr defaultRowHeight="14.4" x14ac:dyDescent="0.3"/>
  <cols>
    <col min="1" max="1" width="50.21875" customWidth="1"/>
    <col min="2" max="2" width="10.5546875" customWidth="1"/>
    <col min="3" max="3" width="18.109375" style="2" customWidth="1"/>
    <col min="4" max="4" width="20.33203125" style="2" customWidth="1"/>
  </cols>
  <sheetData>
    <row r="1" spans="1:3" x14ac:dyDescent="0.3">
      <c r="B1" t="s">
        <v>0</v>
      </c>
      <c r="C1" s="2" t="s">
        <v>45</v>
      </c>
    </row>
    <row r="2" spans="1:3" x14ac:dyDescent="0.3">
      <c r="A2" t="s">
        <v>1</v>
      </c>
      <c r="B2">
        <v>347884.38</v>
      </c>
      <c r="C2" s="2">
        <v>1</v>
      </c>
    </row>
    <row r="3" spans="1:3" x14ac:dyDescent="0.3">
      <c r="A3" t="s">
        <v>2</v>
      </c>
      <c r="B3">
        <v>73873.59</v>
      </c>
      <c r="C3" s="2">
        <v>0</v>
      </c>
    </row>
    <row r="4" spans="1:3" x14ac:dyDescent="0.3">
      <c r="A4" t="s">
        <v>3</v>
      </c>
      <c r="B4">
        <v>73565.38</v>
      </c>
      <c r="C4" s="2">
        <v>0</v>
      </c>
    </row>
    <row r="5" spans="1:3" x14ac:dyDescent="0.3">
      <c r="A5" t="s">
        <v>4</v>
      </c>
      <c r="B5">
        <v>197195.2</v>
      </c>
      <c r="C5" s="2">
        <v>0</v>
      </c>
    </row>
    <row r="6" spans="1:3" x14ac:dyDescent="0.3">
      <c r="A6" t="s">
        <v>6</v>
      </c>
      <c r="B6">
        <v>105039.7</v>
      </c>
      <c r="C6" s="2">
        <v>0</v>
      </c>
    </row>
    <row r="7" spans="1:3" x14ac:dyDescent="0.3">
      <c r="A7" t="s">
        <v>7</v>
      </c>
      <c r="B7">
        <v>302725.34000000003</v>
      </c>
      <c r="C7" s="2">
        <v>0</v>
      </c>
    </row>
    <row r="8" spans="1:3" x14ac:dyDescent="0.3">
      <c r="A8" t="s">
        <v>9</v>
      </c>
      <c r="B8">
        <v>-71138.179999999993</v>
      </c>
      <c r="C8" s="2">
        <v>0</v>
      </c>
    </row>
    <row r="9" spans="1:3" x14ac:dyDescent="0.3">
      <c r="A9" t="s">
        <v>10</v>
      </c>
      <c r="B9">
        <v>114723.17</v>
      </c>
      <c r="C9" s="2">
        <v>1</v>
      </c>
    </row>
    <row r="10" spans="1:3" x14ac:dyDescent="0.3">
      <c r="A10" t="s">
        <v>11</v>
      </c>
      <c r="B10">
        <v>135116.44</v>
      </c>
      <c r="C10" s="2">
        <v>0</v>
      </c>
    </row>
    <row r="11" spans="1:3" x14ac:dyDescent="0.3">
      <c r="A11" t="s">
        <v>46</v>
      </c>
      <c r="B11">
        <v>-86945.26</v>
      </c>
      <c r="C11" s="2">
        <v>0</v>
      </c>
    </row>
    <row r="12" spans="1:3" x14ac:dyDescent="0.3">
      <c r="A12" t="s">
        <v>14</v>
      </c>
      <c r="B12">
        <v>155196.85</v>
      </c>
      <c r="C12" s="2">
        <v>0</v>
      </c>
    </row>
    <row r="13" spans="1:3" x14ac:dyDescent="0.3">
      <c r="A13" t="s">
        <v>15</v>
      </c>
      <c r="B13">
        <v>223763.69</v>
      </c>
      <c r="C13" s="2">
        <v>0</v>
      </c>
    </row>
    <row r="14" spans="1:3" x14ac:dyDescent="0.3">
      <c r="A14" t="s">
        <v>47</v>
      </c>
      <c r="B14">
        <v>-96896.8</v>
      </c>
      <c r="C14" s="2">
        <v>0</v>
      </c>
    </row>
    <row r="15" spans="1:3" x14ac:dyDescent="0.3">
      <c r="A15" t="s">
        <v>17</v>
      </c>
      <c r="B15">
        <v>181333.92</v>
      </c>
      <c r="C15" s="2">
        <v>0</v>
      </c>
    </row>
    <row r="16" spans="1:3" x14ac:dyDescent="0.3">
      <c r="A16" t="s">
        <v>18</v>
      </c>
      <c r="B16">
        <v>-63859.3</v>
      </c>
      <c r="C16" s="2">
        <v>0</v>
      </c>
    </row>
    <row r="17" spans="1:3" x14ac:dyDescent="0.3">
      <c r="A17" t="s">
        <v>19</v>
      </c>
      <c r="B17">
        <v>104450.14</v>
      </c>
      <c r="C17" s="2">
        <v>0</v>
      </c>
    </row>
    <row r="18" spans="1:3" x14ac:dyDescent="0.3">
      <c r="A18" t="s">
        <v>21</v>
      </c>
      <c r="B18">
        <v>116977.27</v>
      </c>
      <c r="C18" s="2">
        <v>0</v>
      </c>
    </row>
    <row r="19" spans="1:3" x14ac:dyDescent="0.3">
      <c r="A19" t="s">
        <v>22</v>
      </c>
      <c r="B19">
        <v>-94576.28</v>
      </c>
      <c r="C19" s="2">
        <v>0</v>
      </c>
    </row>
    <row r="20" spans="1:3" x14ac:dyDescent="0.3">
      <c r="A20" t="s">
        <v>48</v>
      </c>
      <c r="B20">
        <v>-14113.11</v>
      </c>
      <c r="C20" s="2">
        <v>0</v>
      </c>
    </row>
    <row r="21" spans="1:3" x14ac:dyDescent="0.3">
      <c r="A21" t="s">
        <v>27</v>
      </c>
      <c r="B21">
        <v>45954.11</v>
      </c>
      <c r="C21" s="2">
        <v>1</v>
      </c>
    </row>
    <row r="22" spans="1:3" x14ac:dyDescent="0.3">
      <c r="A22" t="s">
        <v>35</v>
      </c>
      <c r="B22">
        <v>-3985.37</v>
      </c>
      <c r="C22" s="2">
        <v>0</v>
      </c>
    </row>
    <row r="23" spans="1:3" x14ac:dyDescent="0.3">
      <c r="A23" t="s">
        <v>36</v>
      </c>
      <c r="B23">
        <v>-2941.39</v>
      </c>
      <c r="C23" s="2">
        <f>MAX(100-90,0)</f>
        <v>10</v>
      </c>
    </row>
    <row r="24" spans="1:3" x14ac:dyDescent="0.3">
      <c r="A24" t="s">
        <v>37</v>
      </c>
      <c r="B24">
        <v>8341.18</v>
      </c>
      <c r="C24" s="2">
        <f>MAX(100-93,0)</f>
        <v>7</v>
      </c>
    </row>
    <row r="25" spans="1:3" x14ac:dyDescent="0.3">
      <c r="A25" t="s">
        <v>40</v>
      </c>
      <c r="B25">
        <v>-2312.29</v>
      </c>
      <c r="C25" s="2">
        <v>0</v>
      </c>
    </row>
    <row r="26" spans="1:3" x14ac:dyDescent="0.3">
      <c r="A26" t="s">
        <v>41</v>
      </c>
      <c r="B26">
        <v>5595.26</v>
      </c>
      <c r="C26" s="2">
        <f>MAX(80-75,0)</f>
        <v>5</v>
      </c>
    </row>
    <row r="27" spans="1:3" x14ac:dyDescent="0.3">
      <c r="A27" t="s">
        <v>49</v>
      </c>
      <c r="B27">
        <v>1660.84</v>
      </c>
      <c r="C27" s="2">
        <v>0</v>
      </c>
    </row>
    <row r="28" spans="1:3" x14ac:dyDescent="0.3">
      <c r="A28" t="s">
        <v>50</v>
      </c>
      <c r="B28">
        <v>1674.82</v>
      </c>
      <c r="C28" s="2">
        <v>0</v>
      </c>
    </row>
    <row r="29" spans="1:3" x14ac:dyDescent="0.3">
      <c r="A29" t="s">
        <v>51</v>
      </c>
      <c r="B29">
        <v>1047.1600000000001</v>
      </c>
      <c r="C29" s="2">
        <v>0</v>
      </c>
    </row>
    <row r="30" spans="1:3" x14ac:dyDescent="0.3">
      <c r="A30" t="s">
        <v>52</v>
      </c>
      <c r="B30">
        <v>3867.68</v>
      </c>
      <c r="C30" s="2">
        <v>0</v>
      </c>
    </row>
    <row r="31" spans="1:3" x14ac:dyDescent="0.3">
      <c r="A31" t="s">
        <v>53</v>
      </c>
      <c r="B31">
        <v>2010.56</v>
      </c>
      <c r="C31" s="2">
        <v>0</v>
      </c>
    </row>
    <row r="32" spans="1:3" x14ac:dyDescent="0.3">
      <c r="A32" t="s">
        <v>54</v>
      </c>
      <c r="B32">
        <v>10804.25</v>
      </c>
      <c r="C32" s="2">
        <v>0</v>
      </c>
    </row>
    <row r="33" spans="1:3" x14ac:dyDescent="0.3">
      <c r="A33" t="s">
        <v>55</v>
      </c>
      <c r="B33">
        <v>10264.9</v>
      </c>
      <c r="C33" s="2">
        <v>0</v>
      </c>
    </row>
    <row r="34" spans="1:3" x14ac:dyDescent="0.3">
      <c r="A34" t="s">
        <v>56</v>
      </c>
      <c r="B34">
        <v>12982.1</v>
      </c>
      <c r="C34" s="2">
        <v>0</v>
      </c>
    </row>
    <row r="35" spans="1:3" x14ac:dyDescent="0.3">
      <c r="A35" t="s">
        <v>57</v>
      </c>
      <c r="B35">
        <v>7335.9</v>
      </c>
      <c r="C35" s="2">
        <v>0</v>
      </c>
    </row>
    <row r="36" spans="1:3" x14ac:dyDescent="0.3">
      <c r="A36" t="s">
        <v>58</v>
      </c>
      <c r="B36">
        <v>9571.8700000000008</v>
      </c>
      <c r="C36" s="2">
        <v>0</v>
      </c>
    </row>
    <row r="37" spans="1:3" x14ac:dyDescent="0.3">
      <c r="A37" t="s">
        <v>59</v>
      </c>
      <c r="B37">
        <v>-4396.1000000000004</v>
      </c>
      <c r="C37" s="2">
        <v>0</v>
      </c>
    </row>
    <row r="38" spans="1:3" x14ac:dyDescent="0.3">
      <c r="A38" t="s">
        <v>60</v>
      </c>
      <c r="B38">
        <v>13904.9</v>
      </c>
      <c r="C38" s="2">
        <v>0</v>
      </c>
    </row>
    <row r="39" spans="1:3" x14ac:dyDescent="0.3">
      <c r="A39" t="s">
        <v>61</v>
      </c>
      <c r="B39">
        <v>32064.32</v>
      </c>
      <c r="C39" s="2">
        <v>0</v>
      </c>
    </row>
    <row r="40" spans="1:3" x14ac:dyDescent="0.3">
      <c r="A40" t="s">
        <v>62</v>
      </c>
      <c r="B40">
        <v>7431.82</v>
      </c>
      <c r="C40" s="2">
        <f>MAX(80-75)*1</f>
        <v>5</v>
      </c>
    </row>
    <row r="41" spans="1:3" x14ac:dyDescent="0.3">
      <c r="A41" t="s">
        <v>63</v>
      </c>
      <c r="B41">
        <v>10339.76</v>
      </c>
      <c r="C41" s="2">
        <v>0</v>
      </c>
    </row>
    <row r="42" spans="1:3" x14ac:dyDescent="0.3">
      <c r="A42" t="s">
        <v>64</v>
      </c>
      <c r="B42">
        <v>3794.44</v>
      </c>
      <c r="C42" s="2">
        <v>0</v>
      </c>
    </row>
    <row r="43" spans="1:3" x14ac:dyDescent="0.3">
      <c r="A43" t="s">
        <v>65</v>
      </c>
      <c r="B43">
        <v>10373.31</v>
      </c>
      <c r="C43" s="2">
        <v>0</v>
      </c>
    </row>
    <row r="44" spans="1:3" x14ac:dyDescent="0.3">
      <c r="A44" t="s">
        <v>66</v>
      </c>
      <c r="B44">
        <v>7284.72</v>
      </c>
      <c r="C44" s="2">
        <v>0</v>
      </c>
    </row>
    <row r="45" spans="1:3" x14ac:dyDescent="0.3">
      <c r="A45" t="s">
        <v>67</v>
      </c>
      <c r="B45">
        <v>6244</v>
      </c>
      <c r="C45" s="2">
        <v>0</v>
      </c>
    </row>
    <row r="46" spans="1:3" x14ac:dyDescent="0.3">
      <c r="A46" t="s">
        <v>68</v>
      </c>
      <c r="B46">
        <v>6742.26</v>
      </c>
      <c r="C46" s="2">
        <v>0</v>
      </c>
    </row>
    <row r="47" spans="1:3" x14ac:dyDescent="0.3">
      <c r="A47" t="s">
        <v>69</v>
      </c>
      <c r="B47">
        <v>6615.03</v>
      </c>
      <c r="C47" s="2">
        <v>0</v>
      </c>
    </row>
    <row r="48" spans="1:3" x14ac:dyDescent="0.3">
      <c r="A48" t="s">
        <v>70</v>
      </c>
      <c r="B48">
        <v>16361.63</v>
      </c>
      <c r="C48" s="2">
        <v>0</v>
      </c>
    </row>
    <row r="49" spans="1:3" x14ac:dyDescent="0.3">
      <c r="A49" t="s">
        <v>71</v>
      </c>
      <c r="B49">
        <v>-62.44</v>
      </c>
      <c r="C49" s="2">
        <v>0</v>
      </c>
    </row>
    <row r="50" spans="1:3" x14ac:dyDescent="0.3">
      <c r="A50" t="s">
        <v>72</v>
      </c>
      <c r="B50">
        <v>-167.54</v>
      </c>
      <c r="C50" s="2">
        <v>0</v>
      </c>
    </row>
    <row r="52" spans="1:3" x14ac:dyDescent="0.3">
      <c r="B52" s="2" t="s">
        <v>73</v>
      </c>
      <c r="C52" s="3">
        <f>SUMPRODUCT(B2:B50,C2:C50)</f>
        <v>602671.41999999993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MARS Degree 1</vt:lpstr>
      <vt:lpstr>MARS Degree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2020-02-22T15:47:51Z</dcterms:modified>
</cp:coreProperties>
</file>