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D:\Women Techsters Bootcamp\"/>
    </mc:Choice>
  </mc:AlternateContent>
  <xr:revisionPtr revIDLastSave="0" documentId="13_ncr:1_{9999C4BC-45BC-42B8-BD2D-C79205FAC06A}" xr6:coauthVersionLast="47" xr6:coauthVersionMax="47" xr10:uidLastSave="{00000000-0000-0000-0000-000000000000}"/>
  <bookViews>
    <workbookView xWindow="-120" yWindow="-120" windowWidth="29040" windowHeight="15840" firstSheet="6" activeTab="6" xr2:uid="{FF352CF5-CFC7-4547-91A6-5C56E4297CBA}"/>
  </bookViews>
  <sheets>
    <sheet name="Educational" sheetId="1" r:id="rId1"/>
    <sheet name="Age" sheetId="2" r:id="rId2"/>
    <sheet name="Gender" sheetId="3" r:id="rId3"/>
    <sheet name="Residence" sheetId="4" r:id="rId4"/>
    <sheet name="State" sheetId="6" r:id="rId5"/>
    <sheet name="National" sheetId="7" r:id="rId6"/>
    <sheet name="Countries" sheetId="8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7" l="1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I19" i="7"/>
  <c r="C19" i="7"/>
  <c r="I18" i="7"/>
  <c r="C18" i="7"/>
  <c r="I17" i="7"/>
  <c r="C17" i="7"/>
  <c r="I16" i="7"/>
  <c r="C16" i="7"/>
  <c r="I15" i="7"/>
  <c r="C15" i="7"/>
  <c r="I14" i="7"/>
  <c r="C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C5" i="7"/>
  <c r="I4" i="7"/>
  <c r="C4" i="7"/>
  <c r="I3" i="7"/>
  <c r="C3" i="7"/>
  <c r="I2" i="7"/>
  <c r="C2" i="7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3" i="4"/>
  <c r="J3" i="4"/>
  <c r="I3" i="4"/>
  <c r="H3" i="4"/>
  <c r="K2" i="4"/>
  <c r="J2" i="4"/>
  <c r="I2" i="4"/>
  <c r="H2" i="4"/>
  <c r="K3" i="3"/>
  <c r="J3" i="3"/>
  <c r="I3" i="3"/>
  <c r="H3" i="3"/>
  <c r="K2" i="3"/>
  <c r="J2" i="3"/>
  <c r="I2" i="3"/>
  <c r="H2" i="3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  <c r="G3" i="4"/>
  <c r="G2" i="4"/>
  <c r="G3" i="3"/>
  <c r="G2" i="3"/>
  <c r="G6" i="2"/>
  <c r="G5" i="2"/>
  <c r="G4" i="2"/>
  <c r="G3" i="2"/>
  <c r="G2" i="2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<sst xmlns="http://schemas.openxmlformats.org/spreadsheetml/2006/main" count="510" uniqueCount="290">
  <si>
    <t xml:space="preserve">Educational </t>
  </si>
  <si>
    <t xml:space="preserve">Labour Force Population </t>
  </si>
  <si>
    <t>Employed (40 hrs+)</t>
  </si>
  <si>
    <t>Underemployed (20-30hrs)</t>
  </si>
  <si>
    <t>Unemployed (1-19hrs)</t>
  </si>
  <si>
    <t>Unemployed (0hrs)</t>
  </si>
  <si>
    <t>Total Unemployed</t>
  </si>
  <si>
    <t>Unemployed Old Rate</t>
  </si>
  <si>
    <t>Unemployed New Rate</t>
  </si>
  <si>
    <t>Unemployed Int Rate</t>
  </si>
  <si>
    <t>Underemployed Rate</t>
  </si>
  <si>
    <t>None</t>
  </si>
  <si>
    <t>First School Leaving Certificate</t>
  </si>
  <si>
    <t>Middle School Leaving Certificate</t>
  </si>
  <si>
    <t>Vocational/Commercial</t>
  </si>
  <si>
    <t>Junior Secondary School Certificate</t>
  </si>
  <si>
    <t>Senior Secondary School Certificate</t>
  </si>
  <si>
    <t>A' levels</t>
  </si>
  <si>
    <t>NCE/OND/Nursing</t>
  </si>
  <si>
    <t>BA/BSc/HND</t>
  </si>
  <si>
    <t>Tech/Prof</t>
  </si>
  <si>
    <t>Masters</t>
  </si>
  <si>
    <t>Doctorate</t>
  </si>
  <si>
    <t>others (specify)</t>
  </si>
  <si>
    <t>Age</t>
  </si>
  <si>
    <t>15-24</t>
  </si>
  <si>
    <t>25-34</t>
  </si>
  <si>
    <t>35-44</t>
  </si>
  <si>
    <t>45-54</t>
  </si>
  <si>
    <t>55-64</t>
  </si>
  <si>
    <t>Gender</t>
  </si>
  <si>
    <t>Male</t>
  </si>
  <si>
    <t>Female</t>
  </si>
  <si>
    <t>Place of Residence</t>
  </si>
  <si>
    <t>Urban</t>
  </si>
  <si>
    <t>Rural</t>
  </si>
  <si>
    <t>State</t>
  </si>
  <si>
    <t>Working Age Population</t>
  </si>
  <si>
    <t>Not in Labour Force</t>
  </si>
  <si>
    <t>Labour Force</t>
  </si>
  <si>
    <t>Underemployed (20 -39 hrs)</t>
  </si>
  <si>
    <t>Unemployed (1-19 hrs)</t>
  </si>
  <si>
    <t>Unemployed (O hrs)</t>
  </si>
  <si>
    <t>Unemployment Rate</t>
  </si>
  <si>
    <t xml:space="preserve">Underemployment Rate 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</si>
  <si>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</si>
  <si>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</si>
  <si>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</si>
  <si>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</si>
  <si>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</si>
  <si>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</si>
  <si>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</si>
  <si>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</si>
  <si>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</si>
  <si>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</si>
  <si>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</si>
  <si>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</si>
  <si>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</si>
  <si>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</si>
  <si>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</si>
  <si>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</si>
  <si>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</si>
  <si>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</si>
  <si>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</si>
  <si>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</si>
  <si>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</si>
  <si>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</si>
  <si>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</si>
  <si>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</si>
  <si>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</si>
  <si>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</si>
  <si>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</si>
  <si>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</si>
  <si>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</si>
  <si>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</si>
  <si>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</si>
  <si>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</si>
  <si>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</si>
  <si>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</si>
  <si>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</si>
  <si>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</si>
  <si>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 Abuja</t>
  </si>
  <si>
    <t>Period</t>
  </si>
  <si>
    <t>Employed  (40 hrs+)</t>
  </si>
  <si>
    <t>Unemployed (1 -19 hrs)</t>
  </si>
  <si>
    <t xml:space="preserve">Under-employment Rate 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</si>
  <si>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</si>
  <si>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</si>
  <si>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</si>
  <si>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</si>
  <si>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</si>
  <si>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</si>
  <si>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</si>
  <si>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</si>
  <si>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</si>
  <si>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</si>
  <si>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</si>
  <si>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</si>
  <si>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</si>
  <si>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</si>
  <si>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</si>
  <si>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</si>
  <si>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2020 Q2</t>
  </si>
  <si>
    <t>2020 Q4</t>
  </si>
  <si>
    <t>Country</t>
  </si>
  <si>
    <t>Latest</t>
  </si>
  <si>
    <t>Previous</t>
  </si>
  <si>
    <t>Reference Period</t>
  </si>
  <si>
    <t>Unit</t>
  </si>
  <si>
    <t>Bosnia and Herzegovina</t>
  </si>
  <si>
    <t>%</t>
  </si>
  <si>
    <t>Namibia</t>
  </si>
  <si>
    <t>South Africa</t>
  </si>
  <si>
    <t>Angola</t>
  </si>
  <si>
    <t>Mozambique</t>
  </si>
  <si>
    <t>Kosovo</t>
  </si>
  <si>
    <t>Jordan</t>
  </si>
  <si>
    <t>Lesotho</t>
  </si>
  <si>
    <t>Palestine</t>
  </si>
  <si>
    <t>Swaziland</t>
  </si>
  <si>
    <t>Montenegro</t>
  </si>
  <si>
    <t>Costa Rica</t>
  </si>
  <si>
    <t>Gabon</t>
  </si>
  <si>
    <t>Ethiopia</t>
  </si>
  <si>
    <t>Libya</t>
  </si>
  <si>
    <t>Georgia</t>
  </si>
  <si>
    <t>Botswana</t>
  </si>
  <si>
    <t>Armenia</t>
  </si>
  <si>
    <t>Nigeria</t>
  </si>
  <si>
    <t>Colombia</t>
  </si>
  <si>
    <t>Senegal</t>
  </si>
  <si>
    <t>Lithuania</t>
  </si>
  <si>
    <t>Greece</t>
  </si>
  <si>
    <t>Tunisia</t>
  </si>
  <si>
    <t>Spain</t>
  </si>
  <si>
    <t>Macedonia</t>
  </si>
  <si>
    <t>Rwanda</t>
  </si>
  <si>
    <t>Brazil</t>
  </si>
  <si>
    <t>Haiti</t>
  </si>
  <si>
    <t>Sao Tome and Principe</t>
  </si>
  <si>
    <t>Zambia</t>
  </si>
  <si>
    <t>Peru</t>
  </si>
  <si>
    <t>Sudan</t>
  </si>
  <si>
    <t>Turkey</t>
  </si>
  <si>
    <t>Yemen</t>
  </si>
  <si>
    <t>Jamaica</t>
  </si>
  <si>
    <t>Guyana</t>
  </si>
  <si>
    <t>Morocco</t>
  </si>
  <si>
    <t>Argentina</t>
  </si>
  <si>
    <t>Albania</t>
  </si>
  <si>
    <t>Algeria</t>
  </si>
  <si>
    <t>Cape Verde</t>
  </si>
  <si>
    <t>Afghanistan</t>
  </si>
  <si>
    <t>Mauritius</t>
  </si>
  <si>
    <t>New Caledonia</t>
  </si>
  <si>
    <t>Austria</t>
  </si>
  <si>
    <t>Mauritania</t>
  </si>
  <si>
    <t>Puerto Rico</t>
  </si>
  <si>
    <t>Uruguay</t>
  </si>
  <si>
    <t>Republic of the Congo</t>
  </si>
  <si>
    <t>Chile</t>
  </si>
  <si>
    <t>Serbia</t>
  </si>
  <si>
    <t>Croatia</t>
  </si>
  <si>
    <t>Iran</t>
  </si>
  <si>
    <t>Mali</t>
  </si>
  <si>
    <t>Tanzania</t>
  </si>
  <si>
    <t>Bahamas</t>
  </si>
  <si>
    <t>Ukraine</t>
  </si>
  <si>
    <t>Canada</t>
  </si>
  <si>
    <t>Sweden</t>
  </si>
  <si>
    <t>Equatorial Guinea</t>
  </si>
  <si>
    <t>Brunei</t>
  </si>
  <si>
    <t>Italy</t>
  </si>
  <si>
    <t>Barbados</t>
  </si>
  <si>
    <t>Gambia</t>
  </si>
  <si>
    <t>Slovenia</t>
  </si>
  <si>
    <t>Finland</t>
  </si>
  <si>
    <t>Philippines</t>
  </si>
  <si>
    <t>Saudi Arabia</t>
  </si>
  <si>
    <t>Syria</t>
  </si>
  <si>
    <t>Iceland</t>
  </si>
  <si>
    <t>Euro Area</t>
  </si>
  <si>
    <t>France</t>
  </si>
  <si>
    <t>Iraq</t>
  </si>
  <si>
    <t>Latvia</t>
  </si>
  <si>
    <t>Slovakia</t>
  </si>
  <si>
    <t>Belize</t>
  </si>
  <si>
    <t>Mongolia</t>
  </si>
  <si>
    <t>Paraguay</t>
  </si>
  <si>
    <t>Estonia</t>
  </si>
  <si>
    <t>Suriname</t>
  </si>
  <si>
    <t>European Union</t>
  </si>
  <si>
    <t>Egypt</t>
  </si>
  <si>
    <t>Kenya</t>
  </si>
  <si>
    <t>Dominican Republic</t>
  </si>
  <si>
    <t>Panama</t>
  </si>
  <si>
    <t>Portugal</t>
  </si>
  <si>
    <t>Indonesia</t>
  </si>
  <si>
    <t>Bulgaria</t>
  </si>
  <si>
    <t>Hong Kong</t>
  </si>
  <si>
    <t>Cyprus</t>
  </si>
  <si>
    <t>Ghana</t>
  </si>
  <si>
    <t>Ecuador</t>
  </si>
  <si>
    <t>Central African Republic</t>
  </si>
  <si>
    <t>Eritrea</t>
  </si>
  <si>
    <t>India</t>
  </si>
  <si>
    <t>Poland</t>
  </si>
  <si>
    <t>Australia</t>
  </si>
  <si>
    <t>Luxembourg</t>
  </si>
  <si>
    <t>Maldives</t>
  </si>
  <si>
    <t>Venezuela</t>
  </si>
  <si>
    <t>El Salvador</t>
  </si>
  <si>
    <t>Lebanon</t>
  </si>
  <si>
    <t>United States</t>
  </si>
  <si>
    <t>Burkina Faso</t>
  </si>
  <si>
    <t>Malawi</t>
  </si>
  <si>
    <t>Ireland</t>
  </si>
  <si>
    <t>Russia</t>
  </si>
  <si>
    <t>Honduras</t>
  </si>
  <si>
    <t>Belgium</t>
  </si>
  <si>
    <t>Uzbekistan</t>
  </si>
  <si>
    <t>Nicaragua</t>
  </si>
  <si>
    <t>South Korea</t>
  </si>
  <si>
    <t>Sri Lanka</t>
  </si>
  <si>
    <t>Bangladesh</t>
  </si>
  <si>
    <t>China</t>
  </si>
  <si>
    <t>United Kingdom</t>
  </si>
  <si>
    <t>Norway</t>
  </si>
  <si>
    <t>Bahrain</t>
  </si>
  <si>
    <t>Kazakhstan</t>
  </si>
  <si>
    <t>New Zealand</t>
  </si>
  <si>
    <t>Romania</t>
  </si>
  <si>
    <t>Zimbabwe</t>
  </si>
  <si>
    <t>Azerbaijan</t>
  </si>
  <si>
    <t>Malaysia</t>
  </si>
  <si>
    <t>Mexico</t>
  </si>
  <si>
    <t>Germany</t>
  </si>
  <si>
    <t>Malta</t>
  </si>
  <si>
    <t>Israel</t>
  </si>
  <si>
    <t>Denmark</t>
  </si>
  <si>
    <t>Czech Republic</t>
  </si>
  <si>
    <t>Guinea</t>
  </si>
  <si>
    <t>Hungary</t>
  </si>
  <si>
    <t>Sierra Leone</t>
  </si>
  <si>
    <t>Fiji</t>
  </si>
  <si>
    <t>Guinea Bissau</t>
  </si>
  <si>
    <t>Pakistan</t>
  </si>
  <si>
    <t>Trinidad and Tobago</t>
  </si>
  <si>
    <t>Turkmenistan</t>
  </si>
  <si>
    <t>Taiwan</t>
  </si>
  <si>
    <t>Comoros</t>
  </si>
  <si>
    <t>Switzerland</t>
  </si>
  <si>
    <t>Bolivia</t>
  </si>
  <si>
    <t>Netherlands</t>
  </si>
  <si>
    <t>Cayman Islands</t>
  </si>
  <si>
    <t>Seychelles</t>
  </si>
  <si>
    <t>Bhutan</t>
  </si>
  <si>
    <t>Cameroon</t>
  </si>
  <si>
    <t>Moldova</t>
  </si>
  <si>
    <t>North Korea</t>
  </si>
  <si>
    <t>Nepal</t>
  </si>
  <si>
    <t>Singapore</t>
  </si>
  <si>
    <t>Oman</t>
  </si>
  <si>
    <t>East Timor</t>
  </si>
  <si>
    <t>Kyrgyzstan</t>
  </si>
  <si>
    <t>Japan</t>
  </si>
  <si>
    <t>Liberia</t>
  </si>
  <si>
    <t>Macau</t>
  </si>
  <si>
    <t>United Arab Emirates</t>
  </si>
  <si>
    <t>Cambodia</t>
  </si>
  <si>
    <t>Ivory Coast</t>
  </si>
  <si>
    <t>Papua New Guinea</t>
  </si>
  <si>
    <t>Vietnam</t>
  </si>
  <si>
    <t>Chad</t>
  </si>
  <si>
    <t>Kuwait</t>
  </si>
  <si>
    <t>Tajikistan</t>
  </si>
  <si>
    <t>Benin</t>
  </si>
  <si>
    <t>Guatemala</t>
  </si>
  <si>
    <t>Madagascar</t>
  </si>
  <si>
    <t>Uganda</t>
  </si>
  <si>
    <t>Togo</t>
  </si>
  <si>
    <t>Liechtenstein</t>
  </si>
  <si>
    <t>Thailand</t>
  </si>
  <si>
    <t>Burundi</t>
  </si>
  <si>
    <t>Cuba</t>
  </si>
  <si>
    <t>Faroe Islands</t>
  </si>
  <si>
    <t>Laos</t>
  </si>
  <si>
    <t>Myanmar</t>
  </si>
  <si>
    <t>Belarus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</si>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</sst>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* #,##0.00_-;\-* #,##0.00_-;_-* &quot;-&quot;??_-;_-@_-"/>
    <numFmt numFmtId="165" formatCode="0.0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z val="11"/>
      <color theme="1"/>
      <name val="Trebuchet MS"/>
      <family val="2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41" fontId="4" fillId="0" borderId="0" xfId="1" applyNumberFormat="1" applyFont="1" applyBorder="1"/>
    <xf numFmtId="165" fontId="4" fillId="0" borderId="0" xfId="3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1" fontId="0" fillId="0" borderId="0" xfId="0" applyNumberFormat="1"/>
    <xf numFmtId="10" fontId="7" fillId="0" borderId="0" xfId="2" applyNumberFormat="1" applyFont="1" applyFill="1" applyBorder="1"/>
    <xf numFmtId="1" fontId="7" fillId="0" borderId="0" xfId="0" applyNumberFormat="1" applyFont="1"/>
    <xf numFmtId="1" fontId="2" fillId="0" borderId="0" xfId="0" applyNumberFormat="1" applyFont="1"/>
    <xf numFmtId="49" fontId="4" fillId="0" borderId="0" xfId="0" applyNumberFormat="1" applyFont="1"/>
    <xf numFmtId="41" fontId="4" fillId="0" borderId="0" xfId="1" applyNumberFormat="1" applyFont="1" applyFill="1" applyBorder="1"/>
    <xf numFmtId="41" fontId="4" fillId="0" borderId="0" xfId="1" applyNumberFormat="1" applyFont="1" applyFill="1" applyBorder="1" applyAlignment="1">
      <alignment horizontal="right"/>
    </xf>
    <xf numFmtId="10" fontId="4" fillId="0" borderId="0" xfId="2" applyNumberFormat="1" applyFont="1" applyFill="1" applyBorder="1"/>
    <xf numFmtId="165" fontId="0" fillId="0" borderId="0" xfId="0" applyNumberFormat="1"/>
    <xf numFmtId="17" fontId="6" fillId="0" borderId="0" xfId="0" applyNumberFormat="1" applyFont="1"/>
    <xf numFmtId="0" fontId="2" fillId="0" borderId="0" xfId="3" applyFont="1"/>
    <xf numFmtId="165" fontId="2" fillId="0" borderId="0" xfId="0" applyNumberFormat="1" applyFont="1"/>
  </cellXfs>
  <cellStyles count="4">
    <cellStyle name="Comma" xfId="1" builtinId="3"/>
    <cellStyle name="Normal" xfId="0" builtinId="0"/>
    <cellStyle name="Normal 4" xfId="3" xr:uid="{5A0CD4CE-A4F2-46BD-B656-485D1CCD358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men%20Techsters%20Bootcamp\Group%204%20Project\DataSpark%20dataset.xlsx" TargetMode="External"/><Relationship Id="rId1" Type="http://schemas.openxmlformats.org/officeDocument/2006/relationships/externalLinkPath" Target="Group%204%20Project/DataSpark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FS Q4 2020"/>
      <sheetName val="LFS by State - Q4, 2020"/>
      <sheetName val="National LFS Series"/>
      <sheetName val=" Unemployment by Countries"/>
      <sheetName val="DataSpark datase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C3A4-A636-48A2-87E2-4E052D639B58}">
  <dimension ref="A1:N15"/>
  <sheetViews>
    <sheetView workbookViewId="0">
      <selection activeCell="C8" sqref="C8"/>
    </sheetView>
  </sheetViews>
  <sheetFormatPr defaultRowHeight="15"/>
  <cols>
    <col min="1" max="2" width="32" customWidth="1"/>
    <col min="3" max="3" width="18.5703125" customWidth="1"/>
    <col min="4" max="4" width="26.7109375" customWidth="1"/>
    <col min="5" max="5" width="21.28515625" customWidth="1"/>
    <col min="6" max="6" width="18" bestFit="1" customWidth="1"/>
    <col min="7" max="7" width="17.5703125" customWidth="1"/>
    <col min="8" max="8" width="20.85546875" bestFit="1" customWidth="1"/>
    <col min="9" max="9" width="21.85546875" bestFit="1" customWidth="1"/>
    <col min="10" max="10" width="20.140625" bestFit="1" customWidth="1"/>
    <col min="11" max="11" width="20.28515625" bestFit="1" customWidth="1"/>
    <col min="12" max="12" width="18.5703125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4" ht="15.75" customHeight="1">
      <c r="A2" s="4" t="s">
        <v>11</v>
      </c>
      <c r="B2" s="2">
        <v>20652597</v>
      </c>
      <c r="C2" s="2">
        <v>8414119.4000000004</v>
      </c>
      <c r="D2" s="2">
        <v>6378367.5999999996</v>
      </c>
      <c r="E2" s="2">
        <v>3839638.5</v>
      </c>
      <c r="F2" s="2">
        <v>2020471.5</v>
      </c>
      <c r="G2" s="2">
        <f>E2+F2</f>
        <v>5860110</v>
      </c>
      <c r="H2" s="3">
        <f t="shared" ref="H2:H14" si="0">100*(D2+E2+F2)/B2</f>
        <v>59.25878280586214</v>
      </c>
      <c r="I2" s="3">
        <f t="shared" ref="I2:I14" si="1">100*G2/B2</f>
        <v>28.37468818086171</v>
      </c>
      <c r="J2" s="3">
        <f t="shared" ref="J2:J14" si="2">100*F2/B2</f>
        <v>9.7831352638121007</v>
      </c>
      <c r="K2" s="3">
        <f t="shared" ref="K2:K14" si="3">100*D2/B2</f>
        <v>30.884094625000429</v>
      </c>
      <c r="L2" s="1"/>
    </row>
    <row r="3" spans="1:14" ht="15.75">
      <c r="A3" s="4" t="s">
        <v>12</v>
      </c>
      <c r="B3" s="2">
        <v>9240842.3000000007</v>
      </c>
      <c r="C3" s="2">
        <v>4191874.5</v>
      </c>
      <c r="D3" s="2">
        <v>2197041.5</v>
      </c>
      <c r="E3" s="2">
        <v>1642646.6</v>
      </c>
      <c r="F3" s="2">
        <v>1209279.8</v>
      </c>
      <c r="G3" s="2">
        <f t="shared" ref="G3:G14" si="4">E3+F3</f>
        <v>2851926.4000000004</v>
      </c>
      <c r="H3" s="3">
        <f t="shared" si="0"/>
        <v>54.637529091909727</v>
      </c>
      <c r="I3" s="3">
        <f t="shared" si="1"/>
        <v>30.862190993130575</v>
      </c>
      <c r="J3" s="3">
        <f t="shared" si="2"/>
        <v>13.086250806379413</v>
      </c>
      <c r="K3" s="3">
        <f t="shared" si="3"/>
        <v>23.775338098779155</v>
      </c>
      <c r="L3" s="3"/>
      <c r="M3" s="3"/>
      <c r="N3" s="3"/>
    </row>
    <row r="4" spans="1:14" ht="15.75">
      <c r="A4" s="4" t="s">
        <v>13</v>
      </c>
      <c r="B4" s="2">
        <v>326024.8</v>
      </c>
      <c r="C4" s="2">
        <v>162473.79999999999</v>
      </c>
      <c r="D4" s="2">
        <v>82671.47</v>
      </c>
      <c r="E4" s="2">
        <v>49129.16</v>
      </c>
      <c r="F4" s="2">
        <v>31750.392</v>
      </c>
      <c r="G4" s="2">
        <f t="shared" si="4"/>
        <v>80879.551999999996</v>
      </c>
      <c r="H4" s="3">
        <f t="shared" si="0"/>
        <v>50.165208904353285</v>
      </c>
      <c r="I4" s="3">
        <f t="shared" si="1"/>
        <v>24.807791309127403</v>
      </c>
      <c r="J4" s="3">
        <f t="shared" si="2"/>
        <v>9.7386431952415897</v>
      </c>
      <c r="K4" s="3">
        <f t="shared" si="3"/>
        <v>25.357417595225886</v>
      </c>
      <c r="L4" s="3"/>
      <c r="M4" s="3"/>
      <c r="N4" s="3"/>
    </row>
    <row r="5" spans="1:14" ht="15.75">
      <c r="A5" s="4" t="s">
        <v>14</v>
      </c>
      <c r="B5" s="2">
        <v>233534.8</v>
      </c>
      <c r="C5" s="2">
        <v>96992.73</v>
      </c>
      <c r="D5" s="2">
        <v>66592.13</v>
      </c>
      <c r="E5" s="2">
        <v>46597.62</v>
      </c>
      <c r="F5" s="2">
        <v>23352.37</v>
      </c>
      <c r="G5" s="2">
        <f t="shared" si="4"/>
        <v>69949.990000000005</v>
      </c>
      <c r="H5" s="3">
        <f t="shared" si="0"/>
        <v>58.467568859116504</v>
      </c>
      <c r="I5" s="3">
        <f t="shared" si="1"/>
        <v>29.952705121463701</v>
      </c>
      <c r="J5" s="3">
        <f t="shared" si="2"/>
        <v>9.9995246961052491</v>
      </c>
      <c r="K5" s="3">
        <f t="shared" si="3"/>
        <v>28.514863737652806</v>
      </c>
      <c r="L5" s="3"/>
      <c r="M5" s="3"/>
      <c r="N5" s="3"/>
    </row>
    <row r="6" spans="1:14" ht="15.75">
      <c r="A6" s="4" t="s">
        <v>15</v>
      </c>
      <c r="B6" s="2">
        <v>3351292.5</v>
      </c>
      <c r="C6" s="2">
        <v>1477931.3</v>
      </c>
      <c r="D6" s="2">
        <v>719264</v>
      </c>
      <c r="E6" s="2">
        <v>529298.4</v>
      </c>
      <c r="F6" s="2">
        <v>624798.80000000005</v>
      </c>
      <c r="G6" s="2">
        <f t="shared" si="4"/>
        <v>1154097.2000000002</v>
      </c>
      <c r="H6" s="3">
        <f t="shared" si="0"/>
        <v>55.89966259286529</v>
      </c>
      <c r="I6" s="3">
        <f t="shared" si="1"/>
        <v>34.437376027308872</v>
      </c>
      <c r="J6" s="3">
        <f t="shared" si="2"/>
        <v>18.643517389186414</v>
      </c>
      <c r="K6" s="3">
        <f t="shared" si="3"/>
        <v>21.462286565556422</v>
      </c>
      <c r="L6" s="3"/>
      <c r="M6" s="3"/>
      <c r="N6" s="3"/>
    </row>
    <row r="7" spans="1:14" ht="15.75">
      <c r="A7" s="4" t="s">
        <v>16</v>
      </c>
      <c r="B7" s="2">
        <v>22031170</v>
      </c>
      <c r="C7" s="2">
        <v>9686537.8000000007</v>
      </c>
      <c r="D7" s="2">
        <v>4165531.8</v>
      </c>
      <c r="E7" s="2">
        <v>3140116.3</v>
      </c>
      <c r="F7" s="2">
        <v>5038984</v>
      </c>
      <c r="G7" s="2">
        <f t="shared" si="4"/>
        <v>8179100.2999999998</v>
      </c>
      <c r="H7" s="3">
        <f t="shared" si="0"/>
        <v>56.032576118290585</v>
      </c>
      <c r="I7" s="3">
        <f t="shared" si="1"/>
        <v>37.125129078482892</v>
      </c>
      <c r="J7" s="3">
        <f t="shared" si="2"/>
        <v>22.872067166655242</v>
      </c>
      <c r="K7" s="3">
        <f t="shared" si="3"/>
        <v>18.907447039807689</v>
      </c>
      <c r="L7" s="3"/>
      <c r="M7" s="3"/>
      <c r="N7" s="3"/>
    </row>
    <row r="8" spans="1:14" ht="15.75">
      <c r="A8" s="4" t="s">
        <v>17</v>
      </c>
      <c r="B8" s="2">
        <v>748228.1</v>
      </c>
      <c r="C8" s="2">
        <v>272914.8</v>
      </c>
      <c r="D8" s="2">
        <v>95977.65</v>
      </c>
      <c r="E8" s="2">
        <v>169569.6</v>
      </c>
      <c r="F8" s="2">
        <v>209766.1</v>
      </c>
      <c r="G8" s="2">
        <f t="shared" si="4"/>
        <v>379335.7</v>
      </c>
      <c r="H8" s="3">
        <f t="shared" si="0"/>
        <v>63.525193721005671</v>
      </c>
      <c r="I8" s="3">
        <f t="shared" si="1"/>
        <v>50.697868738156188</v>
      </c>
      <c r="J8" s="3">
        <f t="shared" si="2"/>
        <v>28.035047066529579</v>
      </c>
      <c r="K8" s="3">
        <f t="shared" si="3"/>
        <v>12.827324982849481</v>
      </c>
      <c r="L8" s="3"/>
      <c r="M8" s="3"/>
      <c r="N8" s="3"/>
    </row>
    <row r="9" spans="1:14" ht="15.75">
      <c r="A9" s="4" t="s">
        <v>18</v>
      </c>
      <c r="B9" s="2">
        <v>5779243.2000000002</v>
      </c>
      <c r="C9" s="2">
        <v>2766060.7</v>
      </c>
      <c r="D9" s="2">
        <v>1163198.7</v>
      </c>
      <c r="E9" s="2">
        <v>679591.86</v>
      </c>
      <c r="F9" s="2">
        <v>1170392.1000000001</v>
      </c>
      <c r="G9" s="2">
        <f t="shared" si="4"/>
        <v>1849983.96</v>
      </c>
      <c r="H9" s="3">
        <f t="shared" si="0"/>
        <v>52.138014541419537</v>
      </c>
      <c r="I9" s="3">
        <f t="shared" si="1"/>
        <v>32.010834221338875</v>
      </c>
      <c r="J9" s="3">
        <f t="shared" si="2"/>
        <v>20.25164990461035</v>
      </c>
      <c r="K9" s="3">
        <f t="shared" si="3"/>
        <v>20.127180320080662</v>
      </c>
      <c r="L9" s="3"/>
      <c r="M9" s="3"/>
      <c r="N9" s="3"/>
    </row>
    <row r="10" spans="1:14" ht="15.75">
      <c r="A10" s="4" t="s">
        <v>19</v>
      </c>
      <c r="B10" s="2">
        <v>5940545.5999999996</v>
      </c>
      <c r="C10" s="2">
        <v>2817286.3</v>
      </c>
      <c r="D10" s="2">
        <v>741207.7</v>
      </c>
      <c r="E10" s="2">
        <v>672333.5</v>
      </c>
      <c r="F10" s="2">
        <v>1709718.2</v>
      </c>
      <c r="G10" s="2">
        <f t="shared" si="4"/>
        <v>2382051.7000000002</v>
      </c>
      <c r="H10" s="3">
        <f t="shared" si="0"/>
        <v>52.57529544087668</v>
      </c>
      <c r="I10" s="3">
        <f t="shared" si="1"/>
        <v>40.098197377695413</v>
      </c>
      <c r="J10" s="3">
        <f t="shared" si="2"/>
        <v>28.780491138726383</v>
      </c>
      <c r="K10" s="3">
        <f t="shared" si="3"/>
        <v>12.477098063181268</v>
      </c>
      <c r="L10" s="3"/>
      <c r="M10" s="3"/>
      <c r="N10" s="3"/>
    </row>
    <row r="11" spans="1:14" ht="15.75">
      <c r="A11" s="4" t="s">
        <v>20</v>
      </c>
      <c r="B11" s="2">
        <v>187032.6</v>
      </c>
      <c r="C11" s="2">
        <v>82660.11</v>
      </c>
      <c r="D11" s="2">
        <v>51537.440000000002</v>
      </c>
      <c r="E11" s="2">
        <v>25074.76</v>
      </c>
      <c r="F11" s="2">
        <v>27760.29</v>
      </c>
      <c r="G11" s="2">
        <f t="shared" si="4"/>
        <v>52835.05</v>
      </c>
      <c r="H11" s="3">
        <f t="shared" si="0"/>
        <v>55.804437301304688</v>
      </c>
      <c r="I11" s="3">
        <f t="shared" si="1"/>
        <v>28.249112721525552</v>
      </c>
      <c r="J11" s="3">
        <f t="shared" si="2"/>
        <v>14.842487352472242</v>
      </c>
      <c r="K11" s="3">
        <f t="shared" si="3"/>
        <v>27.555324579779139</v>
      </c>
      <c r="L11" s="3"/>
      <c r="M11" s="3"/>
      <c r="N11" s="3"/>
    </row>
    <row r="12" spans="1:14" ht="15.75">
      <c r="A12" s="4" t="s">
        <v>21</v>
      </c>
      <c r="B12" s="2">
        <v>349306.2</v>
      </c>
      <c r="C12" s="2">
        <v>189592.4</v>
      </c>
      <c r="D12" s="2">
        <v>62518.02</v>
      </c>
      <c r="E12" s="2">
        <v>56747.697</v>
      </c>
      <c r="F12" s="2">
        <v>40448.03</v>
      </c>
      <c r="G12" s="2">
        <f t="shared" si="4"/>
        <v>97195.726999999999</v>
      </c>
      <c r="H12" s="3">
        <f t="shared" si="0"/>
        <v>45.723135461094024</v>
      </c>
      <c r="I12" s="3">
        <f t="shared" si="1"/>
        <v>27.825365538888228</v>
      </c>
      <c r="J12" s="3">
        <f t="shared" si="2"/>
        <v>11.579533944716697</v>
      </c>
      <c r="K12" s="3">
        <f t="shared" si="3"/>
        <v>17.897769922205789</v>
      </c>
      <c r="L12" s="3"/>
      <c r="M12" s="3"/>
      <c r="N12" s="3"/>
    </row>
    <row r="13" spans="1:14" ht="15.75">
      <c r="A13" s="4" t="s">
        <v>22</v>
      </c>
      <c r="B13" s="2">
        <v>73859.42</v>
      </c>
      <c r="C13" s="2">
        <v>46053.99</v>
      </c>
      <c r="D13" s="2">
        <v>15322.74</v>
      </c>
      <c r="E13" s="2">
        <v>12482.69</v>
      </c>
      <c r="F13" s="2">
        <v>0</v>
      </c>
      <c r="G13" s="2">
        <f t="shared" si="4"/>
        <v>12482.69</v>
      </c>
      <c r="H13" s="3">
        <f t="shared" si="0"/>
        <v>37.646423435223291</v>
      </c>
      <c r="I13" s="3">
        <f t="shared" si="1"/>
        <v>16.900606584779574</v>
      </c>
      <c r="J13" s="3">
        <f t="shared" si="2"/>
        <v>0</v>
      </c>
      <c r="K13" s="3">
        <f t="shared" si="3"/>
        <v>20.74581685044372</v>
      </c>
      <c r="L13" s="3"/>
      <c r="M13" s="3"/>
      <c r="N13" s="3"/>
    </row>
    <row r="14" spans="1:14" ht="15.75">
      <c r="A14" s="4" t="s">
        <v>23</v>
      </c>
      <c r="B14" s="2">
        <v>761791.6</v>
      </c>
      <c r="C14" s="2">
        <v>367942.40000000002</v>
      </c>
      <c r="D14" s="2">
        <v>176408.3</v>
      </c>
      <c r="E14" s="2">
        <v>163984.5</v>
      </c>
      <c r="F14" s="2">
        <v>53456.32</v>
      </c>
      <c r="G14" s="2">
        <f t="shared" si="4"/>
        <v>217440.82</v>
      </c>
      <c r="H14" s="3">
        <f t="shared" si="0"/>
        <v>51.700375798315449</v>
      </c>
      <c r="I14" s="3">
        <f t="shared" si="1"/>
        <v>28.543347025616981</v>
      </c>
      <c r="J14" s="3">
        <f t="shared" si="2"/>
        <v>7.0171842272873581</v>
      </c>
      <c r="K14" s="3">
        <f t="shared" si="3"/>
        <v>23.157028772698467</v>
      </c>
      <c r="L14" s="3"/>
      <c r="M14" s="3"/>
      <c r="N14" s="3"/>
    </row>
    <row r="15" spans="1:14" ht="15.75"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29EF-8ABF-4094-8D00-EC79C36568E6}">
  <dimension ref="A1:K6"/>
  <sheetViews>
    <sheetView workbookViewId="0">
      <selection activeCell="G32" sqref="G32"/>
    </sheetView>
  </sheetViews>
  <sheetFormatPr defaultRowHeight="15"/>
  <cols>
    <col min="1" max="1" width="7" bestFit="1" customWidth="1"/>
    <col min="2" max="2" width="24.28515625" customWidth="1"/>
    <col min="3" max="3" width="18.42578125" bestFit="1" customWidth="1"/>
    <col min="4" max="4" width="25.28515625" bestFit="1" customWidth="1"/>
    <col min="5" max="5" width="21.140625" bestFit="1" customWidth="1"/>
    <col min="6" max="6" width="18.42578125" bestFit="1" customWidth="1"/>
    <col min="7" max="7" width="17.5703125" bestFit="1" customWidth="1"/>
    <col min="8" max="8" width="20.85546875" bestFit="1" customWidth="1"/>
    <col min="9" max="9" width="21.85546875" bestFit="1" customWidth="1"/>
    <col min="10" max="10" width="20.140625" bestFit="1" customWidth="1"/>
    <col min="11" max="11" width="20.28515625" bestFit="1" customWidth="1"/>
  </cols>
  <sheetData>
    <row r="1" spans="1:11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5.75">
      <c r="A2" s="6" t="s">
        <v>25</v>
      </c>
      <c r="B2" s="2">
        <v>9853103.0999999996</v>
      </c>
      <c r="C2" s="2">
        <v>2644138.4</v>
      </c>
      <c r="D2" s="2">
        <v>1949921</v>
      </c>
      <c r="E2" s="2">
        <v>1466193.7</v>
      </c>
      <c r="F2" s="2">
        <v>3792850.1</v>
      </c>
      <c r="G2" s="2">
        <f t="shared" ref="G2:G6" si="0">E2+F2</f>
        <v>5259043.8</v>
      </c>
      <c r="H2" s="3">
        <f>100*(D2+E2+F2)/B2</f>
        <v>73.164410509416072</v>
      </c>
      <c r="I2" s="3">
        <f>100*G2/B2</f>
        <v>53.374492752440602</v>
      </c>
      <c r="J2" s="3">
        <f>100*F2/B2</f>
        <v>38.493965418873984</v>
      </c>
      <c r="K2" s="3">
        <f>100*D2/B2</f>
        <v>19.789917756975466</v>
      </c>
    </row>
    <row r="3" spans="1:11" ht="15.75">
      <c r="A3" s="6" t="s">
        <v>26</v>
      </c>
      <c r="B3" s="2">
        <v>20091695</v>
      </c>
      <c r="C3" s="2">
        <v>8285526.5999999996</v>
      </c>
      <c r="D3" s="2">
        <v>4342079.7</v>
      </c>
      <c r="E3" s="2">
        <v>2852745</v>
      </c>
      <c r="F3" s="2">
        <v>4611343.8</v>
      </c>
      <c r="G3" s="2">
        <f t="shared" si="0"/>
        <v>7464088.7999999998</v>
      </c>
      <c r="H3" s="3">
        <f>100*(D3+E3+F3)/B3</f>
        <v>58.761436006270252</v>
      </c>
      <c r="I3" s="3">
        <f>100*G3/B3</f>
        <v>37.150119987387825</v>
      </c>
      <c r="J3" s="3">
        <f>100*F3/B3</f>
        <v>22.951492146381877</v>
      </c>
      <c r="K3" s="3">
        <f>100*D3/B3</f>
        <v>21.61131601888243</v>
      </c>
    </row>
    <row r="4" spans="1:11" ht="15.75">
      <c r="A4" s="7" t="s">
        <v>27</v>
      </c>
      <c r="B4" s="2">
        <v>19268957</v>
      </c>
      <c r="C4" s="2">
        <v>9490476.6999999993</v>
      </c>
      <c r="D4" s="2">
        <v>4546061.2</v>
      </c>
      <c r="E4" s="2">
        <v>2934060.5</v>
      </c>
      <c r="F4" s="2">
        <v>2298359</v>
      </c>
      <c r="G4" s="2">
        <f t="shared" si="0"/>
        <v>5232419.5</v>
      </c>
      <c r="H4" s="3">
        <f>100*(D4+E4+F4)/B4</f>
        <v>50.747327424104995</v>
      </c>
      <c r="I4" s="3">
        <f>100*G4/B4</f>
        <v>27.154658656407818</v>
      </c>
      <c r="J4" s="3">
        <f>100*F4/B4</f>
        <v>11.927781041807297</v>
      </c>
      <c r="K4" s="3">
        <f>100*D4/B4</f>
        <v>23.592668767697184</v>
      </c>
    </row>
    <row r="5" spans="1:11" ht="15.75">
      <c r="A5" s="7" t="s">
        <v>28</v>
      </c>
      <c r="B5" s="2">
        <v>13302064</v>
      </c>
      <c r="C5" s="2">
        <v>6681999.7999999998</v>
      </c>
      <c r="D5" s="2">
        <v>3240239.3</v>
      </c>
      <c r="E5" s="2">
        <v>2295907.1</v>
      </c>
      <c r="F5" s="2">
        <v>1083918.3</v>
      </c>
      <c r="G5" s="2">
        <f t="shared" si="0"/>
        <v>3379825.4000000004</v>
      </c>
      <c r="H5" s="3">
        <f>100*(D5+E5+F5)/B5</f>
        <v>49.767199285764974</v>
      </c>
      <c r="I5" s="3">
        <f>100*G5/B5</f>
        <v>25.408277993550477</v>
      </c>
      <c r="J5" s="3">
        <f>100*F5/B5</f>
        <v>8.1484971054116109</v>
      </c>
      <c r="K5" s="3">
        <f>100*D5/B5</f>
        <v>24.3589212922145</v>
      </c>
    </row>
    <row r="6" spans="1:11" ht="15.75">
      <c r="A6" s="6" t="s">
        <v>29</v>
      </c>
      <c r="B6" s="2">
        <v>7159648.0999999996</v>
      </c>
      <c r="C6" s="2">
        <v>3470298.7</v>
      </c>
      <c r="D6" s="2">
        <v>1837337.7</v>
      </c>
      <c r="E6" s="2">
        <v>1478305</v>
      </c>
      <c r="F6" s="2">
        <v>373706.6</v>
      </c>
      <c r="G6" s="2">
        <f t="shared" si="0"/>
        <v>1852011.6</v>
      </c>
      <c r="H6" s="3">
        <f>100*(D6+E6+F6)/B6</f>
        <v>51.529757447157216</v>
      </c>
      <c r="I6" s="3">
        <f>100*G6/B6</f>
        <v>25.867355128808637</v>
      </c>
      <c r="J6" s="3">
        <f>100*F6/B6</f>
        <v>5.2196224560254576</v>
      </c>
      <c r="K6" s="3">
        <f>100*D6/B6</f>
        <v>25.66240231834858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53E4-A227-4550-A38A-EA1B6D86A77C}">
  <dimension ref="A1:K3"/>
  <sheetViews>
    <sheetView workbookViewId="0">
      <selection activeCell="F25" sqref="F25"/>
    </sheetView>
  </sheetViews>
  <sheetFormatPr defaultRowHeight="15"/>
  <cols>
    <col min="1" max="1" width="8.28515625" bestFit="1" customWidth="1"/>
    <col min="2" max="2" width="23.5703125" bestFit="1" customWidth="1"/>
    <col min="3" max="3" width="18.42578125" bestFit="1" customWidth="1"/>
    <col min="4" max="4" width="25.28515625" bestFit="1" customWidth="1"/>
    <col min="5" max="5" width="21.140625" bestFit="1" customWidth="1"/>
    <col min="6" max="6" width="18.42578125" bestFit="1" customWidth="1"/>
    <col min="7" max="7" width="17.5703125" bestFit="1" customWidth="1"/>
    <col min="8" max="8" width="20.85546875" bestFit="1" customWidth="1"/>
    <col min="9" max="9" width="21.85546875" bestFit="1" customWidth="1"/>
    <col min="10" max="10" width="20.140625" bestFit="1" customWidth="1"/>
    <col min="11" max="11" width="20.28515625" bestFit="1" customWidth="1"/>
  </cols>
  <sheetData>
    <row r="1" spans="1:11">
      <c r="A1" s="5" t="s">
        <v>30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5.75">
      <c r="A2" s="6" t="s">
        <v>31</v>
      </c>
      <c r="B2" s="2">
        <v>39523050</v>
      </c>
      <c r="C2" s="2">
        <v>18333745</v>
      </c>
      <c r="D2" s="2">
        <v>8612769.6999999993</v>
      </c>
      <c r="E2" s="2">
        <v>6349980.4000000004</v>
      </c>
      <c r="F2" s="2">
        <v>6226555.2000000002</v>
      </c>
      <c r="G2" s="2">
        <f t="shared" ref="G2:G3" si="0">E2+F2</f>
        <v>12576535.600000001</v>
      </c>
      <c r="H2" s="3">
        <f>100*(D2+E2+F2)/B2</f>
        <v>53.612525602148622</v>
      </c>
      <c r="I2" s="3">
        <f>100*G2/B2</f>
        <v>31.820761808615483</v>
      </c>
      <c r="J2" s="3">
        <f>100*F2/B2</f>
        <v>15.754237590469359</v>
      </c>
      <c r="K2" s="3">
        <f>100*D2/B2</f>
        <v>21.791763793533139</v>
      </c>
    </row>
    <row r="3" spans="1:11" ht="15.75">
      <c r="A3" s="6" t="s">
        <v>32</v>
      </c>
      <c r="B3" s="2">
        <v>30152418</v>
      </c>
      <c r="C3" s="2">
        <v>12238695</v>
      </c>
      <c r="D3" s="2">
        <v>7302869.2000000002</v>
      </c>
      <c r="E3" s="2">
        <v>4677230.9000000004</v>
      </c>
      <c r="F3" s="2">
        <v>5933622.5999999996</v>
      </c>
      <c r="G3" s="2">
        <f t="shared" si="0"/>
        <v>10610853.5</v>
      </c>
      <c r="H3" s="3">
        <f>100*(D3+E3+F3)/B3</f>
        <v>59.410567669896331</v>
      </c>
      <c r="I3" s="3">
        <f>100*G3/B3</f>
        <v>35.190721686068429</v>
      </c>
      <c r="J3" s="3">
        <f>100*F3/B3</f>
        <v>19.678762081369396</v>
      </c>
      <c r="K3" s="3">
        <f>100*D3/B3</f>
        <v>24.219845983827899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08E6-C7B8-41A7-B4F7-D8CE1B618846}">
  <dimension ref="A1:K3"/>
  <sheetViews>
    <sheetView workbookViewId="0">
      <selection activeCell="D26" sqref="D26"/>
    </sheetView>
  </sheetViews>
  <sheetFormatPr defaultRowHeight="15"/>
  <cols>
    <col min="1" max="1" width="17.7109375" bestFit="1" customWidth="1"/>
    <col min="2" max="2" width="23.5703125" bestFit="1" customWidth="1"/>
    <col min="3" max="3" width="18.42578125" bestFit="1" customWidth="1"/>
    <col min="4" max="4" width="25.28515625" bestFit="1" customWidth="1"/>
    <col min="5" max="5" width="21.140625" bestFit="1" customWidth="1"/>
    <col min="6" max="6" width="18.42578125" bestFit="1" customWidth="1"/>
    <col min="7" max="7" width="17.5703125" bestFit="1" customWidth="1"/>
    <col min="8" max="8" width="20.85546875" bestFit="1" customWidth="1"/>
    <col min="9" max="9" width="21.85546875" bestFit="1" customWidth="1"/>
    <col min="10" max="10" width="20.140625" bestFit="1" customWidth="1"/>
    <col min="11" max="11" width="20.28515625" bestFit="1" customWidth="1"/>
  </cols>
  <sheetData>
    <row r="1" spans="1:11">
      <c r="A1" s="5" t="s">
        <v>33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5.75">
      <c r="A2" t="s">
        <v>34</v>
      </c>
      <c r="B2" s="2">
        <v>26459732</v>
      </c>
      <c r="C2" s="2">
        <v>13893541</v>
      </c>
      <c r="D2" s="2">
        <v>4280005.3</v>
      </c>
      <c r="E2" s="2">
        <v>3216855.5</v>
      </c>
      <c r="F2" s="2">
        <v>5069330.9000000004</v>
      </c>
      <c r="G2" s="2">
        <f t="shared" ref="G2:G3" si="0">E2+F2</f>
        <v>8286186.4000000004</v>
      </c>
      <c r="H2" s="3">
        <f>100*(D2+E2+F2)/B2</f>
        <v>47.49175728612822</v>
      </c>
      <c r="I2" s="3">
        <f>100*G2/B2</f>
        <v>31.316214389473028</v>
      </c>
      <c r="J2" s="3">
        <f>100*F2/B2</f>
        <v>19.158663058265294</v>
      </c>
      <c r="K2" s="3">
        <f>100*D2/B2</f>
        <v>16.175542896655188</v>
      </c>
    </row>
    <row r="3" spans="1:11" ht="15.75">
      <c r="A3" t="s">
        <v>35</v>
      </c>
      <c r="B3" s="2">
        <v>43215736</v>
      </c>
      <c r="C3" s="2">
        <v>16678900</v>
      </c>
      <c r="D3" s="2">
        <v>11635634</v>
      </c>
      <c r="E3" s="2">
        <v>7810355.7999999998</v>
      </c>
      <c r="F3" s="2">
        <v>7090846.9000000004</v>
      </c>
      <c r="G3" s="2">
        <f t="shared" si="0"/>
        <v>14901202.699999999</v>
      </c>
      <c r="H3" s="3">
        <f>100*(D3+E3+F3)/B3</f>
        <v>61.405495211281384</v>
      </c>
      <c r="I3" s="3">
        <f>100*G3/B3</f>
        <v>34.480964757837285</v>
      </c>
      <c r="J3" s="3">
        <f>100*F3/B3</f>
        <v>16.408020680244807</v>
      </c>
      <c r="K3" s="3">
        <f>100*D3/B3</f>
        <v>26.924530453444088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F953-A2F6-4468-B670-99C8AD412421}">
  <dimension ref="A1:K40"/>
  <sheetViews>
    <sheetView workbookViewId="0">
      <selection activeCell="G1" sqref="G1:G1048576"/>
    </sheetView>
  </sheetViews>
  <sheetFormatPr defaultRowHeight="15"/>
  <cols>
    <col min="1" max="1" width="11" style="8" bestFit="1" customWidth="1"/>
    <col min="2" max="2" width="22.42578125" style="8" bestFit="1" customWidth="1"/>
    <col min="3" max="3" width="18.5703125" style="8" bestFit="1" customWidth="1"/>
    <col min="4" max="4" width="12.5703125" style="8" bestFit="1" customWidth="1"/>
    <col min="5" max="5" width="18.42578125" style="8" bestFit="1" customWidth="1"/>
    <col min="6" max="6" width="14.85546875" style="8" bestFit="1" customWidth="1"/>
    <col min="7" max="7" width="21.7109375" style="8" bestFit="1" customWidth="1"/>
    <col min="8" max="8" width="19.140625" style="8" customWidth="1"/>
    <col min="9" max="9" width="17" style="8" bestFit="1" customWidth="1"/>
    <col min="10" max="10" width="18.85546875" style="8" bestFit="1" customWidth="1"/>
    <col min="11" max="11" width="22.28515625" style="8" bestFit="1" customWidth="1"/>
    <col min="12" max="16384" width="9.140625" style="8"/>
  </cols>
  <sheetData>
    <row r="1" spans="1:11" s="11" customFormat="1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2</v>
      </c>
      <c r="F1" s="11" t="s">
        <v>40</v>
      </c>
      <c r="G1" s="11" t="s">
        <v>41</v>
      </c>
      <c r="H1" s="11" t="s">
        <v>42</v>
      </c>
      <c r="I1" s="11" t="s">
        <v>6</v>
      </c>
      <c r="J1" s="11" t="s">
        <v>43</v>
      </c>
      <c r="K1" s="11" t="s">
        <v>44</v>
      </c>
    </row>
    <row r="2" spans="1:11">
      <c r="A2" s="8" t="s">
        <v>45</v>
      </c>
      <c r="B2" s="8">
        <v>2406004.7000000002</v>
      </c>
      <c r="C2" s="8">
        <v>770538.20000000019</v>
      </c>
      <c r="D2" s="8">
        <v>1635466.5</v>
      </c>
      <c r="E2" s="8">
        <v>557064</v>
      </c>
      <c r="F2" s="8">
        <v>259476.6</v>
      </c>
      <c r="G2" s="8">
        <v>455056.6</v>
      </c>
      <c r="H2" s="8">
        <v>363869.4</v>
      </c>
      <c r="I2" s="8">
        <v>818926</v>
      </c>
      <c r="J2" s="9">
        <f>[1]!Table3[[#This Row],[Total Unemployed]]/[1]!Table3[[#This Row],[Labour Force]]</f>
        <v>0.50072930261793802</v>
      </c>
      <c r="K2" s="9">
        <f>[1]!Table3[[#This Row],[Work 20 -39 Hrs]]/[1]!Table3[[#This Row],[Labour Force]]</f>
        <v>0.15865601649437638</v>
      </c>
    </row>
    <row r="3" spans="1:11">
      <c r="A3" s="8" t="s">
        <v>46</v>
      </c>
      <c r="B3" s="8">
        <v>2895302.8</v>
      </c>
      <c r="C3" s="8">
        <v>1256289.9999999998</v>
      </c>
      <c r="D3" s="8">
        <v>1639012.8</v>
      </c>
      <c r="E3" s="8">
        <v>334964.09999999998</v>
      </c>
      <c r="F3" s="8">
        <v>404412.6</v>
      </c>
      <c r="G3" s="8">
        <v>175388.2</v>
      </c>
      <c r="H3" s="8">
        <v>724248</v>
      </c>
      <c r="I3" s="8">
        <v>899636.2</v>
      </c>
      <c r="J3" s="9">
        <f>[1]!Table3[[#This Row],[Total Unemployed]]/[1]!Table3[[#This Row],[Labour Force]]</f>
        <v>0.54888906297742146</v>
      </c>
      <c r="K3" s="9">
        <f>[1]!Table3[[#This Row],[Work 20 -39 Hrs]]/[1]!Table3[[#This Row],[Labour Force]]</f>
        <v>0.24674157517256726</v>
      </c>
    </row>
    <row r="4" spans="1:11">
      <c r="A4" s="8" t="s">
        <v>47</v>
      </c>
      <c r="B4" s="8">
        <v>3682086.1</v>
      </c>
      <c r="C4" s="8">
        <v>1206564.3999999999</v>
      </c>
      <c r="D4" s="8">
        <v>2475521.7000000002</v>
      </c>
      <c r="E4" s="8">
        <v>799644.4</v>
      </c>
      <c r="F4" s="8">
        <v>413272.16</v>
      </c>
      <c r="G4" s="8">
        <v>530593.9</v>
      </c>
      <c r="H4" s="8">
        <v>732011.19</v>
      </c>
      <c r="I4" s="8">
        <v>1262605.0899999999</v>
      </c>
      <c r="J4" s="9">
        <f>[1]!Table3[[#This Row],[Total Unemployed]]/[1]!Table3[[#This Row],[Labour Force]]</f>
        <v>0.51003596130868079</v>
      </c>
      <c r="K4" s="9">
        <f>[1]!Table3[[#This Row],[Work 20 -39 Hrs]]/[1]!Table3[[#This Row],[Labour Force]]</f>
        <v>0.16694346084706102</v>
      </c>
    </row>
    <row r="5" spans="1:11">
      <c r="A5" s="8" t="s">
        <v>48</v>
      </c>
      <c r="B5" s="8">
        <v>3570605.2</v>
      </c>
      <c r="C5" s="8">
        <v>1419809.3000000003</v>
      </c>
      <c r="D5" s="8">
        <v>2150795.9</v>
      </c>
      <c r="E5" s="8">
        <v>845310.49</v>
      </c>
      <c r="F5" s="8">
        <v>354426.3</v>
      </c>
      <c r="G5" s="8">
        <v>446142.6</v>
      </c>
      <c r="H5" s="8">
        <v>504916.47999999998</v>
      </c>
      <c r="I5" s="8">
        <v>951059.08</v>
      </c>
      <c r="J5" s="9">
        <f>[1]!Table3[[#This Row],[Total Unemployed]]/[1]!Table3[[#This Row],[Labour Force]]</f>
        <v>0.44218936813111837</v>
      </c>
      <c r="K5" s="9">
        <f>[1]!Table3[[#This Row],[Work 20 -39 Hrs]]/[1]!Table3[[#This Row],[Labour Force]]</f>
        <v>0.16478843947954336</v>
      </c>
    </row>
    <row r="6" spans="1:11">
      <c r="A6" s="8" t="s">
        <v>49</v>
      </c>
      <c r="B6" s="8">
        <v>3261495.1</v>
      </c>
      <c r="C6" s="8">
        <v>1468866.3</v>
      </c>
      <c r="D6" s="8">
        <v>1792628.8</v>
      </c>
      <c r="E6" s="8">
        <v>641220.19999999995</v>
      </c>
      <c r="F6" s="8">
        <v>537881.4</v>
      </c>
      <c r="G6" s="8">
        <v>375818.6</v>
      </c>
      <c r="H6" s="8">
        <v>237708.6</v>
      </c>
      <c r="I6" s="8">
        <v>613527.19999999995</v>
      </c>
      <c r="J6" s="9">
        <f>[1]!Table3[[#This Row],[Total Unemployed]]/[1]!Table3[[#This Row],[Labour Force]]</f>
        <v>0.34224999620668817</v>
      </c>
      <c r="K6" s="9">
        <f>[1]!Table3[[#This Row],[Work 20 -39 Hrs]]/[1]!Table3[[#This Row],[Labour Force]]</f>
        <v>0.30005174523582351</v>
      </c>
    </row>
    <row r="7" spans="1:11">
      <c r="A7" s="8" t="s">
        <v>50</v>
      </c>
      <c r="B7" s="8">
        <v>1480446.34</v>
      </c>
      <c r="C7" s="8">
        <v>525415.54</v>
      </c>
      <c r="D7" s="8">
        <v>955030.8</v>
      </c>
      <c r="E7" s="8">
        <v>315843.59999999998</v>
      </c>
      <c r="F7" s="8">
        <v>288838.40000000002</v>
      </c>
      <c r="G7" s="8">
        <v>145233.9</v>
      </c>
      <c r="H7" s="8">
        <v>205115.01</v>
      </c>
      <c r="I7" s="8">
        <v>350348.91000000003</v>
      </c>
      <c r="J7" s="9">
        <f>[1]!Table3[[#This Row],[Total Unemployed]]/[1]!Table3[[#This Row],[Labour Force]]</f>
        <v>0.36684566612930181</v>
      </c>
      <c r="K7" s="9">
        <f>[1]!Table3[[#This Row],[Work 20 -39 Hrs]]/[1]!Table3[[#This Row],[Labour Force]]</f>
        <v>0.3024388323392293</v>
      </c>
    </row>
    <row r="8" spans="1:11">
      <c r="A8" s="8" t="s">
        <v>51</v>
      </c>
      <c r="B8" s="8">
        <v>3836244.2</v>
      </c>
      <c r="C8" s="8">
        <v>1003295.8000000003</v>
      </c>
      <c r="D8" s="8">
        <v>2832948.4</v>
      </c>
      <c r="E8" s="8">
        <v>1260804.3</v>
      </c>
      <c r="F8" s="8">
        <v>1232832.7</v>
      </c>
      <c r="G8" s="8">
        <v>135238</v>
      </c>
      <c r="H8" s="8">
        <v>204073.4</v>
      </c>
      <c r="I8" s="8">
        <v>339311.4</v>
      </c>
      <c r="J8" s="9">
        <f>[1]!Table3[[#This Row],[Total Unemployed]]/[1]!Table3[[#This Row],[Labour Force]]</f>
        <v>0.11977323695694564</v>
      </c>
      <c r="K8" s="9">
        <f>[1]!Table3[[#This Row],[Work 20 -39 Hrs]]/[1]!Table3[[#This Row],[Labour Force]]</f>
        <v>0.43517654610299289</v>
      </c>
    </row>
    <row r="9" spans="1:11">
      <c r="A9" s="8" t="s">
        <v>52</v>
      </c>
      <c r="B9" s="8">
        <v>1873371.4</v>
      </c>
      <c r="C9" s="8">
        <v>812216.39999999991</v>
      </c>
      <c r="D9" s="8">
        <v>1061155</v>
      </c>
      <c r="E9" s="8">
        <v>349193</v>
      </c>
      <c r="F9" s="8">
        <v>253053</v>
      </c>
      <c r="G9" s="8">
        <v>285943.09999999998</v>
      </c>
      <c r="H9" s="8">
        <v>172965.9</v>
      </c>
      <c r="I9" s="8">
        <v>458909</v>
      </c>
      <c r="J9" s="9">
        <f>[1]!Table3[[#This Row],[Total Unemployed]]/[1]!Table3[[#This Row],[Labour Force]]</f>
        <v>0.43246179870047258</v>
      </c>
      <c r="K9" s="9">
        <f>[1]!Table3[[#This Row],[Work 20 -39 Hrs]]/[1]!Table3[[#This Row],[Labour Force]]</f>
        <v>0.23846940362152561</v>
      </c>
    </row>
    <row r="10" spans="1:11">
      <c r="A10" s="8" t="s">
        <v>53</v>
      </c>
      <c r="B10" s="8">
        <v>2531503.2000000002</v>
      </c>
      <c r="C10" s="8">
        <v>670951.00000000023</v>
      </c>
      <c r="D10" s="8">
        <v>1860552.2</v>
      </c>
      <c r="E10" s="8">
        <v>531024.30000000005</v>
      </c>
      <c r="F10" s="8">
        <v>331325.2</v>
      </c>
      <c r="G10" s="8">
        <v>314314.5</v>
      </c>
      <c r="H10" s="8">
        <v>683888.3</v>
      </c>
      <c r="I10" s="8">
        <v>998202.8</v>
      </c>
      <c r="J10" s="9">
        <f>[1]!Table3[[#This Row],[Total Unemployed]]/[1]!Table3[[#This Row],[Labour Force]]</f>
        <v>0.53650889236002086</v>
      </c>
      <c r="K10" s="9">
        <f>[1]!Table3[[#This Row],[Work 20 -39 Hrs]]/[1]!Table3[[#This Row],[Labour Force]]</f>
        <v>0.17807895956909997</v>
      </c>
    </row>
    <row r="11" spans="1:11">
      <c r="A11" s="8" t="s">
        <v>54</v>
      </c>
      <c r="B11" s="8">
        <v>3937961.5</v>
      </c>
      <c r="C11" s="8">
        <v>1268092.2999999998</v>
      </c>
      <c r="D11" s="8">
        <v>2669869.2000000002</v>
      </c>
      <c r="E11" s="8">
        <v>1197425.5</v>
      </c>
      <c r="F11" s="8">
        <v>640962.5</v>
      </c>
      <c r="G11" s="8">
        <v>479068.6</v>
      </c>
      <c r="H11" s="8">
        <v>352412.6</v>
      </c>
      <c r="I11" s="8">
        <v>831481.2</v>
      </c>
      <c r="J11" s="9">
        <f>[1]!Table3[[#This Row],[Total Unemployed]]/[1]!Table3[[#This Row],[Labour Force]]</f>
        <v>0.31143143641643567</v>
      </c>
      <c r="K11" s="9">
        <f>[1]!Table3[[#This Row],[Work 20 -39 Hrs]]/[1]!Table3[[#This Row],[Labour Force]]</f>
        <v>0.24007262228426768</v>
      </c>
    </row>
    <row r="12" spans="1:11">
      <c r="A12" s="8" t="s">
        <v>55</v>
      </c>
      <c r="B12" s="8">
        <v>1789130.6</v>
      </c>
      <c r="C12" s="8">
        <v>719191.5</v>
      </c>
      <c r="D12" s="8">
        <v>1069939.1000000001</v>
      </c>
      <c r="E12" s="8">
        <v>405094.1</v>
      </c>
      <c r="F12" s="8">
        <v>235167.3</v>
      </c>
      <c r="G12" s="8">
        <v>241371.7</v>
      </c>
      <c r="H12" s="8">
        <v>188306</v>
      </c>
      <c r="I12" s="8">
        <v>429677.7</v>
      </c>
      <c r="J12" s="9">
        <f>[1]!Table3[[#This Row],[Total Unemployed]]/[1]!Table3[[#This Row],[Labour Force]]</f>
        <v>0.40159080082221499</v>
      </c>
      <c r="K12" s="9">
        <f>[1]!Table3[[#This Row],[Work 20 -39 Hrs]]/[1]!Table3[[#This Row],[Labour Force]]</f>
        <v>0.21979503319394531</v>
      </c>
    </row>
    <row r="13" spans="1:11">
      <c r="A13" s="8" t="s">
        <v>56</v>
      </c>
      <c r="B13" s="8">
        <v>2884651.2</v>
      </c>
      <c r="C13" s="8">
        <v>1438198.0000000002</v>
      </c>
      <c r="D13" s="8">
        <v>1446453.2</v>
      </c>
      <c r="E13" s="8">
        <v>507888.8</v>
      </c>
      <c r="F13" s="8">
        <v>229465.60000000001</v>
      </c>
      <c r="G13" s="8">
        <v>296673.3</v>
      </c>
      <c r="H13" s="8">
        <v>412425.4</v>
      </c>
      <c r="I13" s="8">
        <v>709098.7</v>
      </c>
      <c r="J13" s="9">
        <f>[1]!Table3[[#This Row],[Total Unemployed]]/[1]!Table3[[#This Row],[Labour Force]]</f>
        <v>0.49023272927184924</v>
      </c>
      <c r="K13" s="9">
        <f>[1]!Table3[[#This Row],[Work 20 -39 Hrs]]/[1]!Table3[[#This Row],[Labour Force]]</f>
        <v>0.15864018275876468</v>
      </c>
    </row>
    <row r="14" spans="1:11">
      <c r="A14" s="8" t="s">
        <v>57</v>
      </c>
      <c r="B14" s="8">
        <v>2158780.2000000002</v>
      </c>
      <c r="C14" s="8">
        <v>708743.00000000023</v>
      </c>
      <c r="D14" s="8">
        <v>1450037.2</v>
      </c>
      <c r="E14" s="8">
        <v>675928.7</v>
      </c>
      <c r="F14" s="8">
        <v>307083.8</v>
      </c>
      <c r="G14" s="8">
        <v>304731.09999999998</v>
      </c>
      <c r="H14" s="8">
        <v>162293.5</v>
      </c>
      <c r="I14" s="8">
        <v>467024.6</v>
      </c>
      <c r="J14" s="9">
        <f>[1]!Table3[[#This Row],[Total Unemployed]]/[1]!Table3[[#This Row],[Labour Force]]</f>
        <v>0.32207766807637761</v>
      </c>
      <c r="K14" s="9">
        <f>[1]!Table3[[#This Row],[Work 20 -39 Hrs]]/[1]!Table3[[#This Row],[Labour Force]]</f>
        <v>0.21177649787191666</v>
      </c>
    </row>
    <row r="15" spans="1:11">
      <c r="A15" s="8" t="s">
        <v>58</v>
      </c>
      <c r="B15" s="8">
        <v>2924626.3</v>
      </c>
      <c r="C15" s="8">
        <v>1211875.3999999999</v>
      </c>
      <c r="D15" s="8">
        <v>1712750.9</v>
      </c>
      <c r="E15" s="8">
        <v>806519.5</v>
      </c>
      <c r="F15" s="8">
        <v>364615.66</v>
      </c>
      <c r="G15" s="8">
        <v>287085.2</v>
      </c>
      <c r="H15" s="8">
        <v>254530.6</v>
      </c>
      <c r="I15" s="8">
        <v>541615.80000000005</v>
      </c>
      <c r="J15" s="9">
        <f>[1]!Table3[[#This Row],[Total Unemployed]]/[1]!Table3[[#This Row],[Labour Force]]</f>
        <v>0.31622566947709679</v>
      </c>
      <c r="K15" s="9">
        <f>[1]!Table3[[#This Row],[Work 20 -39 Hrs]]/[1]!Table3[[#This Row],[Labour Force]]</f>
        <v>0.21288306431483994</v>
      </c>
    </row>
    <row r="16" spans="1:11">
      <c r="A16" s="8" t="s">
        <v>59</v>
      </c>
      <c r="B16" s="8">
        <v>1919321.1</v>
      </c>
      <c r="C16" s="8">
        <v>1093074.7000000002</v>
      </c>
      <c r="D16" s="8">
        <v>826246.4</v>
      </c>
      <c r="E16" s="8">
        <v>279272</v>
      </c>
      <c r="F16" s="8">
        <v>288687</v>
      </c>
      <c r="G16" s="8">
        <v>141769.9</v>
      </c>
      <c r="H16" s="8">
        <v>116517.5</v>
      </c>
      <c r="I16" s="8">
        <v>258287.4</v>
      </c>
      <c r="J16" s="9">
        <f>[1]!Table3[[#This Row],[Total Unemployed]]/[1]!Table3[[#This Row],[Labour Force]]</f>
        <v>0.3126033589979938</v>
      </c>
      <c r="K16" s="9">
        <f>[1]!Table3[[#This Row],[Work 20 -39 Hrs]]/[1]!Table3[[#This Row],[Labour Force]]</f>
        <v>0.34939577346418693</v>
      </c>
    </row>
    <row r="17" spans="1:11">
      <c r="A17" s="8" t="s">
        <v>60</v>
      </c>
      <c r="B17" s="8">
        <v>3739211.2</v>
      </c>
      <c r="C17" s="8">
        <v>1792529.4000000001</v>
      </c>
      <c r="D17" s="8">
        <v>1946681.8</v>
      </c>
      <c r="E17" s="8">
        <v>340034.3</v>
      </c>
      <c r="F17" s="8">
        <v>504122.8</v>
      </c>
      <c r="G17" s="8">
        <v>493366.4</v>
      </c>
      <c r="H17" s="8">
        <v>609158.30000000005</v>
      </c>
      <c r="I17" s="8">
        <v>1102524.7000000002</v>
      </c>
      <c r="J17" s="9">
        <f>[1]!Table3[[#This Row],[Total Unemployed]]/[1]!Table3[[#This Row],[Labour Force]]</f>
        <v>0.56636102520709863</v>
      </c>
      <c r="K17" s="9">
        <f>[1]!Table3[[#This Row],[Work 20 -39 Hrs]]/[1]!Table3[[#This Row],[Labour Force]]</f>
        <v>0.25896517859261847</v>
      </c>
    </row>
    <row r="18" spans="1:11">
      <c r="A18" s="8" t="s">
        <v>61</v>
      </c>
      <c r="B18" s="8">
        <v>3022348.2</v>
      </c>
      <c r="C18" s="8">
        <v>1559527.4000000001</v>
      </c>
      <c r="D18" s="8">
        <v>1462820.8</v>
      </c>
      <c r="E18" s="8">
        <v>292871.5</v>
      </c>
      <c r="F18" s="8">
        <v>603971.55000000005</v>
      </c>
      <c r="G18" s="8">
        <v>480516.7</v>
      </c>
      <c r="H18" s="8">
        <v>85461.07</v>
      </c>
      <c r="I18" s="8">
        <v>565977.77</v>
      </c>
      <c r="J18" s="9">
        <f>[1]!Table3[[#This Row],[Total Unemployed]]/[1]!Table3[[#This Row],[Labour Force]]</f>
        <v>0.38690847846844945</v>
      </c>
      <c r="K18" s="9">
        <f>[1]!Table3[[#This Row],[Work 20 -39 Hrs]]/[1]!Table3[[#This Row],[Labour Force]]</f>
        <v>0.41288143428094543</v>
      </c>
    </row>
    <row r="19" spans="1:11">
      <c r="A19" s="8" t="s">
        <v>62</v>
      </c>
      <c r="B19" s="8">
        <v>5378881.0999999996</v>
      </c>
      <c r="C19" s="8">
        <v>2873463.8</v>
      </c>
      <c r="D19" s="8">
        <v>2505417.2999999998</v>
      </c>
      <c r="E19" s="8">
        <v>826930.2</v>
      </c>
      <c r="F19" s="8">
        <v>567396.4</v>
      </c>
      <c r="G19" s="8">
        <v>326887.2</v>
      </c>
      <c r="H19" s="8">
        <v>784203.6</v>
      </c>
      <c r="I19" s="8">
        <v>1111090.8</v>
      </c>
      <c r="J19" s="9">
        <f>[1]!Table3[[#This Row],[Total Unemployed]]/[1]!Table3[[#This Row],[Labour Force]]</f>
        <v>0.44347534440669828</v>
      </c>
      <c r="K19" s="9">
        <f>[1]!Table3[[#This Row],[Work 20 -39 Hrs]]/[1]!Table3[[#This Row],[Labour Force]]</f>
        <v>0.22646782234640117</v>
      </c>
    </row>
    <row r="20" spans="1:11">
      <c r="A20" s="8" t="s">
        <v>63</v>
      </c>
      <c r="B20" s="8">
        <v>7200703.5</v>
      </c>
      <c r="C20" s="8">
        <v>4372873.4000000004</v>
      </c>
      <c r="D20" s="8">
        <v>2827830.1</v>
      </c>
      <c r="E20" s="8">
        <v>1228531.2</v>
      </c>
      <c r="F20" s="8">
        <v>882212.7</v>
      </c>
      <c r="G20" s="8">
        <v>569176.5</v>
      </c>
      <c r="H20" s="8">
        <v>147909.6</v>
      </c>
      <c r="I20" s="8">
        <v>717086.1</v>
      </c>
      <c r="J20" s="9">
        <f>[1]!Table3[[#This Row],[Total Unemployed]]/[1]!Table3[[#This Row],[Labour Force]]</f>
        <v>0.25358174806895223</v>
      </c>
      <c r="K20" s="9">
        <f>[1]!Table3[[#This Row],[Work 20 -39 Hrs]]/[1]!Table3[[#This Row],[Labour Force]]</f>
        <v>0.31197514306110535</v>
      </c>
    </row>
    <row r="21" spans="1:11">
      <c r="A21" s="8" t="s">
        <v>64</v>
      </c>
      <c r="B21" s="8">
        <v>4491288.7</v>
      </c>
      <c r="C21" s="8">
        <v>2755439.9000000004</v>
      </c>
      <c r="D21" s="8">
        <v>1735848.8</v>
      </c>
      <c r="E21" s="8">
        <v>888364.9</v>
      </c>
      <c r="F21" s="8">
        <v>408676</v>
      </c>
      <c r="G21" s="8">
        <v>372644</v>
      </c>
      <c r="H21" s="8">
        <v>66163.87</v>
      </c>
      <c r="I21" s="8">
        <v>438807.87</v>
      </c>
      <c r="J21" s="9">
        <f>[1]!Table3[[#This Row],[Total Unemployed]]/[1]!Table3[[#This Row],[Labour Force]]</f>
        <v>0.2527915276952693</v>
      </c>
      <c r="K21" s="9">
        <f>[1]!Table3[[#This Row],[Work 20 -39 Hrs]]/[1]!Table3[[#This Row],[Labour Force]]</f>
        <v>0.23543294784660967</v>
      </c>
    </row>
    <row r="22" spans="1:11">
      <c r="A22" s="8" t="s">
        <v>65</v>
      </c>
      <c r="B22" s="8">
        <v>2325187</v>
      </c>
      <c r="C22" s="8">
        <v>1087276.8999999999</v>
      </c>
      <c r="D22" s="8">
        <v>1237910.1000000001</v>
      </c>
      <c r="E22" s="8">
        <v>595192.80000000005</v>
      </c>
      <c r="F22" s="8">
        <v>429147.8</v>
      </c>
      <c r="G22" s="8">
        <v>162308.1</v>
      </c>
      <c r="H22" s="8">
        <v>51261.51</v>
      </c>
      <c r="I22" s="8">
        <v>213569.61000000002</v>
      </c>
      <c r="J22" s="9">
        <f>[1]!Table3[[#This Row],[Total Unemployed]]/[1]!Table3[[#This Row],[Labour Force]]</f>
        <v>0.1725243295131044</v>
      </c>
      <c r="K22" s="9">
        <f>[1]!Table3[[#This Row],[Work 20 -39 Hrs]]/[1]!Table3[[#This Row],[Labour Force]]</f>
        <v>0.34667121627006675</v>
      </c>
    </row>
    <row r="23" spans="1:11">
      <c r="A23" s="8" t="s">
        <v>66</v>
      </c>
      <c r="B23" s="8">
        <v>3441830.6</v>
      </c>
      <c r="C23" s="8">
        <v>1457948.6</v>
      </c>
      <c r="D23" s="8">
        <v>1983882</v>
      </c>
      <c r="E23" s="8">
        <v>639055.99</v>
      </c>
      <c r="F23" s="8">
        <v>571627.77</v>
      </c>
      <c r="G23" s="8">
        <v>324120</v>
      </c>
      <c r="H23" s="8">
        <v>449078.2</v>
      </c>
      <c r="I23" s="8">
        <v>773198.2</v>
      </c>
      <c r="J23" s="9">
        <f>[1]!Table3[[#This Row],[Total Unemployed]]/[1]!Table3[[#This Row],[Labour Force]]</f>
        <v>0.3897400147791048</v>
      </c>
      <c r="K23" s="9">
        <f>[1]!Table3[[#This Row],[Work 20 -39 Hrs]]/[1]!Table3[[#This Row],[Labour Force]]</f>
        <v>0.28813597280483416</v>
      </c>
    </row>
    <row r="24" spans="1:11">
      <c r="A24" s="8" t="s">
        <v>67</v>
      </c>
      <c r="B24" s="8">
        <v>2009451.5</v>
      </c>
      <c r="C24" s="8">
        <v>551300.89999999991</v>
      </c>
      <c r="D24" s="8">
        <v>1458150.6</v>
      </c>
      <c r="E24" s="8">
        <v>937370.9</v>
      </c>
      <c r="F24" s="8">
        <v>279429.8</v>
      </c>
      <c r="G24" s="8">
        <v>33830.660000000003</v>
      </c>
      <c r="H24" s="8">
        <v>207519.2</v>
      </c>
      <c r="I24" s="8">
        <v>241349.86000000002</v>
      </c>
      <c r="J24" s="9">
        <f>[1]!Table3[[#This Row],[Total Unemployed]]/[1]!Table3[[#This Row],[Labour Force]]</f>
        <v>0.16551778670872541</v>
      </c>
      <c r="K24" s="9">
        <f>[1]!Table3[[#This Row],[Work 20 -39 Hrs]]/[1]!Table3[[#This Row],[Labour Force]]</f>
        <v>0.19163301787894885</v>
      </c>
    </row>
    <row r="25" spans="1:11">
      <c r="A25" s="8" t="s">
        <v>68</v>
      </c>
      <c r="B25" s="8">
        <v>9073494.3000000007</v>
      </c>
      <c r="C25" s="8">
        <v>4102006.4000000004</v>
      </c>
      <c r="D25" s="8">
        <v>4971487.9000000004</v>
      </c>
      <c r="E25" s="8">
        <v>2900094.1</v>
      </c>
      <c r="F25" s="8">
        <v>224789.8</v>
      </c>
      <c r="G25" s="8">
        <v>312787.8</v>
      </c>
      <c r="H25" s="8">
        <v>1533816.2</v>
      </c>
      <c r="I25" s="8">
        <v>1846604</v>
      </c>
      <c r="J25" s="9">
        <f>[1]!Table3[[#This Row],[Total Unemployed]]/[1]!Table3[[#This Row],[Labour Force]]</f>
        <v>0.37143890061564866</v>
      </c>
      <c r="K25" s="9">
        <f>[1]!Table3[[#This Row],[Work 20 -39 Hrs]]/[1]!Table3[[#This Row],[Labour Force]]</f>
        <v>4.5215799479266551E-2</v>
      </c>
    </row>
    <row r="26" spans="1:11">
      <c r="A26" s="8" t="s">
        <v>69</v>
      </c>
      <c r="B26" s="8">
        <v>1734666.6</v>
      </c>
      <c r="C26" s="8">
        <v>631970.40000000014</v>
      </c>
      <c r="D26" s="8">
        <v>1102696.2</v>
      </c>
      <c r="E26" s="8">
        <v>431275.6</v>
      </c>
      <c r="F26" s="8">
        <v>342493.7</v>
      </c>
      <c r="G26" s="8">
        <v>224751.5</v>
      </c>
      <c r="H26" s="8">
        <v>104175.5</v>
      </c>
      <c r="I26" s="8">
        <v>328927</v>
      </c>
      <c r="J26" s="9">
        <f>[1]!Table3[[#This Row],[Total Unemployed]]/[1]!Table3[[#This Row],[Labour Force]]</f>
        <v>0.29829340121059639</v>
      </c>
      <c r="K26" s="9">
        <f>[1]!Table3[[#This Row],[Work 20 -39 Hrs]]/[1]!Table3[[#This Row],[Labour Force]]</f>
        <v>0.31059660856725546</v>
      </c>
    </row>
    <row r="27" spans="1:11">
      <c r="A27" s="8" t="s">
        <v>70</v>
      </c>
      <c r="B27" s="8">
        <v>3294104.5</v>
      </c>
      <c r="C27" s="8">
        <v>1577275.4</v>
      </c>
      <c r="D27" s="8">
        <v>1716829.1</v>
      </c>
      <c r="E27" s="8">
        <v>648163.80000000005</v>
      </c>
      <c r="F27" s="8">
        <v>402501.1</v>
      </c>
      <c r="G27" s="8">
        <v>506790.3</v>
      </c>
      <c r="H27" s="8">
        <v>159373.92000000001</v>
      </c>
      <c r="I27" s="8">
        <v>666164.22</v>
      </c>
      <c r="J27" s="9">
        <f>[1]!Table3[[#This Row],[Total Unemployed]]/[1]!Table3[[#This Row],[Labour Force]]</f>
        <v>0.3880201121940442</v>
      </c>
      <c r="K27" s="9">
        <f>[1]!Table3[[#This Row],[Work 20 -39 Hrs]]/[1]!Table3[[#This Row],[Labour Force]]</f>
        <v>0.23444447673912328</v>
      </c>
    </row>
    <row r="28" spans="1:11">
      <c r="A28" s="8" t="s">
        <v>71</v>
      </c>
      <c r="B28" s="8">
        <v>3724655.6</v>
      </c>
      <c r="C28" s="8">
        <v>1354081.5</v>
      </c>
      <c r="D28" s="8">
        <v>2370574.1</v>
      </c>
      <c r="E28" s="8">
        <v>1748591.6</v>
      </c>
      <c r="F28" s="8">
        <v>234080.1</v>
      </c>
      <c r="G28" s="8">
        <v>100849.60000000001</v>
      </c>
      <c r="H28" s="8">
        <v>287052.79999999999</v>
      </c>
      <c r="I28" s="8">
        <v>387902.4</v>
      </c>
      <c r="J28" s="9">
        <f>[1]!Table3[[#This Row],[Total Unemployed]]/[1]!Table3[[#This Row],[Labour Force]]</f>
        <v>0.16363226106283707</v>
      </c>
      <c r="K28" s="9">
        <f>[1]!Table3[[#This Row],[Work 20 -39 Hrs]]/[1]!Table3[[#This Row],[Labour Force]]</f>
        <v>9.8744055290235389E-2</v>
      </c>
    </row>
    <row r="29" spans="1:11">
      <c r="A29" s="8" t="s">
        <v>72</v>
      </c>
      <c r="B29" s="8">
        <v>3391765.6</v>
      </c>
      <c r="C29" s="8">
        <v>895847.89999999991</v>
      </c>
      <c r="D29" s="8">
        <v>2495917.7000000002</v>
      </c>
      <c r="E29" s="8">
        <v>1466285.9</v>
      </c>
      <c r="F29" s="8">
        <v>603094.80000000005</v>
      </c>
      <c r="G29" s="8">
        <v>212415.5</v>
      </c>
      <c r="H29" s="8">
        <v>214121.5</v>
      </c>
      <c r="I29" s="8">
        <v>426537</v>
      </c>
      <c r="J29" s="9">
        <f>[1]!Table3[[#This Row],[Total Unemployed]]/[1]!Table3[[#This Row],[Labour Force]]</f>
        <v>0.17089385599533188</v>
      </c>
      <c r="K29" s="9">
        <f>[1]!Table3[[#This Row],[Work 20 -39 Hrs]]/[1]!Table3[[#This Row],[Labour Force]]</f>
        <v>0.24163248651988806</v>
      </c>
    </row>
    <row r="30" spans="1:11">
      <c r="A30" s="8" t="s">
        <v>73</v>
      </c>
      <c r="B30" s="8">
        <v>3070422.3</v>
      </c>
      <c r="C30" s="8">
        <v>1223217.7999999998</v>
      </c>
      <c r="D30" s="8">
        <v>1847204.5</v>
      </c>
      <c r="E30" s="8">
        <v>1157580.1000000001</v>
      </c>
      <c r="F30" s="8">
        <v>474343.5</v>
      </c>
      <c r="G30" s="8">
        <v>159017.9</v>
      </c>
      <c r="H30" s="8">
        <v>56262.94</v>
      </c>
      <c r="I30" s="8">
        <v>215280.84</v>
      </c>
      <c r="J30" s="9">
        <f>[1]!Table3[[#This Row],[Total Unemployed]]/[1]!Table3[[#This Row],[Labour Force]]</f>
        <v>0.11654412925044304</v>
      </c>
      <c r="K30" s="9">
        <f>[1]!Table3[[#This Row],[Work 20 -39 Hrs]]/[1]!Table3[[#This Row],[Labour Force]]</f>
        <v>0.25678992228526942</v>
      </c>
    </row>
    <row r="31" spans="1:11">
      <c r="A31" s="8" t="s">
        <v>74</v>
      </c>
      <c r="B31" s="8">
        <v>4802195</v>
      </c>
      <c r="C31" s="8">
        <v>1486934</v>
      </c>
      <c r="D31" s="8">
        <v>3315261</v>
      </c>
      <c r="E31" s="8">
        <v>2067689.6</v>
      </c>
      <c r="F31" s="8">
        <v>651242.19999999995</v>
      </c>
      <c r="G31" s="8">
        <v>339338.1</v>
      </c>
      <c r="H31" s="8">
        <v>256991</v>
      </c>
      <c r="I31" s="8">
        <v>596329.1</v>
      </c>
      <c r="J31" s="9">
        <f>[1]!Table3[[#This Row],[Total Unemployed]]/[1]!Table3[[#This Row],[Labour Force]]</f>
        <v>0.17987395260885944</v>
      </c>
      <c r="K31" s="9">
        <f>[1]!Table3[[#This Row],[Work 20 -39 Hrs]]/[1]!Table3[[#This Row],[Labour Force]]</f>
        <v>0.19643768620328836</v>
      </c>
    </row>
    <row r="32" spans="1:11">
      <c r="A32" s="8" t="s">
        <v>75</v>
      </c>
      <c r="B32" s="8">
        <v>2690343.5</v>
      </c>
      <c r="C32" s="8">
        <v>1405769.6</v>
      </c>
      <c r="D32" s="8">
        <v>1284573.8999999999</v>
      </c>
      <c r="E32" s="8">
        <v>607156.9</v>
      </c>
      <c r="F32" s="8">
        <v>335864.3</v>
      </c>
      <c r="G32" s="8">
        <v>187380.9</v>
      </c>
      <c r="H32" s="8">
        <v>154171.79999999999</v>
      </c>
      <c r="I32" s="8">
        <v>341552.69999999995</v>
      </c>
      <c r="J32" s="9">
        <f>[1]!Table3[[#This Row],[Total Unemployed]]/[1]!Table3[[#This Row],[Labour Force]]</f>
        <v>0.26588793373429115</v>
      </c>
      <c r="K32" s="9">
        <f>[1]!Table3[[#This Row],[Work 20 -39 Hrs]]/[1]!Table3[[#This Row],[Labour Force]]</f>
        <v>0.26145969492296239</v>
      </c>
    </row>
    <row r="33" spans="1:11">
      <c r="A33" s="8" t="s">
        <v>76</v>
      </c>
      <c r="B33" s="8">
        <v>5351855.5999999996</v>
      </c>
      <c r="C33" s="8">
        <v>1411414.9999999995</v>
      </c>
      <c r="D33" s="8">
        <v>3940440.6</v>
      </c>
      <c r="E33" s="8">
        <v>1606693.4</v>
      </c>
      <c r="F33" s="8">
        <v>694826.6</v>
      </c>
      <c r="G33" s="8">
        <v>663477.80000000005</v>
      </c>
      <c r="H33" s="8">
        <v>975442.8</v>
      </c>
      <c r="I33" s="8">
        <v>1638920.6</v>
      </c>
      <c r="J33" s="9">
        <f>[1]!Table3[[#This Row],[Total Unemployed]]/[1]!Table3[[#This Row],[Labour Force]]</f>
        <v>0.41592318381858112</v>
      </c>
      <c r="K33" s="9">
        <f>[1]!Table3[[#This Row],[Work 20 -39 Hrs]]/[1]!Table3[[#This Row],[Labour Force]]</f>
        <v>0.17633221015944256</v>
      </c>
    </row>
    <row r="34" spans="1:11">
      <c r="A34" s="8" t="s">
        <v>77</v>
      </c>
      <c r="B34" s="8">
        <v>2706802.5</v>
      </c>
      <c r="C34" s="8">
        <v>1585474.9</v>
      </c>
      <c r="D34" s="8">
        <v>1121327.6000000001</v>
      </c>
      <c r="E34" s="8">
        <v>743910.5</v>
      </c>
      <c r="F34" s="8">
        <v>215067.9</v>
      </c>
      <c r="G34" s="8">
        <v>79999.48</v>
      </c>
      <c r="H34" s="8">
        <v>82349.64</v>
      </c>
      <c r="I34" s="8">
        <v>162349.12</v>
      </c>
      <c r="J34" s="9">
        <f>[1]!Table3[[#This Row],[Total Unemployed]]/[1]!Table3[[#This Row],[Labour Force]]</f>
        <v>0.1447829519223463</v>
      </c>
      <c r="K34" s="9">
        <f>[1]!Table3[[#This Row],[Work 20 -39 Hrs]]/[1]!Table3[[#This Row],[Labour Force]]</f>
        <v>0.19179756210406307</v>
      </c>
    </row>
    <row r="35" spans="1:11">
      <c r="A35" s="8" t="s">
        <v>78</v>
      </c>
      <c r="B35" s="8">
        <v>1832572.2</v>
      </c>
      <c r="C35" s="8">
        <v>841844.7</v>
      </c>
      <c r="D35" s="8">
        <v>990727.5</v>
      </c>
      <c r="E35" s="8">
        <v>319819</v>
      </c>
      <c r="F35" s="8">
        <v>358347.4</v>
      </c>
      <c r="G35" s="8">
        <v>228488.9</v>
      </c>
      <c r="H35" s="8">
        <v>84072.16</v>
      </c>
      <c r="I35" s="8">
        <v>312561.06</v>
      </c>
      <c r="J35" s="9">
        <f>[1]!Table3[[#This Row],[Total Unemployed]]/[1]!Table3[[#This Row],[Labour Force]]</f>
        <v>0.31548640771554237</v>
      </c>
      <c r="K35" s="9">
        <f>[1]!Table3[[#This Row],[Work 20 -39 Hrs]]/[1]!Table3[[#This Row],[Labour Force]]</f>
        <v>0.3617012750731155</v>
      </c>
    </row>
    <row r="36" spans="1:11">
      <c r="A36" s="8" t="s">
        <v>79</v>
      </c>
      <c r="B36" s="8">
        <v>2117759.7999999998</v>
      </c>
      <c r="C36" s="8">
        <v>1538643.0999999999</v>
      </c>
      <c r="D36" s="8">
        <v>579116.69999999995</v>
      </c>
      <c r="E36" s="8">
        <v>149877.70000000001</v>
      </c>
      <c r="F36" s="8">
        <v>124792.9</v>
      </c>
      <c r="G36" s="8">
        <v>231005.4</v>
      </c>
      <c r="H36" s="8">
        <v>73440.7</v>
      </c>
      <c r="I36" s="8">
        <v>304446.09999999998</v>
      </c>
      <c r="J36" s="9">
        <f>[1]!Table3[[#This Row],[Total Unemployed]]/[1]!Table3[[#This Row],[Labour Force]]</f>
        <v>0.52570768551485392</v>
      </c>
      <c r="K36" s="9">
        <f>[1]!Table3[[#This Row],[Work 20 -39 Hrs]]/[1]!Table3[[#This Row],[Labour Force]]</f>
        <v>0.21548834630394875</v>
      </c>
    </row>
    <row r="37" spans="1:11">
      <c r="A37" s="8" t="s">
        <v>80</v>
      </c>
      <c r="B37" s="8">
        <v>2558121.4</v>
      </c>
      <c r="C37" s="8">
        <v>999011.2</v>
      </c>
      <c r="D37" s="8">
        <v>1559110.2</v>
      </c>
      <c r="E37" s="8">
        <v>705965.8</v>
      </c>
      <c r="F37" s="8">
        <v>650576.5</v>
      </c>
      <c r="G37" s="8">
        <v>143196.29999999999</v>
      </c>
      <c r="H37" s="8">
        <v>59371.53</v>
      </c>
      <c r="I37" s="8">
        <v>202567.83</v>
      </c>
      <c r="J37" s="9">
        <f>[1]!Table3[[#This Row],[Total Unemployed]]/[1]!Table3[[#This Row],[Labour Force]]</f>
        <v>0.12992528045804588</v>
      </c>
      <c r="K37" s="9">
        <f>[1]!Table3[[#This Row],[Work 20 -39 Hrs]]/[1]!Table3[[#This Row],[Labour Force]]</f>
        <v>0.41727422474691012</v>
      </c>
    </row>
    <row r="38" spans="1:11">
      <c r="A38" s="8" t="s">
        <v>81</v>
      </c>
      <c r="B38" s="8">
        <v>2940208.7</v>
      </c>
      <c r="C38" s="8">
        <v>1296957.2000000002</v>
      </c>
      <c r="D38" s="8">
        <v>1643251.5</v>
      </c>
      <c r="E38" s="8">
        <v>763787.3</v>
      </c>
      <c r="F38" s="8">
        <v>215532.9</v>
      </c>
      <c r="G38" s="8">
        <v>260433.2</v>
      </c>
      <c r="H38" s="8">
        <v>403498.1</v>
      </c>
      <c r="I38" s="8">
        <v>663931.30000000005</v>
      </c>
      <c r="J38" s="9">
        <f>[1]!Table3[[#This Row],[Total Unemployed]]/[1]!Table3[[#This Row],[Labour Force]]</f>
        <v>0.40403510965911188</v>
      </c>
      <c r="K38" s="9">
        <f>[1]!Table3[[#This Row],[Work 20 -39 Hrs]]/[1]!Table3[[#This Row],[Labour Force]]</f>
        <v>0.1311624544386541</v>
      </c>
    </row>
    <row r="39" spans="1:11">
      <c r="J39" s="10"/>
      <c r="K39" s="10"/>
    </row>
    <row r="40" spans="1:11">
      <c r="J40" s="10"/>
      <c r="K4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6A95-B382-409A-B349-E42269F26316}">
  <dimension ref="A1:K19"/>
  <sheetViews>
    <sheetView workbookViewId="0">
      <selection activeCell="E16" sqref="E16"/>
    </sheetView>
  </sheetViews>
  <sheetFormatPr defaultRowHeight="15"/>
  <cols>
    <col min="2" max="2" width="25.5703125" bestFit="1" customWidth="1"/>
    <col min="3" max="3" width="21.7109375" bestFit="1" customWidth="1"/>
    <col min="4" max="4" width="14.7109375" bestFit="1" customWidth="1"/>
    <col min="5" max="5" width="18.28515625" bestFit="1" customWidth="1"/>
    <col min="6" max="6" width="20.42578125" bestFit="1" customWidth="1"/>
    <col min="7" max="7" width="22.140625" bestFit="1" customWidth="1"/>
    <col min="8" max="8" width="21.28515625" customWidth="1"/>
    <col min="9" max="9" width="19.85546875" bestFit="1" customWidth="1"/>
    <col min="10" max="10" width="22" customWidth="1"/>
    <col min="11" max="11" width="20.28515625" customWidth="1"/>
  </cols>
  <sheetData>
    <row r="1" spans="1:11">
      <c r="A1" s="18" t="s">
        <v>82</v>
      </c>
      <c r="B1" s="18" t="s">
        <v>37</v>
      </c>
      <c r="C1" s="18" t="s">
        <v>38</v>
      </c>
      <c r="D1" s="18" t="s">
        <v>39</v>
      </c>
      <c r="E1" s="18" t="s">
        <v>83</v>
      </c>
      <c r="F1" s="18" t="s">
        <v>40</v>
      </c>
      <c r="G1" s="18" t="s">
        <v>84</v>
      </c>
      <c r="H1" s="18" t="s">
        <v>42</v>
      </c>
      <c r="I1" s="18" t="s">
        <v>6</v>
      </c>
      <c r="J1" s="18" t="s">
        <v>43</v>
      </c>
      <c r="K1" s="18" t="s">
        <v>85</v>
      </c>
    </row>
    <row r="2" spans="1:11" ht="15.75">
      <c r="A2" s="12" t="s">
        <v>86</v>
      </c>
      <c r="B2" s="13">
        <v>101769739.412618</v>
      </c>
      <c r="C2" s="13">
        <f>[1]!Table13[[#This Row],[Working Age Population]]-[1]!Table13[[#This Row],[Labour Force]]</f>
        <v>28838131.175166085</v>
      </c>
      <c r="D2" s="13">
        <v>72931608.237451911</v>
      </c>
      <c r="E2" s="13">
        <v>55206939.537812598</v>
      </c>
      <c r="F2" s="13">
        <v>13052219.344110304</v>
      </c>
      <c r="G2" s="13">
        <v>3145382.5868843147</v>
      </c>
      <c r="H2" s="13">
        <v>1527066.7686446952</v>
      </c>
      <c r="I2" s="13">
        <f>[1]!Table13[[#This Row],[Worked 1 -19 Hrs]]+[1]!Table13[[#This Row],[Did nothing ]]</f>
        <v>4672449.3555290103</v>
      </c>
      <c r="J2" s="15">
        <f>[1]!Table13[[#This Row],[Total Unemployed]]/[1]!Table13[[#This Row],[Labour Force]]</f>
        <v>6.4066177456506571E-2</v>
      </c>
      <c r="K2" s="15">
        <f>[1]!Table13[[#This Row],[Worked 20 -39 Hrs]]/[1]!Table13[[#This Row],[Labour Force]]</f>
        <v>0.17896519300129346</v>
      </c>
    </row>
    <row r="3" spans="1:11" ht="15.75">
      <c r="A3" s="12" t="s">
        <v>87</v>
      </c>
      <c r="B3" s="13">
        <v>102824239.52744545</v>
      </c>
      <c r="C3" s="13">
        <f>[1]!Table13[[#This Row],[Working Age Population]]-[1]!Table13[[#This Row],[Labour Force]]</f>
        <v>29388135.144445524</v>
      </c>
      <c r="D3" s="13">
        <v>73436104.382999927</v>
      </c>
      <c r="E3" s="13">
        <v>67902546.258984804</v>
      </c>
      <c r="F3" s="13">
        <v>12208823.177424803</v>
      </c>
      <c r="G3" s="13">
        <v>3087719.2776133949</v>
      </c>
      <c r="H3" s="13">
        <v>2445839.6198057556</v>
      </c>
      <c r="I3" s="13">
        <f>[1]!Table13[[#This Row],[Worked 1 -19 Hrs]]+[1]!Table13[[#This Row],[Did nothing ]]</f>
        <v>5533558.8974191509</v>
      </c>
      <c r="J3" s="15">
        <f>[1]!Table13[[#This Row],[Total Unemployed]]/[1]!Table13[[#This Row],[Labour Force]]</f>
        <v>7.5352021242294287E-2</v>
      </c>
      <c r="K3" s="15">
        <f>[1]!Table13[[#This Row],[Worked 20 -39 Hrs]]/[1]!Table13[[#This Row],[Labour Force]]</f>
        <v>0.16625096442685325</v>
      </c>
    </row>
    <row r="4" spans="1:11" ht="15.75">
      <c r="A4" s="12" t="s">
        <v>88</v>
      </c>
      <c r="B4" s="13">
        <v>103567619</v>
      </c>
      <c r="C4" s="13">
        <f>[1]!Table13[[#This Row],[Working Age Population]]-[1]!Table13[[#This Row],[Labour Force]]</f>
        <v>29557016.858908907</v>
      </c>
      <c r="D4" s="13">
        <v>74010602.141091093</v>
      </c>
      <c r="E4" s="13">
        <v>54376022.851091094</v>
      </c>
      <c r="F4" s="13">
        <v>13571097.5</v>
      </c>
      <c r="G4" s="13">
        <v>3105796.09</v>
      </c>
      <c r="H4" s="13">
        <v>2957685.7</v>
      </c>
      <c r="I4" s="13">
        <f>[1]!Table13[[#This Row],[Worked 1 -19 Hrs]]+[1]!Table13[[#This Row],[Did nothing ]]</f>
        <v>6063481.79</v>
      </c>
      <c r="J4" s="15">
        <f>[1]!Table13[[#This Row],[Total Unemployed]]/[1]!Table13[[#This Row],[Labour Force]]</f>
        <v>8.1927205219068489E-2</v>
      </c>
      <c r="K4" s="15">
        <f>[1]!Table13[[#This Row],[Worked 20 -39 Hrs]]/[1]!Table13[[#This Row],[Labour Force]]</f>
        <v>0.18336693807906815</v>
      </c>
    </row>
    <row r="5" spans="1:11" ht="15.75">
      <c r="A5" s="12" t="s">
        <v>89</v>
      </c>
      <c r="B5" s="13">
        <v>104314000</v>
      </c>
      <c r="C5" s="13">
        <f>[1]!Table13[[#This Row],[Working Age Population]]-[1]!Table13[[#This Row],[Labour Force]]</f>
        <v>28373598</v>
      </c>
      <c r="D5" s="13">
        <v>75940402</v>
      </c>
      <c r="E5" s="13">
        <v>55216796</v>
      </c>
      <c r="F5" s="13">
        <v>13205504</v>
      </c>
      <c r="G5" s="13">
        <v>3850872</v>
      </c>
      <c r="H5" s="13">
        <v>3667230</v>
      </c>
      <c r="I5" s="13">
        <f>[1]!Table13[[#This Row],[Worked 1 -19 Hrs]]+[1]!Table13[[#This Row],[Did nothing ]]</f>
        <v>7518102</v>
      </c>
      <c r="J5" s="15">
        <f>[1]!Table13[[#This Row],[Total Unemployed]]/[1]!Table13[[#This Row],[Labour Force]]</f>
        <v>9.9000028996422754E-2</v>
      </c>
      <c r="K5" s="15">
        <f>[1]!Table13[[#This Row],[Worked 20 -39 Hrs]]/[1]!Table13[[#This Row],[Labour Force]]</f>
        <v>0.17389299572051251</v>
      </c>
    </row>
    <row r="6" spans="1:11" ht="15.75">
      <c r="A6" s="12" t="s">
        <v>90</v>
      </c>
      <c r="B6" s="13">
        <v>105023335.2</v>
      </c>
      <c r="C6" s="13">
        <f>[1]!Table13[[#This Row],[Working Age Population]]-[1]!Table13[[#This Row],[Labour Force]]</f>
        <v>28065412.200000003</v>
      </c>
      <c r="D6" s="13">
        <v>76957923</v>
      </c>
      <c r="E6" s="13">
        <v>54506107</v>
      </c>
      <c r="F6" s="13">
        <v>14415714</v>
      </c>
      <c r="G6" s="13">
        <v>4158872</v>
      </c>
      <c r="H6" s="13">
        <v>3877230</v>
      </c>
      <c r="I6" s="13">
        <f>[1]!Table13[[#This Row],[Worked 1 -19 Hrs]]+[1]!Table13[[#This Row],[Did nothing ]]</f>
        <v>8036102</v>
      </c>
      <c r="J6" s="15">
        <f>[1]!Table13[[#This Row],[Total Unemployed]]/[1]!Table13[[#This Row],[Labour Force]]</f>
        <v>0.10442202292803562</v>
      </c>
      <c r="K6" s="15">
        <f>[1]!Table13[[#This Row],[Worked 20 -39 Hrs]]/[1]!Table13[[#This Row],[Labour Force]]</f>
        <v>0.18731942648712077</v>
      </c>
    </row>
    <row r="7" spans="1:11" ht="15.75">
      <c r="A7" s="12" t="s">
        <v>91</v>
      </c>
      <c r="B7" s="13">
        <v>106001340</v>
      </c>
      <c r="C7" s="13">
        <f>[1]!Table13[[#This Row],[Working Age Population]]-[1]!Table13[[#This Row],[Labour Force]]</f>
        <v>27514769.99999994</v>
      </c>
      <c r="D7" s="14">
        <v>78486570.00000006</v>
      </c>
      <c r="E7" s="14">
        <v>53977958.453517504</v>
      </c>
      <c r="F7" s="14">
        <v>15023327.336692501</v>
      </c>
      <c r="G7" s="14">
        <v>4436077.3061539</v>
      </c>
      <c r="H7" s="14">
        <v>5049206.9036361603</v>
      </c>
      <c r="I7" s="13">
        <f>[1]!Table13[[#This Row],[Worked 1 -19 Hrs]]+[1]!Table13[[#This Row],[Did nothing ]]</f>
        <v>9485284.2097900603</v>
      </c>
      <c r="J7" s="15">
        <f>[1]!Table13[[#This Row],[Total Unemployed]]/[1]!Table13[[#This Row],[Labour Force]]</f>
        <v>0.12085232173848409</v>
      </c>
      <c r="K7" s="15">
        <f>[1]!Table13[[#This Row],[Worked 20 -39 Hrs]]/[1]!Table13[[#This Row],[Labour Force]]</f>
        <v>0.19141271349598396</v>
      </c>
    </row>
    <row r="8" spans="1:11" ht="15.75">
      <c r="A8" s="12" t="s">
        <v>92</v>
      </c>
      <c r="B8" s="13">
        <v>106690350</v>
      </c>
      <c r="C8" s="13">
        <f>[1]!Table13[[#This Row],[Working Age Population]]-[1]!Table13[[#This Row],[Labour Force]]</f>
        <v>26804040</v>
      </c>
      <c r="D8" s="13">
        <v>79886310</v>
      </c>
      <c r="E8" s="13">
        <v>53626608.453517444</v>
      </c>
      <c r="F8" s="13">
        <v>15415717.336692499</v>
      </c>
      <c r="G8" s="13">
        <v>4879792.8944055233</v>
      </c>
      <c r="H8" s="13">
        <v>5764191.3153845277</v>
      </c>
      <c r="I8" s="13">
        <f>[1]!Table13[[#This Row],[Worked 1 -19 Hrs]]+[1]!Table13[[#This Row],[Did nothing ]]</f>
        <v>10643984.209790051</v>
      </c>
      <c r="J8" s="15">
        <f>[1]!Table13[[#This Row],[Total Unemployed]]/[1]!Table13[[#This Row],[Labour Force]]</f>
        <v>0.13323915211242141</v>
      </c>
      <c r="K8" s="15">
        <f>[1]!Table13[[#This Row],[Worked 20 -39 Hrs]]/[1]!Table13[[#This Row],[Labour Force]]</f>
        <v>0.19297070219781712</v>
      </c>
    </row>
    <row r="9" spans="1:11" ht="15.75">
      <c r="A9" s="12" t="s">
        <v>93</v>
      </c>
      <c r="B9" s="13">
        <v>108033397.8016227</v>
      </c>
      <c r="C9" s="13">
        <f>[1]!Table13[[#This Row],[Working Age Population]]-[1]!Table13[[#This Row],[Labour Force]]</f>
        <v>27364201.963622704</v>
      </c>
      <c r="D9" s="13">
        <v>80669195.838</v>
      </c>
      <c r="E9" s="13">
        <v>53554109.216361895</v>
      </c>
      <c r="F9" s="13">
        <v>15916791.3665921</v>
      </c>
      <c r="G9" s="13">
        <v>5227614.8647707002</v>
      </c>
      <c r="H9" s="13">
        <v>5970680.3902752995</v>
      </c>
      <c r="I9" s="13">
        <f>[1]!Table13[[#This Row],[Worked 1 -19 Hrs]]+[1]!Table13[[#This Row],[Did nothing ]]</f>
        <v>11198295.255045999</v>
      </c>
      <c r="J9" s="15">
        <f>[1]!Table13[[#This Row],[Total Unemployed]]/[1]!Table13[[#This Row],[Labour Force]]</f>
        <v>0.13881748960947166</v>
      </c>
      <c r="K9" s="15">
        <f>[1]!Table13[[#This Row],[Worked 20 -39 Hrs]]/[1]!Table13[[#This Row],[Labour Force]]</f>
        <v>0.19730940913996745</v>
      </c>
    </row>
    <row r="10" spans="1:11" ht="15.75">
      <c r="A10" s="12" t="s">
        <v>94</v>
      </c>
      <c r="B10" s="13">
        <v>108591600</v>
      </c>
      <c r="C10" s="13">
        <f>[1]!Table13[[#This Row],[Working Age Population]]-[1]!Table13[[#This Row],[Labour Force]]</f>
        <v>27439715</v>
      </c>
      <c r="D10" s="13">
        <v>81151885</v>
      </c>
      <c r="E10" s="13">
        <v>52576233</v>
      </c>
      <c r="F10" s="13">
        <v>17026342</v>
      </c>
      <c r="G10" s="13">
        <v>5728035</v>
      </c>
      <c r="H10" s="13">
        <v>5821275</v>
      </c>
      <c r="I10" s="13">
        <f>[1]!Table13[[#This Row],[Worked 1 -19 Hrs]]+[1]!Table13[[#This Row],[Did nothing ]]</f>
        <v>11549310</v>
      </c>
      <c r="J10" s="15">
        <f>[1]!Table13[[#This Row],[Total Unemployed]]/[1]!Table13[[#This Row],[Labour Force]]</f>
        <v>0.14231721173205034</v>
      </c>
      <c r="K10" s="15">
        <f>[1]!Table13[[#This Row],[Worked 20 -39 Hrs]]/[1]!Table13[[#This Row],[Labour Force]]</f>
        <v>0.2098083365531189</v>
      </c>
    </row>
    <row r="11" spans="1:11" ht="15.75">
      <c r="A11" s="12" t="s">
        <v>95</v>
      </c>
      <c r="B11" s="13">
        <v>109439045.59119201</v>
      </c>
      <c r="C11" s="13">
        <f>[1]!Table13[[#This Row],[Working Age Population]]-[1]!Table13[[#This Row],[Labour Force]]</f>
        <v>26846924.371914208</v>
      </c>
      <c r="D11" s="13">
        <v>82592121.219277799</v>
      </c>
      <c r="E11" s="13">
        <v>53829103.774867401</v>
      </c>
      <c r="F11" s="13">
        <v>16836792.079151802</v>
      </c>
      <c r="G11" s="13">
        <v>6047965.4709410202</v>
      </c>
      <c r="H11" s="13">
        <v>5878259.8943175701</v>
      </c>
      <c r="I11" s="13">
        <f>[1]!Table13[[#This Row],[Worked 1 -19 Hrs]]+[1]!Table13[[#This Row],[Did nothing ]]</f>
        <v>11926225.365258589</v>
      </c>
      <c r="J11" s="15">
        <f>[1]!Table13[[#This Row],[Total Unemployed]]/[1]!Table13[[#This Row],[Labour Force]]</f>
        <v>0.14439906844861242</v>
      </c>
      <c r="K11" s="15">
        <f>[1]!Table13[[#This Row],[Worked 20 -39 Hrs]]/[1]!Table13[[#This Row],[Labour Force]]</f>
        <v>0.20385469982604021</v>
      </c>
    </row>
    <row r="12" spans="1:11" ht="15.75">
      <c r="A12" s="12" t="s">
        <v>96</v>
      </c>
      <c r="B12" s="13">
        <v>110286507.577393</v>
      </c>
      <c r="C12" s="13">
        <f>[1]!Table13[[#This Row],[Working Age Population]]-[1]!Table13[[#This Row],[Labour Force]]</f>
        <v>26346419.666215196</v>
      </c>
      <c r="D12" s="13">
        <v>83940087.911177799</v>
      </c>
      <c r="E12" s="13">
        <v>52675979.344714597</v>
      </c>
      <c r="F12" s="13">
        <v>17678916.449170701</v>
      </c>
      <c r="G12" s="13">
        <v>7234750.5940159298</v>
      </c>
      <c r="H12" s="13">
        <v>6350441.03621417</v>
      </c>
      <c r="I12" s="13">
        <f>[1]!Table13[[#This Row],[Worked 1 -19 Hrs]]+[1]!Table13[[#This Row],[Did nothing ]]</f>
        <v>13585191.630230099</v>
      </c>
      <c r="J12" s="15">
        <f>[1]!Table13[[#This Row],[Total Unemployed]]/[1]!Table13[[#This Row],[Labour Force]]</f>
        <v>0.16184390519825798</v>
      </c>
      <c r="K12" s="15">
        <f>[1]!Table13[[#This Row],[Worked 20 -39 Hrs]]/[1]!Table13[[#This Row],[Labour Force]]</f>
        <v>0.21061350886215244</v>
      </c>
    </row>
    <row r="13" spans="1:11" ht="15.75">
      <c r="A13" s="4" t="s">
        <v>97</v>
      </c>
      <c r="B13" s="13">
        <v>111133969.563594</v>
      </c>
      <c r="C13" s="13">
        <f>[1]!Table13[[#This Row],[Working Age Population]]-[1]!Table13[[#This Row],[Labour Force]]</f>
        <v>26045914.960516199</v>
      </c>
      <c r="D13" s="13">
        <v>85088054.603077799</v>
      </c>
      <c r="E13" s="13">
        <v>51060935.741237603</v>
      </c>
      <c r="F13" s="13">
        <v>18029070.7740517</v>
      </c>
      <c r="G13" s="13">
        <v>8461422.1025123596</v>
      </c>
      <c r="H13" s="13">
        <v>7536626.1478461996</v>
      </c>
      <c r="I13" s="13">
        <f>[1]!Table13[[#This Row],[Worked 1 -19 Hrs]]+[1]!Table13[[#This Row],[Did nothing ]]</f>
        <v>15998048.250358559</v>
      </c>
      <c r="J13" s="15">
        <f>[1]!Table13[[#This Row],[Total Unemployed]]/[1]!Table13[[#This Row],[Labour Force]]</f>
        <v>0.18801755810479981</v>
      </c>
      <c r="K13" s="15">
        <f>[1]!Table13[[#This Row],[Worked 20 -39 Hrs]]/[1]!Table13[[#This Row],[Labour Force]]</f>
        <v>0.21188721328927354</v>
      </c>
    </row>
    <row r="14" spans="1:11" ht="15.75">
      <c r="A14" s="4" t="s">
        <v>98</v>
      </c>
      <c r="B14" s="13">
        <v>112118969.563594</v>
      </c>
      <c r="C14" s="13">
        <f>[1]!Table13[[#This Row],[Working Age Population]]-[1]!Table13[[#This Row],[Labour Force]]</f>
        <v>25581431.326411948</v>
      </c>
      <c r="D14" s="13">
        <v>86537538.237182051</v>
      </c>
      <c r="E14" s="13">
        <v>51165529.6392712</v>
      </c>
      <c r="F14" s="13">
        <v>17700866.331270002</v>
      </c>
      <c r="G14" s="13">
        <v>9070230.4709126502</v>
      </c>
      <c r="H14" s="13">
        <v>8600911.7957281992</v>
      </c>
      <c r="I14" s="13">
        <f>[1]!Table13[[#This Row],[Worked 1 -19 Hrs]]+[1]!Table13[[#This Row],[Did nothing ]]</f>
        <v>17671142.266640849</v>
      </c>
      <c r="J14" s="15">
        <f>[1]!Table13[[#This Row],[Total Unemployed]]/[1]!Table13[[#This Row],[Labour Force]]</f>
        <v>0.20420204487684626</v>
      </c>
      <c r="K14" s="15">
        <f>[1]!Table13[[#This Row],[Worked 20 -39 Hrs]]/[1]!Table13[[#This Row],[Labour Force]]</f>
        <v>0.20454552662170114</v>
      </c>
    </row>
    <row r="15" spans="1:11" ht="15.75">
      <c r="A15" s="4" t="s">
        <v>99</v>
      </c>
      <c r="B15" s="13">
        <v>113168969.563594</v>
      </c>
      <c r="C15" s="13">
        <f>[1]!Table13[[#This Row],[Working Age Population]]-[1]!Table13[[#This Row],[Labour Force]]</f>
        <v>24962245.326411977</v>
      </c>
      <c r="D15" s="13">
        <v>88206724.237182021</v>
      </c>
      <c r="E15" s="13">
        <v>51154481.6392712</v>
      </c>
      <c r="F15" s="13">
        <v>17800866.331270002</v>
      </c>
      <c r="G15" s="13">
        <v>10150540.4709126</v>
      </c>
      <c r="H15" s="13">
        <v>9100835.7957281992</v>
      </c>
      <c r="I15" s="13">
        <f>[1]!Table13[[#This Row],[Worked 1 -19 Hrs]]+[1]!Table13[[#This Row],[Did nothing ]]</f>
        <v>19251376.266640797</v>
      </c>
      <c r="J15" s="15">
        <f>[1]!Table13[[#This Row],[Total Unemployed]]/[1]!Table13[[#This Row],[Labour Force]]</f>
        <v>0.2182529329042435</v>
      </c>
      <c r="K15" s="15">
        <f>[1]!Table13[[#This Row],[Worked 20 -39 Hrs]]/[1]!Table13[[#This Row],[Labour Force]]</f>
        <v>0.20180849572652371</v>
      </c>
    </row>
    <row r="16" spans="1:11" ht="15.75">
      <c r="A16" s="4" t="s">
        <v>100</v>
      </c>
      <c r="B16" s="13">
        <v>114310969.563594</v>
      </c>
      <c r="C16" s="13">
        <f>[1]!Table13[[#This Row],[Working Age Population]]-[1]!Table13[[#This Row],[Labour Force]]</f>
        <v>24801768.982411996</v>
      </c>
      <c r="D16" s="13">
        <v>89509200.581182003</v>
      </c>
      <c r="E16" s="13">
        <v>51173757.649271198</v>
      </c>
      <c r="F16" s="13">
        <v>17991866.441270001</v>
      </c>
      <c r="G16" s="13">
        <v>10932460.490912599</v>
      </c>
      <c r="H16" s="13">
        <v>9411115.9997281991</v>
      </c>
      <c r="I16" s="13">
        <f>[1]!Table13[[#This Row],[Worked 1 -19 Hrs]]+[1]!Table13[[#This Row],[Did nothing ]]</f>
        <v>20343576.490640797</v>
      </c>
      <c r="J16" s="15">
        <f>[1]!Table13[[#This Row],[Total Unemployed]]/[1]!Table13[[#This Row],[Labour Force]]</f>
        <v>0.22727916637116896</v>
      </c>
      <c r="K16" s="15">
        <f>[1]!Table13[[#This Row],[Worked 20 -39 Hrs]]/[1]!Table13[[#This Row],[Labour Force]]</f>
        <v>0.20100577733293407</v>
      </c>
    </row>
    <row r="17" spans="1:11" ht="15.75">
      <c r="A17" s="4" t="s">
        <v>101</v>
      </c>
      <c r="B17" s="13">
        <v>115492969.563594</v>
      </c>
      <c r="C17" s="13">
        <f>[1]!Table13[[#This Row],[Working Age Population]]-[1]!Table13[[#This Row],[Labour Force]]</f>
        <v>25022377.957324103</v>
      </c>
      <c r="D17" s="13">
        <v>90470591.606269896</v>
      </c>
      <c r="E17" s="13">
        <v>51326653.6392712</v>
      </c>
      <c r="F17" s="13">
        <v>18216289.977316</v>
      </c>
      <c r="G17" s="13">
        <v>11182599.358723</v>
      </c>
      <c r="H17" s="13">
        <v>9745048.6309597008</v>
      </c>
      <c r="I17" s="13">
        <f>[1]!Table13[[#This Row],[Worked 1 -19 Hrs]]+[1]!Table13[[#This Row],[Did nothing ]]</f>
        <v>20927647.9896827</v>
      </c>
      <c r="J17" s="15">
        <f>[1]!Table13[[#This Row],[Total Unemployed]]/[1]!Table13[[#This Row],[Labour Force]]</f>
        <v>0.2313198976387853</v>
      </c>
      <c r="K17" s="15">
        <f>[1]!Table13[[#This Row],[Worked 20 -39 Hrs]]/[1]!Table13[[#This Row],[Labour Force]]</f>
        <v>0.20135040186974476</v>
      </c>
    </row>
    <row r="18" spans="1:11" ht="15.75">
      <c r="A18" s="4" t="s">
        <v>102</v>
      </c>
      <c r="B18" s="13">
        <v>116871186</v>
      </c>
      <c r="C18" s="13">
        <f>[1]!Table13[[#This Row],[Working Age Population]]-[1]!Table13[[#This Row],[Labour Force]]</f>
        <v>36579292</v>
      </c>
      <c r="D18" s="13">
        <v>80291894</v>
      </c>
      <c r="E18" s="13">
        <v>35585273.700000003</v>
      </c>
      <c r="F18" s="13">
        <v>22942002.600000001</v>
      </c>
      <c r="G18" s="13">
        <v>12395363.9</v>
      </c>
      <c r="H18" s="13">
        <v>9369253.3000000007</v>
      </c>
      <c r="I18" s="13">
        <f>[1]!Table13[[#This Row],[Worked 1 -19 Hrs]]+[1]!Table13[[#This Row],[Did nothing ]]</f>
        <v>21764617.200000003</v>
      </c>
      <c r="J18" s="15">
        <f>[1]!Table13[[#This Row],[Total Unemployed]]/[1]!Table13[[#This Row],[Labour Force]]</f>
        <v>0.27106867350768937</v>
      </c>
      <c r="K18" s="15">
        <f>[1]!Table13[[#This Row],[Worked 20 -39 Hrs]]/[1]!Table13[[#This Row],[Labour Force]]</f>
        <v>0.28573248751611219</v>
      </c>
    </row>
    <row r="19" spans="1:11" ht="15.75">
      <c r="A19" s="4" t="s">
        <v>103</v>
      </c>
      <c r="B19" s="13">
        <v>122049400</v>
      </c>
      <c r="C19" s="13">
        <f>[1]!Table13[[#This Row],[Working Age Population]]-[1]!Table13[[#This Row],[Labour Force]]</f>
        <v>52373931.88000001</v>
      </c>
      <c r="D19" s="13">
        <v>69675468.11999999</v>
      </c>
      <c r="E19" s="13">
        <v>30572440.199999999</v>
      </c>
      <c r="F19" s="13">
        <v>15915638.9</v>
      </c>
      <c r="G19" s="13">
        <v>11027211.300000001</v>
      </c>
      <c r="H19" s="13">
        <v>12160177.800000001</v>
      </c>
      <c r="I19" s="13">
        <f>[1]!Table13[[#This Row],[Worked 1 -19 Hrs]]+[1]!Table13[[#This Row],[Did nothing ]]</f>
        <v>23187389.100000001</v>
      </c>
      <c r="J19" s="15">
        <f>[1]!Table13[[#This Row],[Total Unemployed]]/[1]!Table13[[#This Row],[Labour Force]]</f>
        <v>0.332791292626338</v>
      </c>
      <c r="K19" s="15">
        <f>[1]!Table13[[#This Row],[Worked 20 -39 Hrs]]/[1]!Table13[[#This Row],[Labour Force]]</f>
        <v>0.228425288404076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431A-4F3F-4BF7-BBE6-FE64CF15AC61}">
  <dimension ref="A1:E182"/>
  <sheetViews>
    <sheetView tabSelected="1" workbookViewId="0">
      <selection activeCell="L11" sqref="L11"/>
    </sheetView>
  </sheetViews>
  <sheetFormatPr defaultRowHeight="15"/>
  <cols>
    <col min="1" max="1" width="22.85546875" bestFit="1" customWidth="1"/>
    <col min="2" max="2" width="6.28515625" style="16" bestFit="1" customWidth="1"/>
    <col min="3" max="3" width="8.5703125" style="16" bestFit="1" customWidth="1"/>
    <col min="4" max="4" width="15.85546875" bestFit="1" customWidth="1"/>
    <col min="5" max="5" width="4.5703125" bestFit="1" customWidth="1"/>
  </cols>
  <sheetData>
    <row r="1" spans="1:5">
      <c r="A1" s="5" t="s">
        <v>104</v>
      </c>
      <c r="B1" s="19" t="s">
        <v>105</v>
      </c>
      <c r="C1" s="19" t="s">
        <v>106</v>
      </c>
      <c r="D1" s="5" t="s">
        <v>107</v>
      </c>
      <c r="E1" s="5" t="s">
        <v>108</v>
      </c>
    </row>
    <row r="2" spans="1:5" ht="16.5">
      <c r="A2" t="s">
        <v>109</v>
      </c>
      <c r="B2" s="16">
        <v>33.69</v>
      </c>
      <c r="C2" s="16">
        <v>33.65</v>
      </c>
      <c r="D2" s="17">
        <v>44166</v>
      </c>
      <c r="E2" t="s">
        <v>110</v>
      </c>
    </row>
    <row r="3" spans="1:5" ht="16.5">
      <c r="A3" t="s">
        <v>111</v>
      </c>
      <c r="B3" s="16">
        <v>33.4</v>
      </c>
      <c r="C3" s="16">
        <v>34</v>
      </c>
      <c r="D3" s="17">
        <v>43435</v>
      </c>
      <c r="E3" t="s">
        <v>110</v>
      </c>
    </row>
    <row r="4" spans="1:5" ht="16.5">
      <c r="A4" t="s">
        <v>112</v>
      </c>
      <c r="B4" s="16">
        <v>32.5</v>
      </c>
      <c r="C4" s="16">
        <v>30.8</v>
      </c>
      <c r="D4" s="17">
        <v>44166</v>
      </c>
      <c r="E4" t="s">
        <v>110</v>
      </c>
    </row>
    <row r="5" spans="1:5" ht="16.5">
      <c r="A5" t="s">
        <v>113</v>
      </c>
      <c r="B5" s="16">
        <v>30.6</v>
      </c>
      <c r="C5" s="16">
        <v>34</v>
      </c>
      <c r="D5" s="17">
        <v>44166</v>
      </c>
      <c r="E5" t="s">
        <v>110</v>
      </c>
    </row>
    <row r="6" spans="1:5" ht="16.5">
      <c r="A6" t="s">
        <v>114</v>
      </c>
      <c r="B6" s="16">
        <v>25.04</v>
      </c>
      <c r="C6" s="16">
        <v>24.37</v>
      </c>
      <c r="D6" s="17">
        <v>43070</v>
      </c>
      <c r="E6" t="s">
        <v>110</v>
      </c>
    </row>
    <row r="7" spans="1:5" ht="16.5">
      <c r="A7" t="s">
        <v>115</v>
      </c>
      <c r="B7" s="16">
        <v>24.6</v>
      </c>
      <c r="C7" s="16">
        <v>27.2</v>
      </c>
      <c r="D7" s="17">
        <v>44075</v>
      </c>
      <c r="E7" t="s">
        <v>110</v>
      </c>
    </row>
    <row r="8" spans="1:5" ht="16.5">
      <c r="A8" t="s">
        <v>116</v>
      </c>
      <c r="B8" s="16">
        <v>23.9</v>
      </c>
      <c r="C8" s="16">
        <v>23</v>
      </c>
      <c r="D8" s="17">
        <v>44075</v>
      </c>
      <c r="E8" t="s">
        <v>110</v>
      </c>
    </row>
    <row r="9" spans="1:5" ht="16.5">
      <c r="A9" t="s">
        <v>117</v>
      </c>
      <c r="B9" s="16">
        <v>23.5</v>
      </c>
      <c r="C9" s="16">
        <v>23.6</v>
      </c>
      <c r="D9" s="17">
        <v>43800</v>
      </c>
      <c r="E9" t="s">
        <v>110</v>
      </c>
    </row>
    <row r="10" spans="1:5" ht="16.5">
      <c r="A10" t="s">
        <v>118</v>
      </c>
      <c r="B10" s="16">
        <v>23.4</v>
      </c>
      <c r="C10" s="16">
        <v>28.5</v>
      </c>
      <c r="D10" s="17">
        <v>44166</v>
      </c>
      <c r="E10" t="s">
        <v>110</v>
      </c>
    </row>
    <row r="11" spans="1:5" ht="16.5">
      <c r="A11" t="s">
        <v>119</v>
      </c>
      <c r="B11" s="16">
        <v>22.9</v>
      </c>
      <c r="C11" s="16">
        <v>22.5</v>
      </c>
      <c r="D11" s="17">
        <v>43800</v>
      </c>
      <c r="E11" t="s">
        <v>110</v>
      </c>
    </row>
    <row r="12" spans="1:5" ht="16.5">
      <c r="A12" t="s">
        <v>120</v>
      </c>
      <c r="B12" s="16">
        <v>20.37</v>
      </c>
      <c r="C12" s="16">
        <v>20.48</v>
      </c>
      <c r="D12" s="17">
        <v>44197</v>
      </c>
      <c r="E12" t="s">
        <v>110</v>
      </c>
    </row>
    <row r="13" spans="1:5" ht="16.5">
      <c r="A13" t="s">
        <v>121</v>
      </c>
      <c r="B13" s="16">
        <v>20</v>
      </c>
      <c r="C13" s="16">
        <v>22</v>
      </c>
      <c r="D13" s="17">
        <v>44166</v>
      </c>
      <c r="E13" t="s">
        <v>110</v>
      </c>
    </row>
    <row r="14" spans="1:5" ht="16.5">
      <c r="A14" t="s">
        <v>122</v>
      </c>
      <c r="B14" s="16">
        <v>19.600000000000001</v>
      </c>
      <c r="C14" s="16">
        <v>19.5</v>
      </c>
      <c r="D14" s="17">
        <v>43800</v>
      </c>
      <c r="E14" t="s">
        <v>110</v>
      </c>
    </row>
    <row r="15" spans="1:5" ht="16.5">
      <c r="A15" t="s">
        <v>123</v>
      </c>
      <c r="B15" s="16">
        <v>19.100000000000001</v>
      </c>
      <c r="C15" s="16">
        <v>16.899999999999999</v>
      </c>
      <c r="D15" s="17">
        <v>43435</v>
      </c>
      <c r="E15" t="s">
        <v>110</v>
      </c>
    </row>
    <row r="16" spans="1:5" ht="16.5">
      <c r="A16" t="s">
        <v>124</v>
      </c>
      <c r="B16" s="16">
        <v>18.63</v>
      </c>
      <c r="C16" s="16">
        <v>18.559999999999999</v>
      </c>
      <c r="D16" s="17">
        <v>44166</v>
      </c>
      <c r="E16" t="s">
        <v>110</v>
      </c>
    </row>
    <row r="17" spans="1:5" ht="16.5">
      <c r="A17" t="s">
        <v>125</v>
      </c>
      <c r="B17" s="16">
        <v>18.5</v>
      </c>
      <c r="C17" s="16">
        <v>17.600000000000001</v>
      </c>
      <c r="D17" s="17">
        <v>44166</v>
      </c>
      <c r="E17" t="s">
        <v>110</v>
      </c>
    </row>
    <row r="18" spans="1:5" ht="16.5">
      <c r="A18" t="s">
        <v>126</v>
      </c>
      <c r="B18" s="16">
        <v>18.2</v>
      </c>
      <c r="C18" s="16">
        <v>17.899999999999999</v>
      </c>
      <c r="D18" s="17">
        <v>43800</v>
      </c>
      <c r="E18" t="s">
        <v>110</v>
      </c>
    </row>
    <row r="19" spans="1:5" ht="16.5">
      <c r="A19" t="s">
        <v>127</v>
      </c>
      <c r="B19" s="16">
        <v>18.100000000000001</v>
      </c>
      <c r="C19" s="16">
        <v>17.5</v>
      </c>
      <c r="D19" s="17">
        <v>44075</v>
      </c>
      <c r="E19" t="s">
        <v>110</v>
      </c>
    </row>
    <row r="20" spans="1:5" ht="16.5">
      <c r="A20" t="s">
        <v>128</v>
      </c>
      <c r="B20" s="16">
        <v>17.5</v>
      </c>
      <c r="C20" s="16">
        <v>11.7</v>
      </c>
      <c r="D20" s="17">
        <v>44166</v>
      </c>
      <c r="E20" t="s">
        <v>110</v>
      </c>
    </row>
    <row r="21" spans="1:5" ht="16.5">
      <c r="A21" t="s">
        <v>129</v>
      </c>
      <c r="B21" s="16">
        <v>17.3</v>
      </c>
      <c r="C21" s="16">
        <v>13.4</v>
      </c>
      <c r="D21" s="17">
        <v>44197</v>
      </c>
      <c r="E21" t="s">
        <v>110</v>
      </c>
    </row>
    <row r="22" spans="1:5" ht="16.5">
      <c r="A22" t="s">
        <v>130</v>
      </c>
      <c r="B22" s="16">
        <v>17</v>
      </c>
      <c r="C22" s="16">
        <v>14</v>
      </c>
      <c r="D22" s="17">
        <v>43800</v>
      </c>
      <c r="E22" t="s">
        <v>110</v>
      </c>
    </row>
    <row r="23" spans="1:5" ht="16.5">
      <c r="A23" t="s">
        <v>131</v>
      </c>
      <c r="B23" s="16">
        <v>16.399999999999999</v>
      </c>
      <c r="C23" s="16">
        <v>16.100000000000001</v>
      </c>
      <c r="D23" s="17">
        <v>44197</v>
      </c>
      <c r="E23" t="s">
        <v>110</v>
      </c>
    </row>
    <row r="24" spans="1:5" ht="16.5">
      <c r="A24" t="s">
        <v>132</v>
      </c>
      <c r="B24" s="16">
        <v>16.2</v>
      </c>
      <c r="C24" s="16">
        <v>16.399999999999999</v>
      </c>
      <c r="D24" s="17">
        <v>44136</v>
      </c>
      <c r="E24" t="s">
        <v>110</v>
      </c>
    </row>
    <row r="25" spans="1:5" ht="16.5">
      <c r="A25" t="s">
        <v>133</v>
      </c>
      <c r="B25" s="16">
        <v>16.2</v>
      </c>
      <c r="C25" s="16">
        <v>18</v>
      </c>
      <c r="D25" s="17">
        <v>44075</v>
      </c>
      <c r="E25" t="s">
        <v>110</v>
      </c>
    </row>
    <row r="26" spans="1:5" ht="16.5">
      <c r="A26" t="s">
        <v>134</v>
      </c>
      <c r="B26" s="16">
        <v>16.13</v>
      </c>
      <c r="C26" s="16">
        <v>16.260000000000002</v>
      </c>
      <c r="D26" s="17">
        <v>44166</v>
      </c>
      <c r="E26" t="s">
        <v>110</v>
      </c>
    </row>
    <row r="27" spans="1:5" ht="16.5">
      <c r="A27" t="s">
        <v>135</v>
      </c>
      <c r="B27" s="16">
        <v>16.100000000000001</v>
      </c>
      <c r="C27" s="16">
        <v>16.5</v>
      </c>
      <c r="D27" s="17">
        <v>44166</v>
      </c>
      <c r="E27" t="s">
        <v>110</v>
      </c>
    </row>
    <row r="28" spans="1:5" ht="16.5">
      <c r="A28" t="s">
        <v>136</v>
      </c>
      <c r="B28" s="16">
        <v>16</v>
      </c>
      <c r="C28" s="16">
        <v>22.1</v>
      </c>
      <c r="D28" s="17">
        <v>44044</v>
      </c>
      <c r="E28" t="s">
        <v>110</v>
      </c>
    </row>
    <row r="29" spans="1:5" ht="16.5">
      <c r="A29" t="s">
        <v>137</v>
      </c>
      <c r="B29" s="16">
        <v>13.9</v>
      </c>
      <c r="C29" s="16">
        <v>14.1</v>
      </c>
      <c r="D29" s="17">
        <v>44166</v>
      </c>
      <c r="E29" t="s">
        <v>110</v>
      </c>
    </row>
    <row r="30" spans="1:5" ht="16.5">
      <c r="A30" t="s">
        <v>138</v>
      </c>
      <c r="B30" s="16">
        <v>13.5</v>
      </c>
      <c r="C30" s="16">
        <v>13.5</v>
      </c>
      <c r="D30" s="17">
        <v>43800</v>
      </c>
      <c r="E30" t="s">
        <v>110</v>
      </c>
    </row>
    <row r="31" spans="1:5" ht="16.5">
      <c r="A31" t="s">
        <v>139</v>
      </c>
      <c r="B31" s="16">
        <v>13.4</v>
      </c>
      <c r="C31" s="16">
        <v>13.3</v>
      </c>
      <c r="D31" s="17">
        <v>43800</v>
      </c>
      <c r="E31" t="s">
        <v>110</v>
      </c>
    </row>
    <row r="32" spans="1:5" ht="16.5">
      <c r="A32" t="s">
        <v>140</v>
      </c>
      <c r="B32" s="16">
        <v>13.2</v>
      </c>
      <c r="C32" s="16">
        <v>11.4</v>
      </c>
      <c r="D32" s="17">
        <v>43800</v>
      </c>
      <c r="E32" t="s">
        <v>110</v>
      </c>
    </row>
    <row r="33" spans="1:5" ht="16.5">
      <c r="A33" t="s">
        <v>141</v>
      </c>
      <c r="B33" s="16">
        <v>13</v>
      </c>
      <c r="C33" s="16">
        <v>13.8</v>
      </c>
      <c r="D33" s="17">
        <v>44197</v>
      </c>
      <c r="E33" t="s">
        <v>110</v>
      </c>
    </row>
    <row r="34" spans="1:5" ht="16.5">
      <c r="A34" t="s">
        <v>142</v>
      </c>
      <c r="B34" s="16">
        <v>13</v>
      </c>
      <c r="C34" s="16">
        <v>12.9</v>
      </c>
      <c r="D34" s="17">
        <v>43800</v>
      </c>
      <c r="E34" t="s">
        <v>110</v>
      </c>
    </row>
    <row r="35" spans="1:5" ht="16.5">
      <c r="A35" t="s">
        <v>143</v>
      </c>
      <c r="B35" s="16">
        <v>12.9</v>
      </c>
      <c r="C35" s="16">
        <v>12.7</v>
      </c>
      <c r="D35" s="17">
        <v>44136</v>
      </c>
      <c r="E35" t="s">
        <v>110</v>
      </c>
    </row>
    <row r="36" spans="1:5" ht="16.5">
      <c r="A36" t="s">
        <v>144</v>
      </c>
      <c r="B36" s="16">
        <v>12.8</v>
      </c>
      <c r="C36" s="16">
        <v>12.9</v>
      </c>
      <c r="D36" s="17">
        <v>43800</v>
      </c>
      <c r="E36" t="s">
        <v>110</v>
      </c>
    </row>
    <row r="37" spans="1:5" ht="16.5">
      <c r="A37" t="s">
        <v>145</v>
      </c>
      <c r="B37" s="16">
        <v>12.6</v>
      </c>
      <c r="C37" s="16">
        <v>7.3</v>
      </c>
      <c r="D37" s="17">
        <v>44075</v>
      </c>
      <c r="E37" t="s">
        <v>110</v>
      </c>
    </row>
    <row r="38" spans="1:5" ht="16.5">
      <c r="A38" t="s">
        <v>146</v>
      </c>
      <c r="B38" s="16">
        <v>11.9</v>
      </c>
      <c r="C38" s="16">
        <v>11.9</v>
      </c>
      <c r="D38" s="17">
        <v>43800</v>
      </c>
      <c r="E38" t="s">
        <v>110</v>
      </c>
    </row>
    <row r="39" spans="1:5" ht="16.5">
      <c r="A39" t="s">
        <v>147</v>
      </c>
      <c r="B39" s="16">
        <v>11.9</v>
      </c>
      <c r="C39" s="16">
        <v>12.7</v>
      </c>
      <c r="D39" s="17">
        <v>44166</v>
      </c>
      <c r="E39" t="s">
        <v>110</v>
      </c>
    </row>
    <row r="40" spans="1:5" ht="16.5">
      <c r="A40" t="s">
        <v>148</v>
      </c>
      <c r="B40" s="16">
        <v>11.7</v>
      </c>
      <c r="C40" s="16">
        <v>13.1</v>
      </c>
      <c r="D40" s="17">
        <v>44075</v>
      </c>
      <c r="E40" t="s">
        <v>110</v>
      </c>
    </row>
    <row r="41" spans="1:5" ht="16.5">
      <c r="A41" t="s">
        <v>149</v>
      </c>
      <c r="B41" s="16">
        <v>11.6</v>
      </c>
      <c r="C41" s="16">
        <v>12.5</v>
      </c>
      <c r="D41" s="17">
        <v>44075</v>
      </c>
      <c r="E41" t="s">
        <v>110</v>
      </c>
    </row>
    <row r="42" spans="1:5" ht="16.5">
      <c r="A42" t="s">
        <v>150</v>
      </c>
      <c r="B42" s="16">
        <v>11.4</v>
      </c>
      <c r="C42" s="16">
        <v>11.7</v>
      </c>
      <c r="D42" s="17">
        <v>43556</v>
      </c>
      <c r="E42" t="s">
        <v>110</v>
      </c>
    </row>
    <row r="43" spans="1:5" ht="16.5">
      <c r="A43" t="s">
        <v>151</v>
      </c>
      <c r="B43" s="16">
        <v>11.29</v>
      </c>
      <c r="C43" s="16">
        <v>12.2</v>
      </c>
      <c r="D43" s="17">
        <v>43800</v>
      </c>
      <c r="E43" t="s">
        <v>110</v>
      </c>
    </row>
    <row r="44" spans="1:5" ht="16.5">
      <c r="A44" t="s">
        <v>152</v>
      </c>
      <c r="B44" s="16">
        <v>11.2</v>
      </c>
      <c r="C44" s="16">
        <v>11.1</v>
      </c>
      <c r="D44" s="17">
        <v>44166</v>
      </c>
      <c r="E44" t="s">
        <v>110</v>
      </c>
    </row>
    <row r="45" spans="1:5" ht="16.5">
      <c r="A45" t="s">
        <v>153</v>
      </c>
      <c r="B45" s="16">
        <v>10.9</v>
      </c>
      <c r="C45" s="16">
        <v>12.2</v>
      </c>
      <c r="D45" s="17">
        <v>44075</v>
      </c>
      <c r="E45" t="s">
        <v>110</v>
      </c>
    </row>
    <row r="46" spans="1:5" ht="16.5">
      <c r="A46" t="s">
        <v>154</v>
      </c>
      <c r="B46" s="16">
        <v>10.9</v>
      </c>
      <c r="C46" s="16">
        <v>11.9</v>
      </c>
      <c r="D46" s="17">
        <v>43800</v>
      </c>
      <c r="E46" t="s">
        <v>110</v>
      </c>
    </row>
    <row r="47" spans="1:5" ht="16.5">
      <c r="A47" t="s">
        <v>155</v>
      </c>
      <c r="B47" s="16">
        <v>10.7</v>
      </c>
      <c r="C47" s="16">
        <v>11.4</v>
      </c>
      <c r="D47" s="17">
        <v>44228</v>
      </c>
      <c r="E47" t="s">
        <v>110</v>
      </c>
    </row>
    <row r="48" spans="1:5" ht="16.5">
      <c r="A48" t="s">
        <v>156</v>
      </c>
      <c r="B48" s="16">
        <v>10.7</v>
      </c>
      <c r="C48" s="16">
        <v>10.1</v>
      </c>
      <c r="D48" s="17">
        <v>44166</v>
      </c>
      <c r="E48" t="s">
        <v>110</v>
      </c>
    </row>
    <row r="49" spans="1:5" ht="16.5">
      <c r="A49" t="s">
        <v>157</v>
      </c>
      <c r="B49" s="16">
        <v>10.5</v>
      </c>
      <c r="C49" s="16">
        <v>9.4</v>
      </c>
      <c r="D49" s="17">
        <v>44166</v>
      </c>
      <c r="E49" t="s">
        <v>110</v>
      </c>
    </row>
    <row r="50" spans="1:5" ht="16.5">
      <c r="A50" t="s">
        <v>158</v>
      </c>
      <c r="B50" s="16">
        <v>10.5</v>
      </c>
      <c r="C50" s="16">
        <v>10.9</v>
      </c>
      <c r="D50" s="17">
        <v>44166</v>
      </c>
      <c r="E50" t="s">
        <v>110</v>
      </c>
    </row>
    <row r="51" spans="1:5" ht="16.5">
      <c r="A51" t="s">
        <v>159</v>
      </c>
      <c r="B51" s="16">
        <v>10.4</v>
      </c>
      <c r="C51" s="16">
        <v>10.4</v>
      </c>
      <c r="D51" s="17">
        <v>43800</v>
      </c>
      <c r="E51" t="s">
        <v>110</v>
      </c>
    </row>
    <row r="52" spans="1:5" ht="16.5">
      <c r="A52" t="s">
        <v>160</v>
      </c>
      <c r="B52" s="16">
        <v>10.199999999999999</v>
      </c>
      <c r="C52" s="16">
        <v>10.3</v>
      </c>
      <c r="D52" s="17">
        <v>44197</v>
      </c>
      <c r="E52" t="s">
        <v>110</v>
      </c>
    </row>
    <row r="53" spans="1:5" ht="16.5">
      <c r="A53" t="s">
        <v>161</v>
      </c>
      <c r="B53" s="16">
        <v>9.9</v>
      </c>
      <c r="C53" s="16">
        <v>9</v>
      </c>
      <c r="D53" s="17">
        <v>44166</v>
      </c>
      <c r="E53" t="s">
        <v>110</v>
      </c>
    </row>
    <row r="54" spans="1:5" ht="16.5">
      <c r="A54" t="s">
        <v>162</v>
      </c>
      <c r="B54" s="16">
        <v>9.8000000000000007</v>
      </c>
      <c r="C54" s="16">
        <v>9.5</v>
      </c>
      <c r="D54" s="17">
        <v>44197</v>
      </c>
      <c r="E54" t="s">
        <v>110</v>
      </c>
    </row>
    <row r="55" spans="1:5" ht="16.5">
      <c r="A55" t="s">
        <v>163</v>
      </c>
      <c r="B55" s="16">
        <v>9.8000000000000007</v>
      </c>
      <c r="C55" s="16">
        <v>10.6</v>
      </c>
      <c r="D55" s="17">
        <v>43983</v>
      </c>
      <c r="E55" t="s">
        <v>110</v>
      </c>
    </row>
    <row r="56" spans="1:5" ht="16.5">
      <c r="A56" t="s">
        <v>164</v>
      </c>
      <c r="B56" s="16">
        <v>9.8000000000000007</v>
      </c>
      <c r="C56" s="16">
        <v>9.6</v>
      </c>
      <c r="D56" s="17">
        <v>43800</v>
      </c>
      <c r="E56" t="s">
        <v>110</v>
      </c>
    </row>
    <row r="57" spans="1:5" ht="16.5">
      <c r="A57" t="s">
        <v>165</v>
      </c>
      <c r="B57" s="16">
        <v>9.6</v>
      </c>
      <c r="C57" s="16">
        <v>9.6999999999999993</v>
      </c>
      <c r="D57" s="17">
        <v>43800</v>
      </c>
      <c r="E57" t="s">
        <v>110</v>
      </c>
    </row>
    <row r="58" spans="1:5" ht="16.5">
      <c r="A58" t="s">
        <v>166</v>
      </c>
      <c r="B58" s="16">
        <v>9.5</v>
      </c>
      <c r="C58" s="16">
        <v>10.7</v>
      </c>
      <c r="D58" s="17">
        <v>43800</v>
      </c>
      <c r="E58" t="s">
        <v>110</v>
      </c>
    </row>
    <row r="59" spans="1:5" ht="16.5">
      <c r="A59" t="s">
        <v>167</v>
      </c>
      <c r="B59" s="16">
        <v>9.5</v>
      </c>
      <c r="C59" s="16">
        <v>9.9</v>
      </c>
      <c r="D59" s="17">
        <v>44075</v>
      </c>
      <c r="E59" t="s">
        <v>110</v>
      </c>
    </row>
    <row r="60" spans="1:5" ht="16.5">
      <c r="A60" t="s">
        <v>168</v>
      </c>
      <c r="B60" s="16">
        <v>9.4</v>
      </c>
      <c r="C60" s="16">
        <v>8.8000000000000007</v>
      </c>
      <c r="D60" s="17">
        <v>44197</v>
      </c>
      <c r="E60" t="s">
        <v>110</v>
      </c>
    </row>
    <row r="61" spans="1:5" ht="16.5">
      <c r="A61" t="s">
        <v>169</v>
      </c>
      <c r="B61" s="16">
        <v>9.3000000000000007</v>
      </c>
      <c r="C61" s="16">
        <v>8.1999999999999993</v>
      </c>
      <c r="D61" s="17">
        <v>44197</v>
      </c>
      <c r="E61" t="s">
        <v>110</v>
      </c>
    </row>
    <row r="62" spans="1:5" ht="16.5">
      <c r="A62" t="s">
        <v>170</v>
      </c>
      <c r="B62" s="16">
        <v>9.1999999999999993</v>
      </c>
      <c r="C62" s="16">
        <v>9.1999999999999993</v>
      </c>
      <c r="D62" s="17">
        <v>43800</v>
      </c>
      <c r="E62" t="s">
        <v>110</v>
      </c>
    </row>
    <row r="63" spans="1:5" ht="16.5">
      <c r="A63" t="s">
        <v>171</v>
      </c>
      <c r="B63" s="16">
        <v>9.1</v>
      </c>
      <c r="C63" s="16">
        <v>8.9</v>
      </c>
      <c r="D63" s="17">
        <v>43800</v>
      </c>
      <c r="E63" t="s">
        <v>110</v>
      </c>
    </row>
    <row r="64" spans="1:5" ht="16.5">
      <c r="A64" t="s">
        <v>172</v>
      </c>
      <c r="B64" s="16">
        <v>9</v>
      </c>
      <c r="C64" s="16">
        <v>8.8000000000000007</v>
      </c>
      <c r="D64" s="17">
        <v>44166</v>
      </c>
      <c r="E64" t="s">
        <v>110</v>
      </c>
    </row>
    <row r="65" spans="1:5" ht="16.5">
      <c r="A65" t="s">
        <v>173</v>
      </c>
      <c r="B65" s="16">
        <v>8.9</v>
      </c>
      <c r="C65" s="16">
        <v>9.5</v>
      </c>
      <c r="D65" s="17">
        <v>43800</v>
      </c>
      <c r="E65" t="s">
        <v>110</v>
      </c>
    </row>
    <row r="66" spans="1:5" ht="16.5">
      <c r="A66" t="s">
        <v>174</v>
      </c>
      <c r="B66" s="16">
        <v>8.9</v>
      </c>
      <c r="C66" s="16">
        <v>8.9</v>
      </c>
      <c r="D66" s="17">
        <v>43800</v>
      </c>
      <c r="E66" t="s">
        <v>110</v>
      </c>
    </row>
    <row r="67" spans="1:5" ht="16.5">
      <c r="A67" t="s">
        <v>175</v>
      </c>
      <c r="B67" s="16">
        <v>8.9</v>
      </c>
      <c r="C67" s="16">
        <v>8.6</v>
      </c>
      <c r="D67" s="17">
        <v>44166</v>
      </c>
      <c r="E67" t="s">
        <v>110</v>
      </c>
    </row>
    <row r="68" spans="1:5" ht="16.5">
      <c r="A68" t="s">
        <v>176</v>
      </c>
      <c r="B68" s="16">
        <v>8.6999999999999993</v>
      </c>
      <c r="C68" s="16">
        <v>7.8</v>
      </c>
      <c r="D68" s="17">
        <v>44197</v>
      </c>
      <c r="E68" t="s">
        <v>110</v>
      </c>
    </row>
    <row r="69" spans="1:5" ht="16.5">
      <c r="A69" t="s">
        <v>177</v>
      </c>
      <c r="B69" s="16">
        <v>8.6999999999999993</v>
      </c>
      <c r="C69" s="16">
        <v>10</v>
      </c>
      <c r="D69" s="17">
        <v>44166</v>
      </c>
      <c r="E69" t="s">
        <v>110</v>
      </c>
    </row>
    <row r="70" spans="1:5" ht="16.5">
      <c r="A70" t="s">
        <v>178</v>
      </c>
      <c r="B70" s="16">
        <v>8.5</v>
      </c>
      <c r="C70" s="16">
        <v>9</v>
      </c>
      <c r="D70" s="17">
        <v>44075</v>
      </c>
      <c r="E70" t="s">
        <v>110</v>
      </c>
    </row>
    <row r="71" spans="1:5" ht="16.5">
      <c r="A71" t="s">
        <v>179</v>
      </c>
      <c r="B71" s="16">
        <v>8.4</v>
      </c>
      <c r="C71" s="16">
        <v>8.3000000000000007</v>
      </c>
      <c r="D71" s="17">
        <v>43800</v>
      </c>
      <c r="E71" t="s">
        <v>110</v>
      </c>
    </row>
    <row r="72" spans="1:5" ht="16.5">
      <c r="A72" t="s">
        <v>180</v>
      </c>
      <c r="B72" s="16">
        <v>8.1999999999999993</v>
      </c>
      <c r="C72" s="16">
        <v>7.4</v>
      </c>
      <c r="D72" s="17">
        <v>44197</v>
      </c>
      <c r="E72" t="s">
        <v>110</v>
      </c>
    </row>
    <row r="73" spans="1:5" ht="16.5">
      <c r="A73" t="s">
        <v>181</v>
      </c>
      <c r="B73" s="16">
        <v>8.1</v>
      </c>
      <c r="C73" s="16">
        <v>8.1</v>
      </c>
      <c r="D73" s="17">
        <v>44197</v>
      </c>
      <c r="E73" t="s">
        <v>110</v>
      </c>
    </row>
    <row r="74" spans="1:5" ht="16.5">
      <c r="A74" t="s">
        <v>182</v>
      </c>
      <c r="B74" s="16">
        <v>8</v>
      </c>
      <c r="C74" s="16">
        <v>9.1</v>
      </c>
      <c r="D74" s="17">
        <v>44166</v>
      </c>
      <c r="E74" t="s">
        <v>110</v>
      </c>
    </row>
    <row r="75" spans="1:5" ht="16.5">
      <c r="A75" t="s">
        <v>183</v>
      </c>
      <c r="B75" s="16">
        <v>7.9</v>
      </c>
      <c r="C75" s="16">
        <v>7.9</v>
      </c>
      <c r="D75" s="17">
        <v>43800</v>
      </c>
      <c r="E75" t="s">
        <v>110</v>
      </c>
    </row>
    <row r="76" spans="1:5" ht="16.5">
      <c r="A76" t="s">
        <v>184</v>
      </c>
      <c r="B76" s="16">
        <v>7.9</v>
      </c>
      <c r="C76" s="16">
        <v>8.4</v>
      </c>
      <c r="D76" s="17">
        <v>44166</v>
      </c>
      <c r="E76" t="s">
        <v>110</v>
      </c>
    </row>
    <row r="77" spans="1:5" ht="16.5">
      <c r="A77" t="s">
        <v>185</v>
      </c>
      <c r="B77" s="16">
        <v>7.8</v>
      </c>
      <c r="C77" s="16">
        <v>7.6</v>
      </c>
      <c r="D77" s="17">
        <v>44197</v>
      </c>
      <c r="E77" t="s">
        <v>110</v>
      </c>
    </row>
    <row r="78" spans="1:5" ht="16.5">
      <c r="A78" t="s">
        <v>186</v>
      </c>
      <c r="B78" s="16">
        <v>7.7</v>
      </c>
      <c r="C78" s="16">
        <v>9.4</v>
      </c>
      <c r="D78" s="17">
        <v>43800</v>
      </c>
      <c r="E78" t="s">
        <v>110</v>
      </c>
    </row>
    <row r="79" spans="1:5" ht="16.5">
      <c r="A79" t="s">
        <v>187</v>
      </c>
      <c r="B79" s="16">
        <v>7.6</v>
      </c>
      <c r="C79" s="16">
        <v>7.3</v>
      </c>
      <c r="D79" s="17">
        <v>44166</v>
      </c>
      <c r="E79" t="s">
        <v>110</v>
      </c>
    </row>
    <row r="80" spans="1:5" ht="16.5">
      <c r="A80" t="s">
        <v>188</v>
      </c>
      <c r="B80" s="16">
        <v>7.6</v>
      </c>
      <c r="C80" s="16">
        <v>7.9</v>
      </c>
      <c r="D80" s="17">
        <v>43983</v>
      </c>
      <c r="E80" t="s">
        <v>110</v>
      </c>
    </row>
    <row r="81" spans="1:5" ht="16.5">
      <c r="A81" t="s">
        <v>189</v>
      </c>
      <c r="B81" s="16">
        <v>7.4</v>
      </c>
      <c r="C81" s="16">
        <v>7.7</v>
      </c>
      <c r="D81" s="17">
        <v>44166</v>
      </c>
      <c r="E81" t="s">
        <v>110</v>
      </c>
    </row>
    <row r="82" spans="1:5" ht="16.5">
      <c r="A82" t="s">
        <v>190</v>
      </c>
      <c r="B82" s="16">
        <v>7.4</v>
      </c>
      <c r="C82" s="16">
        <v>7.6</v>
      </c>
      <c r="D82" s="17">
        <v>43800</v>
      </c>
      <c r="E82" t="s">
        <v>110</v>
      </c>
    </row>
    <row r="83" spans="1:5" ht="16.5">
      <c r="A83" t="s">
        <v>191</v>
      </c>
      <c r="B83" s="16">
        <v>7.3</v>
      </c>
      <c r="C83" s="16">
        <v>7.5</v>
      </c>
      <c r="D83" s="17">
        <v>44197</v>
      </c>
      <c r="E83" t="s">
        <v>110</v>
      </c>
    </row>
    <row r="84" spans="1:5" ht="16.5">
      <c r="A84" t="s">
        <v>192</v>
      </c>
      <c r="B84" s="16">
        <v>7.2</v>
      </c>
      <c r="C84" s="16">
        <v>7.3</v>
      </c>
      <c r="D84" s="17">
        <v>44166</v>
      </c>
      <c r="E84" t="s">
        <v>110</v>
      </c>
    </row>
    <row r="85" spans="1:5" ht="16.5">
      <c r="A85" t="s">
        <v>193</v>
      </c>
      <c r="B85" s="16">
        <v>7.2</v>
      </c>
      <c r="C85" s="16">
        <v>10.4</v>
      </c>
      <c r="D85" s="17">
        <v>44075</v>
      </c>
      <c r="E85" t="s">
        <v>110</v>
      </c>
    </row>
    <row r="86" spans="1:5" ht="16.5">
      <c r="A86" t="s">
        <v>194</v>
      </c>
      <c r="B86" s="16">
        <v>7.1</v>
      </c>
      <c r="C86" s="16">
        <v>3.2</v>
      </c>
      <c r="D86" s="17">
        <v>44075</v>
      </c>
      <c r="E86" t="s">
        <v>110</v>
      </c>
    </row>
    <row r="87" spans="1:5" ht="16.5">
      <c r="A87" t="s">
        <v>195</v>
      </c>
      <c r="B87" s="16">
        <v>7.1</v>
      </c>
      <c r="C87" s="16">
        <v>6</v>
      </c>
      <c r="D87" s="17">
        <v>43800</v>
      </c>
      <c r="E87" t="s">
        <v>110</v>
      </c>
    </row>
    <row r="88" spans="1:5" ht="16.5">
      <c r="A88" t="s">
        <v>196</v>
      </c>
      <c r="B88" s="16">
        <v>7.1</v>
      </c>
      <c r="C88" s="16">
        <v>7.8</v>
      </c>
      <c r="D88" s="17">
        <v>44166</v>
      </c>
      <c r="E88" t="s">
        <v>110</v>
      </c>
    </row>
    <row r="89" spans="1:5" ht="16.5">
      <c r="A89" t="s">
        <v>197</v>
      </c>
      <c r="B89" s="16">
        <v>7.07</v>
      </c>
      <c r="C89" s="16">
        <v>4.99</v>
      </c>
      <c r="D89" s="17">
        <v>44075</v>
      </c>
      <c r="E89" t="s">
        <v>110</v>
      </c>
    </row>
    <row r="90" spans="1:5" ht="16.5">
      <c r="A90" t="s">
        <v>198</v>
      </c>
      <c r="B90" s="16">
        <v>7</v>
      </c>
      <c r="C90" s="16">
        <v>6.7</v>
      </c>
      <c r="D90" s="17">
        <v>44197</v>
      </c>
      <c r="E90" t="s">
        <v>110</v>
      </c>
    </row>
    <row r="91" spans="1:5" ht="16.5">
      <c r="A91" t="s">
        <v>199</v>
      </c>
      <c r="B91" s="16">
        <v>7</v>
      </c>
      <c r="C91" s="16">
        <v>6.6</v>
      </c>
      <c r="D91" s="17">
        <v>44197</v>
      </c>
      <c r="E91" t="s">
        <v>110</v>
      </c>
    </row>
    <row r="92" spans="1:5" ht="16.5">
      <c r="A92" t="s">
        <v>200</v>
      </c>
      <c r="B92" s="16">
        <v>6.8</v>
      </c>
      <c r="C92" s="16">
        <v>7.3</v>
      </c>
      <c r="D92" s="17">
        <v>44197</v>
      </c>
      <c r="E92" t="s">
        <v>110</v>
      </c>
    </row>
    <row r="93" spans="1:5" ht="16.5">
      <c r="A93" t="s">
        <v>201</v>
      </c>
      <c r="B93" s="16">
        <v>6.8</v>
      </c>
      <c r="C93" s="16">
        <v>6.7</v>
      </c>
      <c r="D93" s="17">
        <v>43800</v>
      </c>
      <c r="E93" t="s">
        <v>110</v>
      </c>
    </row>
    <row r="94" spans="1:5" ht="16.5">
      <c r="A94" t="s">
        <v>202</v>
      </c>
      <c r="B94" s="16">
        <v>6.6</v>
      </c>
      <c r="C94" s="16">
        <v>4.9000000000000004</v>
      </c>
      <c r="D94" s="17">
        <v>44075</v>
      </c>
      <c r="E94" t="s">
        <v>110</v>
      </c>
    </row>
    <row r="95" spans="1:5" ht="16.5">
      <c r="A95" t="s">
        <v>203</v>
      </c>
      <c r="B95" s="16">
        <v>6.5</v>
      </c>
      <c r="C95" s="16">
        <v>6.5</v>
      </c>
      <c r="D95" s="17">
        <v>43800</v>
      </c>
      <c r="E95" t="s">
        <v>110</v>
      </c>
    </row>
    <row r="96" spans="1:5" ht="16.5">
      <c r="A96" t="s">
        <v>204</v>
      </c>
      <c r="B96" s="16">
        <v>6.5</v>
      </c>
      <c r="C96" s="16">
        <v>6.5</v>
      </c>
      <c r="D96" s="17">
        <v>43800</v>
      </c>
      <c r="E96" t="s">
        <v>110</v>
      </c>
    </row>
    <row r="97" spans="1:5" ht="16.5">
      <c r="A97" t="s">
        <v>205</v>
      </c>
      <c r="B97" s="16">
        <v>6.5</v>
      </c>
      <c r="C97" s="16">
        <v>9.1</v>
      </c>
      <c r="D97" s="17">
        <v>44197</v>
      </c>
      <c r="E97" t="s">
        <v>110</v>
      </c>
    </row>
    <row r="98" spans="1:5" ht="16.5">
      <c r="A98" t="s">
        <v>206</v>
      </c>
      <c r="B98" s="16">
        <v>6.5</v>
      </c>
      <c r="C98" s="16">
        <v>6.2</v>
      </c>
      <c r="D98" s="17">
        <v>44197</v>
      </c>
      <c r="E98" t="s">
        <v>110</v>
      </c>
    </row>
    <row r="99" spans="1:5" ht="16.5">
      <c r="A99" t="s">
        <v>207</v>
      </c>
      <c r="B99" s="16">
        <v>6.4</v>
      </c>
      <c r="C99" s="16">
        <v>6.6</v>
      </c>
      <c r="D99" s="17">
        <v>44197</v>
      </c>
      <c r="E99" t="s">
        <v>110</v>
      </c>
    </row>
    <row r="100" spans="1:5" ht="16.5">
      <c r="A100" t="s">
        <v>208</v>
      </c>
      <c r="B100" s="16">
        <v>6.4</v>
      </c>
      <c r="C100" s="16">
        <v>6.4</v>
      </c>
      <c r="D100" s="17">
        <v>44197</v>
      </c>
      <c r="E100" t="s">
        <v>110</v>
      </c>
    </row>
    <row r="101" spans="1:5" ht="16.5">
      <c r="A101" t="s">
        <v>209</v>
      </c>
      <c r="B101" s="16">
        <v>6.4</v>
      </c>
      <c r="C101" s="16">
        <v>6.1</v>
      </c>
      <c r="D101" s="17">
        <v>44166</v>
      </c>
      <c r="E101" t="s">
        <v>110</v>
      </c>
    </row>
    <row r="102" spans="1:5" ht="16.5">
      <c r="A102" t="s">
        <v>210</v>
      </c>
      <c r="B102" s="16">
        <v>6.4</v>
      </c>
      <c r="C102" s="16">
        <v>7.3</v>
      </c>
      <c r="D102" s="17">
        <v>43435</v>
      </c>
      <c r="E102" t="s">
        <v>110</v>
      </c>
    </row>
    <row r="103" spans="1:5" ht="16.5">
      <c r="A103" t="s">
        <v>211</v>
      </c>
      <c r="B103" s="16">
        <v>6.3</v>
      </c>
      <c r="C103" s="16">
        <v>6.4</v>
      </c>
      <c r="D103" s="17">
        <v>43800</v>
      </c>
      <c r="E103" t="s">
        <v>110</v>
      </c>
    </row>
    <row r="104" spans="1:5" ht="16.5">
      <c r="A104" t="s">
        <v>212</v>
      </c>
      <c r="B104" s="16">
        <v>6.2</v>
      </c>
      <c r="C104" s="16">
        <v>6.2</v>
      </c>
      <c r="D104" s="17">
        <v>43800</v>
      </c>
      <c r="E104" t="s">
        <v>110</v>
      </c>
    </row>
    <row r="105" spans="1:5" ht="16.5">
      <c r="A105" t="s">
        <v>213</v>
      </c>
      <c r="B105" s="16">
        <v>6.2</v>
      </c>
      <c r="C105" s="16">
        <v>6.3</v>
      </c>
      <c r="D105" s="17">
        <v>44228</v>
      </c>
      <c r="E105" t="s">
        <v>110</v>
      </c>
    </row>
    <row r="106" spans="1:5" ht="16.5">
      <c r="A106" t="s">
        <v>214</v>
      </c>
      <c r="B106" s="16">
        <v>6.1</v>
      </c>
      <c r="C106" s="16">
        <v>6.1</v>
      </c>
      <c r="D106" s="17">
        <v>43800</v>
      </c>
      <c r="E106" t="s">
        <v>110</v>
      </c>
    </row>
    <row r="107" spans="1:5" ht="16.5">
      <c r="A107" t="s">
        <v>215</v>
      </c>
      <c r="B107" s="16">
        <v>6</v>
      </c>
      <c r="C107" s="16">
        <v>5.6</v>
      </c>
      <c r="D107" s="17">
        <v>44166</v>
      </c>
      <c r="E107" t="s">
        <v>110</v>
      </c>
    </row>
    <row r="108" spans="1:5" ht="16.5">
      <c r="A108" t="s">
        <v>216</v>
      </c>
      <c r="B108" s="16">
        <v>5.8</v>
      </c>
      <c r="C108" s="16">
        <v>5.8</v>
      </c>
      <c r="D108" s="17">
        <v>44228</v>
      </c>
      <c r="E108" t="s">
        <v>110</v>
      </c>
    </row>
    <row r="109" spans="1:5" ht="16.5">
      <c r="A109" t="s">
        <v>217</v>
      </c>
      <c r="B109" s="16">
        <v>5.8</v>
      </c>
      <c r="C109" s="16">
        <v>5.9</v>
      </c>
      <c r="D109" s="17">
        <v>44197</v>
      </c>
      <c r="E109" t="s">
        <v>110</v>
      </c>
    </row>
    <row r="110" spans="1:5" ht="16.5">
      <c r="A110" t="s">
        <v>218</v>
      </c>
      <c r="B110" s="16">
        <v>5.7</v>
      </c>
      <c r="C110" s="16">
        <v>5.7</v>
      </c>
      <c r="D110" s="17">
        <v>43800</v>
      </c>
      <c r="E110" t="s">
        <v>110</v>
      </c>
    </row>
    <row r="111" spans="1:5" ht="16.5">
      <c r="A111" t="s">
        <v>219</v>
      </c>
      <c r="B111" s="16">
        <v>5.6</v>
      </c>
      <c r="C111" s="16">
        <v>5.8</v>
      </c>
      <c r="D111" s="17">
        <v>44197</v>
      </c>
      <c r="E111" t="s">
        <v>110</v>
      </c>
    </row>
    <row r="112" spans="1:5" ht="16.5">
      <c r="A112" t="s">
        <v>220</v>
      </c>
      <c r="B112" s="16">
        <v>5.5</v>
      </c>
      <c r="C112" s="16">
        <v>5.2</v>
      </c>
      <c r="D112" s="17">
        <v>43800</v>
      </c>
      <c r="E112" t="s">
        <v>110</v>
      </c>
    </row>
    <row r="113" spans="1:5" ht="16.5">
      <c r="A113" t="s">
        <v>221</v>
      </c>
      <c r="B113" s="16">
        <v>5.4</v>
      </c>
      <c r="C113" s="16">
        <v>4.8</v>
      </c>
      <c r="D113" s="17">
        <v>43983</v>
      </c>
      <c r="E113" t="s">
        <v>110</v>
      </c>
    </row>
    <row r="114" spans="1:5" ht="16.5">
      <c r="A114" t="s">
        <v>222</v>
      </c>
      <c r="B114" s="16">
        <v>5.4</v>
      </c>
      <c r="C114" s="16">
        <v>4.5999999999999996</v>
      </c>
      <c r="D114" s="17">
        <v>44197</v>
      </c>
      <c r="E114" t="s">
        <v>110</v>
      </c>
    </row>
    <row r="115" spans="1:5" ht="16.5">
      <c r="A115" t="s">
        <v>223</v>
      </c>
      <c r="B115" s="16">
        <v>5.4</v>
      </c>
      <c r="C115" s="16">
        <v>5.7</v>
      </c>
      <c r="D115" s="17">
        <v>43983</v>
      </c>
      <c r="E115" t="s">
        <v>110</v>
      </c>
    </row>
    <row r="116" spans="1:5" ht="16.5">
      <c r="A116" t="s">
        <v>224</v>
      </c>
      <c r="B116" s="16">
        <v>5.3</v>
      </c>
      <c r="C116" s="16">
        <v>4.2</v>
      </c>
      <c r="D116" s="17">
        <v>44166</v>
      </c>
      <c r="E116" t="s">
        <v>110</v>
      </c>
    </row>
    <row r="117" spans="1:5" ht="16.5">
      <c r="A117" t="s">
        <v>225</v>
      </c>
      <c r="B117" s="16">
        <v>5.2</v>
      </c>
      <c r="C117" s="16">
        <v>5.2</v>
      </c>
      <c r="D117" s="17">
        <v>44166</v>
      </c>
      <c r="E117" t="s">
        <v>110</v>
      </c>
    </row>
    <row r="118" spans="1:5" ht="16.5">
      <c r="A118" t="s">
        <v>226</v>
      </c>
      <c r="B118" s="16">
        <v>5.0999999999999996</v>
      </c>
      <c r="C118" s="16">
        <v>5</v>
      </c>
      <c r="D118" s="17">
        <v>44166</v>
      </c>
      <c r="E118" t="s">
        <v>110</v>
      </c>
    </row>
    <row r="119" spans="1:5" ht="16.5">
      <c r="A119" t="s">
        <v>227</v>
      </c>
      <c r="B119" s="16">
        <v>5</v>
      </c>
      <c r="C119" s="16">
        <v>5.2</v>
      </c>
      <c r="D119" s="17">
        <v>44136</v>
      </c>
      <c r="E119" t="s">
        <v>110</v>
      </c>
    </row>
    <row r="120" spans="1:5" ht="16.5">
      <c r="A120" t="s">
        <v>228</v>
      </c>
      <c r="B120" s="16">
        <v>4.9000000000000004</v>
      </c>
      <c r="C120" s="16">
        <v>4</v>
      </c>
      <c r="D120" s="17">
        <v>44166</v>
      </c>
      <c r="E120" t="s">
        <v>110</v>
      </c>
    </row>
    <row r="121" spans="1:5" ht="16.5">
      <c r="A121" t="s">
        <v>229</v>
      </c>
      <c r="B121" s="16">
        <v>4.9000000000000004</v>
      </c>
      <c r="C121" s="16">
        <v>5</v>
      </c>
      <c r="D121" s="17">
        <v>44166</v>
      </c>
      <c r="E121" t="s">
        <v>110</v>
      </c>
    </row>
    <row r="122" spans="1:5" ht="16.5">
      <c r="A122" t="s">
        <v>230</v>
      </c>
      <c r="B122" s="16">
        <v>4.9000000000000004</v>
      </c>
      <c r="C122" s="16">
        <v>5.3</v>
      </c>
      <c r="D122" s="17">
        <v>44166</v>
      </c>
      <c r="E122" t="s">
        <v>110</v>
      </c>
    </row>
    <row r="123" spans="1:5" ht="16.5">
      <c r="A123" t="s">
        <v>231</v>
      </c>
      <c r="B123" s="16">
        <v>4.9000000000000004</v>
      </c>
      <c r="C123" s="16">
        <v>5.0999999999999996</v>
      </c>
      <c r="D123" s="17">
        <v>44166</v>
      </c>
      <c r="E123" t="s">
        <v>110</v>
      </c>
    </row>
    <row r="124" spans="1:5" ht="16.5">
      <c r="A124" t="s">
        <v>232</v>
      </c>
      <c r="B124" s="16">
        <v>4.9000000000000004</v>
      </c>
      <c r="C124" s="16">
        <v>4.9000000000000004</v>
      </c>
      <c r="D124" s="17">
        <v>43800</v>
      </c>
      <c r="E124" t="s">
        <v>110</v>
      </c>
    </row>
    <row r="125" spans="1:5" ht="16.5">
      <c r="A125" t="s">
        <v>233</v>
      </c>
      <c r="B125" s="16">
        <v>4.8</v>
      </c>
      <c r="C125" s="16">
        <v>5.2</v>
      </c>
      <c r="D125" s="17">
        <v>43800</v>
      </c>
      <c r="E125" t="s">
        <v>110</v>
      </c>
    </row>
    <row r="126" spans="1:5" ht="16.5">
      <c r="A126" t="s">
        <v>234</v>
      </c>
      <c r="B126" s="16">
        <v>4.8</v>
      </c>
      <c r="C126" s="16">
        <v>4.8</v>
      </c>
      <c r="D126" s="17">
        <v>44166</v>
      </c>
      <c r="E126" t="s">
        <v>110</v>
      </c>
    </row>
    <row r="127" spans="1:5" ht="16.5">
      <c r="A127" t="s">
        <v>235</v>
      </c>
      <c r="B127" s="16">
        <v>4.7</v>
      </c>
      <c r="C127" s="16">
        <v>3.8</v>
      </c>
      <c r="D127" s="17">
        <v>44197</v>
      </c>
      <c r="E127" t="s">
        <v>110</v>
      </c>
    </row>
    <row r="128" spans="1:5" ht="16.5">
      <c r="A128" t="s">
        <v>236</v>
      </c>
      <c r="B128" s="16">
        <v>4.5999999999999996</v>
      </c>
      <c r="C128" s="16">
        <v>4.5999999999999996</v>
      </c>
      <c r="D128" s="17">
        <v>44197</v>
      </c>
      <c r="E128" t="s">
        <v>110</v>
      </c>
    </row>
    <row r="129" spans="1:5" ht="16.5">
      <c r="A129" t="s">
        <v>237</v>
      </c>
      <c r="B129" s="16">
        <v>4.5999999999999996</v>
      </c>
      <c r="C129" s="16">
        <v>4.4000000000000004</v>
      </c>
      <c r="D129" s="17">
        <v>44075</v>
      </c>
      <c r="E129" t="s">
        <v>110</v>
      </c>
    </row>
    <row r="130" spans="1:5" ht="16.5">
      <c r="A130" t="s">
        <v>238</v>
      </c>
      <c r="B130" s="16">
        <v>4.5</v>
      </c>
      <c r="C130" s="16">
        <v>4.7</v>
      </c>
      <c r="D130" s="17">
        <v>44197</v>
      </c>
      <c r="E130" t="s">
        <v>110</v>
      </c>
    </row>
    <row r="131" spans="1:5" ht="16.5">
      <c r="A131" t="s">
        <v>239</v>
      </c>
      <c r="B131" s="16">
        <v>4.4000000000000004</v>
      </c>
      <c r="C131" s="16">
        <v>4.4000000000000004</v>
      </c>
      <c r="D131" s="17">
        <v>44197</v>
      </c>
      <c r="E131" t="s">
        <v>110</v>
      </c>
    </row>
    <row r="132" spans="1:5" ht="16.5">
      <c r="A132" t="s">
        <v>240</v>
      </c>
      <c r="B132" s="16">
        <v>4.3</v>
      </c>
      <c r="C132" s="16">
        <v>4.3</v>
      </c>
      <c r="D132" s="17">
        <v>44228</v>
      </c>
      <c r="E132" t="s">
        <v>110</v>
      </c>
    </row>
    <row r="133" spans="1:5" ht="16.5">
      <c r="A133" t="s">
        <v>241</v>
      </c>
      <c r="B133" s="16">
        <v>4.3</v>
      </c>
      <c r="C133" s="16">
        <v>4.2</v>
      </c>
      <c r="D133" s="17">
        <v>43800</v>
      </c>
      <c r="E133" t="s">
        <v>110</v>
      </c>
    </row>
    <row r="134" spans="1:5" ht="16.5">
      <c r="A134" t="s">
        <v>242</v>
      </c>
      <c r="B134" s="16">
        <v>4.3</v>
      </c>
      <c r="C134" s="16">
        <v>4.0999999999999996</v>
      </c>
      <c r="D134" s="17">
        <v>44197</v>
      </c>
      <c r="E134" t="s">
        <v>110</v>
      </c>
    </row>
    <row r="135" spans="1:5" ht="16.5">
      <c r="A135" t="s">
        <v>243</v>
      </c>
      <c r="B135" s="16">
        <v>4.3</v>
      </c>
      <c r="C135" s="16">
        <v>4.3</v>
      </c>
      <c r="D135" s="17">
        <v>43800</v>
      </c>
      <c r="E135" t="s">
        <v>110</v>
      </c>
    </row>
    <row r="136" spans="1:5" ht="16.5">
      <c r="A136" t="s">
        <v>244</v>
      </c>
      <c r="B136" s="16">
        <v>4.2</v>
      </c>
      <c r="C136" s="16">
        <v>4.2</v>
      </c>
      <c r="D136" s="17">
        <v>43800</v>
      </c>
      <c r="E136" t="s">
        <v>110</v>
      </c>
    </row>
    <row r="137" spans="1:5" ht="16.5">
      <c r="A137" t="s">
        <v>245</v>
      </c>
      <c r="B137" s="16">
        <v>4.0999999999999996</v>
      </c>
      <c r="C137" s="16">
        <v>4.0999999999999996</v>
      </c>
      <c r="D137" s="17">
        <v>43800</v>
      </c>
      <c r="E137" t="s">
        <v>110</v>
      </c>
    </row>
    <row r="138" spans="1:5" ht="16.5">
      <c r="A138" t="s">
        <v>246</v>
      </c>
      <c r="B138" s="16">
        <v>4.0999999999999996</v>
      </c>
      <c r="C138" s="16">
        <v>5.5</v>
      </c>
      <c r="D138" s="17">
        <v>43800</v>
      </c>
      <c r="E138" t="s">
        <v>110</v>
      </c>
    </row>
    <row r="139" spans="1:5" ht="16.5">
      <c r="A139" t="s">
        <v>247</v>
      </c>
      <c r="B139" s="16">
        <v>4</v>
      </c>
      <c r="C139" s="16">
        <v>3.5</v>
      </c>
      <c r="D139" s="17">
        <v>43525</v>
      </c>
      <c r="E139" t="s">
        <v>110</v>
      </c>
    </row>
    <row r="140" spans="1:5" ht="16.5">
      <c r="A140" t="s">
        <v>248</v>
      </c>
      <c r="B140" s="16">
        <v>3.9</v>
      </c>
      <c r="C140" s="16">
        <v>3.8</v>
      </c>
      <c r="D140" s="17">
        <v>43800</v>
      </c>
      <c r="E140" t="s">
        <v>110</v>
      </c>
    </row>
    <row r="141" spans="1:5" ht="16.5">
      <c r="A141" t="s">
        <v>249</v>
      </c>
      <c r="B141" s="16">
        <v>3.75</v>
      </c>
      <c r="C141" s="16">
        <v>3.76</v>
      </c>
      <c r="D141" s="17">
        <v>44197</v>
      </c>
      <c r="E141" t="s">
        <v>110</v>
      </c>
    </row>
    <row r="142" spans="1:5" ht="16.5">
      <c r="A142" t="s">
        <v>250</v>
      </c>
      <c r="B142" s="16">
        <v>3.7</v>
      </c>
      <c r="C142" s="16">
        <v>3.7</v>
      </c>
      <c r="D142" s="17">
        <v>43800</v>
      </c>
      <c r="E142" t="s">
        <v>110</v>
      </c>
    </row>
    <row r="143" spans="1:5" ht="16.5">
      <c r="A143" t="s">
        <v>251</v>
      </c>
      <c r="B143" s="16">
        <v>3.7</v>
      </c>
      <c r="C143" s="16">
        <v>3.5</v>
      </c>
      <c r="D143" s="17">
        <v>44197</v>
      </c>
      <c r="E143" t="s">
        <v>110</v>
      </c>
    </row>
    <row r="144" spans="1:5" ht="16.5">
      <c r="A144" t="s">
        <v>252</v>
      </c>
      <c r="B144" s="16">
        <v>3.6</v>
      </c>
      <c r="C144" s="16">
        <v>3</v>
      </c>
      <c r="D144" s="17">
        <v>43800</v>
      </c>
      <c r="E144" t="s">
        <v>110</v>
      </c>
    </row>
    <row r="145" spans="1:5" ht="16.5">
      <c r="A145" t="s">
        <v>253</v>
      </c>
      <c r="B145" s="16">
        <v>3.6</v>
      </c>
      <c r="C145" s="16">
        <v>3.9</v>
      </c>
      <c r="D145" s="17">
        <v>44197</v>
      </c>
      <c r="E145" t="s">
        <v>110</v>
      </c>
    </row>
    <row r="146" spans="1:5" ht="16.5">
      <c r="A146" t="s">
        <v>254</v>
      </c>
      <c r="B146" s="16">
        <v>3.5</v>
      </c>
      <c r="C146" s="16">
        <v>2.8</v>
      </c>
      <c r="D146" s="17">
        <v>43800</v>
      </c>
      <c r="E146" t="s">
        <v>110</v>
      </c>
    </row>
    <row r="147" spans="1:5" ht="16.5">
      <c r="A147" t="s">
        <v>255</v>
      </c>
      <c r="B147" s="16">
        <v>3.5</v>
      </c>
      <c r="C147" s="16">
        <v>4.0999999999999996</v>
      </c>
      <c r="D147" s="17">
        <v>43435</v>
      </c>
      <c r="E147" t="s">
        <v>110</v>
      </c>
    </row>
    <row r="148" spans="1:5" ht="16.5">
      <c r="A148" t="s">
        <v>256</v>
      </c>
      <c r="B148" s="16">
        <v>3.4</v>
      </c>
      <c r="C148" s="16">
        <v>2.4</v>
      </c>
      <c r="D148" s="17">
        <v>43435</v>
      </c>
      <c r="E148" t="s">
        <v>110</v>
      </c>
    </row>
    <row r="149" spans="1:5" ht="16.5">
      <c r="A149" t="s">
        <v>257</v>
      </c>
      <c r="B149" s="16">
        <v>3.4</v>
      </c>
      <c r="C149" s="16">
        <v>3.4</v>
      </c>
      <c r="D149" s="17">
        <v>43800</v>
      </c>
      <c r="E149" t="s">
        <v>110</v>
      </c>
    </row>
    <row r="150" spans="1:5" ht="16.5">
      <c r="A150" t="s">
        <v>258</v>
      </c>
      <c r="B150" s="16">
        <v>3.4</v>
      </c>
      <c r="C150" s="16">
        <v>4.2</v>
      </c>
      <c r="D150" s="17">
        <v>44075</v>
      </c>
      <c r="E150" t="s">
        <v>110</v>
      </c>
    </row>
    <row r="151" spans="1:5" ht="16.5">
      <c r="A151" t="s">
        <v>259</v>
      </c>
      <c r="B151" s="16">
        <v>3.3</v>
      </c>
      <c r="C151" s="16">
        <v>3.3</v>
      </c>
      <c r="D151" s="17">
        <v>43800</v>
      </c>
      <c r="E151" t="s">
        <v>110</v>
      </c>
    </row>
    <row r="152" spans="1:5" ht="16.5">
      <c r="A152" t="s">
        <v>260</v>
      </c>
      <c r="B152" s="16">
        <v>3.2</v>
      </c>
      <c r="C152" s="16">
        <v>3.4</v>
      </c>
      <c r="D152" s="17">
        <v>43070</v>
      </c>
      <c r="E152" t="s">
        <v>110</v>
      </c>
    </row>
    <row r="153" spans="1:5" ht="16.5">
      <c r="A153" t="s">
        <v>261</v>
      </c>
      <c r="B153" s="16">
        <v>3.2</v>
      </c>
      <c r="C153" s="16">
        <v>3.6</v>
      </c>
      <c r="D153" s="17">
        <v>44166</v>
      </c>
      <c r="E153" t="s">
        <v>110</v>
      </c>
    </row>
    <row r="154" spans="1:5" ht="16.5">
      <c r="A154" t="s">
        <v>262</v>
      </c>
      <c r="B154" s="16">
        <v>3.1</v>
      </c>
      <c r="C154" s="16">
        <v>3.1</v>
      </c>
      <c r="D154" s="17">
        <v>43800</v>
      </c>
      <c r="E154" t="s">
        <v>110</v>
      </c>
    </row>
    <row r="155" spans="1:5" ht="16.5">
      <c r="A155" t="s">
        <v>263</v>
      </c>
      <c r="B155" s="16">
        <v>3</v>
      </c>
      <c r="C155" s="16">
        <v>3</v>
      </c>
      <c r="D155" s="17">
        <v>43800</v>
      </c>
      <c r="E155" t="s">
        <v>110</v>
      </c>
    </row>
    <row r="156" spans="1:5" ht="16.5">
      <c r="A156" t="s">
        <v>264</v>
      </c>
      <c r="B156" s="16">
        <v>3</v>
      </c>
      <c r="C156" s="16">
        <v>3</v>
      </c>
      <c r="D156" s="17">
        <v>44166</v>
      </c>
      <c r="E156" t="s">
        <v>110</v>
      </c>
    </row>
    <row r="157" spans="1:5" ht="16.5">
      <c r="A157" t="s">
        <v>265</v>
      </c>
      <c r="B157" s="16">
        <v>2.9</v>
      </c>
      <c r="C157" s="16">
        <v>3</v>
      </c>
      <c r="D157" s="17">
        <v>44197</v>
      </c>
      <c r="E157" t="s">
        <v>110</v>
      </c>
    </row>
    <row r="158" spans="1:5" ht="16.5">
      <c r="A158" t="s">
        <v>266</v>
      </c>
      <c r="B158" s="16">
        <v>2.7</v>
      </c>
      <c r="C158" s="16">
        <v>2.8</v>
      </c>
      <c r="D158" s="17">
        <v>44166</v>
      </c>
      <c r="E158" t="s">
        <v>110</v>
      </c>
    </row>
    <row r="159" spans="1:5" ht="16.5">
      <c r="A159" t="s">
        <v>267</v>
      </c>
      <c r="B159" s="16">
        <v>2.7</v>
      </c>
      <c r="C159" s="16">
        <v>2.7</v>
      </c>
      <c r="D159" s="17">
        <v>44197</v>
      </c>
      <c r="E159" t="s">
        <v>110</v>
      </c>
    </row>
    <row r="160" spans="1:5" ht="16.5">
      <c r="A160" t="s">
        <v>268</v>
      </c>
      <c r="B160" s="16">
        <v>2.64</v>
      </c>
      <c r="C160" s="16">
        <v>2.57</v>
      </c>
      <c r="D160" s="17">
        <v>43800</v>
      </c>
      <c r="E160" t="s">
        <v>110</v>
      </c>
    </row>
    <row r="161" spans="1:5" ht="16.5">
      <c r="A161" t="s">
        <v>269</v>
      </c>
      <c r="B161" s="16">
        <v>2.4</v>
      </c>
      <c r="C161" s="16">
        <v>0.1</v>
      </c>
      <c r="D161" s="17">
        <v>43800</v>
      </c>
      <c r="E161" t="s">
        <v>110</v>
      </c>
    </row>
    <row r="162" spans="1:5" ht="16.5">
      <c r="A162" t="s">
        <v>270</v>
      </c>
      <c r="B162" s="16">
        <v>2.4</v>
      </c>
      <c r="C162" s="16">
        <v>2.5</v>
      </c>
      <c r="D162" s="17">
        <v>43800</v>
      </c>
      <c r="E162" t="s">
        <v>110</v>
      </c>
    </row>
    <row r="163" spans="1:5" ht="16.5">
      <c r="A163" t="s">
        <v>271</v>
      </c>
      <c r="B163" s="16">
        <v>2.4</v>
      </c>
      <c r="C163" s="16">
        <v>2.4</v>
      </c>
      <c r="D163" s="17">
        <v>43800</v>
      </c>
      <c r="E163" t="s">
        <v>110</v>
      </c>
    </row>
    <row r="164" spans="1:5" ht="16.5">
      <c r="A164" t="s">
        <v>272</v>
      </c>
      <c r="B164" s="16">
        <v>2.37</v>
      </c>
      <c r="C164" s="16">
        <v>2.5</v>
      </c>
      <c r="D164" s="17">
        <v>44166</v>
      </c>
      <c r="E164" t="s">
        <v>110</v>
      </c>
    </row>
    <row r="165" spans="1:5" ht="16.5">
      <c r="A165" t="s">
        <v>273</v>
      </c>
      <c r="B165" s="16">
        <v>2.2999999999999998</v>
      </c>
      <c r="C165" s="16">
        <v>2.2000000000000002</v>
      </c>
      <c r="D165" s="17">
        <v>43800</v>
      </c>
      <c r="E165" t="s">
        <v>110</v>
      </c>
    </row>
    <row r="166" spans="1:5" ht="16.5">
      <c r="A166" t="s">
        <v>274</v>
      </c>
      <c r="B166" s="16">
        <v>2.2999999999999998</v>
      </c>
      <c r="C166" s="16">
        <v>2.41</v>
      </c>
      <c r="D166" s="17">
        <v>44166</v>
      </c>
      <c r="E166" t="s">
        <v>110</v>
      </c>
    </row>
    <row r="167" spans="1:5" ht="16.5">
      <c r="A167" t="s">
        <v>275</v>
      </c>
      <c r="B167" s="16">
        <v>2.1</v>
      </c>
      <c r="C167" s="16">
        <v>2.1</v>
      </c>
      <c r="D167" s="17">
        <v>43770</v>
      </c>
      <c r="E167" t="s">
        <v>110</v>
      </c>
    </row>
    <row r="168" spans="1:5" ht="16.5">
      <c r="A168" t="s">
        <v>276</v>
      </c>
      <c r="B168" s="16">
        <v>2</v>
      </c>
      <c r="C168" s="16">
        <v>2.1</v>
      </c>
      <c r="D168" s="17">
        <v>43800</v>
      </c>
      <c r="E168" t="s">
        <v>110</v>
      </c>
    </row>
    <row r="169" spans="1:5" ht="16.5">
      <c r="A169" t="s">
        <v>277</v>
      </c>
      <c r="B169" s="16">
        <v>2</v>
      </c>
      <c r="C169" s="16">
        <v>2.5</v>
      </c>
      <c r="D169" s="17">
        <v>43709</v>
      </c>
      <c r="E169" t="s">
        <v>110</v>
      </c>
    </row>
    <row r="170" spans="1:5" ht="16.5">
      <c r="A170" t="s">
        <v>278</v>
      </c>
      <c r="B170" s="16">
        <v>1.9</v>
      </c>
      <c r="C170" s="16">
        <v>1.7</v>
      </c>
      <c r="D170" s="17">
        <v>44166</v>
      </c>
      <c r="E170" t="s">
        <v>110</v>
      </c>
    </row>
    <row r="171" spans="1:5" ht="16.5">
      <c r="A171" t="s">
        <v>279</v>
      </c>
      <c r="B171" s="16">
        <v>1.8</v>
      </c>
      <c r="C171" s="16">
        <v>1.7</v>
      </c>
      <c r="D171" s="17">
        <v>43800</v>
      </c>
      <c r="E171" t="s">
        <v>110</v>
      </c>
    </row>
    <row r="172" spans="1:5" ht="16.5">
      <c r="A172" t="s">
        <v>280</v>
      </c>
      <c r="B172" s="16">
        <v>1.7</v>
      </c>
      <c r="C172" s="16">
        <v>1.7</v>
      </c>
      <c r="D172" s="17">
        <v>43800</v>
      </c>
      <c r="E172" t="s">
        <v>110</v>
      </c>
    </row>
    <row r="173" spans="1:5" ht="16.5">
      <c r="A173" t="s">
        <v>281</v>
      </c>
      <c r="B173" s="16">
        <v>1.5</v>
      </c>
      <c r="C173" s="16">
        <v>1.7</v>
      </c>
      <c r="D173" s="17">
        <v>43800</v>
      </c>
      <c r="E173" t="s">
        <v>110</v>
      </c>
    </row>
    <row r="174" spans="1:5" ht="16.5">
      <c r="A174" t="s">
        <v>282</v>
      </c>
      <c r="B174" s="16">
        <v>1.5</v>
      </c>
      <c r="C174" s="16">
        <v>2</v>
      </c>
      <c r="D174" s="17">
        <v>44166</v>
      </c>
      <c r="E174" t="s">
        <v>110</v>
      </c>
    </row>
    <row r="175" spans="1:5" ht="16.5">
      <c r="A175" t="s">
        <v>283</v>
      </c>
      <c r="B175" s="16">
        <v>1.4</v>
      </c>
      <c r="C175" s="16">
        <v>1.4</v>
      </c>
      <c r="D175" s="17">
        <v>43800</v>
      </c>
      <c r="E175" t="s">
        <v>110</v>
      </c>
    </row>
    <row r="176" spans="1:5" ht="16.5">
      <c r="A176" t="s">
        <v>284</v>
      </c>
      <c r="B176" s="16">
        <v>1.3</v>
      </c>
      <c r="C176" s="16">
        <v>1.7</v>
      </c>
      <c r="D176" s="17">
        <v>43800</v>
      </c>
      <c r="E176" t="s">
        <v>110</v>
      </c>
    </row>
    <row r="177" spans="1:5" ht="16.5">
      <c r="A177" t="s">
        <v>285</v>
      </c>
      <c r="B177" s="16">
        <v>1.3</v>
      </c>
      <c r="C177" s="16">
        <v>1.4</v>
      </c>
      <c r="D177" s="17">
        <v>44166</v>
      </c>
      <c r="E177" t="s">
        <v>110</v>
      </c>
    </row>
    <row r="178" spans="1:5" ht="16.5">
      <c r="A178" t="s">
        <v>286</v>
      </c>
      <c r="B178" s="16">
        <v>1</v>
      </c>
      <c r="C178" s="16">
        <v>0.6</v>
      </c>
      <c r="D178" s="17">
        <v>44166</v>
      </c>
      <c r="E178" t="s">
        <v>110</v>
      </c>
    </row>
    <row r="179" spans="1:5" ht="16.5">
      <c r="A179" t="s">
        <v>287</v>
      </c>
      <c r="B179" s="16">
        <v>0.7</v>
      </c>
      <c r="C179" s="16">
        <v>0.9</v>
      </c>
      <c r="D179" s="17">
        <v>43800</v>
      </c>
      <c r="E179" t="s">
        <v>110</v>
      </c>
    </row>
    <row r="180" spans="1:5" ht="16.5">
      <c r="A180" t="s">
        <v>70</v>
      </c>
      <c r="B180" s="16">
        <v>0.3</v>
      </c>
      <c r="C180" s="16">
        <v>0.3</v>
      </c>
      <c r="D180" s="17">
        <v>43800</v>
      </c>
      <c r="E180" t="s">
        <v>110</v>
      </c>
    </row>
    <row r="181" spans="1:5" ht="16.5">
      <c r="A181" t="s">
        <v>288</v>
      </c>
      <c r="B181" s="16">
        <v>0.2</v>
      </c>
      <c r="C181" s="16">
        <v>0.3</v>
      </c>
      <c r="D181" s="17">
        <v>43800</v>
      </c>
      <c r="E181" t="s">
        <v>110</v>
      </c>
    </row>
    <row r="182" spans="1:5" ht="16.5">
      <c r="A182" t="s">
        <v>289</v>
      </c>
      <c r="B182" s="16">
        <v>0.1</v>
      </c>
      <c r="C182" s="16">
        <v>0.1</v>
      </c>
      <c r="D182" s="17">
        <v>43891</v>
      </c>
      <c r="E182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709758BBBEB7498A90F13C767B95D6" ma:contentTypeVersion="9" ma:contentTypeDescription="Create a new document." ma:contentTypeScope="" ma:versionID="da21dc679acf867e6eac49b5cccf8578">
  <xsd:schema xmlns:xsd="http://www.w3.org/2001/XMLSchema" xmlns:xs="http://www.w3.org/2001/XMLSchema" xmlns:p="http://schemas.microsoft.com/office/2006/metadata/properties" xmlns:ns2="4244a55d-884a-4c34-bf3e-2a428684ef4c" targetNamespace="http://schemas.microsoft.com/office/2006/metadata/properties" ma:root="true" ma:fieldsID="51e76ccb41c0e9110965fa611c7d310d" ns2:_="">
    <xsd:import namespace="4244a55d-884a-4c34-bf3e-2a428684e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4a55d-884a-4c34-bf3e-2a428684ef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8A25F-2193-41F4-8ADA-3676B4FC05E8}"/>
</file>

<file path=customXml/itemProps2.xml><?xml version="1.0" encoding="utf-8"?>
<ds:datastoreItem xmlns:ds="http://schemas.openxmlformats.org/officeDocument/2006/customXml" ds:itemID="{E33A334A-D4BE-41B6-AA01-56C049CD1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Nabulumba, Vivian GIZ UG</dc:creator>
  <cp:keywords/>
  <dc:description/>
  <cp:lastModifiedBy>nguborandy</cp:lastModifiedBy>
  <cp:revision/>
  <dcterms:created xsi:type="dcterms:W3CDTF">2024-01-24T17:36:50Z</dcterms:created>
  <dcterms:modified xsi:type="dcterms:W3CDTF">2024-01-24T18:51:54Z</dcterms:modified>
  <cp:category/>
  <cp:contentStatus/>
</cp:coreProperties>
</file>