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drawings/drawing1.xml" ContentType="application/vnd.openxmlformats-officedocument.drawing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drawings/drawing2.xml" ContentType="application/vnd.openxmlformats-officedocument.drawing+xml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drawings/drawing3.xml" ContentType="application/vnd.openxmlformats-officedocument.drawing+xml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drawings/drawing4.xml" ContentType="application/vnd.openxmlformats-officedocument.drawing+xml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drawings/drawing5.xml" ContentType="application/vnd.openxmlformats-officedocument.drawing+xml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drawings/drawing6.xml" ContentType="application/vnd.openxmlformats-officedocument.drawing+xml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drawings/drawing7.xml" ContentType="application/vnd.openxmlformats-officedocument.drawing+xml"/>
  <Override PartName="/xl/customProperty15.bin" ContentType="application/vnd.openxmlformats-officedocument.spreadsheetml.customProperty"/>
  <Override PartName="/xl/customProperty16.bin" ContentType="application/vnd.openxmlformats-officedocument.spreadsheetml.customProperty"/>
  <Override PartName="/xl/drawings/drawing8.xml" ContentType="application/vnd.openxmlformats-officedocument.drawing+xml"/>
  <Override PartName="/xl/customProperty17.bin" ContentType="application/vnd.openxmlformats-officedocument.spreadsheetml.customProperty"/>
  <Override PartName="/xl/customProperty18.bin" ContentType="application/vnd.openxmlformats-officedocument.spreadsheetml.customProperty"/>
  <Override PartName="/xl/drawings/drawing9.xml" ContentType="application/vnd.openxmlformats-officedocument.drawing+xml"/>
  <Override PartName="/xl/customProperty19.bin" ContentType="application/vnd.openxmlformats-officedocument.spreadsheetml.customProperty"/>
  <Override PartName="/xl/customProperty20.bin" ContentType="application/vnd.openxmlformats-officedocument.spreadsheetml.customProperty"/>
  <Override PartName="/xl/drawings/drawing10.xml" ContentType="application/vnd.openxmlformats-officedocument.drawing+xml"/>
  <Override PartName="/xl/customProperty21.bin" ContentType="application/vnd.openxmlformats-officedocument.spreadsheetml.customProperty"/>
  <Override PartName="/xl/customProperty22.bin" ContentType="application/vnd.openxmlformats-officedocument.spreadsheetml.customProperty"/>
  <Override PartName="/xl/comments1.xml" ContentType="application/vnd.openxmlformats-officedocument.spreadsheetml.comments+xml"/>
  <Override PartName="/xl/customProperty23.bin" ContentType="application/vnd.openxmlformats-officedocument.spreadsheetml.customProperty"/>
  <Override PartName="/xl/customProperty24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ประกาศราคาสุกรZ\ราคา Z_Weekly_6506_2-8\"/>
    </mc:Choice>
  </mc:AlternateContent>
  <bookViews>
    <workbookView xWindow="0" yWindow="0" windowWidth="20490" windowHeight="7620" tabRatio="848" firstSheet="10" activeTab="10"/>
  </bookViews>
  <sheets>
    <sheet name="อนุมัติรวม" sheetId="20" state="hidden" r:id="rId1"/>
    <sheet name="อีสานบน" sheetId="11" state="hidden" r:id="rId2"/>
    <sheet name="อีสานล่าง" sheetId="13" state="hidden" r:id="rId3"/>
    <sheet name="ตะวันตก-นครปฐม" sheetId="14" state="hidden" r:id="rId4"/>
    <sheet name="กทม" sheetId="15" state="hidden" r:id="rId5"/>
    <sheet name="ตะวันออก" sheetId="16" state="hidden" r:id="rId6"/>
    <sheet name="ใต้" sheetId="17" state="hidden" r:id="rId7"/>
    <sheet name="เหนือบน" sheetId="18" state="hidden" r:id="rId8"/>
    <sheet name="เหนือล่าง" sheetId="12" state="hidden" r:id="rId9"/>
    <sheet name="กลาง" sheetId="19" state="hidden" r:id="rId10"/>
    <sheet name="ฐานประกาศ Z" sheetId="1" r:id="rId11"/>
    <sheet name="ประกาศราคาZ-Makro" sheetId="2" state="hidden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\a">#N/A</definedName>
    <definedName name="\b">#N/A</definedName>
    <definedName name="\C" localSheetId="0">[1]Summ_Y!#REF!</definedName>
    <definedName name="\C">[1]Summ_Y!#REF!</definedName>
    <definedName name="\d" localSheetId="0">'[2]ลูกหนี้(เก่า)'!#REF!</definedName>
    <definedName name="\d">'[2]ลูกหนี้(เก่า)'!#REF!</definedName>
    <definedName name="\e" localSheetId="0">'[2]ลูกหนี้(เก่า)'!#REF!</definedName>
    <definedName name="\e">'[2]ลูกหนี้(เก่า)'!#REF!</definedName>
    <definedName name="\i" localSheetId="0">'[2]ลูกหนี้(เก่า)'!#REF!</definedName>
    <definedName name="\i">'[2]ลูกหนี้(เก่า)'!#REF!</definedName>
    <definedName name="\M" localSheetId="0">[1]Summ_Y!#REF!</definedName>
    <definedName name="\M">[1]Summ_Y!#REF!</definedName>
    <definedName name="\u" localSheetId="0">'[2]ลูกหนี้(เก่า)'!#REF!</definedName>
    <definedName name="\u">'[2]ลูกหนี้(เก่า)'!#REF!</definedName>
    <definedName name="_______________________________________PRN1" localSheetId="0">#REF!</definedName>
    <definedName name="_______________________________________PRN1">#REF!</definedName>
    <definedName name="_______________________________________prn2" localSheetId="0">#REF!</definedName>
    <definedName name="_______________________________________prn2">#REF!</definedName>
    <definedName name="______________________________________PRN1" localSheetId="0">#REF!</definedName>
    <definedName name="______________________________________PRN1">#REF!</definedName>
    <definedName name="______________________________________prn2" localSheetId="0">#REF!</definedName>
    <definedName name="______________________________________prn2">#REF!</definedName>
    <definedName name="_____________________________________PRN1" localSheetId="0">#REF!</definedName>
    <definedName name="_____________________________________PRN1">#REF!</definedName>
    <definedName name="_____________________________________prn2" localSheetId="0">#REF!</definedName>
    <definedName name="_____________________________________prn2">#REF!</definedName>
    <definedName name="____________________________________PRN1" localSheetId="0">#REF!</definedName>
    <definedName name="____________________________________PRN1">#REF!</definedName>
    <definedName name="____________________________________prn2" localSheetId="0">#REF!</definedName>
    <definedName name="____________________________________prn2">#REF!</definedName>
    <definedName name="___________________________________PRN1" localSheetId="0">#REF!</definedName>
    <definedName name="___________________________________PRN1">#REF!</definedName>
    <definedName name="___________________________________prn2" localSheetId="0">#REF!</definedName>
    <definedName name="___________________________________prn2">#REF!</definedName>
    <definedName name="__________________________________PRN1" localSheetId="0">#REF!</definedName>
    <definedName name="__________________________________PRN1">#REF!</definedName>
    <definedName name="__________________________________prn2" localSheetId="0">#REF!</definedName>
    <definedName name="__________________________________prn2">#REF!</definedName>
    <definedName name="_________________________________PRN1" localSheetId="0">#REF!</definedName>
    <definedName name="_________________________________PRN1">#REF!</definedName>
    <definedName name="_________________________________prn2" localSheetId="0">#REF!</definedName>
    <definedName name="_________________________________prn2">#REF!</definedName>
    <definedName name="________________________________PRN1" localSheetId="0">#REF!</definedName>
    <definedName name="________________________________PRN1">#REF!</definedName>
    <definedName name="________________________________prn2" localSheetId="0">#REF!</definedName>
    <definedName name="________________________________prn2">#REF!</definedName>
    <definedName name="_______________________________PRN1" localSheetId="0">#REF!</definedName>
    <definedName name="_______________________________PRN1">#REF!</definedName>
    <definedName name="_______________________________prn2" localSheetId="0">#REF!</definedName>
    <definedName name="_______________________________prn2">#REF!</definedName>
    <definedName name="______________________________DAT1" localSheetId="0">#REF!</definedName>
    <definedName name="______________________________DAT1">#REF!</definedName>
    <definedName name="______________________________DAT10" localSheetId="0">#REF!</definedName>
    <definedName name="______________________________DAT10">#REF!</definedName>
    <definedName name="______________________________DAT11" localSheetId="0">#REF!</definedName>
    <definedName name="______________________________DAT11">#REF!</definedName>
    <definedName name="______________________________DAT2" localSheetId="0">#REF!</definedName>
    <definedName name="______________________________DAT2">#REF!</definedName>
    <definedName name="______________________________DAT3" localSheetId="0">#REF!</definedName>
    <definedName name="______________________________DAT3">#REF!</definedName>
    <definedName name="______________________________DAT4" localSheetId="0">#REF!</definedName>
    <definedName name="______________________________DAT4">#REF!</definedName>
    <definedName name="______________________________DAT5" localSheetId="0">#REF!</definedName>
    <definedName name="______________________________DAT5">#REF!</definedName>
    <definedName name="______________________________DAT6" localSheetId="0">#REF!</definedName>
    <definedName name="______________________________DAT6">#REF!</definedName>
    <definedName name="______________________________DAT7" localSheetId="0">#REF!</definedName>
    <definedName name="______________________________DAT7">#REF!</definedName>
    <definedName name="______________________________DAT8" localSheetId="0">#REF!</definedName>
    <definedName name="______________________________DAT8">#REF!</definedName>
    <definedName name="______________________________DAT9" localSheetId="0">#REF!</definedName>
    <definedName name="______________________________DAT9">#REF!</definedName>
    <definedName name="______________________________PRN1" localSheetId="0">#REF!</definedName>
    <definedName name="______________________________PRN1">#REF!</definedName>
    <definedName name="______________________________prn2" localSheetId="0">#REF!</definedName>
    <definedName name="______________________________prn2">#REF!</definedName>
    <definedName name="_____________________________DAT1" localSheetId="0">#REF!</definedName>
    <definedName name="_____________________________DAT1">#REF!</definedName>
    <definedName name="_____________________________DAT10" localSheetId="0">#REF!</definedName>
    <definedName name="_____________________________DAT10">#REF!</definedName>
    <definedName name="_____________________________DAT11" localSheetId="0">#REF!</definedName>
    <definedName name="_____________________________DAT11">#REF!</definedName>
    <definedName name="_____________________________DAT2" localSheetId="0">#REF!</definedName>
    <definedName name="_____________________________DAT2">#REF!</definedName>
    <definedName name="_____________________________DAT3" localSheetId="0">#REF!</definedName>
    <definedName name="_____________________________DAT3">#REF!</definedName>
    <definedName name="_____________________________DAT4" localSheetId="0">#REF!</definedName>
    <definedName name="_____________________________DAT4">#REF!</definedName>
    <definedName name="_____________________________DAT5" localSheetId="0">#REF!</definedName>
    <definedName name="_____________________________DAT5">#REF!</definedName>
    <definedName name="_____________________________DAT6" localSheetId="0">#REF!</definedName>
    <definedName name="_____________________________DAT6">#REF!</definedName>
    <definedName name="_____________________________DAT7" localSheetId="0">#REF!</definedName>
    <definedName name="_____________________________DAT7">#REF!</definedName>
    <definedName name="_____________________________DAT8" localSheetId="0">#REF!</definedName>
    <definedName name="_____________________________DAT8">#REF!</definedName>
    <definedName name="_____________________________DAT9" localSheetId="0">#REF!</definedName>
    <definedName name="_____________________________DAT9">#REF!</definedName>
    <definedName name="_____________________________PRN1" localSheetId="0">#REF!</definedName>
    <definedName name="_____________________________PRN1">#REF!</definedName>
    <definedName name="_____________________________prn2" localSheetId="0">#REF!</definedName>
    <definedName name="_____________________________prn2">#REF!</definedName>
    <definedName name="____________________________DAT1" localSheetId="0">#REF!</definedName>
    <definedName name="____________________________DAT1">#REF!</definedName>
    <definedName name="____________________________DAT10" localSheetId="0">#REF!</definedName>
    <definedName name="____________________________DAT10">#REF!</definedName>
    <definedName name="____________________________DAT11" localSheetId="0">#REF!</definedName>
    <definedName name="____________________________DAT11">#REF!</definedName>
    <definedName name="____________________________DAT2" localSheetId="0">#REF!</definedName>
    <definedName name="____________________________DAT2">#REF!</definedName>
    <definedName name="____________________________DAT3" localSheetId="0">#REF!</definedName>
    <definedName name="____________________________DAT3">#REF!</definedName>
    <definedName name="____________________________DAT4" localSheetId="0">#REF!</definedName>
    <definedName name="____________________________DAT4">#REF!</definedName>
    <definedName name="____________________________DAT5" localSheetId="0">#REF!</definedName>
    <definedName name="____________________________DAT5">#REF!</definedName>
    <definedName name="____________________________DAT6" localSheetId="0">#REF!</definedName>
    <definedName name="____________________________DAT6">#REF!</definedName>
    <definedName name="____________________________DAT7" localSheetId="0">#REF!</definedName>
    <definedName name="____________________________DAT7">#REF!</definedName>
    <definedName name="____________________________DAT8" localSheetId="0">#REF!</definedName>
    <definedName name="____________________________DAT8">#REF!</definedName>
    <definedName name="____________________________DAT9" localSheetId="0">#REF!</definedName>
    <definedName name="____________________________DAT9">#REF!</definedName>
    <definedName name="____________________________PRN1" localSheetId="0">#REF!</definedName>
    <definedName name="____________________________PRN1">#REF!</definedName>
    <definedName name="____________________________prn2" localSheetId="0">#REF!</definedName>
    <definedName name="____________________________prn2">#REF!</definedName>
    <definedName name="___________________________DAT1" localSheetId="0">#REF!</definedName>
    <definedName name="___________________________DAT1">#REF!</definedName>
    <definedName name="___________________________DAT10" localSheetId="0">#REF!</definedName>
    <definedName name="___________________________DAT10">#REF!</definedName>
    <definedName name="___________________________DAT11" localSheetId="0">#REF!</definedName>
    <definedName name="___________________________DAT11">#REF!</definedName>
    <definedName name="___________________________DAT2" localSheetId="0">#REF!</definedName>
    <definedName name="___________________________DAT2">#REF!</definedName>
    <definedName name="___________________________DAT3" localSheetId="0">#REF!</definedName>
    <definedName name="___________________________DAT3">#REF!</definedName>
    <definedName name="___________________________DAT4" localSheetId="0">#REF!</definedName>
    <definedName name="___________________________DAT4">#REF!</definedName>
    <definedName name="___________________________DAT5" localSheetId="0">#REF!</definedName>
    <definedName name="___________________________DAT5">#REF!</definedName>
    <definedName name="___________________________DAT6" localSheetId="0">#REF!</definedName>
    <definedName name="___________________________DAT6">#REF!</definedName>
    <definedName name="___________________________DAT7" localSheetId="0">#REF!</definedName>
    <definedName name="___________________________DAT7">#REF!</definedName>
    <definedName name="___________________________DAT8" localSheetId="0">#REF!</definedName>
    <definedName name="___________________________DAT8">#REF!</definedName>
    <definedName name="___________________________DAT9" localSheetId="0">#REF!</definedName>
    <definedName name="___________________________DAT9">#REF!</definedName>
    <definedName name="___________________________PRN1" localSheetId="0">#REF!</definedName>
    <definedName name="___________________________PRN1">#REF!</definedName>
    <definedName name="___________________________prn2" localSheetId="0">#REF!</definedName>
    <definedName name="___________________________prn2">#REF!</definedName>
    <definedName name="__________________________DAT1" localSheetId="0">#REF!</definedName>
    <definedName name="__________________________DAT1">#REF!</definedName>
    <definedName name="__________________________DAT10" localSheetId="0">#REF!</definedName>
    <definedName name="__________________________DAT10">#REF!</definedName>
    <definedName name="__________________________DAT11" localSheetId="0">#REF!</definedName>
    <definedName name="__________________________DAT11">#REF!</definedName>
    <definedName name="__________________________DAT2" localSheetId="0">#REF!</definedName>
    <definedName name="__________________________DAT2">#REF!</definedName>
    <definedName name="__________________________DAT3" localSheetId="0">#REF!</definedName>
    <definedName name="__________________________DAT3">#REF!</definedName>
    <definedName name="__________________________DAT4" localSheetId="0">#REF!</definedName>
    <definedName name="__________________________DAT4">#REF!</definedName>
    <definedName name="__________________________DAT5" localSheetId="0">#REF!</definedName>
    <definedName name="__________________________DAT5">#REF!</definedName>
    <definedName name="__________________________DAT6" localSheetId="0">#REF!</definedName>
    <definedName name="__________________________DAT6">#REF!</definedName>
    <definedName name="__________________________DAT7" localSheetId="0">#REF!</definedName>
    <definedName name="__________________________DAT7">#REF!</definedName>
    <definedName name="__________________________DAT8" localSheetId="0">#REF!</definedName>
    <definedName name="__________________________DAT8">#REF!</definedName>
    <definedName name="__________________________DAT9" localSheetId="0">#REF!</definedName>
    <definedName name="__________________________DAT9">#REF!</definedName>
    <definedName name="__________________________PRN1" localSheetId="0">#REF!</definedName>
    <definedName name="__________________________PRN1">#REF!</definedName>
    <definedName name="__________________________prn2" localSheetId="0">#REF!</definedName>
    <definedName name="__________________________prn2">#REF!</definedName>
    <definedName name="_________________________DAT1" localSheetId="0">#REF!</definedName>
    <definedName name="_________________________DAT1">#REF!</definedName>
    <definedName name="_________________________DAT10" localSheetId="0">#REF!</definedName>
    <definedName name="_________________________DAT10">#REF!</definedName>
    <definedName name="_________________________DAT11" localSheetId="0">#REF!</definedName>
    <definedName name="_________________________DAT11">#REF!</definedName>
    <definedName name="_________________________DAT2" localSheetId="0">#REF!</definedName>
    <definedName name="_________________________DAT2">#REF!</definedName>
    <definedName name="_________________________DAT3" localSheetId="0">#REF!</definedName>
    <definedName name="_________________________DAT3">#REF!</definedName>
    <definedName name="_________________________DAT4" localSheetId="0">#REF!</definedName>
    <definedName name="_________________________DAT4">#REF!</definedName>
    <definedName name="_________________________DAT5" localSheetId="0">#REF!</definedName>
    <definedName name="_________________________DAT5">#REF!</definedName>
    <definedName name="_________________________DAT6" localSheetId="0">#REF!</definedName>
    <definedName name="_________________________DAT6">#REF!</definedName>
    <definedName name="_________________________DAT7" localSheetId="0">#REF!</definedName>
    <definedName name="_________________________DAT7">#REF!</definedName>
    <definedName name="_________________________DAT8" localSheetId="0">#REF!</definedName>
    <definedName name="_________________________DAT8">#REF!</definedName>
    <definedName name="_________________________DAT9" localSheetId="0">#REF!</definedName>
    <definedName name="_________________________DAT9">#REF!</definedName>
    <definedName name="_________________________PRN1" localSheetId="0">#REF!</definedName>
    <definedName name="_________________________PRN1">#REF!</definedName>
    <definedName name="_________________________prn2" localSheetId="0">#REF!</definedName>
    <definedName name="_________________________prn2">#REF!</definedName>
    <definedName name="________________________DAT1" localSheetId="0">#REF!</definedName>
    <definedName name="________________________DAT1">#REF!</definedName>
    <definedName name="________________________DAT10" localSheetId="0">#REF!</definedName>
    <definedName name="________________________DAT10">#REF!</definedName>
    <definedName name="________________________DAT11" localSheetId="0">#REF!</definedName>
    <definedName name="________________________DAT11">#REF!</definedName>
    <definedName name="________________________DAT2" localSheetId="0">#REF!</definedName>
    <definedName name="________________________DAT2">#REF!</definedName>
    <definedName name="________________________DAT3" localSheetId="0">#REF!</definedName>
    <definedName name="________________________DAT3">#REF!</definedName>
    <definedName name="________________________DAT4" localSheetId="0">#REF!</definedName>
    <definedName name="________________________DAT4">#REF!</definedName>
    <definedName name="________________________DAT5" localSheetId="0">#REF!</definedName>
    <definedName name="________________________DAT5">#REF!</definedName>
    <definedName name="________________________DAT6" localSheetId="0">#REF!</definedName>
    <definedName name="________________________DAT6">#REF!</definedName>
    <definedName name="________________________DAT7" localSheetId="0">#REF!</definedName>
    <definedName name="________________________DAT7">#REF!</definedName>
    <definedName name="________________________DAT8" localSheetId="0">#REF!</definedName>
    <definedName name="________________________DAT8">#REF!</definedName>
    <definedName name="________________________DAT9" localSheetId="0">#REF!</definedName>
    <definedName name="________________________DAT9">#REF!</definedName>
    <definedName name="________________________PRN1" localSheetId="0">#REF!</definedName>
    <definedName name="________________________PRN1">#REF!</definedName>
    <definedName name="________________________prn2" localSheetId="0">#REF!</definedName>
    <definedName name="________________________prn2">#REF!</definedName>
    <definedName name="_______________________DAT1" localSheetId="0">#REF!</definedName>
    <definedName name="_______________________DAT1">#REF!</definedName>
    <definedName name="_______________________DAT10" localSheetId="0">#REF!</definedName>
    <definedName name="_______________________DAT10">#REF!</definedName>
    <definedName name="_______________________DAT11" localSheetId="0">#REF!</definedName>
    <definedName name="_______________________DAT11">#REF!</definedName>
    <definedName name="_______________________DAT2" localSheetId="0">#REF!</definedName>
    <definedName name="_______________________DAT2">#REF!</definedName>
    <definedName name="_______________________DAT3" localSheetId="0">#REF!</definedName>
    <definedName name="_______________________DAT3">#REF!</definedName>
    <definedName name="_______________________DAT4" localSheetId="0">#REF!</definedName>
    <definedName name="_______________________DAT4">#REF!</definedName>
    <definedName name="_______________________DAT5" localSheetId="0">#REF!</definedName>
    <definedName name="_______________________DAT5">#REF!</definedName>
    <definedName name="_______________________DAT6" localSheetId="0">#REF!</definedName>
    <definedName name="_______________________DAT6">#REF!</definedName>
    <definedName name="_______________________DAT7" localSheetId="0">#REF!</definedName>
    <definedName name="_______________________DAT7">#REF!</definedName>
    <definedName name="_______________________DAT8" localSheetId="0">#REF!</definedName>
    <definedName name="_______________________DAT8">#REF!</definedName>
    <definedName name="_______________________DAT9" localSheetId="0">#REF!</definedName>
    <definedName name="_______________________DAT9">#REF!</definedName>
    <definedName name="_______________________PRN1" localSheetId="0">#REF!</definedName>
    <definedName name="_______________________PRN1">#REF!</definedName>
    <definedName name="_______________________prn2" localSheetId="0">#REF!</definedName>
    <definedName name="_______________________prn2">#REF!</definedName>
    <definedName name="______________________DAT1" localSheetId="0">#REF!</definedName>
    <definedName name="______________________DAT1">#REF!</definedName>
    <definedName name="______________________DAT10" localSheetId="0">#REF!</definedName>
    <definedName name="______________________DAT10">#REF!</definedName>
    <definedName name="______________________DAT11" localSheetId="0">#REF!</definedName>
    <definedName name="______________________DAT11">#REF!</definedName>
    <definedName name="______________________DAT2" localSheetId="0">#REF!</definedName>
    <definedName name="______________________DAT2">#REF!</definedName>
    <definedName name="______________________DAT3" localSheetId="0">#REF!</definedName>
    <definedName name="______________________DAT3">#REF!</definedName>
    <definedName name="______________________DAT4" localSheetId="0">#REF!</definedName>
    <definedName name="______________________DAT4">#REF!</definedName>
    <definedName name="______________________DAT5" localSheetId="0">#REF!</definedName>
    <definedName name="______________________DAT5">#REF!</definedName>
    <definedName name="______________________DAT6" localSheetId="0">#REF!</definedName>
    <definedName name="______________________DAT6">#REF!</definedName>
    <definedName name="______________________DAT7" localSheetId="0">#REF!</definedName>
    <definedName name="______________________DAT7">#REF!</definedName>
    <definedName name="______________________DAT8" localSheetId="0">#REF!</definedName>
    <definedName name="______________________DAT8">#REF!</definedName>
    <definedName name="______________________DAT9" localSheetId="0">#REF!</definedName>
    <definedName name="______________________DAT9">#REF!</definedName>
    <definedName name="______________________PRN1" localSheetId="0">#REF!</definedName>
    <definedName name="______________________PRN1">#REF!</definedName>
    <definedName name="______________________prn2" localSheetId="0">#REF!</definedName>
    <definedName name="______________________prn2">#REF!</definedName>
    <definedName name="_____________________DAT1" localSheetId="0">#REF!</definedName>
    <definedName name="_____________________DAT1">#REF!</definedName>
    <definedName name="_____________________DAT10" localSheetId="0">#REF!</definedName>
    <definedName name="_____________________DAT10">#REF!</definedName>
    <definedName name="_____________________DAT11" localSheetId="0">#REF!</definedName>
    <definedName name="_____________________DAT11">#REF!</definedName>
    <definedName name="_____________________DAT2" localSheetId="0">#REF!</definedName>
    <definedName name="_____________________DAT2">#REF!</definedName>
    <definedName name="_____________________DAT3" localSheetId="0">#REF!</definedName>
    <definedName name="_____________________DAT3">#REF!</definedName>
    <definedName name="_____________________DAT4" localSheetId="0">#REF!</definedName>
    <definedName name="_____________________DAT4">#REF!</definedName>
    <definedName name="_____________________DAT5" localSheetId="0">#REF!</definedName>
    <definedName name="_____________________DAT5">#REF!</definedName>
    <definedName name="_____________________DAT6" localSheetId="0">#REF!</definedName>
    <definedName name="_____________________DAT6">#REF!</definedName>
    <definedName name="_____________________DAT7" localSheetId="0">#REF!</definedName>
    <definedName name="_____________________DAT7">#REF!</definedName>
    <definedName name="_____________________DAT8" localSheetId="0">#REF!</definedName>
    <definedName name="_____________________DAT8">#REF!</definedName>
    <definedName name="_____________________DAT9" localSheetId="0">#REF!</definedName>
    <definedName name="_____________________DAT9">#REF!</definedName>
    <definedName name="_____________________PRN1" localSheetId="0">#REF!</definedName>
    <definedName name="_____________________PRN1">#REF!</definedName>
    <definedName name="_____________________prn2" localSheetId="0">#REF!</definedName>
    <definedName name="_____________________prn2">#REF!</definedName>
    <definedName name="____________________DAT1" localSheetId="0">#REF!</definedName>
    <definedName name="____________________DAT1">#REF!</definedName>
    <definedName name="____________________DAT10" localSheetId="0">#REF!</definedName>
    <definedName name="____________________DAT10">#REF!</definedName>
    <definedName name="____________________DAT11" localSheetId="0">#REF!</definedName>
    <definedName name="____________________DAT11">#REF!</definedName>
    <definedName name="____________________DAT2" localSheetId="0">#REF!</definedName>
    <definedName name="____________________DAT2">#REF!</definedName>
    <definedName name="____________________DAT3" localSheetId="0">#REF!</definedName>
    <definedName name="____________________DAT3">#REF!</definedName>
    <definedName name="____________________DAT4" localSheetId="0">#REF!</definedName>
    <definedName name="____________________DAT4">#REF!</definedName>
    <definedName name="____________________DAT5" localSheetId="0">#REF!</definedName>
    <definedName name="____________________DAT5">#REF!</definedName>
    <definedName name="____________________DAT6" localSheetId="0">#REF!</definedName>
    <definedName name="____________________DAT6">#REF!</definedName>
    <definedName name="____________________DAT7" localSheetId="0">#REF!</definedName>
    <definedName name="____________________DAT7">#REF!</definedName>
    <definedName name="____________________DAT8" localSheetId="0">#REF!</definedName>
    <definedName name="____________________DAT8">#REF!</definedName>
    <definedName name="____________________DAT9" localSheetId="0">#REF!</definedName>
    <definedName name="____________________DAT9">#REF!</definedName>
    <definedName name="____________________PRN1" localSheetId="0">#REF!</definedName>
    <definedName name="____________________PRN1">#REF!</definedName>
    <definedName name="____________________prn2" localSheetId="0">#REF!</definedName>
    <definedName name="____________________prn2">#REF!</definedName>
    <definedName name="___________________DAT1" localSheetId="0">#REF!</definedName>
    <definedName name="___________________DAT1">#REF!</definedName>
    <definedName name="___________________DAT10" localSheetId="0">#REF!</definedName>
    <definedName name="___________________DAT10">#REF!</definedName>
    <definedName name="___________________DAT11" localSheetId="0">#REF!</definedName>
    <definedName name="___________________DAT11">#REF!</definedName>
    <definedName name="___________________DAT2" localSheetId="0">#REF!</definedName>
    <definedName name="___________________DAT2">#REF!</definedName>
    <definedName name="___________________DAT3" localSheetId="0">#REF!</definedName>
    <definedName name="___________________DAT3">#REF!</definedName>
    <definedName name="___________________DAT4" localSheetId="0">#REF!</definedName>
    <definedName name="___________________DAT4">#REF!</definedName>
    <definedName name="___________________DAT5" localSheetId="0">#REF!</definedName>
    <definedName name="___________________DAT5">#REF!</definedName>
    <definedName name="___________________DAT6" localSheetId="0">#REF!</definedName>
    <definedName name="___________________DAT6">#REF!</definedName>
    <definedName name="___________________DAT7" localSheetId="0">#REF!</definedName>
    <definedName name="___________________DAT7">#REF!</definedName>
    <definedName name="___________________DAT8" localSheetId="0">#REF!</definedName>
    <definedName name="___________________DAT8">#REF!</definedName>
    <definedName name="___________________DAT9" localSheetId="0">#REF!</definedName>
    <definedName name="___________________DAT9">#REF!</definedName>
    <definedName name="___________________PRN1" localSheetId="0">#REF!</definedName>
    <definedName name="___________________PRN1">#REF!</definedName>
    <definedName name="___________________prn2" localSheetId="0">#REF!</definedName>
    <definedName name="___________________prn2">#REF!</definedName>
    <definedName name="__________________DAT1" localSheetId="0">#REF!</definedName>
    <definedName name="__________________DAT1">#REF!</definedName>
    <definedName name="__________________DAT10" localSheetId="0">#REF!</definedName>
    <definedName name="__________________DAT10">#REF!</definedName>
    <definedName name="__________________DAT11" localSheetId="0">#REF!</definedName>
    <definedName name="__________________DAT11">#REF!</definedName>
    <definedName name="__________________DAT2" localSheetId="0">#REF!</definedName>
    <definedName name="__________________DAT2">#REF!</definedName>
    <definedName name="__________________DAT3" localSheetId="0">#REF!</definedName>
    <definedName name="__________________DAT3">#REF!</definedName>
    <definedName name="__________________DAT4" localSheetId="0">#REF!</definedName>
    <definedName name="__________________DAT4">#REF!</definedName>
    <definedName name="__________________DAT5" localSheetId="0">#REF!</definedName>
    <definedName name="__________________DAT5">#REF!</definedName>
    <definedName name="__________________DAT6" localSheetId="0">#REF!</definedName>
    <definedName name="__________________DAT6">#REF!</definedName>
    <definedName name="__________________DAT7" localSheetId="0">#REF!</definedName>
    <definedName name="__________________DAT7">#REF!</definedName>
    <definedName name="__________________DAT8" localSheetId="0">#REF!</definedName>
    <definedName name="__________________DAT8">#REF!</definedName>
    <definedName name="__________________DAT9" localSheetId="0">#REF!</definedName>
    <definedName name="__________________DAT9">#REF!</definedName>
    <definedName name="__________________PRN1" localSheetId="0">#REF!</definedName>
    <definedName name="__________________PRN1">#REF!</definedName>
    <definedName name="__________________prn2" localSheetId="0">#REF!</definedName>
    <definedName name="__________________prn2">#REF!</definedName>
    <definedName name="_________________DAT1" localSheetId="0">#REF!</definedName>
    <definedName name="_________________DAT1">#REF!</definedName>
    <definedName name="_________________DAT10" localSheetId="0">#REF!</definedName>
    <definedName name="_________________DAT10">#REF!</definedName>
    <definedName name="_________________DAT11" localSheetId="0">#REF!</definedName>
    <definedName name="_________________DAT11">#REF!</definedName>
    <definedName name="_________________DAT2" localSheetId="0">#REF!</definedName>
    <definedName name="_________________DAT2">#REF!</definedName>
    <definedName name="_________________DAT3" localSheetId="0">#REF!</definedName>
    <definedName name="_________________DAT3">#REF!</definedName>
    <definedName name="_________________DAT4" localSheetId="0">#REF!</definedName>
    <definedName name="_________________DAT4">#REF!</definedName>
    <definedName name="_________________DAT5" localSheetId="0">#REF!</definedName>
    <definedName name="_________________DAT5">#REF!</definedName>
    <definedName name="_________________DAT6" localSheetId="0">#REF!</definedName>
    <definedName name="_________________DAT6">#REF!</definedName>
    <definedName name="_________________DAT7" localSheetId="0">#REF!</definedName>
    <definedName name="_________________DAT7">#REF!</definedName>
    <definedName name="_________________DAT8" localSheetId="0">#REF!</definedName>
    <definedName name="_________________DAT8">#REF!</definedName>
    <definedName name="_________________DAT9" localSheetId="0">#REF!</definedName>
    <definedName name="_________________DAT9">#REF!</definedName>
    <definedName name="_________________PRN1" localSheetId="0">#REF!</definedName>
    <definedName name="_________________PRN1">#REF!</definedName>
    <definedName name="_________________prn2" localSheetId="0">#REF!</definedName>
    <definedName name="_________________prn2">#REF!</definedName>
    <definedName name="________________DAT1" localSheetId="0">#REF!</definedName>
    <definedName name="________________DAT1">#REF!</definedName>
    <definedName name="________________DAT10" localSheetId="0">#REF!</definedName>
    <definedName name="________________DAT10">#REF!</definedName>
    <definedName name="________________DAT11" localSheetId="0">#REF!</definedName>
    <definedName name="________________DAT11">#REF!</definedName>
    <definedName name="________________DAT2" localSheetId="0">#REF!</definedName>
    <definedName name="________________DAT2">#REF!</definedName>
    <definedName name="________________DAT3" localSheetId="0">#REF!</definedName>
    <definedName name="________________DAT3">#REF!</definedName>
    <definedName name="________________DAT4" localSheetId="0">#REF!</definedName>
    <definedName name="________________DAT4">#REF!</definedName>
    <definedName name="________________DAT5" localSheetId="0">#REF!</definedName>
    <definedName name="________________DAT5">#REF!</definedName>
    <definedName name="________________DAT6" localSheetId="0">#REF!</definedName>
    <definedName name="________________DAT6">#REF!</definedName>
    <definedName name="________________DAT7" localSheetId="0">#REF!</definedName>
    <definedName name="________________DAT7">#REF!</definedName>
    <definedName name="________________DAT8" localSheetId="0">#REF!</definedName>
    <definedName name="________________DAT8">#REF!</definedName>
    <definedName name="________________DAT9" localSheetId="0">#REF!</definedName>
    <definedName name="________________DAT9">#REF!</definedName>
    <definedName name="________________PRN1" localSheetId="0">#REF!</definedName>
    <definedName name="________________PRN1">#REF!</definedName>
    <definedName name="________________prn2" localSheetId="0">#REF!</definedName>
    <definedName name="________________prn2">#REF!</definedName>
    <definedName name="_______________DAT1" localSheetId="0">#REF!</definedName>
    <definedName name="_______________DAT1">#REF!</definedName>
    <definedName name="_______________DAT10" localSheetId="0">#REF!</definedName>
    <definedName name="_______________DAT10">#REF!</definedName>
    <definedName name="_______________DAT11" localSheetId="0">#REF!</definedName>
    <definedName name="_______________DAT11">#REF!</definedName>
    <definedName name="_______________DAT2" localSheetId="0">#REF!</definedName>
    <definedName name="_______________DAT2">#REF!</definedName>
    <definedName name="_______________DAT3" localSheetId="0">#REF!</definedName>
    <definedName name="_______________DAT3">#REF!</definedName>
    <definedName name="_______________DAT4" localSheetId="0">#REF!</definedName>
    <definedName name="_______________DAT4">#REF!</definedName>
    <definedName name="_______________DAT5" localSheetId="0">#REF!</definedName>
    <definedName name="_______________DAT5">#REF!</definedName>
    <definedName name="_______________DAT6" localSheetId="0">#REF!</definedName>
    <definedName name="_______________DAT6">#REF!</definedName>
    <definedName name="_______________DAT7" localSheetId="0">#REF!</definedName>
    <definedName name="_______________DAT7">#REF!</definedName>
    <definedName name="_______________DAT8" localSheetId="0">#REF!</definedName>
    <definedName name="_______________DAT8">#REF!</definedName>
    <definedName name="_______________DAT9" localSheetId="0">#REF!</definedName>
    <definedName name="_______________DAT9">#REF!</definedName>
    <definedName name="_______________PRN1" localSheetId="0">#REF!</definedName>
    <definedName name="_______________PRN1">#REF!</definedName>
    <definedName name="_______________prn2" localSheetId="0">#REF!</definedName>
    <definedName name="_______________prn2">#REF!</definedName>
    <definedName name="______________DAT1" localSheetId="0">#REF!</definedName>
    <definedName name="______________DAT1">#REF!</definedName>
    <definedName name="______________DAT10" localSheetId="0">#REF!</definedName>
    <definedName name="______________DAT10">#REF!</definedName>
    <definedName name="______________DAT11" localSheetId="0">#REF!</definedName>
    <definedName name="______________DAT11">#REF!</definedName>
    <definedName name="______________DAT2" localSheetId="0">#REF!</definedName>
    <definedName name="______________DAT2">#REF!</definedName>
    <definedName name="______________DAT3" localSheetId="0">#REF!</definedName>
    <definedName name="______________DAT3">#REF!</definedName>
    <definedName name="______________DAT4" localSheetId="0">#REF!</definedName>
    <definedName name="______________DAT4">#REF!</definedName>
    <definedName name="______________DAT5" localSheetId="0">#REF!</definedName>
    <definedName name="______________DAT5">#REF!</definedName>
    <definedName name="______________DAT6" localSheetId="0">#REF!</definedName>
    <definedName name="______________DAT6">#REF!</definedName>
    <definedName name="______________DAT7" localSheetId="0">#REF!</definedName>
    <definedName name="______________DAT7">#REF!</definedName>
    <definedName name="______________DAT8" localSheetId="0">#REF!</definedName>
    <definedName name="______________DAT8">#REF!</definedName>
    <definedName name="______________DAT9" localSheetId="0">#REF!</definedName>
    <definedName name="______________DAT9">#REF!</definedName>
    <definedName name="______________PRN1" localSheetId="0">#REF!</definedName>
    <definedName name="______________PRN1">#REF!</definedName>
    <definedName name="______________prn2" localSheetId="0">#REF!</definedName>
    <definedName name="______________prn2">#REF!</definedName>
    <definedName name="_____________DAT1" localSheetId="0">#REF!</definedName>
    <definedName name="_____________DAT1">#REF!</definedName>
    <definedName name="_____________DAT10" localSheetId="0">#REF!</definedName>
    <definedName name="_____________DAT10">#REF!</definedName>
    <definedName name="_____________DAT11" localSheetId="0">#REF!</definedName>
    <definedName name="_____________DAT11">#REF!</definedName>
    <definedName name="_____________DAT2" localSheetId="0">#REF!</definedName>
    <definedName name="_____________DAT2">#REF!</definedName>
    <definedName name="_____________DAT3" localSheetId="0">#REF!</definedName>
    <definedName name="_____________DAT3">#REF!</definedName>
    <definedName name="_____________DAT4" localSheetId="0">#REF!</definedName>
    <definedName name="_____________DAT4">#REF!</definedName>
    <definedName name="_____________DAT5" localSheetId="0">#REF!</definedName>
    <definedName name="_____________DAT5">#REF!</definedName>
    <definedName name="_____________DAT6" localSheetId="0">#REF!</definedName>
    <definedName name="_____________DAT6">#REF!</definedName>
    <definedName name="_____________DAT7" localSheetId="0">#REF!</definedName>
    <definedName name="_____________DAT7">#REF!</definedName>
    <definedName name="_____________DAT8" localSheetId="0">#REF!</definedName>
    <definedName name="_____________DAT8">#REF!</definedName>
    <definedName name="_____________DAT9" localSheetId="0">#REF!</definedName>
    <definedName name="_____________DAT9">#REF!</definedName>
    <definedName name="_____________PRN1" localSheetId="0">#REF!</definedName>
    <definedName name="_____________PRN1">#REF!</definedName>
    <definedName name="_____________prn2" localSheetId="0">#REF!</definedName>
    <definedName name="_____________prn2">#REF!</definedName>
    <definedName name="____________DAT1" localSheetId="0">#REF!</definedName>
    <definedName name="____________DAT1">#REF!</definedName>
    <definedName name="____________DAT10" localSheetId="0">#REF!</definedName>
    <definedName name="____________DAT10">#REF!</definedName>
    <definedName name="____________DAT11" localSheetId="0">#REF!</definedName>
    <definedName name="____________DAT11">#REF!</definedName>
    <definedName name="____________DAT2" localSheetId="0">#REF!</definedName>
    <definedName name="____________DAT2">#REF!</definedName>
    <definedName name="____________DAT3" localSheetId="0">#REF!</definedName>
    <definedName name="____________DAT3">#REF!</definedName>
    <definedName name="____________DAT4" localSheetId="0">#REF!</definedName>
    <definedName name="____________DAT4">#REF!</definedName>
    <definedName name="____________DAT5" localSheetId="0">#REF!</definedName>
    <definedName name="____________DAT5">#REF!</definedName>
    <definedName name="____________DAT6" localSheetId="0">#REF!</definedName>
    <definedName name="____________DAT6">#REF!</definedName>
    <definedName name="____________DAT7" localSheetId="0">#REF!</definedName>
    <definedName name="____________DAT7">#REF!</definedName>
    <definedName name="____________DAT8" localSheetId="0">#REF!</definedName>
    <definedName name="____________DAT8">#REF!</definedName>
    <definedName name="____________DAT9" localSheetId="0">#REF!</definedName>
    <definedName name="____________DAT9">#REF!</definedName>
    <definedName name="____________PRN1" localSheetId="0">#REF!</definedName>
    <definedName name="____________PRN1">#REF!</definedName>
    <definedName name="____________prn2" localSheetId="0">#REF!</definedName>
    <definedName name="____________prn2">#REF!</definedName>
    <definedName name="___________DAT1" localSheetId="0">#REF!</definedName>
    <definedName name="___________DAT1">#REF!</definedName>
    <definedName name="___________DAT10" localSheetId="0">#REF!</definedName>
    <definedName name="___________DAT10">#REF!</definedName>
    <definedName name="___________DAT11" localSheetId="0">#REF!</definedName>
    <definedName name="___________DAT11">#REF!</definedName>
    <definedName name="___________DAT2" localSheetId="0">#REF!</definedName>
    <definedName name="___________DAT2">#REF!</definedName>
    <definedName name="___________DAT3" localSheetId="0">#REF!</definedName>
    <definedName name="___________DAT3">#REF!</definedName>
    <definedName name="___________DAT4" localSheetId="0">#REF!</definedName>
    <definedName name="___________DAT4">#REF!</definedName>
    <definedName name="___________DAT5" localSheetId="0">#REF!</definedName>
    <definedName name="___________DAT5">#REF!</definedName>
    <definedName name="___________DAT6" localSheetId="0">#REF!</definedName>
    <definedName name="___________DAT6">#REF!</definedName>
    <definedName name="___________DAT7" localSheetId="0">#REF!</definedName>
    <definedName name="___________DAT7">#REF!</definedName>
    <definedName name="___________DAT8" localSheetId="0">#REF!</definedName>
    <definedName name="___________DAT8">#REF!</definedName>
    <definedName name="___________DAT9" localSheetId="0">#REF!</definedName>
    <definedName name="___________DAT9">#REF!</definedName>
    <definedName name="___________PRN1" localSheetId="0">#REF!</definedName>
    <definedName name="___________PRN1">#REF!</definedName>
    <definedName name="___________prn2" localSheetId="0">#REF!</definedName>
    <definedName name="___________prn2">#REF!</definedName>
    <definedName name="__________DAT1" localSheetId="0">#REF!</definedName>
    <definedName name="__________DAT1">#REF!</definedName>
    <definedName name="__________DAT10" localSheetId="0">#REF!</definedName>
    <definedName name="__________DAT10">#REF!</definedName>
    <definedName name="__________DAT11" localSheetId="0">#REF!</definedName>
    <definedName name="__________DAT11">#REF!</definedName>
    <definedName name="__________DAT2" localSheetId="0">#REF!</definedName>
    <definedName name="__________DAT2">#REF!</definedName>
    <definedName name="__________DAT3" localSheetId="0">#REF!</definedName>
    <definedName name="__________DAT3">#REF!</definedName>
    <definedName name="__________DAT4" localSheetId="0">#REF!</definedName>
    <definedName name="__________DAT4">#REF!</definedName>
    <definedName name="__________DAT5" localSheetId="0">#REF!</definedName>
    <definedName name="__________DAT5">#REF!</definedName>
    <definedName name="__________DAT6" localSheetId="0">#REF!</definedName>
    <definedName name="__________DAT6">#REF!</definedName>
    <definedName name="__________DAT7" localSheetId="0">#REF!</definedName>
    <definedName name="__________DAT7">#REF!</definedName>
    <definedName name="__________DAT8" localSheetId="0">#REF!</definedName>
    <definedName name="__________DAT8">#REF!</definedName>
    <definedName name="__________DAT9" localSheetId="0">#REF!</definedName>
    <definedName name="__________DAT9">#REF!</definedName>
    <definedName name="__________PRN1" localSheetId="0">#REF!</definedName>
    <definedName name="__________PRN1">#REF!</definedName>
    <definedName name="__________prn2" localSheetId="0">#REF!</definedName>
    <definedName name="__________prn2">#REF!</definedName>
    <definedName name="_________DAT1" localSheetId="0">#REF!</definedName>
    <definedName name="_________DAT1">#REF!</definedName>
    <definedName name="_________DAT10" localSheetId="0">#REF!</definedName>
    <definedName name="_________DAT10">#REF!</definedName>
    <definedName name="_________DAT11" localSheetId="0">#REF!</definedName>
    <definedName name="_________DAT11">#REF!</definedName>
    <definedName name="_________DAT2" localSheetId="0">#REF!</definedName>
    <definedName name="_________DAT2">#REF!</definedName>
    <definedName name="_________DAT3" localSheetId="0">#REF!</definedName>
    <definedName name="_________DAT3">#REF!</definedName>
    <definedName name="_________DAT4" localSheetId="0">#REF!</definedName>
    <definedName name="_________DAT4">#REF!</definedName>
    <definedName name="_________DAT5" localSheetId="0">#REF!</definedName>
    <definedName name="_________DAT5">#REF!</definedName>
    <definedName name="_________DAT6" localSheetId="0">#REF!</definedName>
    <definedName name="_________DAT6">#REF!</definedName>
    <definedName name="_________DAT7" localSheetId="0">#REF!</definedName>
    <definedName name="_________DAT7">#REF!</definedName>
    <definedName name="_________DAT8" localSheetId="0">#REF!</definedName>
    <definedName name="_________DAT8">#REF!</definedName>
    <definedName name="_________DAT9" localSheetId="0">#REF!</definedName>
    <definedName name="_________DAT9">#REF!</definedName>
    <definedName name="_________PRN1" localSheetId="0">#REF!</definedName>
    <definedName name="_________PRN1">#REF!</definedName>
    <definedName name="_________prn2" localSheetId="0">#REF!</definedName>
    <definedName name="_________prn2">#REF!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PRN1" localSheetId="0">#REF!</definedName>
    <definedName name="________PRN1">#REF!</definedName>
    <definedName name="________prn2" localSheetId="0">#REF!</definedName>
    <definedName name="________prn2">#REF!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PRN1" localSheetId="0">#REF!</definedName>
    <definedName name="_______PRN1">#REF!</definedName>
    <definedName name="_______prn2" localSheetId="0">#REF!</definedName>
    <definedName name="_______prn2">#REF!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PRN1" localSheetId="0">#REF!</definedName>
    <definedName name="______PRN1">#REF!</definedName>
    <definedName name="______prn2" localSheetId="0">#REF!</definedName>
    <definedName name="______prn2">#REF!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PRN1" localSheetId="0">#REF!</definedName>
    <definedName name="_____PRN1">#REF!</definedName>
    <definedName name="_____prn2" localSheetId="0">#REF!</definedName>
    <definedName name="_____prn2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2" localSheetId="0">#REF!</definedName>
    <definedName name="____DAT2">#REF!</definedName>
    <definedName name="____DAT3" localSheetId="0">#REF!</definedName>
    <definedName name="____DAT3">#REF!</definedName>
    <definedName name="____DAT4" localSheetId="0">#REF!</definedName>
    <definedName name="____DAT4">#REF!</definedName>
    <definedName name="____DAT5" localSheetId="0">#REF!</definedName>
    <definedName name="____DAT5">#REF!</definedName>
    <definedName name="____DAT6" localSheetId="0">#REF!</definedName>
    <definedName name="____DAT6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PRN1" localSheetId="0">#REF!</definedName>
    <definedName name="____PRN1">#REF!</definedName>
    <definedName name="____prn2" localSheetId="0">#REF!</definedName>
    <definedName name="____prn2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2" localSheetId="0">#REF!</definedName>
    <definedName name="___DAT2">#REF!</definedName>
    <definedName name="___DAT3" localSheetId="0">#REF!</definedName>
    <definedName name="___DAT3">#REF!</definedName>
    <definedName name="___DAT4" localSheetId="0">#REF!</definedName>
    <definedName name="___DAT4">#REF!</definedName>
    <definedName name="___DAT5" localSheetId="0">#REF!</definedName>
    <definedName name="___DAT5">#REF!</definedName>
    <definedName name="___DAT6" localSheetId="0">#REF!</definedName>
    <definedName name="___DAT6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PR1">#N/A</definedName>
    <definedName name="___PR2">#N/A</definedName>
    <definedName name="___PRN1" localSheetId="0">#REF!</definedName>
    <definedName name="___PRN1">#REF!</definedName>
    <definedName name="___prn2" localSheetId="0">#REF!</definedName>
    <definedName name="___prn2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2" localSheetId="0">#REF!</definedName>
    <definedName name="__DAT2">#REF!</definedName>
    <definedName name="__DAT3" localSheetId="0">#REF!</definedName>
    <definedName name="__DAT3">#REF!</definedName>
    <definedName name="__DAT4" localSheetId="0">#REF!</definedName>
    <definedName name="__DAT4">#REF!</definedName>
    <definedName name="__DAT5" localSheetId="0">#REF!</definedName>
    <definedName name="__DAT5">#REF!</definedName>
    <definedName name="__DAT6" localSheetId="0">#REF!</definedName>
    <definedName name="__DAT6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PR1">#N/A</definedName>
    <definedName name="__PR2">#N/A</definedName>
    <definedName name="__PRN1" localSheetId="0">#REF!</definedName>
    <definedName name="__PRN1">#REF!</definedName>
    <definedName name="__prn2" localSheetId="0">#REF!</definedName>
    <definedName name="__prn2">#REF!</definedName>
    <definedName name="_1">#N/A</definedName>
    <definedName name="_10">#N/A</definedName>
    <definedName name="_11">#N/A</definedName>
    <definedName name="_2">#N/A</definedName>
    <definedName name="_3">#N/A</definedName>
    <definedName name="_4">#N/A</definedName>
    <definedName name="_5">#N/A</definedName>
    <definedName name="_6">#N/A</definedName>
    <definedName name="_7">#N/A</definedName>
    <definedName name="_8">#N/A</definedName>
    <definedName name="_9">#N/A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2" localSheetId="0">#REF!</definedName>
    <definedName name="_DAT2">#REF!</definedName>
    <definedName name="_DAT3" localSheetId="0">#REF!</definedName>
    <definedName name="_DAT3">#REF!</definedName>
    <definedName name="_DAT4" localSheetId="0">#REF!</definedName>
    <definedName name="_DAT4">#REF!</definedName>
    <definedName name="_DAT5" localSheetId="0">#REF!</definedName>
    <definedName name="_DAT5">#REF!</definedName>
    <definedName name="_DAT6" localSheetId="0">#REF!</definedName>
    <definedName name="_DAT6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xlnm._FilterDatabase" localSheetId="10" hidden="1">'ฐานประกาศ Z'!$A$16:$BG$807</definedName>
    <definedName name="_xlnm._FilterDatabase" localSheetId="6" hidden="1">ใต้!$B$7:$K$56</definedName>
    <definedName name="_Key1" localSheetId="10" hidden="1">#REF!</definedName>
    <definedName name="_Key1" localSheetId="0" hidden="1">#REF!</definedName>
    <definedName name="_Key1" hidden="1">#REF!</definedName>
    <definedName name="_Order1" hidden="1">255</definedName>
    <definedName name="_Order2" hidden="1">255</definedName>
    <definedName name="_Parse_In" localSheetId="10" hidden="1">#REF!</definedName>
    <definedName name="_Parse_In" localSheetId="0" hidden="1">#REF!</definedName>
    <definedName name="_Parse_In" hidden="1">#REF!</definedName>
    <definedName name="_Parse_Out" localSheetId="10" hidden="1">#REF!</definedName>
    <definedName name="_Parse_Out" localSheetId="0" hidden="1">#REF!</definedName>
    <definedName name="_Parse_Out" hidden="1">#REF!</definedName>
    <definedName name="_PR1">#N/A</definedName>
    <definedName name="_PR2">#N/A</definedName>
    <definedName name="_PRN1" localSheetId="0">#REF!</definedName>
    <definedName name="_PRN1">#REF!</definedName>
    <definedName name="_prn2" localSheetId="0">#REF!</definedName>
    <definedName name="_prn2">#REF!</definedName>
    <definedName name="_Sort" localSheetId="10" hidden="1">#REF!</definedName>
    <definedName name="_Sort" localSheetId="0" hidden="1">#REF!</definedName>
    <definedName name="_Sort" hidden="1">#REF!</definedName>
    <definedName name="A" localSheetId="0">#REF!</definedName>
    <definedName name="A">#REF!</definedName>
    <definedName name="aa" localSheetId="0">#REF!</definedName>
    <definedName name="aa">#REF!</definedName>
    <definedName name="aaa" localSheetId="0">#REF!</definedName>
    <definedName name="aaa">#REF!</definedName>
    <definedName name="ab" localSheetId="0">#REF!</definedName>
    <definedName name="ab">#REF!</definedName>
    <definedName name="ADDVAR1" localSheetId="0">#REF!</definedName>
    <definedName name="ADDVAR1">#REF!</definedName>
    <definedName name="ADDVAR2" localSheetId="0">#REF!</definedName>
    <definedName name="ADDVAR2">#REF!</definedName>
    <definedName name="adfadf" localSheetId="10" hidden="1">#REF!</definedName>
    <definedName name="adfadf" localSheetId="0" hidden="1">#REF!</definedName>
    <definedName name="adfadf" hidden="1">#REF!</definedName>
    <definedName name="adsf" localSheetId="0">[1]Summ_Y!#REF!</definedName>
    <definedName name="adsf">[1]Summ_Y!#REF!</definedName>
    <definedName name="ADV" localSheetId="0">[1]Summ_Y!#REF!</definedName>
    <definedName name="ADV">[1]Summ_Y!#REF!</definedName>
    <definedName name="aewf" localSheetId="0">'[2]ลูกหนี้(เก่า)'!#REF!</definedName>
    <definedName name="aewf">'[2]ลูกหนี้(เก่า)'!#REF!</definedName>
    <definedName name="AMT" localSheetId="0">#REF!</definedName>
    <definedName name="AMT">#REF!</definedName>
    <definedName name="asd" localSheetId="0">'[2]ลูกหนี้(เก่า)'!#REF!</definedName>
    <definedName name="asd">'[2]ลูกหนี้(เก่า)'!#REF!</definedName>
    <definedName name="asdddvas" localSheetId="0">[3]!MacroUP</definedName>
    <definedName name="asdddvas">[3]!MacroUP</definedName>
    <definedName name="asdf" localSheetId="0">'[2]ลูกหนี้(เก่า)'!#REF!</definedName>
    <definedName name="asdf">'[2]ลูกหนี้(เก่า)'!#REF!</definedName>
    <definedName name="asdzze4" localSheetId="0">[3]!Macro002</definedName>
    <definedName name="asdzze4">[3]!Macro002</definedName>
    <definedName name="awe" localSheetId="0">#REF!</definedName>
    <definedName name="awe">#REF!</definedName>
    <definedName name="B">#N/A</definedName>
    <definedName name="BLB" localSheetId="0">#REF!</definedName>
    <definedName name="BLB">#REF!</definedName>
    <definedName name="bm" localSheetId="0">'[2]ลูกหนี้(เก่า)'!#REF!</definedName>
    <definedName name="bm">'[2]ลูกหนี้(เก่า)'!#REF!</definedName>
    <definedName name="BOM" localSheetId="0">#REF!</definedName>
    <definedName name="BOM">#REF!</definedName>
    <definedName name="budgetmix48" localSheetId="0">#REF!</definedName>
    <definedName name="budgetmix48">#REF!</definedName>
    <definedName name="C_">#N/A</definedName>
    <definedName name="C_COST" localSheetId="0">#REF!</definedName>
    <definedName name="C_COST">#REF!</definedName>
    <definedName name="C_PL" localSheetId="0">#REF!</definedName>
    <definedName name="C_PL">#REF!</definedName>
    <definedName name="C_PRODUCE" localSheetId="0">#REF!</definedName>
    <definedName name="C_PRODUCE">#REF!</definedName>
    <definedName name="C_QP" localSheetId="0">#REF!</definedName>
    <definedName name="C_QP">#REF!</definedName>
    <definedName name="C_SALE" localSheetId="0">#REF!</definedName>
    <definedName name="C_SALE">#REF!</definedName>
    <definedName name="cf" localSheetId="0">'[2]ลูกหนี้(เก่า)'!#REF!</definedName>
    <definedName name="cf">'[2]ลูกหนี้(เก่า)'!#REF!</definedName>
    <definedName name="cfgjcfjcfj" localSheetId="0">[3]!MacroUP01</definedName>
    <definedName name="cfgjcfjcfj">[3]!MacroUP01</definedName>
    <definedName name="cfyhv" localSheetId="0">[3]!Macro003</definedName>
    <definedName name="cfyhv">[3]!Macro003</definedName>
    <definedName name="cjdtxdtfhxzg" localSheetId="0">[3]!Macro004</definedName>
    <definedName name="cjdtxdtfhxzg">[3]!Macro004</definedName>
    <definedName name="CODE" localSheetId="0">#REF!</definedName>
    <definedName name="CODE">#REF!</definedName>
    <definedName name="cost" localSheetId="0">#REF!</definedName>
    <definedName name="cost">#REF!</definedName>
    <definedName name="COST_OTHER" localSheetId="0">#REF!</definedName>
    <definedName name="COST_OTHER">#REF!</definedName>
    <definedName name="COST1" localSheetId="0">#REF!</definedName>
    <definedName name="COST1">#REF!</definedName>
    <definedName name="COSTDATA" localSheetId="0">#REF!</definedName>
    <definedName name="COSTDATA">#REF!</definedName>
    <definedName name="cv" localSheetId="0">[3]!Macro005</definedName>
    <definedName name="cv">[3]!Macro005</definedName>
    <definedName name="cx" localSheetId="0">[1]Summ_Y!#REF!</definedName>
    <definedName name="cx">[1]Summ_Y!#REF!</definedName>
    <definedName name="cxgh" localSheetId="0">[3]!Macro004</definedName>
    <definedName name="cxgh">[3]!Macro004</definedName>
    <definedName name="d" localSheetId="0">#REF!</definedName>
    <definedName name="d">#REF!</definedName>
    <definedName name="data" localSheetId="0">#REF!</definedName>
    <definedName name="data">#REF!</definedName>
    <definedName name="DATA_Area" localSheetId="0">#REF!</definedName>
    <definedName name="DATA_Area">#REF!</definedName>
    <definedName name="DATA1">'[4]Graph_Tang_KAIJOA-SMB'!$AB$1</definedName>
    <definedName name="data2" localSheetId="10" hidden="1">#REF!</definedName>
    <definedName name="data2" localSheetId="0" hidden="1">#REF!</definedName>
    <definedName name="data2" hidden="1">#REF!</definedName>
    <definedName name="data3" localSheetId="10" hidden="1">#REF!</definedName>
    <definedName name="data3" localSheetId="0" hidden="1">#REF!</definedName>
    <definedName name="data3" hidden="1">#REF!</definedName>
    <definedName name="_xlnm.Database" localSheetId="0">#REF!</definedName>
    <definedName name="_xlnm.Database">#REF!</definedName>
    <definedName name="dd" localSheetId="0">#REF!</definedName>
    <definedName name="dd">#REF!</definedName>
    <definedName name="ddas" localSheetId="0">[3]!MacroUP</definedName>
    <definedName name="ddas">[3]!MacroUP</definedName>
    <definedName name="dddd" localSheetId="0">[1]Summ_Y!#REF!</definedName>
    <definedName name="dddd">[1]Summ_Y!#REF!</definedName>
    <definedName name="dddddd" localSheetId="0">[1]Summ_Y!#REF!</definedName>
    <definedName name="dddddd">[1]Summ_Y!#REF!</definedName>
    <definedName name="ddddddd" localSheetId="0">[3]!Macro002</definedName>
    <definedName name="ddddddd">[3]!Macro002</definedName>
    <definedName name="DEPRE" localSheetId="0">#REF!</definedName>
    <definedName name="DEPRE">#REF!</definedName>
    <definedName name="df" localSheetId="10" hidden="1">[5]คีย์ข้อมูลรายละเอียดต่างๆ!#REF!</definedName>
    <definedName name="df" localSheetId="0" hidden="1">[5]คีย์ข้อมูลรายละเอียดต่างๆ!#REF!</definedName>
    <definedName name="df" hidden="1">[5]คีย์ข้อมูลรายละเอียดต่างๆ!#REF!</definedName>
    <definedName name="dfg" localSheetId="0">[3]!MacroS01</definedName>
    <definedName name="dfg">[3]!MacroS01</definedName>
    <definedName name="Discount" localSheetId="10" hidden="1">#REF!</definedName>
    <definedName name="Discount" localSheetId="0" hidden="1">#REF!</definedName>
    <definedName name="Discount" hidden="1">#REF!</definedName>
    <definedName name="display_area_2" localSheetId="10" hidden="1">#REF!</definedName>
    <definedName name="display_area_2" localSheetId="0" hidden="1">#REF!</definedName>
    <definedName name="display_area_2" hidden="1">#REF!</definedName>
    <definedName name="DL" localSheetId="0">#REF!</definedName>
    <definedName name="DL">#REF!</definedName>
    <definedName name="dngfb" localSheetId="0">[3]!Macro001</definedName>
    <definedName name="dngfb">[3]!Macro001</definedName>
    <definedName name="drt" localSheetId="0">[3]!Macro002</definedName>
    <definedName name="drt">[3]!Macro002</definedName>
    <definedName name="dryt" localSheetId="0">[3]!Macro002</definedName>
    <definedName name="dryt">[3]!Macro002</definedName>
    <definedName name="ds" localSheetId="0">[1]Summ_Y!#REF!</definedName>
    <definedName name="ds">[1]Summ_Y!#REF!</definedName>
    <definedName name="dssssssss" localSheetId="0">'[2]ลูกหนี้(เก่า)'!#REF!</definedName>
    <definedName name="dssssssss">'[2]ลูกหนี้(เก่า)'!#REF!</definedName>
    <definedName name="dxrgh" localSheetId="0">[3]!Macro003</definedName>
    <definedName name="dxrgh">[3]!Macro003</definedName>
    <definedName name="dxtfh" localSheetId="0">'[2]ลูกหนี้(เก่า)'!#REF!</definedName>
    <definedName name="dxtfh">'[2]ลูกหนี้(เก่า)'!#REF!</definedName>
    <definedName name="dzhfc" localSheetId="0">[3]!Macro002</definedName>
    <definedName name="dzhfc">[3]!Macro002</definedName>
    <definedName name="E">#N/A</definedName>
    <definedName name="EXP_AC" localSheetId="0">#REF!</definedName>
    <definedName name="EXP_AC">#REF!</definedName>
    <definedName name="Exp_AD" localSheetId="0">#REF!</definedName>
    <definedName name="Exp_AD">#REF!</definedName>
    <definedName name="Exp_Sale" localSheetId="0">#REF!</definedName>
    <definedName name="Exp_Sale">#REF!</definedName>
    <definedName name="Export" localSheetId="0">#REF!</definedName>
    <definedName name="Export">#REF!</definedName>
    <definedName name="F">#N/A</definedName>
    <definedName name="FCode" localSheetId="10" hidden="1">#REF!</definedName>
    <definedName name="FCode" localSheetId="0" hidden="1">#REF!</definedName>
    <definedName name="FCode" hidden="1">#REF!</definedName>
    <definedName name="fd" localSheetId="10" hidden="1">#REF!</definedName>
    <definedName name="fd" localSheetId="0" hidden="1">#REF!</definedName>
    <definedName name="fd" hidden="1">#REF!</definedName>
    <definedName name="ffffff" localSheetId="0">[3]!MacroUP</definedName>
    <definedName name="ffffff">[3]!MacroUP</definedName>
    <definedName name="fgnjh" localSheetId="0">[1]Summ_Y!#REF!</definedName>
    <definedName name="fgnjh">[1]Summ_Y!#REF!</definedName>
    <definedName name="FORM" localSheetId="0">#REF!</definedName>
    <definedName name="FORM">#REF!</definedName>
    <definedName name="ftyk" localSheetId="0">'[2]ลูกหนี้(เก่า)'!#REF!</definedName>
    <definedName name="ftyk">'[2]ลูกหนี้(เก่า)'!#REF!</definedName>
    <definedName name="fyh" localSheetId="0">[1]Summ_Y!#REF!</definedName>
    <definedName name="fyh">[1]Summ_Y!#REF!</definedName>
    <definedName name="fyku" localSheetId="0">[1]Summ_Y!#REF!</definedName>
    <definedName name="fyku">[1]Summ_Y!#REF!</definedName>
    <definedName name="fytj" localSheetId="0">[3]!MacroUP</definedName>
    <definedName name="fytj">[3]!MacroUP</definedName>
    <definedName name="G">#N/A</definedName>
    <definedName name="gg">'[6]SUM - Mapping'!$B$2:$C$12</definedName>
    <definedName name="gggggg" localSheetId="0">[1]Summ_Y!#REF!</definedName>
    <definedName name="gggggg">[1]Summ_Y!#REF!</definedName>
    <definedName name="ght" localSheetId="0">[3]!Macro005</definedName>
    <definedName name="ght">[3]!Macro005</definedName>
    <definedName name="gig">'[7]SUM - Mapping'!$B$16:$R$23</definedName>
    <definedName name="gvggggg" localSheetId="0">[1]Summ_Y!#REF!</definedName>
    <definedName name="gvggggg">[1]Summ_Y!#REF!</definedName>
    <definedName name="hh">'[6]SUM - Mapping'!$B$16:$R$23</definedName>
    <definedName name="HiddenRows" localSheetId="10" hidden="1">#REF!</definedName>
    <definedName name="HiddenRows" localSheetId="0" hidden="1">#REF!</definedName>
    <definedName name="HiddenRows" hidden="1">#REF!</definedName>
    <definedName name="HisData" localSheetId="0">#REF!</definedName>
    <definedName name="HisData">#REF!</definedName>
    <definedName name="hkj" localSheetId="10" hidden="1">[8]คีย์ข้อมูลรายละเอียดต่างๆ!#REF!</definedName>
    <definedName name="hkj" localSheetId="0" hidden="1">[8]คีย์ข้อมูลรายละเอียดต่างๆ!#REF!</definedName>
    <definedName name="hkj" hidden="1">[8]คีย์ข้อมูลรายละเอียดต่างๆ!#REF!</definedName>
    <definedName name="HTML_CodePage" hidden="1">874</definedName>
    <definedName name="HTML_Control" localSheetId="10" hidden="1">{"'Test'!$B$2:$H$6","'Test'!$B$2:$H$23"}</definedName>
    <definedName name="HTML_Control" hidden="1">{"'Test'!$B$2:$H$6","'Test'!$B$2:$H$23"}</definedName>
    <definedName name="HTML_Description" hidden="1">""</definedName>
    <definedName name="HTML_Email" hidden="1">""</definedName>
    <definedName name="HTML_Header" hidden="1">"Test"</definedName>
    <definedName name="HTML_LastUpdate" hidden="1">"6/7/00"</definedName>
    <definedName name="HTML_LineAfter" hidden="1">FALSE</definedName>
    <definedName name="HTML_LineBefore" hidden="1">FALSE</definedName>
    <definedName name="HTML_Name" hidden="1">"CP-GROUP"</definedName>
    <definedName name="HTML_OBDlg2" hidden="1">TRUE</definedName>
    <definedName name="HTML_OBDlg4" hidden="1">TRUE</definedName>
    <definedName name="HTML_OS" hidden="1">0</definedName>
    <definedName name="HTML_PathFile" hidden="1">"C:\SummO\MyHTML.htm"</definedName>
    <definedName name="HTML_Title" hidden="1">"Agrot"</definedName>
    <definedName name="hxf" localSheetId="0">[3]!MacroS01</definedName>
    <definedName name="hxf">[3]!MacroS01</definedName>
    <definedName name="in">[9]key!$C$2</definedName>
    <definedName name="INGRE" localSheetId="0">#REF!</definedName>
    <definedName name="INGRE">#REF!</definedName>
    <definedName name="INX" localSheetId="0">[1]Summ_Y!#REF!</definedName>
    <definedName name="INX">[1]Summ_Y!#REF!</definedName>
    <definedName name="JanToJun">'[10]Rep(Jan-Jun)'!$H:$M,'[10]Rep(Jan-Jun)'!$U:$Z</definedName>
    <definedName name="jjjjjj" localSheetId="0">[1]Summ_Y!#REF!</definedName>
    <definedName name="jjjjjj">[1]Summ_Y!#REF!</definedName>
    <definedName name="jkh" localSheetId="0">'[2]ลูกหนี้(เก่า)'!#REF!</definedName>
    <definedName name="jkh">'[2]ลูกหนี้(เก่า)'!#REF!</definedName>
    <definedName name="jukmg" localSheetId="0">[3]!Macro003</definedName>
    <definedName name="jukmg">[3]!Macro003</definedName>
    <definedName name="JulToDec">'[10]Rep(Jan-Jun)'!$B:$G,'[10]Rep(Jan-Jun)'!$AA:$AF</definedName>
    <definedName name="jxfyuh" localSheetId="0">[3]!MacroUP</definedName>
    <definedName name="jxfyuh">[3]!MacroUP</definedName>
    <definedName name="KEY">[11]slc!$AW$3</definedName>
    <definedName name="lll" localSheetId="0">#REF!</definedName>
    <definedName name="lll">#REF!</definedName>
    <definedName name="Local" localSheetId="0">#REF!</definedName>
    <definedName name="Local">#REF!</definedName>
    <definedName name="M_CC" localSheetId="0">#REF!</definedName>
    <definedName name="M_CC">#REF!</definedName>
    <definedName name="Macro001" localSheetId="0">[3]!Macro001</definedName>
    <definedName name="Macro001">[3]!Macro001</definedName>
    <definedName name="Macro002" localSheetId="0">[3]!Macro002</definedName>
    <definedName name="Macro002">[3]!Macro002</definedName>
    <definedName name="Macro003" localSheetId="0">[3]!Macro003</definedName>
    <definedName name="Macro003">[3]!Macro003</definedName>
    <definedName name="Macro004" localSheetId="0">[3]!Macro004</definedName>
    <definedName name="Macro004">[3]!Macro004</definedName>
    <definedName name="Macro005" localSheetId="0">[3]!Macro005</definedName>
    <definedName name="Macro005">[3]!Macro005</definedName>
    <definedName name="MacroS01" localSheetId="0">[3]!MacroS01</definedName>
    <definedName name="MacroS01">[3]!MacroS01</definedName>
    <definedName name="MacroUP" localSheetId="0">[3]!MacroUP</definedName>
    <definedName name="MacroUP">[3]!MacroUP</definedName>
    <definedName name="MacroUP01" localSheetId="0">[3]!MacroUP01</definedName>
    <definedName name="MacroUP01">[3]!MacroUP01</definedName>
    <definedName name="MEAT" localSheetId="0">#REF!</definedName>
    <definedName name="MEAT">#REF!</definedName>
    <definedName name="MENU" localSheetId="0">[1]Summ_Y!#REF!</definedName>
    <definedName name="MENU">[1]Summ_Y!#REF!</definedName>
    <definedName name="MONTH" localSheetId="0">#REF!</definedName>
    <definedName name="MONTH">#REF!</definedName>
    <definedName name="MYLD" localSheetId="0">#REF!</definedName>
    <definedName name="MYLD">#REF!</definedName>
    <definedName name="NAME" localSheetId="0">#REF!</definedName>
    <definedName name="NAME">#REF!</definedName>
    <definedName name="ncffx" localSheetId="0">[1]Summ_Y!#REF!</definedName>
    <definedName name="ncffx">[1]Summ_Y!#REF!</definedName>
    <definedName name="nhgcccgh" localSheetId="0">[12]ต้นทุนหมู!#REF!</definedName>
    <definedName name="nhgcccgh">[12]ต้นทุนหมู!#REF!</definedName>
    <definedName name="OrderTable" localSheetId="10" hidden="1">#REF!</definedName>
    <definedName name="OrderTable" localSheetId="0" hidden="1">#REF!</definedName>
    <definedName name="OrderTable" hidden="1">#REF!</definedName>
    <definedName name="OTHER_COST" localSheetId="0">#REF!</definedName>
    <definedName name="OTHER_COST">#REF!</definedName>
    <definedName name="OTHEREXP" localSheetId="0">#REF!</definedName>
    <definedName name="OTHEREXP">#REF!</definedName>
    <definedName name="OTHERSALE" localSheetId="0">#REF!</definedName>
    <definedName name="OTHERSALE">#REF!</definedName>
    <definedName name="P_COST" localSheetId="0">#REF!</definedName>
    <definedName name="P_COST">#REF!</definedName>
    <definedName name="P_COST1" localSheetId="0">#REF!</definedName>
    <definedName name="P_COST1">#REF!</definedName>
    <definedName name="P_L" localSheetId="0">#REF!</definedName>
    <definedName name="P_L">#REF!</definedName>
    <definedName name="P_PRODUCE" localSheetId="0">#REF!</definedName>
    <definedName name="P_PRODUCE">#REF!</definedName>
    <definedName name="P_SALE" localSheetId="0">#REF!</definedName>
    <definedName name="P_SALE">#REF!</definedName>
    <definedName name="PACK" localSheetId="0">#REF!</definedName>
    <definedName name="PACK">#REF!</definedName>
    <definedName name="PAGE1" localSheetId="0">#REF!</definedName>
    <definedName name="PAGE1">#REF!</definedName>
    <definedName name="PAGE2" localSheetId="0">[13]A_TOTAL!#REF!</definedName>
    <definedName name="PAGE2">[13]A_TOTAL!#REF!</definedName>
    <definedName name="PL_LOC" localSheetId="0">#REF!</definedName>
    <definedName name="PL_LOC">#REF!</definedName>
    <definedName name="PL_PACK" localSheetId="0">[12]ต้นทุนหมู!#REF!</definedName>
    <definedName name="PL_PACK">[12]ต้นทุนหมู!#REF!</definedName>
    <definedName name="PL_TOT" localSheetId="0">#REF!</definedName>
    <definedName name="PL_TOT">#REF!</definedName>
    <definedName name="PL_XPO" localSheetId="0">#REF!</definedName>
    <definedName name="PL_XPO">#REF!</definedName>
    <definedName name="pop">'[7]SUM - Mapping'!$B$2:$C$12</definedName>
    <definedName name="PricePost" localSheetId="0">#REF!</definedName>
    <definedName name="PricePost">#REF!</definedName>
    <definedName name="_xlnm.Print_Area" localSheetId="10">'ฐานประกาศ Z'!$E$7:$N$810</definedName>
    <definedName name="_xlnm.Print_Area" localSheetId="0">อนุมัติรวม!$D$3:$AI$69</definedName>
    <definedName name="_xlnm.Print_Area">#N/A</definedName>
    <definedName name="Print_Area_MI">[14]bfm!$A$1:$E$19</definedName>
    <definedName name="_xlnm.Print_Titles" localSheetId="10">'ฐานประกาศ Z'!$7:$16</definedName>
    <definedName name="ProdForm" localSheetId="10" hidden="1">#REF!</definedName>
    <definedName name="ProdForm" localSheetId="0" hidden="1">#REF!</definedName>
    <definedName name="ProdForm" hidden="1">#REF!</definedName>
    <definedName name="Product" localSheetId="10" hidden="1">#REF!</definedName>
    <definedName name="Product" localSheetId="0" hidden="1">#REF!</definedName>
    <definedName name="Product" hidden="1">#REF!</definedName>
    <definedName name="q" localSheetId="10" hidden="1">#REF!</definedName>
    <definedName name="q" localSheetId="0" hidden="1">#REF!</definedName>
    <definedName name="q" hidden="1">#REF!</definedName>
    <definedName name="QSALE" localSheetId="0">#REF!</definedName>
    <definedName name="QSALE">#REF!</definedName>
    <definedName name="range" localSheetId="0">#REF!</definedName>
    <definedName name="range">#REF!</definedName>
    <definedName name="range1" localSheetId="0">#REF!</definedName>
    <definedName name="range1">#REF!</definedName>
    <definedName name="range2" localSheetId="0">#REF!</definedName>
    <definedName name="range2">#REF!</definedName>
    <definedName name="RCArea" localSheetId="10" hidden="1">#REF!</definedName>
    <definedName name="RCArea" localSheetId="0" hidden="1">#REF!</definedName>
    <definedName name="RCArea" hidden="1">#REF!</definedName>
    <definedName name="regnbcvxdf" localSheetId="0">[3]!Macro002</definedName>
    <definedName name="regnbcvxdf">[3]!Macro002</definedName>
    <definedName name="Retrieval1" localSheetId="0">'[15]Sap-load ขายTT2'!#REF!</definedName>
    <definedName name="Retrieval1">'[15]Sap-load ขายTT2'!#REF!</definedName>
    <definedName name="rfds" localSheetId="0">[1]Summ_Y!#REF!</definedName>
    <definedName name="rfds">[1]Summ_Y!#REF!</definedName>
    <definedName name="rsg" localSheetId="0">[1]Summ_Y!#REF!</definedName>
    <definedName name="rsg">[1]Summ_Y!#REF!</definedName>
    <definedName name="S_ACCEXP" localSheetId="0">#REF!</definedName>
    <definedName name="S_ACCEXP">#REF!</definedName>
    <definedName name="S_ADMEXP" localSheetId="0">#REF!</definedName>
    <definedName name="S_ADMEXP">#REF!</definedName>
    <definedName name="S_COMMIT" localSheetId="0">#REF!</definedName>
    <definedName name="S_COMMIT">#REF!</definedName>
    <definedName name="S_COST" localSheetId="0">#REF!</definedName>
    <definedName name="S_COST">#REF!</definedName>
    <definedName name="S_DEPRECOST" localSheetId="0">#REF!</definedName>
    <definedName name="S_DEPRECOST">#REF!</definedName>
    <definedName name="S_DLCOST" localSheetId="0">#REF!</definedName>
    <definedName name="S_DLCOST">#REF!</definedName>
    <definedName name="S_EXPORTEXP" localSheetId="0">#REF!</definedName>
    <definedName name="S_EXPORTEXP">#REF!</definedName>
    <definedName name="S_INGRECOST" localSheetId="0">#REF!</definedName>
    <definedName name="S_INGRECOST">#REF!</definedName>
    <definedName name="S_INTEXP" localSheetId="0">#REF!</definedName>
    <definedName name="S_INTEXP">#REF!</definedName>
    <definedName name="S_MEATCOST" localSheetId="0">#REF!</definedName>
    <definedName name="S_MEATCOST">#REF!</definedName>
    <definedName name="S_NAMECUS" localSheetId="0">#REF!</definedName>
    <definedName name="S_NAMECUS">#REF!</definedName>
    <definedName name="S_NAMEPD" localSheetId="0">#REF!</definedName>
    <definedName name="S_NAMEPD">#REF!</definedName>
    <definedName name="S_NO" localSheetId="0">#REF!</definedName>
    <definedName name="S_NO">#REF!</definedName>
    <definedName name="S_OTHCOST" localSheetId="0">#REF!</definedName>
    <definedName name="S_OTHCOST">#REF!</definedName>
    <definedName name="S_PACKCOST" localSheetId="0">#REF!</definedName>
    <definedName name="S_PACKCOST">#REF!</definedName>
    <definedName name="S_PRIMECOST" localSheetId="0">#REF!</definedName>
    <definedName name="S_PRIMECOST">#REF!</definedName>
    <definedName name="S_QORDER" localSheetId="0">#REF!</definedName>
    <definedName name="S_QORDER">#REF!</definedName>
    <definedName name="S_SALEEXP" localSheetId="0">#REF!</definedName>
    <definedName name="S_SALEEXP">#REF!</definedName>
    <definedName name="SAL_LOC" localSheetId="0">#REF!</definedName>
    <definedName name="SAL_LOC">#REF!</definedName>
    <definedName name="SAL_TOT" localSheetId="0">#REF!</definedName>
    <definedName name="SAL_TOT">#REF!</definedName>
    <definedName name="SAL_XPO" localSheetId="0">#REF!</definedName>
    <definedName name="SAL_XPO">#REF!</definedName>
    <definedName name="sale" localSheetId="0">#REF!</definedName>
    <definedName name="sale">#REF!</definedName>
    <definedName name="SAPBEXdnldView" hidden="1">"45PSK7ZMVBGAT4DH7A1C9ZMQI"</definedName>
    <definedName name="SAPBEXrevision" hidden="1">1</definedName>
    <definedName name="SAPBEXsysID" hidden="1">"PW1"</definedName>
    <definedName name="SAPBEXwbID" hidden="1">"AP2863RVQ3K4VMA0V0ICWDRU0"</definedName>
    <definedName name="sdaf" localSheetId="0">[1]Summ_Y!#REF!</definedName>
    <definedName name="sdaf">[1]Summ_Y!#REF!</definedName>
    <definedName name="sdf" localSheetId="0">[1]Summ_Y!#REF!</definedName>
    <definedName name="sdf">[1]Summ_Y!#REF!</definedName>
    <definedName name="sger" localSheetId="0">[3]!MacroUP</definedName>
    <definedName name="sger">[3]!MacroUP</definedName>
    <definedName name="SKUs" localSheetId="0">#REF!</definedName>
    <definedName name="SKUs">#REF!</definedName>
    <definedName name="SMM_LOC" localSheetId="0">#REF!</definedName>
    <definedName name="SMM_LOC">#REF!</definedName>
    <definedName name="SMM_TOT" localSheetId="0">#REF!</definedName>
    <definedName name="SMM_TOT">#REF!</definedName>
    <definedName name="SMM_XPO" localSheetId="0">#REF!</definedName>
    <definedName name="SMM_XPO">#REF!</definedName>
    <definedName name="SpecialPrice" localSheetId="10" hidden="1">#REF!</definedName>
    <definedName name="SpecialPrice" localSheetId="0" hidden="1">#REF!</definedName>
    <definedName name="SpecialPrice" hidden="1">#REF!</definedName>
    <definedName name="ss">'[16]SUM - Mapping'!$B$16:$R$23</definedName>
    <definedName name="ssfrffhg" localSheetId="0">[1]Summ_Y!#REF!</definedName>
    <definedName name="ssfrffhg">[1]Summ_Y!#REF!</definedName>
    <definedName name="sss">'[17]Graph_Tang_KAIJOA-SMB'!$AB$1</definedName>
    <definedName name="ssssss" localSheetId="0">[1]Summ_Y!#REF!</definedName>
    <definedName name="ssssss">[1]Summ_Y!#REF!</definedName>
    <definedName name="START" localSheetId="0">#REF!</definedName>
    <definedName name="START">#REF!</definedName>
    <definedName name="STR" localSheetId="0">#REF!</definedName>
    <definedName name="STR">#REF!</definedName>
    <definedName name="TABFIE" localSheetId="0">#REF!</definedName>
    <definedName name="TABFIE">#REF!</definedName>
    <definedName name="tbl_ProdInfo" localSheetId="10" hidden="1">#REF!</definedName>
    <definedName name="tbl_ProdInfo" localSheetId="0" hidden="1">#REF!</definedName>
    <definedName name="tbl_ProdInfo" hidden="1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IT" localSheetId="0">[1]Summ_Y!#REF!</definedName>
    <definedName name="TIT">[1]Summ_Y!#REF!</definedName>
    <definedName name="TOT" localSheetId="0">[1]Summ_Y!#REF!</definedName>
    <definedName name="TOT">[1]Summ_Y!#REF!</definedName>
    <definedName name="TOTAL" localSheetId="0">[1]Summ_Y!#REF!</definedName>
    <definedName name="TOTAL">[1]Summ_Y!#REF!</definedName>
    <definedName name="TPRODUCTION" localSheetId="0">#REF!</definedName>
    <definedName name="TPRODUCTION">#REF!</definedName>
    <definedName name="txdfhxfht" localSheetId="0">[3]!MacroS01</definedName>
    <definedName name="txdfhxfht">[3]!MacroS01</definedName>
    <definedName name="TYLD" localSheetId="0">#REF!</definedName>
    <definedName name="TYLD">#REF!</definedName>
    <definedName name="uuuuuuu" localSheetId="0">[1]Summ_Y!#REF!</definedName>
    <definedName name="uuuuuuu">[1]Summ_Y!#REF!</definedName>
    <definedName name="uyk" localSheetId="0">'[2]ลูกหนี้(เก่า)'!#REF!</definedName>
    <definedName name="uyk">'[2]ลูกหนี้(เก่า)'!#REF!</definedName>
    <definedName name="vbhn" localSheetId="10" hidden="1">[8]คีย์ข้อมูลรายละเอียดต่างๆ!#REF!</definedName>
    <definedName name="vbhn" localSheetId="0" hidden="1">[8]คีย์ข้อมูลรายละเอียดต่างๆ!#REF!</definedName>
    <definedName name="vbhn" hidden="1">[8]คีย์ข้อมูลรายละเอียดต่างๆ!#REF!</definedName>
    <definedName name="vbhng" localSheetId="0">[1]Summ_Y!#REF!</definedName>
    <definedName name="vbhng">[1]Summ_Y!#REF!</definedName>
    <definedName name="vbmn" localSheetId="0">[1]Summ_Y!#REF!</definedName>
    <definedName name="vbmn">[1]Summ_Y!#REF!</definedName>
    <definedName name="VET" localSheetId="0">[1]Summ_Y!#REF!</definedName>
    <definedName name="VET">[1]Summ_Y!#REF!</definedName>
    <definedName name="vhjhfhj" localSheetId="0">[1]Summ_Y!#REF!</definedName>
    <definedName name="vhjhfhj">[1]Summ_Y!#REF!</definedName>
    <definedName name="w" localSheetId="0">#REF!</definedName>
    <definedName name="w">#REF!</definedName>
    <definedName name="wae" localSheetId="0">[1]Summ_Y!#REF!</definedName>
    <definedName name="wae">[1]Summ_Y!#REF!</definedName>
    <definedName name="we" localSheetId="10" hidden="1">[8]คีย์ข้อมูลรายละเอียดต่างๆ!#REF!</definedName>
    <definedName name="we" localSheetId="0" hidden="1">[8]คีย์ข้อมูลรายละเอียดต่างๆ!#REF!</definedName>
    <definedName name="we" hidden="1">[8]คีย์ข้อมูลรายละเอียดต่างๆ!#REF!</definedName>
    <definedName name="weafg" localSheetId="0">[1]Summ_Y!#REF!</definedName>
    <definedName name="weafg">[1]Summ_Y!#REF!</definedName>
    <definedName name="werasw" localSheetId="0">[1]Summ_Y!#REF!</definedName>
    <definedName name="werasw">[1]Summ_Y!#REF!</definedName>
    <definedName name="ww" localSheetId="0">'[18]ลูกหนี้(เก่า)'!#REF!</definedName>
    <definedName name="ww">'[18]ลูกหนี้(เก่า)'!#REF!</definedName>
    <definedName name="x" localSheetId="0">[13]A_TOTAL!#REF!</definedName>
    <definedName name="x">[13]A_TOTAL!#REF!</definedName>
    <definedName name="xdf" localSheetId="0">'[2]ลูกหนี้(เก่า)'!#REF!</definedName>
    <definedName name="xdf">'[2]ลูกหนี้(เก่า)'!#REF!</definedName>
    <definedName name="xdfgxcygh" localSheetId="0">[3]!Macro001</definedName>
    <definedName name="xdfgxcygh">[3]!Macro001</definedName>
    <definedName name="xdfth" localSheetId="0">#REF!</definedName>
    <definedName name="xdfth">#REF!</definedName>
    <definedName name="xdh" localSheetId="0">[1]Summ_Y!#REF!</definedName>
    <definedName name="xdh">[1]Summ_Y!#REF!</definedName>
    <definedName name="xdhf" localSheetId="0">[3]!Macro001</definedName>
    <definedName name="xdhf">[3]!Macro001</definedName>
    <definedName name="xfht" localSheetId="0">#REF!</definedName>
    <definedName name="xfht">#REF!</definedName>
    <definedName name="xg" localSheetId="0">[3]!Macro002</definedName>
    <definedName name="xg">[3]!Macro002</definedName>
    <definedName name="xgh" localSheetId="0">[1]Summ_Y!#REF!</definedName>
    <definedName name="xgh">[1]Summ_Y!#REF!</definedName>
    <definedName name="xhttxf" localSheetId="0">[3]!Macro005</definedName>
    <definedName name="xhttxf">[3]!Macro005</definedName>
    <definedName name="xtdddddd" localSheetId="0">[3]!MacroUP</definedName>
    <definedName name="xtdddddd">[3]!MacroUP</definedName>
    <definedName name="xx" localSheetId="0">'[15]Sap-load ขายTT2'!#REF!</definedName>
    <definedName name="xx">'[15]Sap-load ขายTT2'!#REF!</definedName>
    <definedName name="xxx" localSheetId="0">[13]A_TOTAL!#REF!</definedName>
    <definedName name="xxx">[13]A_TOTAL!#REF!</definedName>
    <definedName name="xxxx" localSheetId="10" hidden="1">'[19]02'!#REF!</definedName>
    <definedName name="xxxx" localSheetId="0" hidden="1">'[19]02'!#REF!</definedName>
    <definedName name="xxxx" hidden="1">'[19]02'!#REF!</definedName>
    <definedName name="xzc" localSheetId="0">[1]Summ_Y!#REF!</definedName>
    <definedName name="xzc">[1]Summ_Y!#REF!</definedName>
    <definedName name="xzcb" localSheetId="0">[12]ต้นทุนหมู!#REF!</definedName>
    <definedName name="xzcb">[12]ต้นทุนหมู!#REF!</definedName>
    <definedName name="xzf" localSheetId="0">[3]!MacroUP01</definedName>
    <definedName name="xzf">[3]!MacroUP01</definedName>
    <definedName name="xzrjnyvgh" localSheetId="0">[3]!MacroUP01</definedName>
    <definedName name="xzrjnyvgh">[3]!MacroUP01</definedName>
    <definedName name="yjcf" localSheetId="0">[12]ต้นทุนหมู!#REF!</definedName>
    <definedName name="yjcf">[12]ต้นทุนหมู!#REF!</definedName>
    <definedName name="yjcougv" localSheetId="0">[1]Summ_Y!#REF!</definedName>
    <definedName name="yjcougv">[1]Summ_Y!#REF!</definedName>
    <definedName name="YLD" localSheetId="0">#REF!</definedName>
    <definedName name="YLD">#REF!</definedName>
    <definedName name="YLD_OTHER" localSheetId="0">#REF!</definedName>
    <definedName name="YLD_OTHER">#REF!</definedName>
    <definedName name="ytdj" localSheetId="0">[3]!Macro004</definedName>
    <definedName name="ytdj">[3]!Macro004</definedName>
    <definedName name="yug" localSheetId="0">[1]Summ_Y!#REF!</definedName>
    <definedName name="yug">[1]Summ_Y!#REF!</definedName>
    <definedName name="z" localSheetId="0">#REF!</definedName>
    <definedName name="z">#REF!</definedName>
    <definedName name="zgffxdhxtghj" localSheetId="0">[1]Summ_Y!#REF!</definedName>
    <definedName name="zgffxdhxtghj">[1]Summ_Y!#REF!</definedName>
    <definedName name="zsrg" localSheetId="0">[1]Summ_Y!#REF!</definedName>
    <definedName name="zsrg">[1]Summ_Y!#REF!</definedName>
    <definedName name="zxfg" localSheetId="0">[1]Summ_Y!#REF!</definedName>
    <definedName name="zxfg">[1]Summ_Y!#REF!</definedName>
    <definedName name="zzz" localSheetId="0">'[15]Sap-load ขายTT2'!#REF!</definedName>
    <definedName name="zzz">'[15]Sap-load ขายTT2'!#REF!</definedName>
    <definedName name="ไ" localSheetId="10" hidden="1">#REF!</definedName>
    <definedName name="ไ" localSheetId="0" hidden="1">#REF!</definedName>
    <definedName name="ไ" hidden="1">#REF!</definedName>
    <definedName name="ซ๊สดา" localSheetId="0">#REF!</definedName>
    <definedName name="ซ๊สดา">#REF!</definedName>
    <definedName name="ปป" localSheetId="10" hidden="1">{"'Prn2'!$A$4:$N$24"}</definedName>
    <definedName name="ปป" hidden="1">{"'Prn2'!$A$4:$N$24"}</definedName>
    <definedName name="พพพพ">'[20]SUM - Mapping'!$B$2:$C$12</definedName>
    <definedName name="ฟ" localSheetId="0">#REF!</definedName>
    <definedName name="ฟ">#REF!</definedName>
    <definedName name="ฟฟ" localSheetId="0">#REF!</definedName>
    <definedName name="ฟฟ">#REF!</definedName>
    <definedName name="สสสสส">'[21]SUM - Mapping'!$B$16:$R$23</definedName>
    <definedName name="หกส" localSheetId="0">#REF!</definedName>
    <definedName name="หกส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97" i="1" l="1"/>
  <c r="AY97" i="1"/>
  <c r="AX97" i="1"/>
  <c r="AU97" i="1"/>
  <c r="AT97" i="1"/>
  <c r="AQ97" i="1"/>
  <c r="AP97" i="1"/>
  <c r="AM97" i="1"/>
  <c r="AL97" i="1"/>
  <c r="AI97" i="1"/>
  <c r="AH97" i="1"/>
  <c r="AE97" i="1"/>
  <c r="AD97" i="1"/>
  <c r="AA97" i="1"/>
  <c r="Z97" i="1"/>
  <c r="W97" i="1"/>
  <c r="V97" i="1"/>
  <c r="S97" i="1"/>
  <c r="R97" i="1"/>
  <c r="O97" i="1"/>
  <c r="N97" i="1"/>
  <c r="K97" i="1"/>
  <c r="BB197" i="1" l="1"/>
  <c r="AY197" i="1"/>
  <c r="AX197" i="1"/>
  <c r="AU197" i="1"/>
  <c r="AT197" i="1"/>
  <c r="AQ197" i="1"/>
  <c r="AP197" i="1"/>
  <c r="AM197" i="1"/>
  <c r="AL197" i="1"/>
  <c r="AI197" i="1"/>
  <c r="AH197" i="1"/>
  <c r="AE197" i="1"/>
  <c r="AD197" i="1"/>
  <c r="AA197" i="1"/>
  <c r="Z197" i="1"/>
  <c r="W197" i="1"/>
  <c r="V197" i="1"/>
  <c r="S197" i="1"/>
  <c r="R197" i="1"/>
  <c r="O197" i="1"/>
  <c r="N197" i="1"/>
  <c r="K197" i="1"/>
  <c r="BB255" i="1"/>
  <c r="AY255" i="1"/>
  <c r="AX255" i="1"/>
  <c r="AU255" i="1"/>
  <c r="AT255" i="1"/>
  <c r="AQ255" i="1"/>
  <c r="AP255" i="1"/>
  <c r="AM255" i="1"/>
  <c r="AL255" i="1"/>
  <c r="AI255" i="1"/>
  <c r="AH255" i="1"/>
  <c r="AE255" i="1"/>
  <c r="AD255" i="1"/>
  <c r="AA255" i="1"/>
  <c r="Z255" i="1"/>
  <c r="W255" i="1"/>
  <c r="V255" i="1"/>
  <c r="S255" i="1"/>
  <c r="R255" i="1"/>
  <c r="O255" i="1"/>
  <c r="N255" i="1"/>
  <c r="K255" i="1"/>
  <c r="BB161" i="1" l="1"/>
  <c r="AY161" i="1"/>
  <c r="AX161" i="1"/>
  <c r="AU161" i="1"/>
  <c r="AT161" i="1"/>
  <c r="AQ161" i="1"/>
  <c r="AP161" i="1"/>
  <c r="AM161" i="1"/>
  <c r="AL161" i="1"/>
  <c r="AI161" i="1"/>
  <c r="AH161" i="1"/>
  <c r="AE161" i="1"/>
  <c r="AD161" i="1"/>
  <c r="AA161" i="1"/>
  <c r="Z161" i="1"/>
  <c r="W161" i="1"/>
  <c r="V161" i="1"/>
  <c r="S161" i="1"/>
  <c r="R161" i="1"/>
  <c r="O161" i="1"/>
  <c r="N161" i="1"/>
  <c r="K161" i="1"/>
  <c r="BB620" i="1" l="1"/>
  <c r="AY620" i="1"/>
  <c r="AX620" i="1"/>
  <c r="AU620" i="1"/>
  <c r="AT620" i="1"/>
  <c r="AQ620" i="1"/>
  <c r="AP620" i="1"/>
  <c r="AM620" i="1"/>
  <c r="AL620" i="1"/>
  <c r="AI620" i="1"/>
  <c r="AH620" i="1"/>
  <c r="AE620" i="1"/>
  <c r="AD620" i="1"/>
  <c r="AA620" i="1"/>
  <c r="Z620" i="1"/>
  <c r="W620" i="1"/>
  <c r="V620" i="1"/>
  <c r="S620" i="1"/>
  <c r="R620" i="1"/>
  <c r="O620" i="1"/>
  <c r="N620" i="1"/>
  <c r="K620" i="1"/>
  <c r="BB597" i="1" l="1"/>
  <c r="AY597" i="1"/>
  <c r="AX597" i="1"/>
  <c r="AU597" i="1"/>
  <c r="AT597" i="1"/>
  <c r="AQ597" i="1"/>
  <c r="AP597" i="1"/>
  <c r="AM597" i="1"/>
  <c r="AL597" i="1"/>
  <c r="AI597" i="1"/>
  <c r="AH597" i="1"/>
  <c r="AE597" i="1"/>
  <c r="AD597" i="1"/>
  <c r="AA597" i="1"/>
  <c r="Z597" i="1"/>
  <c r="W597" i="1"/>
  <c r="V597" i="1"/>
  <c r="S597" i="1"/>
  <c r="R597" i="1"/>
  <c r="O597" i="1"/>
  <c r="N597" i="1"/>
  <c r="K597" i="1"/>
  <c r="BB594" i="1" l="1"/>
  <c r="AY594" i="1"/>
  <c r="AX594" i="1"/>
  <c r="AU594" i="1"/>
  <c r="AT594" i="1"/>
  <c r="AQ594" i="1"/>
  <c r="AP594" i="1"/>
  <c r="AM594" i="1"/>
  <c r="AL594" i="1"/>
  <c r="AI594" i="1"/>
  <c r="AH594" i="1"/>
  <c r="AE594" i="1"/>
  <c r="AD594" i="1"/>
  <c r="AA594" i="1"/>
  <c r="Z594" i="1"/>
  <c r="W594" i="1"/>
  <c r="V594" i="1"/>
  <c r="S594" i="1"/>
  <c r="R594" i="1"/>
  <c r="O594" i="1"/>
  <c r="N594" i="1"/>
  <c r="K594" i="1"/>
  <c r="AA9" i="20" l="1"/>
  <c r="AA10" i="20"/>
  <c r="AA11" i="20"/>
  <c r="AA12" i="20"/>
  <c r="AA13" i="20"/>
  <c r="AA14" i="20"/>
  <c r="AA15" i="20"/>
  <c r="AA16" i="20"/>
  <c r="AA17" i="20"/>
  <c r="AA18" i="20"/>
  <c r="AA19" i="20"/>
  <c r="AA20" i="20"/>
  <c r="AA21" i="20"/>
  <c r="AA22" i="20"/>
  <c r="AA23" i="20"/>
  <c r="AA24" i="20"/>
  <c r="AA25" i="20"/>
  <c r="AA26" i="20"/>
  <c r="AA27" i="20"/>
  <c r="AA28" i="20"/>
  <c r="AA29" i="20"/>
  <c r="AA30" i="20"/>
  <c r="AA31" i="20"/>
  <c r="AA32" i="20"/>
  <c r="AA33" i="20"/>
  <c r="AA34" i="20"/>
  <c r="AA35" i="20"/>
  <c r="AA36" i="20"/>
  <c r="AA37" i="20"/>
  <c r="AA38" i="20"/>
  <c r="AA39" i="20"/>
  <c r="AA40" i="20"/>
  <c r="AA41" i="20"/>
  <c r="AA42" i="20"/>
  <c r="AA43" i="20"/>
  <c r="AA44" i="20"/>
  <c r="AA45" i="20"/>
  <c r="AA46" i="20"/>
  <c r="AA47" i="20"/>
  <c r="AA48" i="20"/>
  <c r="AA49" i="20"/>
  <c r="AA50" i="20"/>
  <c r="AA51" i="20"/>
  <c r="AA52" i="20"/>
  <c r="AA53" i="20"/>
  <c r="AA54" i="20"/>
  <c r="AA55" i="20"/>
  <c r="AA56" i="20"/>
  <c r="AA57" i="20"/>
  <c r="O731" i="1" l="1"/>
  <c r="O737" i="1"/>
  <c r="BB231" i="1" l="1"/>
  <c r="AY231" i="1"/>
  <c r="AX231" i="1"/>
  <c r="AU231" i="1"/>
  <c r="AT231" i="1"/>
  <c r="AQ231" i="1"/>
  <c r="AP231" i="1"/>
  <c r="AM231" i="1"/>
  <c r="AL231" i="1"/>
  <c r="AI231" i="1"/>
  <c r="AH231" i="1"/>
  <c r="AE231" i="1"/>
  <c r="AD231" i="1"/>
  <c r="AA231" i="1"/>
  <c r="Z231" i="1"/>
  <c r="W231" i="1"/>
  <c r="V231" i="1"/>
  <c r="S231" i="1"/>
  <c r="R231" i="1"/>
  <c r="O231" i="1"/>
  <c r="N231" i="1"/>
  <c r="K231" i="1"/>
  <c r="BB769" i="1" l="1"/>
  <c r="AY769" i="1"/>
  <c r="AX769" i="1"/>
  <c r="AU769" i="1"/>
  <c r="AT769" i="1"/>
  <c r="AQ769" i="1"/>
  <c r="AP769" i="1"/>
  <c r="AM769" i="1"/>
  <c r="AL769" i="1"/>
  <c r="AI769" i="1"/>
  <c r="AH769" i="1"/>
  <c r="AE769" i="1"/>
  <c r="AD769" i="1"/>
  <c r="AA769" i="1"/>
  <c r="Z769" i="1"/>
  <c r="W769" i="1"/>
  <c r="V769" i="1"/>
  <c r="S769" i="1"/>
  <c r="R769" i="1"/>
  <c r="O769" i="1"/>
  <c r="N769" i="1"/>
  <c r="K769" i="1"/>
  <c r="BB713" i="1" l="1"/>
  <c r="AY713" i="1"/>
  <c r="AX713" i="1"/>
  <c r="AU713" i="1"/>
  <c r="AT713" i="1"/>
  <c r="AQ713" i="1"/>
  <c r="AP713" i="1"/>
  <c r="AM713" i="1"/>
  <c r="AL713" i="1"/>
  <c r="AI713" i="1"/>
  <c r="AH713" i="1"/>
  <c r="AE713" i="1"/>
  <c r="AD713" i="1"/>
  <c r="AA713" i="1"/>
  <c r="Z713" i="1"/>
  <c r="W713" i="1"/>
  <c r="V713" i="1"/>
  <c r="S713" i="1"/>
  <c r="R713" i="1"/>
  <c r="O713" i="1"/>
  <c r="N713" i="1"/>
  <c r="K713" i="1"/>
  <c r="BB712" i="1"/>
  <c r="AY712" i="1"/>
  <c r="AX712" i="1"/>
  <c r="AU712" i="1"/>
  <c r="AT712" i="1"/>
  <c r="AQ712" i="1"/>
  <c r="AP712" i="1"/>
  <c r="AM712" i="1"/>
  <c r="AL712" i="1"/>
  <c r="AI712" i="1"/>
  <c r="AH712" i="1"/>
  <c r="AE712" i="1"/>
  <c r="AD712" i="1"/>
  <c r="AA712" i="1"/>
  <c r="Z712" i="1"/>
  <c r="W712" i="1"/>
  <c r="V712" i="1"/>
  <c r="S712" i="1"/>
  <c r="R712" i="1"/>
  <c r="O712" i="1"/>
  <c r="N712" i="1"/>
  <c r="K712" i="1"/>
  <c r="BB626" i="1" l="1"/>
  <c r="AY626" i="1"/>
  <c r="AX626" i="1"/>
  <c r="AU626" i="1"/>
  <c r="AT626" i="1"/>
  <c r="AQ626" i="1"/>
  <c r="AP626" i="1"/>
  <c r="AM626" i="1"/>
  <c r="AL626" i="1"/>
  <c r="AI626" i="1"/>
  <c r="AH626" i="1"/>
  <c r="AE626" i="1"/>
  <c r="AD626" i="1"/>
  <c r="AA626" i="1"/>
  <c r="Z626" i="1"/>
  <c r="W626" i="1"/>
  <c r="V626" i="1"/>
  <c r="S626" i="1"/>
  <c r="R626" i="1"/>
  <c r="O626" i="1"/>
  <c r="N626" i="1"/>
  <c r="K626" i="1"/>
  <c r="BB625" i="1"/>
  <c r="AY625" i="1"/>
  <c r="AX625" i="1"/>
  <c r="AU625" i="1"/>
  <c r="AT625" i="1"/>
  <c r="AQ625" i="1"/>
  <c r="AP625" i="1"/>
  <c r="AM625" i="1"/>
  <c r="AL625" i="1"/>
  <c r="AI625" i="1"/>
  <c r="AH625" i="1"/>
  <c r="AE625" i="1"/>
  <c r="AD625" i="1"/>
  <c r="AA625" i="1"/>
  <c r="Z625" i="1"/>
  <c r="W625" i="1"/>
  <c r="V625" i="1"/>
  <c r="S625" i="1"/>
  <c r="R625" i="1"/>
  <c r="O625" i="1"/>
  <c r="N625" i="1"/>
  <c r="K625" i="1"/>
  <c r="BB780" i="1" l="1"/>
  <c r="AY780" i="1"/>
  <c r="AX780" i="1"/>
  <c r="AU780" i="1"/>
  <c r="AT780" i="1"/>
  <c r="AQ780" i="1"/>
  <c r="AP780" i="1"/>
  <c r="AM780" i="1"/>
  <c r="AL780" i="1"/>
  <c r="AI780" i="1"/>
  <c r="AH780" i="1"/>
  <c r="AE780" i="1"/>
  <c r="AD780" i="1"/>
  <c r="AA780" i="1"/>
  <c r="Z780" i="1"/>
  <c r="W780" i="1"/>
  <c r="V780" i="1"/>
  <c r="S780" i="1"/>
  <c r="R780" i="1"/>
  <c r="O780" i="1"/>
  <c r="N780" i="1"/>
  <c r="K780" i="1"/>
  <c r="BB778" i="1"/>
  <c r="AY778" i="1"/>
  <c r="AX778" i="1"/>
  <c r="AU778" i="1"/>
  <c r="AT778" i="1"/>
  <c r="AQ778" i="1"/>
  <c r="AP778" i="1"/>
  <c r="AM778" i="1"/>
  <c r="AL778" i="1"/>
  <c r="AI778" i="1"/>
  <c r="AH778" i="1"/>
  <c r="AE778" i="1"/>
  <c r="AD778" i="1"/>
  <c r="AA778" i="1"/>
  <c r="Z778" i="1"/>
  <c r="W778" i="1"/>
  <c r="V778" i="1"/>
  <c r="S778" i="1"/>
  <c r="R778" i="1"/>
  <c r="O778" i="1"/>
  <c r="N778" i="1"/>
  <c r="K778" i="1"/>
  <c r="BB771" i="1"/>
  <c r="AY771" i="1"/>
  <c r="AX771" i="1"/>
  <c r="AU771" i="1"/>
  <c r="AT771" i="1"/>
  <c r="AQ771" i="1"/>
  <c r="AP771" i="1"/>
  <c r="AM771" i="1"/>
  <c r="AL771" i="1"/>
  <c r="AI771" i="1"/>
  <c r="AH771" i="1"/>
  <c r="AE771" i="1"/>
  <c r="AD771" i="1"/>
  <c r="AA771" i="1"/>
  <c r="Z771" i="1"/>
  <c r="W771" i="1"/>
  <c r="V771" i="1"/>
  <c r="S771" i="1"/>
  <c r="R771" i="1"/>
  <c r="O771" i="1"/>
  <c r="N771" i="1"/>
  <c r="K771" i="1"/>
  <c r="BB794" i="1" l="1"/>
  <c r="AY794" i="1"/>
  <c r="AX794" i="1"/>
  <c r="AU794" i="1"/>
  <c r="AT794" i="1"/>
  <c r="AQ794" i="1"/>
  <c r="AP794" i="1"/>
  <c r="AM794" i="1"/>
  <c r="AL794" i="1"/>
  <c r="AI794" i="1"/>
  <c r="AH794" i="1"/>
  <c r="AE794" i="1"/>
  <c r="AD794" i="1"/>
  <c r="AA794" i="1"/>
  <c r="Z794" i="1"/>
  <c r="W794" i="1"/>
  <c r="V794" i="1"/>
  <c r="S794" i="1"/>
  <c r="R794" i="1"/>
  <c r="O794" i="1"/>
  <c r="N794" i="1"/>
  <c r="K794" i="1"/>
  <c r="BB290" i="1" l="1"/>
  <c r="AY290" i="1"/>
  <c r="AX290" i="1"/>
  <c r="AU290" i="1"/>
  <c r="AT290" i="1"/>
  <c r="AQ290" i="1"/>
  <c r="AP290" i="1"/>
  <c r="AM290" i="1"/>
  <c r="AL290" i="1"/>
  <c r="AI290" i="1"/>
  <c r="AH290" i="1"/>
  <c r="AE290" i="1"/>
  <c r="AD290" i="1"/>
  <c r="AA290" i="1"/>
  <c r="Z290" i="1"/>
  <c r="W290" i="1"/>
  <c r="V290" i="1"/>
  <c r="S290" i="1"/>
  <c r="R290" i="1"/>
  <c r="O290" i="1"/>
  <c r="N290" i="1"/>
  <c r="K290" i="1"/>
  <c r="AH164" i="1" l="1"/>
  <c r="AH77" i="1"/>
  <c r="BB433" i="1"/>
  <c r="AY433" i="1"/>
  <c r="AX433" i="1"/>
  <c r="AU433" i="1"/>
  <c r="AT433" i="1"/>
  <c r="AQ433" i="1"/>
  <c r="AP433" i="1"/>
  <c r="AM433" i="1"/>
  <c r="AL433" i="1"/>
  <c r="AI433" i="1"/>
  <c r="AH433" i="1"/>
  <c r="AE433" i="1"/>
  <c r="AD433" i="1"/>
  <c r="AA433" i="1"/>
  <c r="Z433" i="1"/>
  <c r="W433" i="1"/>
  <c r="V433" i="1"/>
  <c r="S433" i="1"/>
  <c r="R433" i="1"/>
  <c r="O433" i="1"/>
  <c r="N433" i="1"/>
  <c r="K433" i="1"/>
  <c r="BB164" i="1"/>
  <c r="AY164" i="1"/>
  <c r="AX164" i="1"/>
  <c r="AU164" i="1"/>
  <c r="AT164" i="1"/>
  <c r="AQ164" i="1"/>
  <c r="AP164" i="1"/>
  <c r="AM164" i="1"/>
  <c r="AL164" i="1"/>
  <c r="AI164" i="1"/>
  <c r="AE164" i="1"/>
  <c r="AD164" i="1"/>
  <c r="AA164" i="1"/>
  <c r="Z164" i="1"/>
  <c r="W164" i="1"/>
  <c r="V164" i="1"/>
  <c r="S164" i="1"/>
  <c r="R164" i="1"/>
  <c r="O164" i="1"/>
  <c r="N164" i="1"/>
  <c r="K164" i="1"/>
  <c r="BB107" i="1"/>
  <c r="AY107" i="1"/>
  <c r="AX107" i="1"/>
  <c r="AU107" i="1"/>
  <c r="AT107" i="1"/>
  <c r="AQ107" i="1"/>
  <c r="AP107" i="1"/>
  <c r="AM107" i="1"/>
  <c r="AL107" i="1"/>
  <c r="AI107" i="1"/>
  <c r="AH107" i="1"/>
  <c r="AE107" i="1"/>
  <c r="AD107" i="1"/>
  <c r="AA107" i="1"/>
  <c r="Z107" i="1"/>
  <c r="W107" i="1"/>
  <c r="V107" i="1"/>
  <c r="S107" i="1"/>
  <c r="R107" i="1"/>
  <c r="O107" i="1"/>
  <c r="N107" i="1"/>
  <c r="K107" i="1"/>
  <c r="BB77" i="1"/>
  <c r="AY77" i="1"/>
  <c r="AX77" i="1"/>
  <c r="AU77" i="1"/>
  <c r="AT77" i="1"/>
  <c r="AQ77" i="1"/>
  <c r="AP77" i="1"/>
  <c r="AM77" i="1"/>
  <c r="AL77" i="1"/>
  <c r="AI77" i="1"/>
  <c r="AE77" i="1"/>
  <c r="AD77" i="1"/>
  <c r="AA77" i="1"/>
  <c r="Z77" i="1"/>
  <c r="W77" i="1"/>
  <c r="V77" i="1"/>
  <c r="S77" i="1"/>
  <c r="R77" i="1"/>
  <c r="O77" i="1"/>
  <c r="N77" i="1"/>
  <c r="K77" i="1"/>
  <c r="BB768" i="1" l="1"/>
  <c r="AY768" i="1"/>
  <c r="AX768" i="1"/>
  <c r="AU768" i="1"/>
  <c r="AT768" i="1"/>
  <c r="AQ768" i="1"/>
  <c r="AP768" i="1"/>
  <c r="AM768" i="1"/>
  <c r="AL768" i="1"/>
  <c r="AI768" i="1"/>
  <c r="AH768" i="1"/>
  <c r="AE768" i="1"/>
  <c r="AD768" i="1"/>
  <c r="AA768" i="1"/>
  <c r="Z768" i="1"/>
  <c r="W768" i="1"/>
  <c r="V768" i="1"/>
  <c r="S768" i="1"/>
  <c r="R768" i="1"/>
  <c r="O768" i="1"/>
  <c r="N768" i="1"/>
  <c r="K768" i="1"/>
  <c r="BB767" i="1"/>
  <c r="AY767" i="1"/>
  <c r="AX767" i="1"/>
  <c r="AU767" i="1"/>
  <c r="AT767" i="1"/>
  <c r="AQ767" i="1"/>
  <c r="AP767" i="1"/>
  <c r="AM767" i="1"/>
  <c r="AL767" i="1"/>
  <c r="AI767" i="1"/>
  <c r="AH767" i="1"/>
  <c r="AE767" i="1"/>
  <c r="AD767" i="1"/>
  <c r="AA767" i="1"/>
  <c r="Z767" i="1"/>
  <c r="W767" i="1"/>
  <c r="V767" i="1"/>
  <c r="S767" i="1"/>
  <c r="R767" i="1"/>
  <c r="O767" i="1"/>
  <c r="N767" i="1"/>
  <c r="K767" i="1"/>
  <c r="BB766" i="1"/>
  <c r="AY766" i="1"/>
  <c r="AX766" i="1"/>
  <c r="AU766" i="1"/>
  <c r="AT766" i="1"/>
  <c r="AQ766" i="1"/>
  <c r="AP766" i="1"/>
  <c r="AM766" i="1"/>
  <c r="AL766" i="1"/>
  <c r="AI766" i="1"/>
  <c r="AH766" i="1"/>
  <c r="AE766" i="1"/>
  <c r="AD766" i="1"/>
  <c r="AA766" i="1"/>
  <c r="Z766" i="1"/>
  <c r="W766" i="1"/>
  <c r="V766" i="1"/>
  <c r="S766" i="1"/>
  <c r="R766" i="1"/>
  <c r="O766" i="1"/>
  <c r="N766" i="1"/>
  <c r="K766" i="1"/>
  <c r="BB765" i="1"/>
  <c r="AY765" i="1"/>
  <c r="AX765" i="1"/>
  <c r="AU765" i="1"/>
  <c r="AT765" i="1"/>
  <c r="AQ765" i="1"/>
  <c r="AP765" i="1"/>
  <c r="AM765" i="1"/>
  <c r="AL765" i="1"/>
  <c r="AI765" i="1"/>
  <c r="AH765" i="1"/>
  <c r="AE765" i="1"/>
  <c r="AD765" i="1"/>
  <c r="AA765" i="1"/>
  <c r="Z765" i="1"/>
  <c r="W765" i="1"/>
  <c r="V765" i="1"/>
  <c r="S765" i="1"/>
  <c r="R765" i="1"/>
  <c r="O765" i="1"/>
  <c r="N765" i="1"/>
  <c r="K765" i="1"/>
  <c r="BB764" i="1"/>
  <c r="AY764" i="1"/>
  <c r="AX764" i="1"/>
  <c r="AU764" i="1"/>
  <c r="AT764" i="1"/>
  <c r="AQ764" i="1"/>
  <c r="AP764" i="1"/>
  <c r="AM764" i="1"/>
  <c r="AL764" i="1"/>
  <c r="AI764" i="1"/>
  <c r="AH764" i="1"/>
  <c r="AE764" i="1"/>
  <c r="AD764" i="1"/>
  <c r="AA764" i="1"/>
  <c r="Z764" i="1"/>
  <c r="W764" i="1"/>
  <c r="V764" i="1"/>
  <c r="S764" i="1"/>
  <c r="R764" i="1"/>
  <c r="O764" i="1"/>
  <c r="N764" i="1"/>
  <c r="K764" i="1"/>
  <c r="R162" i="1" l="1"/>
  <c r="BB162" i="1"/>
  <c r="AY162" i="1"/>
  <c r="AX162" i="1"/>
  <c r="AU162" i="1"/>
  <c r="AT162" i="1"/>
  <c r="AQ162" i="1"/>
  <c r="AP162" i="1"/>
  <c r="AM162" i="1"/>
  <c r="AL162" i="1"/>
  <c r="AI162" i="1"/>
  <c r="AH162" i="1"/>
  <c r="AE162" i="1"/>
  <c r="AD162" i="1"/>
  <c r="AA162" i="1"/>
  <c r="Z162" i="1"/>
  <c r="W162" i="1"/>
  <c r="V162" i="1"/>
  <c r="S162" i="1"/>
  <c r="O162" i="1"/>
  <c r="N162" i="1"/>
  <c r="K162" i="1"/>
  <c r="BB598" i="1" l="1"/>
  <c r="AY598" i="1"/>
  <c r="AX598" i="1"/>
  <c r="AU598" i="1"/>
  <c r="AT598" i="1"/>
  <c r="AQ598" i="1"/>
  <c r="AP598" i="1"/>
  <c r="AM598" i="1"/>
  <c r="AL598" i="1"/>
  <c r="AI598" i="1"/>
  <c r="AH598" i="1"/>
  <c r="AE598" i="1"/>
  <c r="AD598" i="1"/>
  <c r="AA598" i="1"/>
  <c r="Z598" i="1"/>
  <c r="W598" i="1"/>
  <c r="V598" i="1"/>
  <c r="S598" i="1"/>
  <c r="R598" i="1"/>
  <c r="O598" i="1"/>
  <c r="N598" i="1"/>
  <c r="K598" i="1"/>
  <c r="BB702" i="1" l="1"/>
  <c r="AY702" i="1"/>
  <c r="AX702" i="1"/>
  <c r="AU702" i="1"/>
  <c r="AT702" i="1"/>
  <c r="AQ702" i="1"/>
  <c r="AP702" i="1"/>
  <c r="AM702" i="1"/>
  <c r="AL702" i="1"/>
  <c r="AI702" i="1"/>
  <c r="AH702" i="1"/>
  <c r="AE702" i="1"/>
  <c r="AD702" i="1"/>
  <c r="AA702" i="1"/>
  <c r="Z702" i="1"/>
  <c r="W702" i="1"/>
  <c r="V702" i="1"/>
  <c r="S702" i="1"/>
  <c r="R702" i="1"/>
  <c r="O702" i="1"/>
  <c r="N702" i="1"/>
  <c r="K702" i="1"/>
  <c r="BB635" i="1"/>
  <c r="AY635" i="1"/>
  <c r="AX635" i="1"/>
  <c r="AU635" i="1"/>
  <c r="AT635" i="1"/>
  <c r="AQ635" i="1"/>
  <c r="AP635" i="1"/>
  <c r="AM635" i="1"/>
  <c r="AL635" i="1"/>
  <c r="AI635" i="1"/>
  <c r="AH635" i="1"/>
  <c r="AE635" i="1"/>
  <c r="AD635" i="1"/>
  <c r="AA635" i="1"/>
  <c r="Z635" i="1"/>
  <c r="W635" i="1"/>
  <c r="V635" i="1"/>
  <c r="S635" i="1"/>
  <c r="R635" i="1"/>
  <c r="O635" i="1"/>
  <c r="N635" i="1"/>
  <c r="K635" i="1"/>
  <c r="BB136" i="1" l="1"/>
  <c r="AY136" i="1"/>
  <c r="AX136" i="1"/>
  <c r="AU136" i="1"/>
  <c r="AT136" i="1"/>
  <c r="AQ136" i="1"/>
  <c r="AP136" i="1"/>
  <c r="AM136" i="1"/>
  <c r="AL136" i="1"/>
  <c r="AI136" i="1"/>
  <c r="AH136" i="1"/>
  <c r="AE136" i="1"/>
  <c r="AD136" i="1"/>
  <c r="AA136" i="1"/>
  <c r="Z136" i="1"/>
  <c r="W136" i="1"/>
  <c r="V136" i="1"/>
  <c r="S136" i="1"/>
  <c r="R136" i="1"/>
  <c r="O136" i="1"/>
  <c r="N136" i="1"/>
  <c r="K136" i="1"/>
  <c r="BB230" i="1"/>
  <c r="AY230" i="1"/>
  <c r="AX230" i="1"/>
  <c r="AU230" i="1"/>
  <c r="AT230" i="1"/>
  <c r="AQ230" i="1"/>
  <c r="AP230" i="1"/>
  <c r="AM230" i="1"/>
  <c r="AL230" i="1"/>
  <c r="AI230" i="1"/>
  <c r="AH230" i="1"/>
  <c r="AE230" i="1"/>
  <c r="AD230" i="1"/>
  <c r="AA230" i="1"/>
  <c r="Z230" i="1"/>
  <c r="W230" i="1"/>
  <c r="V230" i="1"/>
  <c r="S230" i="1"/>
  <c r="R230" i="1"/>
  <c r="O230" i="1"/>
  <c r="N230" i="1"/>
  <c r="K230" i="1"/>
  <c r="BB779" i="1" l="1"/>
  <c r="AY779" i="1"/>
  <c r="AX779" i="1"/>
  <c r="AU779" i="1"/>
  <c r="AT779" i="1"/>
  <c r="AQ779" i="1"/>
  <c r="AP779" i="1"/>
  <c r="AM779" i="1"/>
  <c r="AL779" i="1"/>
  <c r="AI779" i="1"/>
  <c r="AH779" i="1"/>
  <c r="AE779" i="1"/>
  <c r="AD779" i="1"/>
  <c r="AA779" i="1"/>
  <c r="Z779" i="1"/>
  <c r="W779" i="1"/>
  <c r="V779" i="1"/>
  <c r="S779" i="1"/>
  <c r="R779" i="1"/>
  <c r="O779" i="1"/>
  <c r="N779" i="1"/>
  <c r="K779" i="1"/>
  <c r="BB135" i="1" l="1"/>
  <c r="AY135" i="1"/>
  <c r="AX135" i="1"/>
  <c r="AU135" i="1"/>
  <c r="AT135" i="1"/>
  <c r="AQ135" i="1"/>
  <c r="AP135" i="1"/>
  <c r="AM135" i="1"/>
  <c r="AL135" i="1"/>
  <c r="AI135" i="1"/>
  <c r="AH135" i="1"/>
  <c r="AE135" i="1"/>
  <c r="AD135" i="1"/>
  <c r="AA135" i="1"/>
  <c r="Z135" i="1"/>
  <c r="W135" i="1"/>
  <c r="V135" i="1"/>
  <c r="S135" i="1"/>
  <c r="R135" i="1"/>
  <c r="O135" i="1"/>
  <c r="N135" i="1"/>
  <c r="K135" i="1"/>
  <c r="AG57" i="20" l="1"/>
  <c r="AG56" i="20"/>
  <c r="AG55" i="20"/>
  <c r="AG54" i="20"/>
  <c r="AG53" i="20"/>
  <c r="AG52" i="20"/>
  <c r="AG51" i="20"/>
  <c r="AG50" i="20"/>
  <c r="AG49" i="20"/>
  <c r="AG48" i="20"/>
  <c r="AG47" i="20"/>
  <c r="AG46" i="20"/>
  <c r="AG45" i="20"/>
  <c r="AG44" i="20"/>
  <c r="AG43" i="20"/>
  <c r="AG42" i="20"/>
  <c r="AG41" i="20"/>
  <c r="AG40" i="20"/>
  <c r="AG39" i="20"/>
  <c r="AG38" i="20"/>
  <c r="AG37" i="20"/>
  <c r="AG36" i="20"/>
  <c r="AG35" i="20"/>
  <c r="AG34" i="20"/>
  <c r="AG33" i="20"/>
  <c r="AG32" i="20"/>
  <c r="AG31" i="20"/>
  <c r="AG30" i="20"/>
  <c r="AG29" i="20"/>
  <c r="AG28" i="20"/>
  <c r="AG27" i="20"/>
  <c r="AG26" i="20"/>
  <c r="AG25" i="20"/>
  <c r="AG24" i="20"/>
  <c r="AG23" i="20"/>
  <c r="AG22" i="20"/>
  <c r="AG21" i="20"/>
  <c r="AG20" i="20"/>
  <c r="AG19" i="20"/>
  <c r="AG18" i="20"/>
  <c r="AG17" i="20"/>
  <c r="AG16" i="20"/>
  <c r="AG15" i="20"/>
  <c r="AG14" i="20"/>
  <c r="AG13" i="20"/>
  <c r="AG12" i="20"/>
  <c r="AG11" i="20"/>
  <c r="AG10" i="20"/>
  <c r="AG9" i="20"/>
  <c r="AD57" i="20"/>
  <c r="AD56" i="20"/>
  <c r="AD55" i="20"/>
  <c r="AD54" i="20"/>
  <c r="AD53" i="20"/>
  <c r="AD52" i="20"/>
  <c r="AD51" i="20"/>
  <c r="AD50" i="20"/>
  <c r="AD49" i="20"/>
  <c r="AD48" i="20"/>
  <c r="AD47" i="20"/>
  <c r="AD46" i="20"/>
  <c r="AD45" i="20"/>
  <c r="AD44" i="20"/>
  <c r="AD43" i="20"/>
  <c r="AD42" i="20"/>
  <c r="AD41" i="20"/>
  <c r="AD40" i="20"/>
  <c r="AD39" i="20"/>
  <c r="AD38" i="20"/>
  <c r="AD37" i="20"/>
  <c r="AD36" i="20"/>
  <c r="AD35" i="20"/>
  <c r="AD34" i="20"/>
  <c r="AD33" i="20"/>
  <c r="AD32" i="20"/>
  <c r="AD31" i="20"/>
  <c r="AD30" i="20"/>
  <c r="AD29" i="20"/>
  <c r="AD28" i="20"/>
  <c r="AD27" i="20"/>
  <c r="AD26" i="20"/>
  <c r="AD25" i="20"/>
  <c r="AD24" i="20"/>
  <c r="AD23" i="20"/>
  <c r="AD22" i="20"/>
  <c r="AD21" i="20"/>
  <c r="AD20" i="20"/>
  <c r="AD19" i="20"/>
  <c r="AD18" i="20"/>
  <c r="AD17" i="20"/>
  <c r="AD16" i="20"/>
  <c r="AD15" i="20"/>
  <c r="AD14" i="20"/>
  <c r="AD13" i="20"/>
  <c r="AD12" i="20"/>
  <c r="AD11" i="20"/>
  <c r="AD10" i="20"/>
  <c r="AD9" i="20"/>
  <c r="X57" i="20"/>
  <c r="X56" i="20"/>
  <c r="X55" i="20"/>
  <c r="X54" i="20"/>
  <c r="X53" i="20"/>
  <c r="X52" i="20"/>
  <c r="X51" i="20"/>
  <c r="X50" i="20"/>
  <c r="X49" i="20"/>
  <c r="X48" i="20"/>
  <c r="X47" i="20"/>
  <c r="X46" i="20"/>
  <c r="X45" i="20"/>
  <c r="X44" i="20"/>
  <c r="X43" i="20"/>
  <c r="X42" i="20"/>
  <c r="X41" i="20"/>
  <c r="X40" i="20"/>
  <c r="X39" i="20"/>
  <c r="X38" i="20"/>
  <c r="X37" i="20"/>
  <c r="X36" i="20"/>
  <c r="X35" i="20"/>
  <c r="X34" i="20"/>
  <c r="X33" i="20"/>
  <c r="X32" i="20"/>
  <c r="X31" i="20"/>
  <c r="X30" i="20"/>
  <c r="X29" i="20"/>
  <c r="X28" i="20"/>
  <c r="X27" i="20"/>
  <c r="X26" i="20"/>
  <c r="X25" i="20"/>
  <c r="X24" i="20"/>
  <c r="X23" i="20"/>
  <c r="X22" i="20"/>
  <c r="X21" i="20"/>
  <c r="X20" i="20"/>
  <c r="X19" i="20"/>
  <c r="X18" i="20"/>
  <c r="X17" i="20"/>
  <c r="X16" i="20"/>
  <c r="X15" i="20"/>
  <c r="X14" i="20"/>
  <c r="X13" i="20"/>
  <c r="X12" i="20"/>
  <c r="X11" i="20"/>
  <c r="X10" i="20"/>
  <c r="X9" i="20"/>
  <c r="U57" i="20"/>
  <c r="U56" i="20"/>
  <c r="U55" i="20"/>
  <c r="U54" i="20"/>
  <c r="U53" i="20"/>
  <c r="U52" i="20"/>
  <c r="U51" i="20"/>
  <c r="U50" i="20"/>
  <c r="U49" i="20"/>
  <c r="U48" i="20"/>
  <c r="U47" i="20"/>
  <c r="U46" i="20"/>
  <c r="U45" i="20"/>
  <c r="U44" i="20"/>
  <c r="U43" i="20"/>
  <c r="U42" i="20"/>
  <c r="U41" i="20"/>
  <c r="U40" i="20"/>
  <c r="U39" i="20"/>
  <c r="U38" i="20"/>
  <c r="U37" i="20"/>
  <c r="U36" i="20"/>
  <c r="U35" i="20"/>
  <c r="U34" i="20"/>
  <c r="U33" i="20"/>
  <c r="U32" i="20"/>
  <c r="U31" i="20"/>
  <c r="U30" i="20"/>
  <c r="U29" i="20"/>
  <c r="U28" i="20"/>
  <c r="U27" i="20"/>
  <c r="U26" i="20"/>
  <c r="U25" i="20"/>
  <c r="U24" i="20"/>
  <c r="U23" i="20"/>
  <c r="U22" i="20"/>
  <c r="U21" i="20"/>
  <c r="U20" i="20"/>
  <c r="U19" i="20"/>
  <c r="U18" i="20"/>
  <c r="U17" i="20"/>
  <c r="U16" i="20"/>
  <c r="U15" i="20"/>
  <c r="U14" i="20"/>
  <c r="U13" i="20"/>
  <c r="U12" i="20"/>
  <c r="U11" i="20"/>
  <c r="U10" i="20"/>
  <c r="U9" i="20"/>
  <c r="R57" i="20"/>
  <c r="R56" i="20"/>
  <c r="R55" i="20"/>
  <c r="R54" i="20"/>
  <c r="R53" i="20"/>
  <c r="R52" i="20"/>
  <c r="R51" i="20"/>
  <c r="R50" i="20"/>
  <c r="R49" i="20"/>
  <c r="R48" i="20"/>
  <c r="R47" i="20"/>
  <c r="R46" i="20"/>
  <c r="R45" i="20"/>
  <c r="R44" i="20"/>
  <c r="R43" i="20"/>
  <c r="R42" i="20"/>
  <c r="R41" i="20"/>
  <c r="R40" i="20"/>
  <c r="R39" i="20"/>
  <c r="R38" i="20"/>
  <c r="R37" i="20"/>
  <c r="R36" i="20"/>
  <c r="R35" i="20"/>
  <c r="R34" i="20"/>
  <c r="R33" i="20"/>
  <c r="R32" i="20"/>
  <c r="R31" i="20"/>
  <c r="R30" i="20"/>
  <c r="R29" i="20"/>
  <c r="R28" i="20"/>
  <c r="R27" i="20"/>
  <c r="R26" i="20"/>
  <c r="R25" i="20"/>
  <c r="R24" i="20"/>
  <c r="R23" i="20"/>
  <c r="R22" i="20"/>
  <c r="R21" i="20"/>
  <c r="R20" i="20"/>
  <c r="R19" i="20"/>
  <c r="R18" i="20"/>
  <c r="R17" i="20"/>
  <c r="R16" i="20"/>
  <c r="R15" i="20"/>
  <c r="R14" i="20"/>
  <c r="R13" i="20"/>
  <c r="R12" i="20"/>
  <c r="R11" i="20"/>
  <c r="R10" i="20"/>
  <c r="R9" i="20"/>
  <c r="O57" i="20"/>
  <c r="O56" i="20"/>
  <c r="O55" i="20"/>
  <c r="O54" i="20"/>
  <c r="O53" i="20"/>
  <c r="O52" i="20"/>
  <c r="O51" i="20"/>
  <c r="O50" i="20"/>
  <c r="O49" i="20"/>
  <c r="O48" i="20"/>
  <c r="O47" i="20"/>
  <c r="O46" i="20"/>
  <c r="O45" i="20"/>
  <c r="O44" i="20"/>
  <c r="O43" i="20"/>
  <c r="O42" i="20"/>
  <c r="O41" i="20"/>
  <c r="O40" i="20"/>
  <c r="O39" i="20"/>
  <c r="O38" i="20"/>
  <c r="O37" i="20"/>
  <c r="O36" i="20"/>
  <c r="O35" i="20"/>
  <c r="O34" i="20"/>
  <c r="O33" i="20"/>
  <c r="O32" i="20"/>
  <c r="O31" i="20"/>
  <c r="O30" i="20"/>
  <c r="O29" i="20"/>
  <c r="O28" i="20"/>
  <c r="O27" i="20"/>
  <c r="O26" i="20"/>
  <c r="O25" i="20"/>
  <c r="O24" i="20"/>
  <c r="O23" i="20"/>
  <c r="O22" i="20"/>
  <c r="O21" i="20"/>
  <c r="O20" i="20"/>
  <c r="O19" i="20"/>
  <c r="O18" i="20"/>
  <c r="O17" i="20"/>
  <c r="O16" i="20"/>
  <c r="O15" i="20"/>
  <c r="O14" i="20"/>
  <c r="O13" i="20"/>
  <c r="O12" i="20"/>
  <c r="O11" i="20"/>
  <c r="O10" i="20"/>
  <c r="O9" i="20"/>
  <c r="L57" i="20"/>
  <c r="L56" i="20"/>
  <c r="L55" i="20"/>
  <c r="L54" i="20"/>
  <c r="L53" i="20"/>
  <c r="L52" i="20"/>
  <c r="L51" i="20"/>
  <c r="L50" i="20"/>
  <c r="L49" i="20"/>
  <c r="L48" i="20"/>
  <c r="L47" i="20"/>
  <c r="L46" i="20"/>
  <c r="L45" i="20"/>
  <c r="L44" i="20"/>
  <c r="L43" i="20"/>
  <c r="L42" i="20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I57" i="20"/>
  <c r="I56" i="20"/>
  <c r="I55" i="20"/>
  <c r="I54" i="20"/>
  <c r="I53" i="20"/>
  <c r="I52" i="20"/>
  <c r="I51" i="20"/>
  <c r="I50" i="20"/>
  <c r="I49" i="20"/>
  <c r="I48" i="20"/>
  <c r="I47" i="20"/>
  <c r="I46" i="20"/>
  <c r="I45" i="20"/>
  <c r="I44" i="20"/>
  <c r="I43" i="20"/>
  <c r="I42" i="20"/>
  <c r="I41" i="20"/>
  <c r="I40" i="20"/>
  <c r="I39" i="20"/>
  <c r="I38" i="20"/>
  <c r="I37" i="20"/>
  <c r="I36" i="20"/>
  <c r="I35" i="20"/>
  <c r="I34" i="20"/>
  <c r="I33" i="20"/>
  <c r="I32" i="20"/>
  <c r="I31" i="20"/>
  <c r="I30" i="20"/>
  <c r="I29" i="20"/>
  <c r="I28" i="20"/>
  <c r="I27" i="20"/>
  <c r="I26" i="2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F9" i="20" l="1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AH57" i="20" l="1"/>
  <c r="AE57" i="20"/>
  <c r="AB57" i="20"/>
  <c r="Y57" i="20"/>
  <c r="V57" i="20"/>
  <c r="AH56" i="20"/>
  <c r="AE56" i="20"/>
  <c r="AB56" i="20"/>
  <c r="Y56" i="20"/>
  <c r="V56" i="20"/>
  <c r="AH55" i="20"/>
  <c r="AE55" i="20"/>
  <c r="AB55" i="20"/>
  <c r="Y55" i="20"/>
  <c r="V55" i="20"/>
  <c r="AH54" i="20"/>
  <c r="AE54" i="20"/>
  <c r="AB54" i="20"/>
  <c r="Y54" i="20"/>
  <c r="V54" i="20"/>
  <c r="AH53" i="20"/>
  <c r="AE53" i="20"/>
  <c r="AB53" i="20"/>
  <c r="Y53" i="20"/>
  <c r="V53" i="20"/>
  <c r="AH52" i="20"/>
  <c r="AE52" i="20"/>
  <c r="AB52" i="20"/>
  <c r="Y52" i="20"/>
  <c r="V52" i="20"/>
  <c r="AH51" i="20"/>
  <c r="AE51" i="20"/>
  <c r="AB51" i="20"/>
  <c r="Y51" i="20"/>
  <c r="V51" i="20"/>
  <c r="AH50" i="20"/>
  <c r="AE50" i="20"/>
  <c r="AB50" i="20"/>
  <c r="Y50" i="20"/>
  <c r="V50" i="20"/>
  <c r="AH49" i="20"/>
  <c r="AE49" i="20"/>
  <c r="AB49" i="20"/>
  <c r="Y49" i="20"/>
  <c r="V49" i="20"/>
  <c r="AH48" i="20"/>
  <c r="AE48" i="20"/>
  <c r="AB48" i="20"/>
  <c r="Y48" i="20"/>
  <c r="V48" i="20"/>
  <c r="AH47" i="20"/>
  <c r="AE47" i="20"/>
  <c r="AB47" i="20"/>
  <c r="Y47" i="20"/>
  <c r="V47" i="20"/>
  <c r="AH46" i="20"/>
  <c r="AE46" i="20"/>
  <c r="AB46" i="20"/>
  <c r="Y46" i="20"/>
  <c r="V46" i="20"/>
  <c r="AH45" i="20"/>
  <c r="AE45" i="20"/>
  <c r="AB45" i="20"/>
  <c r="Y45" i="20"/>
  <c r="V45" i="20"/>
  <c r="AH44" i="20"/>
  <c r="AE44" i="20"/>
  <c r="AB44" i="20"/>
  <c r="Y44" i="20"/>
  <c r="V44" i="20"/>
  <c r="AH43" i="20"/>
  <c r="AE43" i="20"/>
  <c r="AB43" i="20"/>
  <c r="Y43" i="20"/>
  <c r="V43" i="20"/>
  <c r="AH42" i="20"/>
  <c r="AE42" i="20"/>
  <c r="AB42" i="20"/>
  <c r="Y42" i="20"/>
  <c r="V42" i="20"/>
  <c r="AH41" i="20"/>
  <c r="AE41" i="20"/>
  <c r="AB41" i="20"/>
  <c r="Y41" i="20"/>
  <c r="V41" i="20"/>
  <c r="AH40" i="20"/>
  <c r="AE40" i="20"/>
  <c r="AB40" i="20"/>
  <c r="Y40" i="20"/>
  <c r="V40" i="20"/>
  <c r="AH39" i="20"/>
  <c r="AE39" i="20"/>
  <c r="AB39" i="20"/>
  <c r="Y39" i="20"/>
  <c r="V39" i="20"/>
  <c r="AH38" i="20"/>
  <c r="AE38" i="20"/>
  <c r="AB38" i="20"/>
  <c r="Y38" i="20"/>
  <c r="V38" i="20"/>
  <c r="AH37" i="20"/>
  <c r="AE37" i="20"/>
  <c r="AB37" i="20"/>
  <c r="Y37" i="20"/>
  <c r="V37" i="20"/>
  <c r="AH36" i="20"/>
  <c r="AE36" i="20"/>
  <c r="AB36" i="20"/>
  <c r="Y36" i="20"/>
  <c r="V36" i="20"/>
  <c r="AH35" i="20"/>
  <c r="AE35" i="20"/>
  <c r="AB35" i="20"/>
  <c r="Y35" i="20"/>
  <c r="V35" i="20"/>
  <c r="AH34" i="20"/>
  <c r="AE34" i="20"/>
  <c r="AB34" i="20"/>
  <c r="Y34" i="20"/>
  <c r="V34" i="20"/>
  <c r="AH33" i="20"/>
  <c r="AE33" i="20"/>
  <c r="AB33" i="20"/>
  <c r="Y33" i="20"/>
  <c r="V33" i="20"/>
  <c r="AH32" i="20"/>
  <c r="AE32" i="20"/>
  <c r="AB32" i="20"/>
  <c r="Y32" i="20"/>
  <c r="V32" i="20"/>
  <c r="AH31" i="20"/>
  <c r="AE31" i="20"/>
  <c r="AB31" i="20"/>
  <c r="Y31" i="20"/>
  <c r="V31" i="20"/>
  <c r="AH30" i="20"/>
  <c r="AE30" i="20"/>
  <c r="AB30" i="20"/>
  <c r="Y30" i="20"/>
  <c r="V30" i="20"/>
  <c r="AH29" i="20"/>
  <c r="AE29" i="20"/>
  <c r="AB29" i="20"/>
  <c r="Y29" i="20"/>
  <c r="V29" i="20"/>
  <c r="AH28" i="20"/>
  <c r="AE28" i="20"/>
  <c r="AB28" i="20"/>
  <c r="Y28" i="20"/>
  <c r="V28" i="20"/>
  <c r="AH27" i="20"/>
  <c r="AE27" i="20"/>
  <c r="AB27" i="20"/>
  <c r="Y27" i="20"/>
  <c r="V27" i="20"/>
  <c r="AH26" i="20"/>
  <c r="AE26" i="20"/>
  <c r="AB26" i="20"/>
  <c r="Y26" i="20"/>
  <c r="V26" i="20"/>
  <c r="AH25" i="20"/>
  <c r="AE25" i="20"/>
  <c r="AB25" i="20"/>
  <c r="Y25" i="20"/>
  <c r="V25" i="20"/>
  <c r="AH24" i="20"/>
  <c r="AE24" i="20"/>
  <c r="AB24" i="20"/>
  <c r="Y24" i="20"/>
  <c r="V24" i="20"/>
  <c r="AH23" i="20"/>
  <c r="AE23" i="20"/>
  <c r="AB23" i="20"/>
  <c r="Y23" i="20"/>
  <c r="V23" i="20"/>
  <c r="AH22" i="20"/>
  <c r="AE22" i="20"/>
  <c r="AB22" i="20"/>
  <c r="Y22" i="20"/>
  <c r="V22" i="20"/>
  <c r="AH21" i="20"/>
  <c r="AE21" i="20"/>
  <c r="AB21" i="20"/>
  <c r="Y21" i="20"/>
  <c r="V21" i="20"/>
  <c r="AH20" i="20"/>
  <c r="AE20" i="20"/>
  <c r="AB20" i="20"/>
  <c r="Y20" i="20"/>
  <c r="V20" i="20"/>
  <c r="AH19" i="20"/>
  <c r="AE19" i="20"/>
  <c r="AB19" i="20"/>
  <c r="Y19" i="20"/>
  <c r="V19" i="20"/>
  <c r="AH18" i="20"/>
  <c r="AE18" i="20"/>
  <c r="AB18" i="20"/>
  <c r="Y18" i="20"/>
  <c r="V18" i="20"/>
  <c r="AH17" i="20"/>
  <c r="AE17" i="20"/>
  <c r="AB17" i="20"/>
  <c r="Y17" i="20"/>
  <c r="V17" i="20"/>
  <c r="AH16" i="20"/>
  <c r="AE16" i="20"/>
  <c r="AB16" i="20"/>
  <c r="Y16" i="20"/>
  <c r="V16" i="20"/>
  <c r="AH15" i="20"/>
  <c r="AE15" i="20"/>
  <c r="AB15" i="20"/>
  <c r="Y15" i="20"/>
  <c r="V15" i="20"/>
  <c r="AH14" i="20"/>
  <c r="AE14" i="20"/>
  <c r="AB14" i="20"/>
  <c r="Y14" i="20"/>
  <c r="V14" i="20"/>
  <c r="AH13" i="20"/>
  <c r="AE13" i="20"/>
  <c r="AB13" i="20"/>
  <c r="Y13" i="20"/>
  <c r="V13" i="20"/>
  <c r="AH12" i="20"/>
  <c r="AE12" i="20"/>
  <c r="AB12" i="20"/>
  <c r="Y12" i="20"/>
  <c r="V12" i="20"/>
  <c r="AH11" i="20"/>
  <c r="AE11" i="20"/>
  <c r="AB11" i="20"/>
  <c r="Y11" i="20"/>
  <c r="V11" i="20"/>
  <c r="AH10" i="20"/>
  <c r="AE10" i="20"/>
  <c r="AB10" i="20"/>
  <c r="Y10" i="20"/>
  <c r="V10" i="20"/>
  <c r="AH9" i="20"/>
  <c r="AE9" i="20"/>
  <c r="AB9" i="20"/>
  <c r="Y9" i="20"/>
  <c r="V9" i="20"/>
  <c r="P57" i="20"/>
  <c r="P56" i="20"/>
  <c r="P55" i="20"/>
  <c r="P54" i="20"/>
  <c r="P53" i="20"/>
  <c r="P52" i="20"/>
  <c r="P51" i="20"/>
  <c r="P50" i="20"/>
  <c r="P49" i="20"/>
  <c r="P48" i="20"/>
  <c r="P47" i="20"/>
  <c r="P46" i="20"/>
  <c r="P45" i="20"/>
  <c r="P44" i="20"/>
  <c r="P43" i="20"/>
  <c r="P42" i="20"/>
  <c r="P41" i="20"/>
  <c r="P40" i="20"/>
  <c r="P39" i="20"/>
  <c r="P38" i="20"/>
  <c r="P37" i="20"/>
  <c r="P36" i="20"/>
  <c r="P35" i="20"/>
  <c r="P34" i="20"/>
  <c r="P33" i="20"/>
  <c r="P32" i="20"/>
  <c r="P31" i="20"/>
  <c r="P30" i="20"/>
  <c r="P29" i="20"/>
  <c r="P28" i="20"/>
  <c r="P27" i="20"/>
  <c r="P26" i="20"/>
  <c r="P25" i="20"/>
  <c r="P24" i="20"/>
  <c r="P23" i="20"/>
  <c r="P22" i="20"/>
  <c r="P21" i="20"/>
  <c r="P20" i="20"/>
  <c r="P19" i="20"/>
  <c r="P18" i="20"/>
  <c r="P17" i="20"/>
  <c r="P16" i="20"/>
  <c r="P15" i="20"/>
  <c r="P14" i="20"/>
  <c r="P13" i="20"/>
  <c r="P12" i="20"/>
  <c r="P11" i="20"/>
  <c r="P10" i="20"/>
  <c r="P9" i="20"/>
  <c r="S57" i="20"/>
  <c r="M57" i="20"/>
  <c r="S56" i="20"/>
  <c r="M56" i="20"/>
  <c r="S55" i="20"/>
  <c r="M55" i="20"/>
  <c r="S54" i="20"/>
  <c r="M54" i="20"/>
  <c r="S53" i="20"/>
  <c r="M53" i="20"/>
  <c r="S52" i="20"/>
  <c r="M52" i="20"/>
  <c r="S51" i="20"/>
  <c r="M51" i="20"/>
  <c r="S50" i="20"/>
  <c r="M50" i="20"/>
  <c r="S49" i="20"/>
  <c r="M49" i="20"/>
  <c r="S48" i="20"/>
  <c r="M48" i="20"/>
  <c r="S47" i="20"/>
  <c r="M47" i="20"/>
  <c r="S46" i="20"/>
  <c r="M46" i="20"/>
  <c r="S45" i="20"/>
  <c r="M45" i="20"/>
  <c r="S44" i="20"/>
  <c r="M44" i="20"/>
  <c r="S43" i="20"/>
  <c r="M43" i="20"/>
  <c r="S42" i="20"/>
  <c r="M42" i="20"/>
  <c r="S41" i="20"/>
  <c r="M41" i="20"/>
  <c r="S40" i="20"/>
  <c r="M40" i="20"/>
  <c r="S39" i="20"/>
  <c r="M39" i="20"/>
  <c r="S38" i="20"/>
  <c r="M38" i="20"/>
  <c r="S37" i="20"/>
  <c r="M37" i="20"/>
  <c r="S36" i="20"/>
  <c r="M36" i="20"/>
  <c r="S35" i="20"/>
  <c r="M35" i="20"/>
  <c r="S34" i="20"/>
  <c r="M34" i="20"/>
  <c r="S33" i="20"/>
  <c r="M33" i="20"/>
  <c r="S32" i="20"/>
  <c r="M32" i="20"/>
  <c r="S31" i="20"/>
  <c r="M31" i="20"/>
  <c r="S30" i="20"/>
  <c r="M30" i="20"/>
  <c r="S29" i="20"/>
  <c r="M29" i="20"/>
  <c r="S28" i="20"/>
  <c r="M28" i="20"/>
  <c r="S27" i="20"/>
  <c r="M27" i="20"/>
  <c r="S26" i="20"/>
  <c r="M26" i="20"/>
  <c r="S25" i="20"/>
  <c r="M25" i="20"/>
  <c r="S24" i="20"/>
  <c r="M24" i="20"/>
  <c r="S23" i="20"/>
  <c r="M23" i="20"/>
  <c r="S22" i="20"/>
  <c r="M22" i="20"/>
  <c r="S21" i="20"/>
  <c r="M21" i="20"/>
  <c r="S20" i="20"/>
  <c r="M20" i="20"/>
  <c r="S19" i="20"/>
  <c r="M19" i="20"/>
  <c r="S18" i="20"/>
  <c r="M18" i="20"/>
  <c r="S17" i="20"/>
  <c r="M17" i="20"/>
  <c r="S16" i="20"/>
  <c r="M16" i="20"/>
  <c r="S15" i="20"/>
  <c r="M15" i="20"/>
  <c r="S14" i="20"/>
  <c r="M14" i="20"/>
  <c r="S13" i="20"/>
  <c r="M13" i="20"/>
  <c r="S12" i="20"/>
  <c r="M12" i="20"/>
  <c r="S11" i="20"/>
  <c r="M11" i="20"/>
  <c r="S10" i="20"/>
  <c r="M10" i="20"/>
  <c r="S9" i="20"/>
  <c r="M9" i="20"/>
  <c r="J57" i="20"/>
  <c r="J56" i="20"/>
  <c r="J55" i="20"/>
  <c r="J54" i="20"/>
  <c r="J53" i="20"/>
  <c r="J52" i="20"/>
  <c r="J51" i="20"/>
  <c r="J50" i="20"/>
  <c r="J49" i="20"/>
  <c r="J48" i="20"/>
  <c r="J47" i="20"/>
  <c r="J46" i="20"/>
  <c r="J45" i="20"/>
  <c r="J44" i="20"/>
  <c r="J43" i="20"/>
  <c r="J42" i="20"/>
  <c r="J41" i="20"/>
  <c r="J40" i="20"/>
  <c r="J39" i="20"/>
  <c r="J38" i="20"/>
  <c r="J37" i="20"/>
  <c r="J36" i="20"/>
  <c r="J35" i="20"/>
  <c r="J34" i="20"/>
  <c r="J33" i="20"/>
  <c r="J32" i="20"/>
  <c r="J31" i="20"/>
  <c r="J30" i="20"/>
  <c r="J29" i="20"/>
  <c r="J28" i="20"/>
  <c r="J27" i="20"/>
  <c r="J26" i="20"/>
  <c r="J25" i="20"/>
  <c r="J24" i="20"/>
  <c r="J23" i="20"/>
  <c r="J22" i="20"/>
  <c r="J21" i="20"/>
  <c r="J20" i="20"/>
  <c r="J19" i="20"/>
  <c r="J18" i="20"/>
  <c r="J17" i="20"/>
  <c r="J16" i="20"/>
  <c r="J15" i="20"/>
  <c r="J14" i="20"/>
  <c r="J13" i="20"/>
  <c r="J12" i="20"/>
  <c r="J11" i="20"/>
  <c r="J10" i="20"/>
  <c r="J9" i="20"/>
  <c r="G57" i="20"/>
  <c r="G56" i="20"/>
  <c r="G55" i="20"/>
  <c r="G54" i="20"/>
  <c r="G53" i="20"/>
  <c r="G52" i="20"/>
  <c r="G51" i="20"/>
  <c r="G50" i="20"/>
  <c r="G49" i="20"/>
  <c r="G48" i="20"/>
  <c r="G47" i="20"/>
  <c r="G46" i="20"/>
  <c r="G45" i="20"/>
  <c r="G44" i="20"/>
  <c r="G43" i="20"/>
  <c r="G42" i="20"/>
  <c r="G41" i="20"/>
  <c r="G40" i="20"/>
  <c r="G39" i="20"/>
  <c r="G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BB235" i="1" l="1"/>
  <c r="AY235" i="1"/>
  <c r="AX235" i="1"/>
  <c r="AU235" i="1"/>
  <c r="AT235" i="1"/>
  <c r="AQ235" i="1"/>
  <c r="AP235" i="1"/>
  <c r="AM235" i="1"/>
  <c r="AL235" i="1"/>
  <c r="AI235" i="1"/>
  <c r="AH235" i="1"/>
  <c r="AE235" i="1"/>
  <c r="AD235" i="1"/>
  <c r="AA235" i="1"/>
  <c r="Z235" i="1"/>
  <c r="W235" i="1"/>
  <c r="V235" i="1"/>
  <c r="S235" i="1"/>
  <c r="R235" i="1"/>
  <c r="O235" i="1"/>
  <c r="N235" i="1"/>
  <c r="K235" i="1"/>
  <c r="BB109" i="1" l="1"/>
  <c r="AY109" i="1"/>
  <c r="AX109" i="1"/>
  <c r="AU109" i="1"/>
  <c r="AT109" i="1"/>
  <c r="AQ109" i="1"/>
  <c r="AP109" i="1"/>
  <c r="AM109" i="1"/>
  <c r="AL109" i="1"/>
  <c r="AI109" i="1"/>
  <c r="AH109" i="1"/>
  <c r="AE109" i="1"/>
  <c r="AD109" i="1"/>
  <c r="AA109" i="1"/>
  <c r="Z109" i="1"/>
  <c r="W109" i="1"/>
  <c r="V109" i="1"/>
  <c r="S109" i="1"/>
  <c r="R109" i="1"/>
  <c r="O109" i="1"/>
  <c r="N109" i="1"/>
  <c r="K109" i="1"/>
  <c r="BB283" i="1" l="1"/>
  <c r="AY283" i="1"/>
  <c r="AX283" i="1"/>
  <c r="AU283" i="1"/>
  <c r="AT283" i="1"/>
  <c r="AQ283" i="1"/>
  <c r="AP283" i="1"/>
  <c r="AM283" i="1"/>
  <c r="AL283" i="1"/>
  <c r="AI283" i="1"/>
  <c r="AH283" i="1"/>
  <c r="AE283" i="1"/>
  <c r="AD283" i="1"/>
  <c r="AA283" i="1"/>
  <c r="Z283" i="1"/>
  <c r="W283" i="1"/>
  <c r="V283" i="1"/>
  <c r="S283" i="1"/>
  <c r="R283" i="1"/>
  <c r="O283" i="1"/>
  <c r="N283" i="1"/>
  <c r="K283" i="1"/>
  <c r="BB506" i="1" l="1"/>
  <c r="AY506" i="1"/>
  <c r="AX506" i="1"/>
  <c r="AU506" i="1"/>
  <c r="AT506" i="1"/>
  <c r="AQ506" i="1"/>
  <c r="AP506" i="1"/>
  <c r="AM506" i="1"/>
  <c r="AL506" i="1"/>
  <c r="AI506" i="1"/>
  <c r="AH506" i="1"/>
  <c r="AE506" i="1"/>
  <c r="AD506" i="1"/>
  <c r="AA506" i="1"/>
  <c r="Z506" i="1"/>
  <c r="W506" i="1"/>
  <c r="V506" i="1"/>
  <c r="S506" i="1"/>
  <c r="R506" i="1"/>
  <c r="O506" i="1"/>
  <c r="N506" i="1"/>
  <c r="K506" i="1"/>
  <c r="BB520" i="1" l="1"/>
  <c r="AY520" i="1"/>
  <c r="AX520" i="1"/>
  <c r="AU520" i="1"/>
  <c r="AT520" i="1"/>
  <c r="AQ520" i="1"/>
  <c r="AP520" i="1"/>
  <c r="AM520" i="1"/>
  <c r="AL520" i="1"/>
  <c r="AI520" i="1"/>
  <c r="AH520" i="1"/>
  <c r="AE520" i="1"/>
  <c r="AD520" i="1"/>
  <c r="AA520" i="1"/>
  <c r="Z520" i="1"/>
  <c r="W520" i="1"/>
  <c r="V520" i="1"/>
  <c r="S520" i="1"/>
  <c r="R520" i="1"/>
  <c r="O520" i="1"/>
  <c r="N520" i="1"/>
  <c r="K520" i="1"/>
  <c r="BB800" i="1" l="1"/>
  <c r="AY800" i="1"/>
  <c r="AX800" i="1"/>
  <c r="AU800" i="1"/>
  <c r="AT800" i="1"/>
  <c r="AQ800" i="1"/>
  <c r="AP800" i="1"/>
  <c r="AM800" i="1"/>
  <c r="AL800" i="1"/>
  <c r="AI800" i="1"/>
  <c r="AH800" i="1"/>
  <c r="AE800" i="1"/>
  <c r="AD800" i="1"/>
  <c r="AA800" i="1"/>
  <c r="Z800" i="1"/>
  <c r="W800" i="1"/>
  <c r="V800" i="1"/>
  <c r="S800" i="1"/>
  <c r="R800" i="1"/>
  <c r="O800" i="1"/>
  <c r="N800" i="1"/>
  <c r="K800" i="1"/>
  <c r="F8" i="12" l="1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I8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F8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J54" i="17" l="1"/>
  <c r="J52" i="17"/>
  <c r="J50" i="17"/>
  <c r="J49" i="17"/>
  <c r="J48" i="17"/>
  <c r="J38" i="17"/>
  <c r="J37" i="17"/>
  <c r="J34" i="17"/>
  <c r="J33" i="17"/>
  <c r="J32" i="17"/>
  <c r="J31" i="17"/>
  <c r="J30" i="17"/>
  <c r="J29" i="17"/>
  <c r="J26" i="17"/>
  <c r="J56" i="17"/>
  <c r="J55" i="17"/>
  <c r="J53" i="17"/>
  <c r="J51" i="17"/>
  <c r="J47" i="17"/>
  <c r="J46" i="17"/>
  <c r="J45" i="17"/>
  <c r="J44" i="17"/>
  <c r="J43" i="17"/>
  <c r="J42" i="17"/>
  <c r="J41" i="17"/>
  <c r="J40" i="17"/>
  <c r="J39" i="17"/>
  <c r="J36" i="17"/>
  <c r="J35" i="17"/>
  <c r="J28" i="17"/>
  <c r="J27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AL807" i="1" l="1"/>
  <c r="AI807" i="1"/>
  <c r="AL806" i="1"/>
  <c r="AI806" i="1"/>
  <c r="AL805" i="1"/>
  <c r="AI805" i="1"/>
  <c r="AL804" i="1"/>
  <c r="AI804" i="1"/>
  <c r="AL803" i="1"/>
  <c r="AI803" i="1"/>
  <c r="AL802" i="1"/>
  <c r="AI802" i="1"/>
  <c r="AL801" i="1"/>
  <c r="AI801" i="1"/>
  <c r="AL763" i="1"/>
  <c r="AI763" i="1"/>
  <c r="AL762" i="1"/>
  <c r="AI762" i="1"/>
  <c r="AL761" i="1"/>
  <c r="AI761" i="1"/>
  <c r="AL760" i="1"/>
  <c r="AI760" i="1"/>
  <c r="AL759" i="1"/>
  <c r="AI759" i="1"/>
  <c r="AL758" i="1"/>
  <c r="AI758" i="1"/>
  <c r="AL757" i="1"/>
  <c r="AI757" i="1"/>
  <c r="AL756" i="1"/>
  <c r="AI756" i="1"/>
  <c r="AL755" i="1"/>
  <c r="AI755" i="1"/>
  <c r="AL754" i="1"/>
  <c r="AI754" i="1"/>
  <c r="AL753" i="1"/>
  <c r="AI753" i="1"/>
  <c r="AL752" i="1"/>
  <c r="AI752" i="1"/>
  <c r="AL751" i="1"/>
  <c r="AI751" i="1"/>
  <c r="AL750" i="1"/>
  <c r="AI750" i="1"/>
  <c r="AL749" i="1"/>
  <c r="AI749" i="1"/>
  <c r="AL748" i="1"/>
  <c r="AI748" i="1"/>
  <c r="AL747" i="1"/>
  <c r="AI747" i="1"/>
  <c r="AL746" i="1"/>
  <c r="AI746" i="1"/>
  <c r="AL745" i="1"/>
  <c r="AI745" i="1"/>
  <c r="AL744" i="1"/>
  <c r="AI744" i="1"/>
  <c r="AL743" i="1"/>
  <c r="AI743" i="1"/>
  <c r="AL742" i="1"/>
  <c r="AI742" i="1"/>
  <c r="AL741" i="1"/>
  <c r="AI741" i="1"/>
  <c r="AL740" i="1"/>
  <c r="AI740" i="1"/>
  <c r="AL739" i="1"/>
  <c r="AI739" i="1"/>
  <c r="AL738" i="1"/>
  <c r="AI738" i="1"/>
  <c r="AL737" i="1"/>
  <c r="AI737" i="1"/>
  <c r="AL736" i="1"/>
  <c r="AI736" i="1"/>
  <c r="AL735" i="1"/>
  <c r="AI735" i="1"/>
  <c r="AL734" i="1"/>
  <c r="AI734" i="1"/>
  <c r="AL733" i="1"/>
  <c r="AI733" i="1"/>
  <c r="AL732" i="1"/>
  <c r="AI732" i="1"/>
  <c r="AL731" i="1"/>
  <c r="AI731" i="1"/>
  <c r="AL730" i="1"/>
  <c r="AI730" i="1"/>
  <c r="AL729" i="1"/>
  <c r="AI729" i="1"/>
  <c r="AL728" i="1"/>
  <c r="AI728" i="1"/>
  <c r="AL727" i="1"/>
  <c r="AI727" i="1"/>
  <c r="AL726" i="1"/>
  <c r="AI726" i="1"/>
  <c r="AL725" i="1"/>
  <c r="AI725" i="1"/>
  <c r="AL724" i="1"/>
  <c r="AI724" i="1"/>
  <c r="AL723" i="1"/>
  <c r="AI723" i="1"/>
  <c r="AL722" i="1"/>
  <c r="AI722" i="1"/>
  <c r="AL721" i="1"/>
  <c r="AI721" i="1"/>
  <c r="AL720" i="1"/>
  <c r="AI720" i="1"/>
  <c r="AL719" i="1"/>
  <c r="AI719" i="1"/>
  <c r="AL718" i="1"/>
  <c r="AI718" i="1"/>
  <c r="AL717" i="1"/>
  <c r="AI717" i="1"/>
  <c r="AL716" i="1"/>
  <c r="AI716" i="1"/>
  <c r="AL715" i="1"/>
  <c r="AI715" i="1"/>
  <c r="AL714" i="1"/>
  <c r="AI714" i="1"/>
  <c r="AL711" i="1"/>
  <c r="AI711" i="1"/>
  <c r="AL710" i="1"/>
  <c r="AI710" i="1"/>
  <c r="AL709" i="1"/>
  <c r="AI709" i="1"/>
  <c r="AL708" i="1"/>
  <c r="AI708" i="1"/>
  <c r="AL707" i="1"/>
  <c r="AI707" i="1"/>
  <c r="AL706" i="1"/>
  <c r="AI706" i="1"/>
  <c r="AL705" i="1"/>
  <c r="AI705" i="1"/>
  <c r="AL704" i="1"/>
  <c r="AI704" i="1"/>
  <c r="AL703" i="1"/>
  <c r="AI703" i="1"/>
  <c r="AL701" i="1"/>
  <c r="AI701" i="1"/>
  <c r="AL700" i="1"/>
  <c r="AI700" i="1"/>
  <c r="AL699" i="1"/>
  <c r="AI699" i="1"/>
  <c r="AL698" i="1"/>
  <c r="AI698" i="1"/>
  <c r="AL697" i="1"/>
  <c r="AI697" i="1"/>
  <c r="AL696" i="1"/>
  <c r="AI696" i="1"/>
  <c r="AL695" i="1"/>
  <c r="AI695" i="1"/>
  <c r="AL694" i="1"/>
  <c r="AI694" i="1"/>
  <c r="AL693" i="1"/>
  <c r="AI693" i="1"/>
  <c r="AL692" i="1"/>
  <c r="AI692" i="1"/>
  <c r="AL691" i="1"/>
  <c r="AI691" i="1"/>
  <c r="AL690" i="1"/>
  <c r="AI690" i="1"/>
  <c r="AL689" i="1"/>
  <c r="AI689" i="1"/>
  <c r="AL688" i="1"/>
  <c r="AI688" i="1"/>
  <c r="AL687" i="1"/>
  <c r="AI687" i="1"/>
  <c r="AL686" i="1"/>
  <c r="AI686" i="1"/>
  <c r="AL685" i="1"/>
  <c r="AI685" i="1"/>
  <c r="AL684" i="1"/>
  <c r="AI684" i="1"/>
  <c r="AL683" i="1"/>
  <c r="AI683" i="1"/>
  <c r="AL682" i="1"/>
  <c r="AI682" i="1"/>
  <c r="AL681" i="1"/>
  <c r="AI681" i="1"/>
  <c r="AL680" i="1"/>
  <c r="AI680" i="1"/>
  <c r="AL679" i="1"/>
  <c r="AI679" i="1"/>
  <c r="AL678" i="1"/>
  <c r="AI678" i="1"/>
  <c r="AL677" i="1"/>
  <c r="AI677" i="1"/>
  <c r="AL676" i="1"/>
  <c r="AI676" i="1"/>
  <c r="AL675" i="1"/>
  <c r="AI675" i="1"/>
  <c r="AL674" i="1"/>
  <c r="AI674" i="1"/>
  <c r="AL673" i="1"/>
  <c r="AI673" i="1"/>
  <c r="AL672" i="1"/>
  <c r="AI672" i="1"/>
  <c r="AL671" i="1"/>
  <c r="AI671" i="1"/>
  <c r="AL670" i="1"/>
  <c r="AI670" i="1"/>
  <c r="AL669" i="1"/>
  <c r="AI669" i="1"/>
  <c r="AL668" i="1"/>
  <c r="AI668" i="1"/>
  <c r="AL667" i="1"/>
  <c r="AI667" i="1"/>
  <c r="AL666" i="1"/>
  <c r="AI666" i="1"/>
  <c r="AL665" i="1"/>
  <c r="AI665" i="1"/>
  <c r="AL664" i="1"/>
  <c r="AI664" i="1"/>
  <c r="AL663" i="1"/>
  <c r="AI663" i="1"/>
  <c r="AL662" i="1"/>
  <c r="AI662" i="1"/>
  <c r="AL661" i="1"/>
  <c r="AI661" i="1"/>
  <c r="AL660" i="1"/>
  <c r="AI660" i="1"/>
  <c r="AL659" i="1"/>
  <c r="AI659" i="1"/>
  <c r="AL658" i="1"/>
  <c r="AI658" i="1"/>
  <c r="AL657" i="1"/>
  <c r="AI657" i="1"/>
  <c r="AL656" i="1"/>
  <c r="AI656" i="1"/>
  <c r="AL655" i="1"/>
  <c r="AI655" i="1"/>
  <c r="AL654" i="1"/>
  <c r="AI654" i="1"/>
  <c r="AL653" i="1"/>
  <c r="AI653" i="1"/>
  <c r="AL652" i="1"/>
  <c r="AI652" i="1"/>
  <c r="AL651" i="1"/>
  <c r="AI651" i="1"/>
  <c r="AL650" i="1"/>
  <c r="AI650" i="1"/>
  <c r="AL649" i="1"/>
  <c r="AI649" i="1"/>
  <c r="AL648" i="1"/>
  <c r="AI648" i="1"/>
  <c r="AL647" i="1"/>
  <c r="AI647" i="1"/>
  <c r="AL646" i="1"/>
  <c r="AI646" i="1"/>
  <c r="AL645" i="1"/>
  <c r="AI645" i="1"/>
  <c r="AL644" i="1"/>
  <c r="AI644" i="1"/>
  <c r="AL643" i="1"/>
  <c r="AI643" i="1"/>
  <c r="AL642" i="1"/>
  <c r="AI642" i="1"/>
  <c r="AL641" i="1"/>
  <c r="AI641" i="1"/>
  <c r="AL640" i="1"/>
  <c r="AI640" i="1"/>
  <c r="AL639" i="1"/>
  <c r="AI639" i="1"/>
  <c r="AL638" i="1"/>
  <c r="AI638" i="1"/>
  <c r="AL637" i="1"/>
  <c r="AI637" i="1"/>
  <c r="AL636" i="1"/>
  <c r="AI636" i="1"/>
  <c r="AL634" i="1"/>
  <c r="AI634" i="1"/>
  <c r="AL633" i="1"/>
  <c r="AI633" i="1"/>
  <c r="AL632" i="1"/>
  <c r="AI632" i="1"/>
  <c r="AL631" i="1"/>
  <c r="AI631" i="1"/>
  <c r="AL630" i="1"/>
  <c r="AI630" i="1"/>
  <c r="AL629" i="1"/>
  <c r="AI629" i="1"/>
  <c r="AL628" i="1"/>
  <c r="AI628" i="1"/>
  <c r="AL627" i="1"/>
  <c r="AI627" i="1"/>
  <c r="AL624" i="1"/>
  <c r="AI624" i="1"/>
  <c r="AL623" i="1"/>
  <c r="AI623" i="1"/>
  <c r="AL622" i="1"/>
  <c r="AI622" i="1"/>
  <c r="AL621" i="1"/>
  <c r="AI621" i="1"/>
  <c r="AL619" i="1"/>
  <c r="AI619" i="1"/>
  <c r="AL618" i="1"/>
  <c r="AI618" i="1"/>
  <c r="AL617" i="1"/>
  <c r="AI617" i="1"/>
  <c r="AL616" i="1"/>
  <c r="AI616" i="1"/>
  <c r="AL615" i="1"/>
  <c r="AI615" i="1"/>
  <c r="AL614" i="1"/>
  <c r="AI614" i="1"/>
  <c r="AL613" i="1"/>
  <c r="AI613" i="1"/>
  <c r="AL612" i="1"/>
  <c r="AI612" i="1"/>
  <c r="AL611" i="1"/>
  <c r="AI611" i="1"/>
  <c r="AL610" i="1"/>
  <c r="AI610" i="1"/>
  <c r="AL609" i="1"/>
  <c r="AI609" i="1"/>
  <c r="AL608" i="1"/>
  <c r="AI608" i="1"/>
  <c r="AL607" i="1"/>
  <c r="AI607" i="1"/>
  <c r="AL606" i="1"/>
  <c r="AI606" i="1"/>
  <c r="AL605" i="1"/>
  <c r="AI605" i="1"/>
  <c r="AL604" i="1"/>
  <c r="AI604" i="1"/>
  <c r="AL603" i="1"/>
  <c r="AI603" i="1"/>
  <c r="AL602" i="1"/>
  <c r="AI602" i="1"/>
  <c r="AL601" i="1"/>
  <c r="AI601" i="1"/>
  <c r="AL600" i="1"/>
  <c r="AI600" i="1"/>
  <c r="AL599" i="1"/>
  <c r="AI599" i="1"/>
  <c r="AL596" i="1"/>
  <c r="AI596" i="1"/>
  <c r="AL595" i="1"/>
  <c r="AI595" i="1"/>
  <c r="AL593" i="1"/>
  <c r="AI593" i="1"/>
  <c r="AL592" i="1"/>
  <c r="AI592" i="1"/>
  <c r="AL591" i="1"/>
  <c r="AI591" i="1"/>
  <c r="AL590" i="1"/>
  <c r="AI590" i="1"/>
  <c r="AL589" i="1"/>
  <c r="AI589" i="1"/>
  <c r="AL588" i="1"/>
  <c r="AI588" i="1"/>
  <c r="AL587" i="1"/>
  <c r="AI587" i="1"/>
  <c r="AL586" i="1"/>
  <c r="AI586" i="1"/>
  <c r="AL585" i="1"/>
  <c r="AI585" i="1"/>
  <c r="AL584" i="1"/>
  <c r="AI584" i="1"/>
  <c r="AL583" i="1"/>
  <c r="AI583" i="1"/>
  <c r="AL582" i="1"/>
  <c r="AI582" i="1"/>
  <c r="AL581" i="1"/>
  <c r="AI581" i="1"/>
  <c r="AL580" i="1"/>
  <c r="AI580" i="1"/>
  <c r="AL579" i="1"/>
  <c r="AI579" i="1"/>
  <c r="AL578" i="1"/>
  <c r="AI578" i="1"/>
  <c r="AL577" i="1"/>
  <c r="AI577" i="1"/>
  <c r="AL576" i="1"/>
  <c r="AI576" i="1"/>
  <c r="AL575" i="1"/>
  <c r="AI575" i="1"/>
  <c r="AL574" i="1"/>
  <c r="AI574" i="1"/>
  <c r="AL573" i="1"/>
  <c r="AI573" i="1"/>
  <c r="AL572" i="1"/>
  <c r="AI572" i="1"/>
  <c r="AL571" i="1"/>
  <c r="AI571" i="1"/>
  <c r="AL570" i="1"/>
  <c r="AI570" i="1"/>
  <c r="AL569" i="1"/>
  <c r="AI569" i="1"/>
  <c r="AL568" i="1"/>
  <c r="AI568" i="1"/>
  <c r="AL567" i="1"/>
  <c r="AI567" i="1"/>
  <c r="AL566" i="1"/>
  <c r="AI566" i="1"/>
  <c r="AL565" i="1"/>
  <c r="AI565" i="1"/>
  <c r="AL564" i="1"/>
  <c r="AI564" i="1"/>
  <c r="AL563" i="1"/>
  <c r="AI563" i="1"/>
  <c r="AL561" i="1"/>
  <c r="AI561" i="1"/>
  <c r="AL560" i="1"/>
  <c r="AI560" i="1"/>
  <c r="AL559" i="1"/>
  <c r="AI559" i="1"/>
  <c r="AL558" i="1"/>
  <c r="AI558" i="1"/>
  <c r="AL557" i="1"/>
  <c r="AI557" i="1"/>
  <c r="AL556" i="1"/>
  <c r="AI556" i="1"/>
  <c r="AL555" i="1"/>
  <c r="AI555" i="1"/>
  <c r="AL554" i="1"/>
  <c r="AI554" i="1"/>
  <c r="AL553" i="1"/>
  <c r="AI553" i="1"/>
  <c r="AL552" i="1"/>
  <c r="AI552" i="1"/>
  <c r="AL551" i="1"/>
  <c r="AI551" i="1"/>
  <c r="AL550" i="1"/>
  <c r="AI550" i="1"/>
  <c r="AL549" i="1"/>
  <c r="AI549" i="1"/>
  <c r="AL548" i="1"/>
  <c r="AI548" i="1"/>
  <c r="AL547" i="1"/>
  <c r="AI547" i="1"/>
  <c r="AL546" i="1"/>
  <c r="AI546" i="1"/>
  <c r="AL545" i="1"/>
  <c r="AI545" i="1"/>
  <c r="AL544" i="1"/>
  <c r="AI544" i="1"/>
  <c r="AL543" i="1"/>
  <c r="AI543" i="1"/>
  <c r="AL542" i="1"/>
  <c r="AI542" i="1"/>
  <c r="AL541" i="1"/>
  <c r="AI541" i="1"/>
  <c r="AL540" i="1"/>
  <c r="AI540" i="1"/>
  <c r="AL539" i="1"/>
  <c r="AI539" i="1"/>
  <c r="AL538" i="1"/>
  <c r="AI538" i="1"/>
  <c r="AL537" i="1"/>
  <c r="AI537" i="1"/>
  <c r="AL536" i="1"/>
  <c r="AI536" i="1"/>
  <c r="AL535" i="1"/>
  <c r="AI535" i="1"/>
  <c r="AL562" i="1"/>
  <c r="AI562" i="1"/>
  <c r="AL534" i="1"/>
  <c r="AI534" i="1"/>
  <c r="AL533" i="1"/>
  <c r="AI533" i="1"/>
  <c r="AL532" i="1"/>
  <c r="AI532" i="1"/>
  <c r="AL531" i="1"/>
  <c r="AI531" i="1"/>
  <c r="AL530" i="1"/>
  <c r="AI530" i="1"/>
  <c r="AL529" i="1"/>
  <c r="AI529" i="1"/>
  <c r="AL528" i="1"/>
  <c r="AI528" i="1"/>
  <c r="AL527" i="1"/>
  <c r="AI527" i="1"/>
  <c r="AL526" i="1"/>
  <c r="AI526" i="1"/>
  <c r="AL525" i="1"/>
  <c r="AI525" i="1"/>
  <c r="AL524" i="1"/>
  <c r="AI524" i="1"/>
  <c r="AL523" i="1"/>
  <c r="AI523" i="1"/>
  <c r="AL522" i="1"/>
  <c r="AI522" i="1"/>
  <c r="AL521" i="1"/>
  <c r="AI521" i="1"/>
  <c r="AL519" i="1"/>
  <c r="AI519" i="1"/>
  <c r="AL518" i="1"/>
  <c r="AI518" i="1"/>
  <c r="AL517" i="1"/>
  <c r="AI517" i="1"/>
  <c r="AL516" i="1"/>
  <c r="AI516" i="1"/>
  <c r="AL515" i="1"/>
  <c r="AI515" i="1"/>
  <c r="AL514" i="1"/>
  <c r="AI514" i="1"/>
  <c r="AL513" i="1"/>
  <c r="AI513" i="1"/>
  <c r="AL512" i="1"/>
  <c r="AI512" i="1"/>
  <c r="AL511" i="1"/>
  <c r="AI511" i="1"/>
  <c r="AL510" i="1"/>
  <c r="AI510" i="1"/>
  <c r="AL509" i="1"/>
  <c r="AI509" i="1"/>
  <c r="AL508" i="1"/>
  <c r="AI508" i="1"/>
  <c r="AL507" i="1"/>
  <c r="AI507" i="1"/>
  <c r="AL505" i="1"/>
  <c r="AI505" i="1"/>
  <c r="AL504" i="1"/>
  <c r="AI504" i="1"/>
  <c r="AL503" i="1"/>
  <c r="AI503" i="1"/>
  <c r="AL502" i="1"/>
  <c r="AI502" i="1"/>
  <c r="AL501" i="1"/>
  <c r="AI501" i="1"/>
  <c r="AL500" i="1"/>
  <c r="AI500" i="1"/>
  <c r="AL499" i="1"/>
  <c r="AI499" i="1"/>
  <c r="AL498" i="1"/>
  <c r="AI498" i="1"/>
  <c r="AL497" i="1"/>
  <c r="AI497" i="1"/>
  <c r="AL496" i="1"/>
  <c r="AI496" i="1"/>
  <c r="AL495" i="1"/>
  <c r="AI495" i="1"/>
  <c r="AL494" i="1"/>
  <c r="AI494" i="1"/>
  <c r="AL493" i="1"/>
  <c r="AI493" i="1"/>
  <c r="AL492" i="1"/>
  <c r="AI492" i="1"/>
  <c r="AL491" i="1"/>
  <c r="AI491" i="1"/>
  <c r="AL490" i="1"/>
  <c r="AI490" i="1"/>
  <c r="AL489" i="1"/>
  <c r="AI489" i="1"/>
  <c r="AL488" i="1"/>
  <c r="AI488" i="1"/>
  <c r="AL424" i="1"/>
  <c r="AI424" i="1"/>
  <c r="AL487" i="1"/>
  <c r="AI487" i="1"/>
  <c r="AL486" i="1"/>
  <c r="AI486" i="1"/>
  <c r="AL485" i="1"/>
  <c r="AI485" i="1"/>
  <c r="AL484" i="1"/>
  <c r="AI484" i="1"/>
  <c r="AL483" i="1"/>
  <c r="AI483" i="1"/>
  <c r="AL482" i="1"/>
  <c r="AI482" i="1"/>
  <c r="AL481" i="1"/>
  <c r="AI481" i="1"/>
  <c r="AL480" i="1"/>
  <c r="AI480" i="1"/>
  <c r="AL479" i="1"/>
  <c r="AI479" i="1"/>
  <c r="AL478" i="1"/>
  <c r="AI478" i="1"/>
  <c r="AL477" i="1"/>
  <c r="AI477" i="1"/>
  <c r="AL476" i="1"/>
  <c r="AI476" i="1"/>
  <c r="AL475" i="1"/>
  <c r="AI475" i="1"/>
  <c r="AL474" i="1"/>
  <c r="AI474" i="1"/>
  <c r="AL473" i="1"/>
  <c r="AI473" i="1"/>
  <c r="AL472" i="1"/>
  <c r="AI472" i="1"/>
  <c r="AL471" i="1"/>
  <c r="AI471" i="1"/>
  <c r="AL470" i="1"/>
  <c r="AI470" i="1"/>
  <c r="AL469" i="1"/>
  <c r="AI469" i="1"/>
  <c r="AL468" i="1"/>
  <c r="AI468" i="1"/>
  <c r="AL467" i="1"/>
  <c r="AI467" i="1"/>
  <c r="AL466" i="1"/>
  <c r="AI466" i="1"/>
  <c r="AL465" i="1"/>
  <c r="AI465" i="1"/>
  <c r="AL464" i="1"/>
  <c r="AI464" i="1"/>
  <c r="AL463" i="1"/>
  <c r="AI463" i="1"/>
  <c r="AL462" i="1"/>
  <c r="AI462" i="1"/>
  <c r="AL461" i="1"/>
  <c r="AI461" i="1"/>
  <c r="AL460" i="1"/>
  <c r="AI460" i="1"/>
  <c r="AL459" i="1"/>
  <c r="AI459" i="1"/>
  <c r="AL458" i="1"/>
  <c r="AI458" i="1"/>
  <c r="AL457" i="1"/>
  <c r="AI457" i="1"/>
  <c r="AL456" i="1"/>
  <c r="AI456" i="1"/>
  <c r="AL455" i="1"/>
  <c r="AI455" i="1"/>
  <c r="AL454" i="1"/>
  <c r="AI454" i="1"/>
  <c r="AL453" i="1"/>
  <c r="AI453" i="1"/>
  <c r="AL452" i="1"/>
  <c r="AI452" i="1"/>
  <c r="AL451" i="1"/>
  <c r="AI451" i="1"/>
  <c r="AL450" i="1"/>
  <c r="AI450" i="1"/>
  <c r="AL449" i="1"/>
  <c r="AI449" i="1"/>
  <c r="AL448" i="1"/>
  <c r="AI448" i="1"/>
  <c r="AL447" i="1"/>
  <c r="AI447" i="1"/>
  <c r="AL446" i="1"/>
  <c r="AI446" i="1"/>
  <c r="AL445" i="1"/>
  <c r="AI445" i="1"/>
  <c r="AL444" i="1"/>
  <c r="AI444" i="1"/>
  <c r="AL443" i="1"/>
  <c r="AI443" i="1"/>
  <c r="AL442" i="1"/>
  <c r="AI442" i="1"/>
  <c r="AL441" i="1"/>
  <c r="AI441" i="1"/>
  <c r="AL440" i="1"/>
  <c r="AI440" i="1"/>
  <c r="AL439" i="1"/>
  <c r="AI439" i="1"/>
  <c r="AL438" i="1"/>
  <c r="AI438" i="1"/>
  <c r="AL437" i="1"/>
  <c r="AI437" i="1"/>
  <c r="AL436" i="1"/>
  <c r="AI436" i="1"/>
  <c r="AL435" i="1"/>
  <c r="AI435" i="1"/>
  <c r="AL434" i="1"/>
  <c r="AI434" i="1"/>
  <c r="AL432" i="1"/>
  <c r="AI432" i="1"/>
  <c r="AL431" i="1"/>
  <c r="AI431" i="1"/>
  <c r="AL430" i="1"/>
  <c r="AI430" i="1"/>
  <c r="AL429" i="1"/>
  <c r="AI429" i="1"/>
  <c r="AL428" i="1"/>
  <c r="AI428" i="1"/>
  <c r="AL427" i="1"/>
  <c r="AI427" i="1"/>
  <c r="AL426" i="1"/>
  <c r="AI426" i="1"/>
  <c r="AL425" i="1"/>
  <c r="AI425" i="1"/>
  <c r="AL423" i="1"/>
  <c r="AI423" i="1"/>
  <c r="AL422" i="1"/>
  <c r="AI422" i="1"/>
  <c r="AL421" i="1"/>
  <c r="AI421" i="1"/>
  <c r="AL420" i="1"/>
  <c r="AI420" i="1"/>
  <c r="AL419" i="1"/>
  <c r="AI419" i="1"/>
  <c r="AL418" i="1"/>
  <c r="AI418" i="1"/>
  <c r="AL417" i="1"/>
  <c r="AI417" i="1"/>
  <c r="AL416" i="1"/>
  <c r="AI416" i="1"/>
  <c r="AL415" i="1"/>
  <c r="AI415" i="1"/>
  <c r="AL414" i="1"/>
  <c r="AI414" i="1"/>
  <c r="AL413" i="1"/>
  <c r="AI413" i="1"/>
  <c r="AL412" i="1"/>
  <c r="AI412" i="1"/>
  <c r="AL411" i="1"/>
  <c r="AI411" i="1"/>
  <c r="AL410" i="1"/>
  <c r="AI410" i="1"/>
  <c r="AL409" i="1"/>
  <c r="AI409" i="1"/>
  <c r="AL408" i="1"/>
  <c r="AI408" i="1"/>
  <c r="AL407" i="1"/>
  <c r="AI407" i="1"/>
  <c r="AL406" i="1"/>
  <c r="AI406" i="1"/>
  <c r="AL405" i="1"/>
  <c r="AI405" i="1"/>
  <c r="AL404" i="1"/>
  <c r="AI404" i="1"/>
  <c r="AL403" i="1"/>
  <c r="AI403" i="1"/>
  <c r="AL402" i="1"/>
  <c r="AI402" i="1"/>
  <c r="AL401" i="1"/>
  <c r="AI401" i="1"/>
  <c r="AL400" i="1"/>
  <c r="AI400" i="1"/>
  <c r="AL399" i="1"/>
  <c r="AI399" i="1"/>
  <c r="AL398" i="1"/>
  <c r="AI398" i="1"/>
  <c r="AL397" i="1"/>
  <c r="AI397" i="1"/>
  <c r="AL396" i="1"/>
  <c r="AI396" i="1"/>
  <c r="AL395" i="1"/>
  <c r="AI395" i="1"/>
  <c r="AL394" i="1"/>
  <c r="AI394" i="1"/>
  <c r="AL393" i="1"/>
  <c r="AI393" i="1"/>
  <c r="AL392" i="1"/>
  <c r="AI392" i="1"/>
  <c r="AL391" i="1"/>
  <c r="AI391" i="1"/>
  <c r="AL390" i="1"/>
  <c r="AI390" i="1"/>
  <c r="AL389" i="1"/>
  <c r="AI389" i="1"/>
  <c r="AL388" i="1"/>
  <c r="AI388" i="1"/>
  <c r="AL387" i="1"/>
  <c r="AI387" i="1"/>
  <c r="AL386" i="1"/>
  <c r="AI386" i="1"/>
  <c r="AL385" i="1"/>
  <c r="AI385" i="1"/>
  <c r="AL384" i="1"/>
  <c r="AI384" i="1"/>
  <c r="AL383" i="1"/>
  <c r="AI383" i="1"/>
  <c r="AL382" i="1"/>
  <c r="AI382" i="1"/>
  <c r="AL381" i="1"/>
  <c r="AI381" i="1"/>
  <c r="AL380" i="1"/>
  <c r="AI380" i="1"/>
  <c r="AL379" i="1"/>
  <c r="AI379" i="1"/>
  <c r="AL378" i="1"/>
  <c r="AI378" i="1"/>
  <c r="AL377" i="1"/>
  <c r="AI377" i="1"/>
  <c r="AL376" i="1"/>
  <c r="AI376" i="1"/>
  <c r="AL375" i="1"/>
  <c r="AI375" i="1"/>
  <c r="AL374" i="1"/>
  <c r="AI374" i="1"/>
  <c r="AL373" i="1"/>
  <c r="AI373" i="1"/>
  <c r="AL372" i="1"/>
  <c r="AI372" i="1"/>
  <c r="AL371" i="1"/>
  <c r="AI371" i="1"/>
  <c r="AL370" i="1"/>
  <c r="AI370" i="1"/>
  <c r="AL369" i="1"/>
  <c r="AI369" i="1"/>
  <c r="AL368" i="1"/>
  <c r="AI368" i="1"/>
  <c r="AL367" i="1"/>
  <c r="AI367" i="1"/>
  <c r="AL366" i="1"/>
  <c r="AI366" i="1"/>
  <c r="AL365" i="1"/>
  <c r="AI365" i="1"/>
  <c r="AL364" i="1"/>
  <c r="AI364" i="1"/>
  <c r="AL363" i="1"/>
  <c r="AI363" i="1"/>
  <c r="AL362" i="1"/>
  <c r="AI362" i="1"/>
  <c r="AL361" i="1"/>
  <c r="AI361" i="1"/>
  <c r="AL360" i="1"/>
  <c r="AI360" i="1"/>
  <c r="AL359" i="1"/>
  <c r="AI359" i="1"/>
  <c r="AL358" i="1"/>
  <c r="AI358" i="1"/>
  <c r="AL357" i="1"/>
  <c r="AI357" i="1"/>
  <c r="AL356" i="1"/>
  <c r="AI356" i="1"/>
  <c r="AL355" i="1"/>
  <c r="AI355" i="1"/>
  <c r="AL354" i="1"/>
  <c r="AI354" i="1"/>
  <c r="AL353" i="1"/>
  <c r="AI353" i="1"/>
  <c r="AL352" i="1"/>
  <c r="AI352" i="1"/>
  <c r="AL351" i="1"/>
  <c r="AI351" i="1"/>
  <c r="AL350" i="1"/>
  <c r="AI350" i="1"/>
  <c r="AL349" i="1"/>
  <c r="AI349" i="1"/>
  <c r="AL348" i="1"/>
  <c r="AI348" i="1"/>
  <c r="AL347" i="1"/>
  <c r="AI347" i="1"/>
  <c r="AL346" i="1"/>
  <c r="AI346" i="1"/>
  <c r="AL345" i="1"/>
  <c r="AI345" i="1"/>
  <c r="AL344" i="1"/>
  <c r="AI344" i="1"/>
  <c r="AL343" i="1"/>
  <c r="AI343" i="1"/>
  <c r="AL342" i="1"/>
  <c r="AI342" i="1"/>
  <c r="AL341" i="1"/>
  <c r="AI341" i="1"/>
  <c r="AL340" i="1"/>
  <c r="AI340" i="1"/>
  <c r="AL339" i="1"/>
  <c r="AI339" i="1"/>
  <c r="AL338" i="1"/>
  <c r="AI338" i="1"/>
  <c r="AL337" i="1"/>
  <c r="AI337" i="1"/>
  <c r="AL336" i="1"/>
  <c r="AI336" i="1"/>
  <c r="AL335" i="1"/>
  <c r="AI335" i="1"/>
  <c r="AL334" i="1"/>
  <c r="AI334" i="1"/>
  <c r="AL333" i="1"/>
  <c r="AI333" i="1"/>
  <c r="AL332" i="1"/>
  <c r="AI332" i="1"/>
  <c r="AL331" i="1"/>
  <c r="AI331" i="1"/>
  <c r="AL330" i="1"/>
  <c r="AI330" i="1"/>
  <c r="AL329" i="1"/>
  <c r="AI329" i="1"/>
  <c r="AL328" i="1"/>
  <c r="AI328" i="1"/>
  <c r="AL327" i="1"/>
  <c r="AI327" i="1"/>
  <c r="AL326" i="1"/>
  <c r="AI326" i="1"/>
  <c r="AL325" i="1"/>
  <c r="AI325" i="1"/>
  <c r="AL324" i="1"/>
  <c r="AI324" i="1"/>
  <c r="AL323" i="1"/>
  <c r="AI323" i="1"/>
  <c r="AL322" i="1"/>
  <c r="AI322" i="1"/>
  <c r="AL321" i="1"/>
  <c r="AI321" i="1"/>
  <c r="AL320" i="1"/>
  <c r="AI320" i="1"/>
  <c r="AL319" i="1"/>
  <c r="AI319" i="1"/>
  <c r="AL318" i="1"/>
  <c r="AI318" i="1"/>
  <c r="AL317" i="1"/>
  <c r="AI317" i="1"/>
  <c r="AL316" i="1"/>
  <c r="AI316" i="1"/>
  <c r="AL315" i="1"/>
  <c r="AI315" i="1"/>
  <c r="AL314" i="1"/>
  <c r="AI314" i="1"/>
  <c r="AL313" i="1"/>
  <c r="AI313" i="1"/>
  <c r="AL312" i="1"/>
  <c r="AI312" i="1"/>
  <c r="AL311" i="1"/>
  <c r="AI311" i="1"/>
  <c r="AL310" i="1"/>
  <c r="AI310" i="1"/>
  <c r="AL309" i="1"/>
  <c r="AI309" i="1"/>
  <c r="AL308" i="1"/>
  <c r="AI308" i="1"/>
  <c r="AL307" i="1"/>
  <c r="AI307" i="1"/>
  <c r="AL306" i="1"/>
  <c r="AI306" i="1"/>
  <c r="AL305" i="1"/>
  <c r="AI305" i="1"/>
  <c r="AL304" i="1"/>
  <c r="AI304" i="1"/>
  <c r="AL799" i="1"/>
  <c r="AI799" i="1"/>
  <c r="AL295" i="1"/>
  <c r="AI295" i="1"/>
  <c r="AL301" i="1"/>
  <c r="AI301" i="1"/>
  <c r="AL302" i="1"/>
  <c r="AI302" i="1"/>
  <c r="AL300" i="1"/>
  <c r="AI300" i="1"/>
  <c r="AL299" i="1"/>
  <c r="AI299" i="1"/>
  <c r="AL298" i="1"/>
  <c r="AI298" i="1"/>
  <c r="AL297" i="1"/>
  <c r="AI297" i="1"/>
  <c r="AL296" i="1"/>
  <c r="AI296" i="1"/>
  <c r="AL294" i="1"/>
  <c r="AI294" i="1"/>
  <c r="AL293" i="1"/>
  <c r="AI293" i="1"/>
  <c r="AL282" i="1"/>
  <c r="AI282" i="1"/>
  <c r="AL281" i="1"/>
  <c r="AI281" i="1"/>
  <c r="AL280" i="1"/>
  <c r="AI280" i="1"/>
  <c r="AL303" i="1"/>
  <c r="AI303" i="1"/>
  <c r="AL292" i="1"/>
  <c r="AI292" i="1"/>
  <c r="AL291" i="1"/>
  <c r="AI291" i="1"/>
  <c r="AL289" i="1"/>
  <c r="AI289" i="1"/>
  <c r="AL288" i="1"/>
  <c r="AI288" i="1"/>
  <c r="AL287" i="1"/>
  <c r="AI287" i="1"/>
  <c r="AL286" i="1"/>
  <c r="AI286" i="1"/>
  <c r="AL285" i="1"/>
  <c r="AI285" i="1"/>
  <c r="AL284" i="1"/>
  <c r="AI284" i="1"/>
  <c r="AL279" i="1"/>
  <c r="AI279" i="1"/>
  <c r="AL796" i="1"/>
  <c r="AI796" i="1"/>
  <c r="AL795" i="1"/>
  <c r="AI795" i="1"/>
  <c r="AL278" i="1"/>
  <c r="AI278" i="1"/>
  <c r="AL277" i="1"/>
  <c r="AI277" i="1"/>
  <c r="AL276" i="1"/>
  <c r="AI276" i="1"/>
  <c r="AL275" i="1"/>
  <c r="AI275" i="1"/>
  <c r="AL274" i="1"/>
  <c r="AI274" i="1"/>
  <c r="AL273" i="1"/>
  <c r="AI273" i="1"/>
  <c r="AL272" i="1"/>
  <c r="AI272" i="1"/>
  <c r="AL271" i="1"/>
  <c r="AI271" i="1"/>
  <c r="AL798" i="1"/>
  <c r="AI798" i="1"/>
  <c r="AL270" i="1"/>
  <c r="AI270" i="1"/>
  <c r="AL797" i="1"/>
  <c r="AI797" i="1"/>
  <c r="AL269" i="1"/>
  <c r="AI269" i="1"/>
  <c r="AL268" i="1"/>
  <c r="AI268" i="1"/>
  <c r="AL267" i="1"/>
  <c r="AI267" i="1"/>
  <c r="AL266" i="1"/>
  <c r="AI266" i="1"/>
  <c r="AL265" i="1"/>
  <c r="AI265" i="1"/>
  <c r="AL264" i="1"/>
  <c r="AI264" i="1"/>
  <c r="AL263" i="1"/>
  <c r="AI263" i="1"/>
  <c r="AL262" i="1"/>
  <c r="AI262" i="1"/>
  <c r="AL261" i="1"/>
  <c r="AI261" i="1"/>
  <c r="AL793" i="1"/>
  <c r="AI793" i="1"/>
  <c r="AL260" i="1"/>
  <c r="AI260" i="1"/>
  <c r="AL259" i="1"/>
  <c r="AI259" i="1"/>
  <c r="AL258" i="1"/>
  <c r="AI258" i="1"/>
  <c r="AL257" i="1"/>
  <c r="AI257" i="1"/>
  <c r="AL256" i="1"/>
  <c r="AI256" i="1"/>
  <c r="AL254" i="1"/>
  <c r="AI254" i="1"/>
  <c r="AL253" i="1"/>
  <c r="AI253" i="1"/>
  <c r="AL252" i="1"/>
  <c r="AI252" i="1"/>
  <c r="AL251" i="1"/>
  <c r="AI251" i="1"/>
  <c r="AL250" i="1"/>
  <c r="AI250" i="1"/>
  <c r="AL249" i="1"/>
  <c r="AI249" i="1"/>
  <c r="AL248" i="1"/>
  <c r="AI248" i="1"/>
  <c r="AL247" i="1"/>
  <c r="AI247" i="1"/>
  <c r="AL246" i="1"/>
  <c r="AI246" i="1"/>
  <c r="AL245" i="1"/>
  <c r="AI245" i="1"/>
  <c r="AL792" i="1"/>
  <c r="AI792" i="1"/>
  <c r="AL791" i="1"/>
  <c r="AI791" i="1"/>
  <c r="AL244" i="1"/>
  <c r="AI244" i="1"/>
  <c r="AL243" i="1"/>
  <c r="AI243" i="1"/>
  <c r="AL242" i="1"/>
  <c r="AI242" i="1"/>
  <c r="AL241" i="1"/>
  <c r="AI241" i="1"/>
  <c r="AL240" i="1"/>
  <c r="AI240" i="1"/>
  <c r="AL239" i="1"/>
  <c r="AI239" i="1"/>
  <c r="AL238" i="1"/>
  <c r="AI238" i="1"/>
  <c r="AL237" i="1"/>
  <c r="AI237" i="1"/>
  <c r="AL236" i="1"/>
  <c r="AI236" i="1"/>
  <c r="AL234" i="1"/>
  <c r="AI234" i="1"/>
  <c r="AL233" i="1"/>
  <c r="AI233" i="1"/>
  <c r="AL790" i="1"/>
  <c r="AI790" i="1"/>
  <c r="AL789" i="1"/>
  <c r="AI789" i="1"/>
  <c r="AL788" i="1"/>
  <c r="AI788" i="1"/>
  <c r="AL787" i="1"/>
  <c r="AI787" i="1"/>
  <c r="AL232" i="1"/>
  <c r="AI232" i="1"/>
  <c r="AL229" i="1"/>
  <c r="AI229" i="1"/>
  <c r="AL228" i="1"/>
  <c r="AI228" i="1"/>
  <c r="AL227" i="1"/>
  <c r="AI227" i="1"/>
  <c r="AL226" i="1"/>
  <c r="AI226" i="1"/>
  <c r="AL225" i="1"/>
  <c r="AI225" i="1"/>
  <c r="AL224" i="1"/>
  <c r="AI224" i="1"/>
  <c r="AL223" i="1"/>
  <c r="AI223" i="1"/>
  <c r="AL222" i="1"/>
  <c r="AI222" i="1"/>
  <c r="AL221" i="1"/>
  <c r="AI221" i="1"/>
  <c r="AL220" i="1"/>
  <c r="AI220" i="1"/>
  <c r="AL219" i="1"/>
  <c r="AI219" i="1"/>
  <c r="AL218" i="1"/>
  <c r="AI218" i="1"/>
  <c r="AL217" i="1"/>
  <c r="AI217" i="1"/>
  <c r="AL216" i="1"/>
  <c r="AI216" i="1"/>
  <c r="AL215" i="1"/>
  <c r="AI215" i="1"/>
  <c r="AL214" i="1"/>
  <c r="AI214" i="1"/>
  <c r="AL213" i="1"/>
  <c r="AI213" i="1"/>
  <c r="AL212" i="1"/>
  <c r="AI212" i="1"/>
  <c r="AL211" i="1"/>
  <c r="AI211" i="1"/>
  <c r="AL210" i="1"/>
  <c r="AI210" i="1"/>
  <c r="AL209" i="1"/>
  <c r="AI209" i="1"/>
  <c r="AL208" i="1"/>
  <c r="AI208" i="1"/>
  <c r="AL207" i="1"/>
  <c r="AI207" i="1"/>
  <c r="AL206" i="1"/>
  <c r="AI206" i="1"/>
  <c r="AL205" i="1"/>
  <c r="AI205" i="1"/>
  <c r="AL204" i="1"/>
  <c r="AI204" i="1"/>
  <c r="AL203" i="1"/>
  <c r="AI203" i="1"/>
  <c r="AL202" i="1"/>
  <c r="AI202" i="1"/>
  <c r="AL201" i="1"/>
  <c r="AI201" i="1"/>
  <c r="AL200" i="1"/>
  <c r="AI200" i="1"/>
  <c r="AL199" i="1"/>
  <c r="AI199" i="1"/>
  <c r="AL198" i="1"/>
  <c r="AI198" i="1"/>
  <c r="AL196" i="1"/>
  <c r="AI196" i="1"/>
  <c r="AL786" i="1"/>
  <c r="AI786" i="1"/>
  <c r="AL785" i="1"/>
  <c r="AI785" i="1"/>
  <c r="AL784" i="1"/>
  <c r="AI784" i="1"/>
  <c r="AL783" i="1"/>
  <c r="AI783" i="1"/>
  <c r="AL782" i="1"/>
  <c r="AI782" i="1"/>
  <c r="AL781" i="1"/>
  <c r="AI781" i="1"/>
  <c r="AL195" i="1"/>
  <c r="AI195" i="1"/>
  <c r="AL194" i="1"/>
  <c r="AI194" i="1"/>
  <c r="AL193" i="1"/>
  <c r="AI193" i="1"/>
  <c r="AL192" i="1"/>
  <c r="AI192" i="1"/>
  <c r="AL191" i="1"/>
  <c r="AI191" i="1"/>
  <c r="AL190" i="1"/>
  <c r="AI190" i="1"/>
  <c r="AL189" i="1"/>
  <c r="AI189" i="1"/>
  <c r="AL188" i="1"/>
  <c r="AI188" i="1"/>
  <c r="AL187" i="1"/>
  <c r="AI187" i="1"/>
  <c r="AL186" i="1"/>
  <c r="AI186" i="1"/>
  <c r="AL185" i="1"/>
  <c r="AI185" i="1"/>
  <c r="AL184" i="1"/>
  <c r="AI184" i="1"/>
  <c r="AL183" i="1"/>
  <c r="AI183" i="1"/>
  <c r="AL182" i="1"/>
  <c r="AI182" i="1"/>
  <c r="AL181" i="1"/>
  <c r="AI181" i="1"/>
  <c r="AL180" i="1"/>
  <c r="AI180" i="1"/>
  <c r="AL179" i="1"/>
  <c r="AI179" i="1"/>
  <c r="AL178" i="1"/>
  <c r="AI178" i="1"/>
  <c r="AL177" i="1"/>
  <c r="AI177" i="1"/>
  <c r="AL176" i="1"/>
  <c r="AI176" i="1"/>
  <c r="AL175" i="1"/>
  <c r="AI175" i="1"/>
  <c r="AL174" i="1"/>
  <c r="AI174" i="1"/>
  <c r="AL173" i="1"/>
  <c r="AI173" i="1"/>
  <c r="AL172" i="1"/>
  <c r="AI172" i="1"/>
  <c r="AL171" i="1"/>
  <c r="AI171" i="1"/>
  <c r="AL170" i="1"/>
  <c r="AI170" i="1"/>
  <c r="AL169" i="1"/>
  <c r="AI169" i="1"/>
  <c r="AL168" i="1"/>
  <c r="AI168" i="1"/>
  <c r="AL167" i="1"/>
  <c r="AI167" i="1"/>
  <c r="AL166" i="1"/>
  <c r="AI166" i="1"/>
  <c r="AL165" i="1"/>
  <c r="AI165" i="1"/>
  <c r="AL163" i="1"/>
  <c r="AI163" i="1"/>
  <c r="AL160" i="1"/>
  <c r="AI160" i="1"/>
  <c r="AL159" i="1"/>
  <c r="AI159" i="1"/>
  <c r="AL158" i="1"/>
  <c r="AI158" i="1"/>
  <c r="AL157" i="1"/>
  <c r="AI157" i="1"/>
  <c r="AL156" i="1"/>
  <c r="AI156" i="1"/>
  <c r="AL155" i="1"/>
  <c r="AI155" i="1"/>
  <c r="AL154" i="1"/>
  <c r="AI154" i="1"/>
  <c r="AL153" i="1"/>
  <c r="AI153" i="1"/>
  <c r="AL152" i="1"/>
  <c r="AI152" i="1"/>
  <c r="AL151" i="1"/>
  <c r="AI151" i="1"/>
  <c r="AL150" i="1"/>
  <c r="AI150" i="1"/>
  <c r="AL149" i="1"/>
  <c r="AI149" i="1"/>
  <c r="AL148" i="1"/>
  <c r="AI148" i="1"/>
  <c r="AL147" i="1"/>
  <c r="AI147" i="1"/>
  <c r="AL146" i="1"/>
  <c r="AI146" i="1"/>
  <c r="AL145" i="1"/>
  <c r="AI145" i="1"/>
  <c r="AL144" i="1"/>
  <c r="AI144" i="1"/>
  <c r="AL143" i="1"/>
  <c r="AI143" i="1"/>
  <c r="AL777" i="1"/>
  <c r="AI777" i="1"/>
  <c r="AL142" i="1"/>
  <c r="AI142" i="1"/>
  <c r="AL141" i="1"/>
  <c r="AI141" i="1"/>
  <c r="AL140" i="1"/>
  <c r="AI140" i="1"/>
  <c r="AL139" i="1"/>
  <c r="AI139" i="1"/>
  <c r="AL138" i="1"/>
  <c r="AI138" i="1"/>
  <c r="AL137" i="1"/>
  <c r="AI137" i="1"/>
  <c r="AL134" i="1"/>
  <c r="AI134" i="1"/>
  <c r="AL133" i="1"/>
  <c r="AI133" i="1"/>
  <c r="AL132" i="1"/>
  <c r="AI132" i="1"/>
  <c r="AL131" i="1"/>
  <c r="AI131" i="1"/>
  <c r="AL130" i="1"/>
  <c r="AI130" i="1"/>
  <c r="AL129" i="1"/>
  <c r="AI129" i="1"/>
  <c r="AL128" i="1"/>
  <c r="AI128" i="1"/>
  <c r="AL127" i="1"/>
  <c r="AI127" i="1"/>
  <c r="AL126" i="1"/>
  <c r="AI126" i="1"/>
  <c r="AL125" i="1"/>
  <c r="AI125" i="1"/>
  <c r="AL124" i="1"/>
  <c r="AI124" i="1"/>
  <c r="AL123" i="1"/>
  <c r="AI123" i="1"/>
  <c r="AL122" i="1"/>
  <c r="AI122" i="1"/>
  <c r="AL121" i="1"/>
  <c r="AI121" i="1"/>
  <c r="AL120" i="1"/>
  <c r="AI120" i="1"/>
  <c r="AL119" i="1"/>
  <c r="AI119" i="1"/>
  <c r="AL118" i="1"/>
  <c r="AI118" i="1"/>
  <c r="AL117" i="1"/>
  <c r="AI117" i="1"/>
  <c r="AL116" i="1"/>
  <c r="AI116" i="1"/>
  <c r="AL115" i="1"/>
  <c r="AI115" i="1"/>
  <c r="AL114" i="1"/>
  <c r="AI114" i="1"/>
  <c r="AL113" i="1"/>
  <c r="AI113" i="1"/>
  <c r="AL112" i="1"/>
  <c r="AI112" i="1"/>
  <c r="AL111" i="1"/>
  <c r="AI111" i="1"/>
  <c r="AL110" i="1"/>
  <c r="AI110" i="1"/>
  <c r="AL108" i="1"/>
  <c r="AI108" i="1"/>
  <c r="AL106" i="1"/>
  <c r="AI106" i="1"/>
  <c r="AL105" i="1"/>
  <c r="AI105" i="1"/>
  <c r="AL104" i="1"/>
  <c r="AI104" i="1"/>
  <c r="AL776" i="1"/>
  <c r="AI776" i="1"/>
  <c r="AL103" i="1"/>
  <c r="AI103" i="1"/>
  <c r="AL775" i="1"/>
  <c r="AI775" i="1"/>
  <c r="AL102" i="1"/>
  <c r="AI102" i="1"/>
  <c r="AL101" i="1"/>
  <c r="AI101" i="1"/>
  <c r="AL100" i="1"/>
  <c r="AI100" i="1"/>
  <c r="AL99" i="1"/>
  <c r="AI99" i="1"/>
  <c r="AL98" i="1"/>
  <c r="AI98" i="1"/>
  <c r="AL96" i="1"/>
  <c r="AI96" i="1"/>
  <c r="AL95" i="1"/>
  <c r="AI95" i="1"/>
  <c r="AL94" i="1"/>
  <c r="AI94" i="1"/>
  <c r="AL93" i="1"/>
  <c r="AI93" i="1"/>
  <c r="AL92" i="1"/>
  <c r="AI92" i="1"/>
  <c r="AL91" i="1"/>
  <c r="AI91" i="1"/>
  <c r="AL90" i="1"/>
  <c r="AI90" i="1"/>
  <c r="AL89" i="1"/>
  <c r="AI89" i="1"/>
  <c r="AL88" i="1"/>
  <c r="AI88" i="1"/>
  <c r="AL87" i="1"/>
  <c r="AI87" i="1"/>
  <c r="AL86" i="1"/>
  <c r="AI86" i="1"/>
  <c r="AL85" i="1"/>
  <c r="AI85" i="1"/>
  <c r="AL84" i="1"/>
  <c r="AI84" i="1"/>
  <c r="AL83" i="1"/>
  <c r="AI83" i="1"/>
  <c r="AL82" i="1"/>
  <c r="AI82" i="1"/>
  <c r="AL81" i="1"/>
  <c r="AI81" i="1"/>
  <c r="AL80" i="1"/>
  <c r="AI80" i="1"/>
  <c r="AL79" i="1"/>
  <c r="AI79" i="1"/>
  <c r="AL78" i="1"/>
  <c r="AI78" i="1"/>
  <c r="AL76" i="1"/>
  <c r="AI76" i="1"/>
  <c r="AL75" i="1"/>
  <c r="AI75" i="1"/>
  <c r="AL74" i="1"/>
  <c r="AI74" i="1"/>
  <c r="AL73" i="1"/>
  <c r="AI73" i="1"/>
  <c r="AL72" i="1"/>
  <c r="AI72" i="1"/>
  <c r="AL71" i="1"/>
  <c r="AI71" i="1"/>
  <c r="AL70" i="1"/>
  <c r="AI70" i="1"/>
  <c r="AL69" i="1"/>
  <c r="AI69" i="1"/>
  <c r="AL68" i="1"/>
  <c r="AI68" i="1"/>
  <c r="AL67" i="1"/>
  <c r="AI67" i="1"/>
  <c r="AL66" i="1"/>
  <c r="AI66" i="1"/>
  <c r="AL65" i="1"/>
  <c r="AI65" i="1"/>
  <c r="AL64" i="1"/>
  <c r="AI64" i="1"/>
  <c r="AL63" i="1"/>
  <c r="AI63" i="1"/>
  <c r="AL62" i="1"/>
  <c r="AI62" i="1"/>
  <c r="AL61" i="1"/>
  <c r="AI61" i="1"/>
  <c r="AL60" i="1"/>
  <c r="AI60" i="1"/>
  <c r="AL59" i="1"/>
  <c r="AI59" i="1"/>
  <c r="AL58" i="1"/>
  <c r="AI58" i="1"/>
  <c r="AL57" i="1"/>
  <c r="AI57" i="1"/>
  <c r="AL774" i="1"/>
  <c r="AI774" i="1"/>
  <c r="AL56" i="1"/>
  <c r="AI56" i="1"/>
  <c r="AL773" i="1"/>
  <c r="AI773" i="1"/>
  <c r="AL772" i="1"/>
  <c r="AI772" i="1"/>
  <c r="AL770" i="1"/>
  <c r="AI770" i="1"/>
  <c r="AL55" i="1"/>
  <c r="AI55" i="1"/>
  <c r="AL54" i="1"/>
  <c r="AI54" i="1"/>
  <c r="AL53" i="1"/>
  <c r="AI53" i="1"/>
  <c r="AL52" i="1"/>
  <c r="AI52" i="1"/>
  <c r="AL51" i="1"/>
  <c r="AI51" i="1"/>
  <c r="AL50" i="1"/>
  <c r="AI50" i="1"/>
  <c r="AL49" i="1"/>
  <c r="AI49" i="1"/>
  <c r="AL48" i="1"/>
  <c r="AI48" i="1"/>
  <c r="AL47" i="1"/>
  <c r="AI47" i="1"/>
  <c r="AL46" i="1"/>
  <c r="AI46" i="1"/>
  <c r="AL45" i="1"/>
  <c r="AI45" i="1"/>
  <c r="AL44" i="1"/>
  <c r="AI44" i="1"/>
  <c r="AL43" i="1"/>
  <c r="AI43" i="1"/>
  <c r="AL42" i="1"/>
  <c r="AI42" i="1"/>
  <c r="AL41" i="1"/>
  <c r="AI41" i="1"/>
  <c r="AL40" i="1"/>
  <c r="AI40" i="1"/>
  <c r="AL39" i="1"/>
  <c r="AI39" i="1"/>
  <c r="AL38" i="1"/>
  <c r="AI38" i="1"/>
  <c r="AL37" i="1"/>
  <c r="AI37" i="1"/>
  <c r="AL36" i="1"/>
  <c r="AI36" i="1"/>
  <c r="AL35" i="1"/>
  <c r="AI35" i="1"/>
  <c r="AL34" i="1"/>
  <c r="AI34" i="1"/>
  <c r="AL33" i="1"/>
  <c r="AI33" i="1"/>
  <c r="AL32" i="1"/>
  <c r="AI32" i="1"/>
  <c r="AL31" i="1"/>
  <c r="AI31" i="1"/>
  <c r="AL30" i="1"/>
  <c r="AI30" i="1"/>
  <c r="AL29" i="1"/>
  <c r="AI29" i="1"/>
  <c r="AL28" i="1"/>
  <c r="AI28" i="1"/>
  <c r="AL27" i="1"/>
  <c r="AI27" i="1"/>
  <c r="AL26" i="1"/>
  <c r="AI26" i="1"/>
  <c r="AL25" i="1"/>
  <c r="AI25" i="1"/>
  <c r="AL24" i="1"/>
  <c r="AI24" i="1"/>
  <c r="AL23" i="1"/>
  <c r="AI23" i="1"/>
  <c r="AL22" i="1"/>
  <c r="AI22" i="1"/>
  <c r="AL21" i="1"/>
  <c r="AI21" i="1"/>
  <c r="AL20" i="1"/>
  <c r="AI20" i="1"/>
  <c r="AL19" i="1"/>
  <c r="AI19" i="1"/>
  <c r="AL18" i="1"/>
  <c r="AI18" i="1"/>
  <c r="AL17" i="1"/>
  <c r="AI17" i="1"/>
  <c r="BB796" i="1" l="1"/>
  <c r="AY796" i="1"/>
  <c r="AX796" i="1"/>
  <c r="AU796" i="1"/>
  <c r="AT796" i="1"/>
  <c r="AQ796" i="1"/>
  <c r="AP796" i="1"/>
  <c r="AM796" i="1"/>
  <c r="AH796" i="1"/>
  <c r="AE796" i="1"/>
  <c r="AD796" i="1"/>
  <c r="AA796" i="1"/>
  <c r="Z796" i="1"/>
  <c r="W796" i="1"/>
  <c r="V796" i="1"/>
  <c r="S796" i="1"/>
  <c r="R796" i="1"/>
  <c r="O796" i="1"/>
  <c r="N796" i="1"/>
  <c r="K796" i="1"/>
  <c r="AT773" i="1" l="1"/>
  <c r="BB773" i="1"/>
  <c r="AY773" i="1"/>
  <c r="AX773" i="1"/>
  <c r="AU773" i="1"/>
  <c r="AQ773" i="1"/>
  <c r="AP773" i="1"/>
  <c r="AM773" i="1"/>
  <c r="AH773" i="1"/>
  <c r="AE773" i="1"/>
  <c r="AD773" i="1"/>
  <c r="AA773" i="1"/>
  <c r="Z773" i="1"/>
  <c r="W773" i="1"/>
  <c r="V773" i="1"/>
  <c r="S773" i="1"/>
  <c r="R773" i="1"/>
  <c r="O773" i="1"/>
  <c r="N773" i="1"/>
  <c r="K773" i="1"/>
  <c r="BB471" i="1" l="1"/>
  <c r="AY471" i="1"/>
  <c r="AX471" i="1"/>
  <c r="AU471" i="1"/>
  <c r="AT471" i="1"/>
  <c r="AQ471" i="1"/>
  <c r="AP471" i="1"/>
  <c r="AM471" i="1"/>
  <c r="AH471" i="1"/>
  <c r="AE471" i="1"/>
  <c r="AD471" i="1"/>
  <c r="AA471" i="1"/>
  <c r="Z471" i="1"/>
  <c r="W471" i="1"/>
  <c r="V471" i="1"/>
  <c r="S471" i="1"/>
  <c r="R471" i="1"/>
  <c r="O471" i="1"/>
  <c r="N471" i="1"/>
  <c r="K471" i="1"/>
  <c r="AT116" i="1" l="1"/>
  <c r="BB116" i="1"/>
  <c r="AY116" i="1"/>
  <c r="AX116" i="1"/>
  <c r="AU116" i="1"/>
  <c r="AQ116" i="1"/>
  <c r="AP116" i="1"/>
  <c r="AM116" i="1"/>
  <c r="AH116" i="1"/>
  <c r="AE116" i="1"/>
  <c r="AD116" i="1"/>
  <c r="AA116" i="1"/>
  <c r="Z116" i="1"/>
  <c r="W116" i="1"/>
  <c r="V116" i="1"/>
  <c r="S116" i="1"/>
  <c r="R116" i="1"/>
  <c r="O116" i="1"/>
  <c r="N116" i="1"/>
  <c r="K116" i="1"/>
  <c r="BB399" i="1" l="1"/>
  <c r="AY399" i="1"/>
  <c r="AX399" i="1"/>
  <c r="AU399" i="1"/>
  <c r="AT399" i="1"/>
  <c r="AQ399" i="1"/>
  <c r="AP399" i="1"/>
  <c r="AM399" i="1"/>
  <c r="AH399" i="1"/>
  <c r="AE399" i="1"/>
  <c r="AD399" i="1"/>
  <c r="AA399" i="1"/>
  <c r="Z399" i="1"/>
  <c r="W399" i="1"/>
  <c r="V399" i="1"/>
  <c r="S399" i="1"/>
  <c r="R399" i="1"/>
  <c r="O399" i="1"/>
  <c r="N399" i="1"/>
  <c r="K399" i="1"/>
  <c r="BB791" i="1"/>
  <c r="AY791" i="1"/>
  <c r="AX791" i="1"/>
  <c r="AU791" i="1"/>
  <c r="AT791" i="1"/>
  <c r="AQ791" i="1"/>
  <c r="AP791" i="1"/>
  <c r="AM791" i="1"/>
  <c r="AH791" i="1"/>
  <c r="AE791" i="1"/>
  <c r="AD791" i="1"/>
  <c r="AA791" i="1"/>
  <c r="Z791" i="1"/>
  <c r="W791" i="1"/>
  <c r="V791" i="1"/>
  <c r="S791" i="1"/>
  <c r="R791" i="1"/>
  <c r="O791" i="1"/>
  <c r="N791" i="1"/>
  <c r="K791" i="1"/>
  <c r="BB786" i="1"/>
  <c r="AY786" i="1"/>
  <c r="AX786" i="1"/>
  <c r="AU786" i="1"/>
  <c r="AT786" i="1"/>
  <c r="AQ786" i="1"/>
  <c r="AP786" i="1"/>
  <c r="AM786" i="1"/>
  <c r="AH786" i="1"/>
  <c r="AE786" i="1"/>
  <c r="AD786" i="1"/>
  <c r="AA786" i="1"/>
  <c r="Z786" i="1"/>
  <c r="W786" i="1"/>
  <c r="V786" i="1"/>
  <c r="S786" i="1"/>
  <c r="R786" i="1"/>
  <c r="O786" i="1"/>
  <c r="N786" i="1"/>
  <c r="K786" i="1"/>
  <c r="BB206" i="1"/>
  <c r="AY206" i="1"/>
  <c r="AX206" i="1"/>
  <c r="AU206" i="1"/>
  <c r="AT206" i="1"/>
  <c r="AQ206" i="1"/>
  <c r="AP206" i="1"/>
  <c r="AM206" i="1"/>
  <c r="AH206" i="1"/>
  <c r="AE206" i="1"/>
  <c r="AD206" i="1"/>
  <c r="AA206" i="1"/>
  <c r="Z206" i="1"/>
  <c r="W206" i="1"/>
  <c r="V206" i="1"/>
  <c r="S206" i="1"/>
  <c r="R206" i="1"/>
  <c r="O206" i="1"/>
  <c r="N206" i="1"/>
  <c r="K206" i="1"/>
  <c r="BB502" i="1"/>
  <c r="AY502" i="1"/>
  <c r="AX502" i="1"/>
  <c r="AU502" i="1"/>
  <c r="AT502" i="1"/>
  <c r="AQ502" i="1"/>
  <c r="AP502" i="1"/>
  <c r="AM502" i="1"/>
  <c r="AH502" i="1"/>
  <c r="AE502" i="1"/>
  <c r="AD502" i="1"/>
  <c r="AA502" i="1"/>
  <c r="Z502" i="1"/>
  <c r="W502" i="1"/>
  <c r="V502" i="1"/>
  <c r="S502" i="1"/>
  <c r="R502" i="1"/>
  <c r="O502" i="1"/>
  <c r="N502" i="1"/>
  <c r="K502" i="1"/>
  <c r="BB56" i="1"/>
  <c r="AY56" i="1"/>
  <c r="AX56" i="1"/>
  <c r="AU56" i="1"/>
  <c r="AT56" i="1"/>
  <c r="AQ56" i="1"/>
  <c r="AP56" i="1"/>
  <c r="AM56" i="1"/>
  <c r="AH56" i="1"/>
  <c r="AE56" i="1"/>
  <c r="AD56" i="1"/>
  <c r="AA56" i="1"/>
  <c r="Z56" i="1"/>
  <c r="W56" i="1"/>
  <c r="V56" i="1"/>
  <c r="S56" i="1"/>
  <c r="R56" i="1"/>
  <c r="O56" i="1"/>
  <c r="N56" i="1"/>
  <c r="K56" i="1"/>
  <c r="BB760" i="1"/>
  <c r="AY760" i="1"/>
  <c r="AX760" i="1"/>
  <c r="AU760" i="1"/>
  <c r="AT760" i="1"/>
  <c r="AQ760" i="1"/>
  <c r="AP760" i="1"/>
  <c r="AM760" i="1"/>
  <c r="AH760" i="1"/>
  <c r="AE760" i="1"/>
  <c r="AD760" i="1"/>
  <c r="AA760" i="1"/>
  <c r="Z760" i="1"/>
  <c r="W760" i="1"/>
  <c r="V760" i="1"/>
  <c r="S760" i="1"/>
  <c r="R760" i="1"/>
  <c r="O760" i="1"/>
  <c r="N760" i="1"/>
  <c r="K760" i="1"/>
  <c r="BB759" i="1"/>
  <c r="AY759" i="1"/>
  <c r="AX759" i="1"/>
  <c r="AU759" i="1"/>
  <c r="AT759" i="1"/>
  <c r="AQ759" i="1"/>
  <c r="AP759" i="1"/>
  <c r="AM759" i="1"/>
  <c r="AH759" i="1"/>
  <c r="AE759" i="1"/>
  <c r="AD759" i="1"/>
  <c r="AA759" i="1"/>
  <c r="Z759" i="1"/>
  <c r="W759" i="1"/>
  <c r="V759" i="1"/>
  <c r="S759" i="1"/>
  <c r="R759" i="1"/>
  <c r="O759" i="1"/>
  <c r="N759" i="1"/>
  <c r="K759" i="1"/>
  <c r="BB758" i="1"/>
  <c r="AY758" i="1"/>
  <c r="AX758" i="1"/>
  <c r="AU758" i="1"/>
  <c r="AT758" i="1"/>
  <c r="AQ758" i="1"/>
  <c r="AP758" i="1"/>
  <c r="AM758" i="1"/>
  <c r="AH758" i="1"/>
  <c r="AE758" i="1"/>
  <c r="AD758" i="1"/>
  <c r="AA758" i="1"/>
  <c r="Z758" i="1"/>
  <c r="W758" i="1"/>
  <c r="V758" i="1"/>
  <c r="S758" i="1"/>
  <c r="R758" i="1"/>
  <c r="O758" i="1"/>
  <c r="N758" i="1"/>
  <c r="K758" i="1"/>
  <c r="BB757" i="1"/>
  <c r="AY757" i="1"/>
  <c r="AX757" i="1"/>
  <c r="AU757" i="1"/>
  <c r="AT757" i="1"/>
  <c r="AQ757" i="1"/>
  <c r="AP757" i="1"/>
  <c r="AM757" i="1"/>
  <c r="AH757" i="1"/>
  <c r="AE757" i="1"/>
  <c r="AD757" i="1"/>
  <c r="AA757" i="1"/>
  <c r="Z757" i="1"/>
  <c r="W757" i="1"/>
  <c r="V757" i="1"/>
  <c r="S757" i="1"/>
  <c r="R757" i="1"/>
  <c r="O757" i="1"/>
  <c r="N757" i="1"/>
  <c r="K757" i="1"/>
  <c r="BB756" i="1"/>
  <c r="AY756" i="1"/>
  <c r="AX756" i="1"/>
  <c r="AU756" i="1"/>
  <c r="AT756" i="1"/>
  <c r="AQ756" i="1"/>
  <c r="AP756" i="1"/>
  <c r="AM756" i="1"/>
  <c r="AH756" i="1"/>
  <c r="AE756" i="1"/>
  <c r="AD756" i="1"/>
  <c r="AA756" i="1"/>
  <c r="Z756" i="1"/>
  <c r="W756" i="1"/>
  <c r="V756" i="1"/>
  <c r="S756" i="1"/>
  <c r="R756" i="1"/>
  <c r="O756" i="1"/>
  <c r="N756" i="1"/>
  <c r="K756" i="1"/>
  <c r="BB755" i="1"/>
  <c r="AY755" i="1"/>
  <c r="AX755" i="1"/>
  <c r="AU755" i="1"/>
  <c r="AT755" i="1"/>
  <c r="AQ755" i="1"/>
  <c r="AP755" i="1"/>
  <c r="AM755" i="1"/>
  <c r="AH755" i="1"/>
  <c r="AE755" i="1"/>
  <c r="AD755" i="1"/>
  <c r="AA755" i="1"/>
  <c r="Z755" i="1"/>
  <c r="W755" i="1"/>
  <c r="V755" i="1"/>
  <c r="S755" i="1"/>
  <c r="R755" i="1"/>
  <c r="O755" i="1"/>
  <c r="N755" i="1"/>
  <c r="K755" i="1"/>
  <c r="BB754" i="1"/>
  <c r="AY754" i="1"/>
  <c r="AX754" i="1"/>
  <c r="AU754" i="1"/>
  <c r="AT754" i="1"/>
  <c r="AQ754" i="1"/>
  <c r="AP754" i="1"/>
  <c r="AM754" i="1"/>
  <c r="AH754" i="1"/>
  <c r="AE754" i="1"/>
  <c r="AD754" i="1"/>
  <c r="AA754" i="1"/>
  <c r="Z754" i="1"/>
  <c r="W754" i="1"/>
  <c r="V754" i="1"/>
  <c r="S754" i="1"/>
  <c r="R754" i="1"/>
  <c r="O754" i="1"/>
  <c r="N754" i="1"/>
  <c r="K754" i="1"/>
  <c r="BB753" i="1"/>
  <c r="AY753" i="1"/>
  <c r="AX753" i="1"/>
  <c r="AU753" i="1"/>
  <c r="AT753" i="1"/>
  <c r="AQ753" i="1"/>
  <c r="AP753" i="1"/>
  <c r="AM753" i="1"/>
  <c r="AH753" i="1"/>
  <c r="AE753" i="1"/>
  <c r="AD753" i="1"/>
  <c r="AA753" i="1"/>
  <c r="Z753" i="1"/>
  <c r="W753" i="1"/>
  <c r="V753" i="1"/>
  <c r="S753" i="1"/>
  <c r="R753" i="1"/>
  <c r="O753" i="1"/>
  <c r="N753" i="1"/>
  <c r="K753" i="1"/>
  <c r="BB752" i="1"/>
  <c r="AY752" i="1"/>
  <c r="AX752" i="1"/>
  <c r="AU752" i="1"/>
  <c r="AT752" i="1"/>
  <c r="AQ752" i="1"/>
  <c r="AP752" i="1"/>
  <c r="AM752" i="1"/>
  <c r="AH752" i="1"/>
  <c r="AE752" i="1"/>
  <c r="AD752" i="1"/>
  <c r="AA752" i="1"/>
  <c r="Z752" i="1"/>
  <c r="W752" i="1"/>
  <c r="V752" i="1"/>
  <c r="S752" i="1"/>
  <c r="R752" i="1"/>
  <c r="O752" i="1"/>
  <c r="N752" i="1"/>
  <c r="K752" i="1"/>
  <c r="BB802" i="1"/>
  <c r="AY802" i="1"/>
  <c r="AX802" i="1"/>
  <c r="AU802" i="1"/>
  <c r="AT802" i="1"/>
  <c r="AQ802" i="1"/>
  <c r="AP802" i="1"/>
  <c r="AM802" i="1"/>
  <c r="AH802" i="1"/>
  <c r="AE802" i="1"/>
  <c r="AD802" i="1"/>
  <c r="AA802" i="1"/>
  <c r="Z802" i="1"/>
  <c r="W802" i="1"/>
  <c r="V802" i="1"/>
  <c r="S802" i="1"/>
  <c r="R802" i="1"/>
  <c r="O802" i="1"/>
  <c r="N802" i="1"/>
  <c r="K802" i="1"/>
  <c r="BB801" i="1"/>
  <c r="AY801" i="1"/>
  <c r="AX801" i="1"/>
  <c r="AU801" i="1"/>
  <c r="AT801" i="1"/>
  <c r="AQ801" i="1"/>
  <c r="AP801" i="1"/>
  <c r="AM801" i="1"/>
  <c r="AH801" i="1"/>
  <c r="AE801" i="1"/>
  <c r="AD801" i="1"/>
  <c r="AA801" i="1"/>
  <c r="Z801" i="1"/>
  <c r="W801" i="1"/>
  <c r="V801" i="1"/>
  <c r="S801" i="1"/>
  <c r="R801" i="1"/>
  <c r="O801" i="1"/>
  <c r="N801" i="1"/>
  <c r="K801" i="1"/>
  <c r="BB763" i="1"/>
  <c r="AY763" i="1"/>
  <c r="AX763" i="1"/>
  <c r="AU763" i="1"/>
  <c r="AT763" i="1"/>
  <c r="AQ763" i="1"/>
  <c r="AP763" i="1"/>
  <c r="AM763" i="1"/>
  <c r="AH763" i="1"/>
  <c r="AE763" i="1"/>
  <c r="AD763" i="1"/>
  <c r="AA763" i="1"/>
  <c r="Z763" i="1"/>
  <c r="W763" i="1"/>
  <c r="V763" i="1"/>
  <c r="S763" i="1"/>
  <c r="R763" i="1"/>
  <c r="O763" i="1"/>
  <c r="N763" i="1"/>
  <c r="K763" i="1"/>
  <c r="BB762" i="1"/>
  <c r="AY762" i="1"/>
  <c r="AX762" i="1"/>
  <c r="AU762" i="1"/>
  <c r="AT762" i="1"/>
  <c r="AQ762" i="1"/>
  <c r="AP762" i="1"/>
  <c r="AM762" i="1"/>
  <c r="AH762" i="1"/>
  <c r="AE762" i="1"/>
  <c r="AD762" i="1"/>
  <c r="AA762" i="1"/>
  <c r="Z762" i="1"/>
  <c r="W762" i="1"/>
  <c r="V762" i="1"/>
  <c r="S762" i="1"/>
  <c r="R762" i="1"/>
  <c r="O762" i="1"/>
  <c r="N762" i="1"/>
  <c r="K762" i="1"/>
  <c r="BB788" i="1"/>
  <c r="AY788" i="1"/>
  <c r="AX788" i="1"/>
  <c r="AU788" i="1"/>
  <c r="AT788" i="1"/>
  <c r="AQ788" i="1"/>
  <c r="AP788" i="1"/>
  <c r="AM788" i="1"/>
  <c r="AH788" i="1"/>
  <c r="AE788" i="1"/>
  <c r="AD788" i="1"/>
  <c r="AA788" i="1"/>
  <c r="Z788" i="1"/>
  <c r="W788" i="1"/>
  <c r="V788" i="1"/>
  <c r="S788" i="1"/>
  <c r="R788" i="1"/>
  <c r="O788" i="1"/>
  <c r="N788" i="1"/>
  <c r="K788" i="1"/>
  <c r="BB447" i="1"/>
  <c r="AY447" i="1"/>
  <c r="AX447" i="1"/>
  <c r="AU447" i="1"/>
  <c r="AT447" i="1"/>
  <c r="AQ447" i="1"/>
  <c r="AP447" i="1"/>
  <c r="AM447" i="1"/>
  <c r="AH447" i="1"/>
  <c r="AE447" i="1"/>
  <c r="AD447" i="1"/>
  <c r="AA447" i="1"/>
  <c r="Z447" i="1"/>
  <c r="W447" i="1"/>
  <c r="V447" i="1"/>
  <c r="S447" i="1"/>
  <c r="R447" i="1"/>
  <c r="O447" i="1"/>
  <c r="N447" i="1"/>
  <c r="K447" i="1"/>
  <c r="BB415" i="1"/>
  <c r="AY415" i="1"/>
  <c r="AX415" i="1"/>
  <c r="AU415" i="1"/>
  <c r="AT415" i="1"/>
  <c r="AQ415" i="1"/>
  <c r="AP415" i="1"/>
  <c r="AM415" i="1"/>
  <c r="AH415" i="1"/>
  <c r="AE415" i="1"/>
  <c r="AD415" i="1"/>
  <c r="AA415" i="1"/>
  <c r="Z415" i="1"/>
  <c r="W415" i="1"/>
  <c r="V415" i="1"/>
  <c r="S415" i="1"/>
  <c r="R415" i="1"/>
  <c r="O415" i="1"/>
  <c r="N415" i="1"/>
  <c r="K415" i="1"/>
  <c r="BB792" i="1"/>
  <c r="AY792" i="1"/>
  <c r="AX792" i="1"/>
  <c r="AU792" i="1"/>
  <c r="AT792" i="1"/>
  <c r="AQ792" i="1"/>
  <c r="AP792" i="1"/>
  <c r="AM792" i="1"/>
  <c r="AH792" i="1"/>
  <c r="AE792" i="1"/>
  <c r="AD792" i="1"/>
  <c r="AA792" i="1"/>
  <c r="Z792" i="1"/>
  <c r="W792" i="1"/>
  <c r="V792" i="1"/>
  <c r="S792" i="1"/>
  <c r="R792" i="1"/>
  <c r="O792" i="1"/>
  <c r="N792" i="1"/>
  <c r="K792" i="1"/>
  <c r="BB790" i="1"/>
  <c r="AY790" i="1"/>
  <c r="AX790" i="1"/>
  <c r="AU790" i="1"/>
  <c r="AT790" i="1"/>
  <c r="AQ790" i="1"/>
  <c r="AP790" i="1"/>
  <c r="AM790" i="1"/>
  <c r="AH790" i="1"/>
  <c r="AE790" i="1"/>
  <c r="AD790" i="1"/>
  <c r="AA790" i="1"/>
  <c r="Z790" i="1"/>
  <c r="W790" i="1"/>
  <c r="V790" i="1"/>
  <c r="S790" i="1"/>
  <c r="R790" i="1"/>
  <c r="O790" i="1"/>
  <c r="N790" i="1"/>
  <c r="K790" i="1"/>
  <c r="BB789" i="1"/>
  <c r="AY789" i="1"/>
  <c r="AX789" i="1"/>
  <c r="AU789" i="1"/>
  <c r="AT789" i="1"/>
  <c r="AQ789" i="1"/>
  <c r="AP789" i="1"/>
  <c r="AM789" i="1"/>
  <c r="AH789" i="1"/>
  <c r="AE789" i="1"/>
  <c r="AD789" i="1"/>
  <c r="AA789" i="1"/>
  <c r="Z789" i="1"/>
  <c r="W789" i="1"/>
  <c r="V789" i="1"/>
  <c r="S789" i="1"/>
  <c r="R789" i="1"/>
  <c r="O789" i="1"/>
  <c r="N789" i="1"/>
  <c r="K789" i="1"/>
  <c r="BB733" i="1"/>
  <c r="AY733" i="1"/>
  <c r="AX733" i="1"/>
  <c r="AU733" i="1"/>
  <c r="AT733" i="1"/>
  <c r="AQ733" i="1"/>
  <c r="AP733" i="1"/>
  <c r="AM733" i="1"/>
  <c r="AH733" i="1"/>
  <c r="AE733" i="1"/>
  <c r="AD733" i="1"/>
  <c r="AA733" i="1"/>
  <c r="Z733" i="1"/>
  <c r="W733" i="1"/>
  <c r="V733" i="1"/>
  <c r="S733" i="1"/>
  <c r="R733" i="1"/>
  <c r="O733" i="1"/>
  <c r="N733" i="1"/>
  <c r="K733" i="1"/>
  <c r="BB270" i="1"/>
  <c r="AY270" i="1"/>
  <c r="AX270" i="1"/>
  <c r="AU270" i="1"/>
  <c r="AT270" i="1"/>
  <c r="AQ270" i="1"/>
  <c r="AP270" i="1"/>
  <c r="AM270" i="1"/>
  <c r="AH270" i="1"/>
  <c r="AE270" i="1"/>
  <c r="AD270" i="1"/>
  <c r="AA270" i="1"/>
  <c r="Z270" i="1"/>
  <c r="W270" i="1"/>
  <c r="V270" i="1"/>
  <c r="S270" i="1"/>
  <c r="R270" i="1"/>
  <c r="O270" i="1"/>
  <c r="N270" i="1"/>
  <c r="K270" i="1"/>
  <c r="BB311" i="1"/>
  <c r="AY311" i="1"/>
  <c r="AX311" i="1"/>
  <c r="AU311" i="1"/>
  <c r="AT311" i="1"/>
  <c r="AQ311" i="1"/>
  <c r="AP311" i="1"/>
  <c r="AM311" i="1"/>
  <c r="AH311" i="1"/>
  <c r="AE311" i="1"/>
  <c r="AD311" i="1"/>
  <c r="AA311" i="1"/>
  <c r="Z311" i="1"/>
  <c r="W311" i="1"/>
  <c r="V311" i="1"/>
  <c r="S311" i="1"/>
  <c r="R311" i="1"/>
  <c r="O311" i="1"/>
  <c r="N311" i="1"/>
  <c r="K311" i="1"/>
  <c r="BB805" i="1"/>
  <c r="AY805" i="1"/>
  <c r="AX805" i="1"/>
  <c r="AU805" i="1"/>
  <c r="AT805" i="1"/>
  <c r="AQ805" i="1"/>
  <c r="AP805" i="1"/>
  <c r="AM805" i="1"/>
  <c r="AH805" i="1"/>
  <c r="AE805" i="1"/>
  <c r="AD805" i="1"/>
  <c r="AA805" i="1"/>
  <c r="Z805" i="1"/>
  <c r="W805" i="1"/>
  <c r="V805" i="1"/>
  <c r="S805" i="1"/>
  <c r="R805" i="1"/>
  <c r="O805" i="1"/>
  <c r="N805" i="1"/>
  <c r="K805" i="1"/>
  <c r="BB804" i="1"/>
  <c r="AY804" i="1"/>
  <c r="AX804" i="1"/>
  <c r="AU804" i="1"/>
  <c r="AT804" i="1"/>
  <c r="AQ804" i="1"/>
  <c r="AP804" i="1"/>
  <c r="AM804" i="1"/>
  <c r="AH804" i="1"/>
  <c r="AE804" i="1"/>
  <c r="AD804" i="1"/>
  <c r="AA804" i="1"/>
  <c r="Z804" i="1"/>
  <c r="W804" i="1"/>
  <c r="V804" i="1"/>
  <c r="S804" i="1"/>
  <c r="R804" i="1"/>
  <c r="O804" i="1"/>
  <c r="N804" i="1"/>
  <c r="K804" i="1"/>
  <c r="BB803" i="1"/>
  <c r="AY803" i="1"/>
  <c r="AX803" i="1"/>
  <c r="AU803" i="1"/>
  <c r="AT803" i="1"/>
  <c r="AQ803" i="1"/>
  <c r="AP803" i="1"/>
  <c r="AM803" i="1"/>
  <c r="AH803" i="1"/>
  <c r="AE803" i="1"/>
  <c r="AD803" i="1"/>
  <c r="AA803" i="1"/>
  <c r="Z803" i="1"/>
  <c r="W803" i="1"/>
  <c r="V803" i="1"/>
  <c r="S803" i="1"/>
  <c r="R803" i="1"/>
  <c r="O803" i="1"/>
  <c r="N803" i="1"/>
  <c r="K803" i="1"/>
  <c r="BB761" i="1"/>
  <c r="AY761" i="1"/>
  <c r="AX761" i="1"/>
  <c r="AU761" i="1"/>
  <c r="AT761" i="1"/>
  <c r="AQ761" i="1"/>
  <c r="AP761" i="1"/>
  <c r="AM761" i="1"/>
  <c r="AH761" i="1"/>
  <c r="AE761" i="1"/>
  <c r="AD761" i="1"/>
  <c r="AA761" i="1"/>
  <c r="Z761" i="1"/>
  <c r="W761" i="1"/>
  <c r="V761" i="1"/>
  <c r="S761" i="1"/>
  <c r="R761" i="1"/>
  <c r="O761" i="1"/>
  <c r="N761" i="1"/>
  <c r="K761" i="1"/>
  <c r="BB751" i="1"/>
  <c r="AY751" i="1"/>
  <c r="AX751" i="1"/>
  <c r="AU751" i="1"/>
  <c r="AT751" i="1"/>
  <c r="AQ751" i="1"/>
  <c r="AP751" i="1"/>
  <c r="AM751" i="1"/>
  <c r="AH751" i="1"/>
  <c r="AE751" i="1"/>
  <c r="AD751" i="1"/>
  <c r="AA751" i="1"/>
  <c r="Z751" i="1"/>
  <c r="W751" i="1"/>
  <c r="V751" i="1"/>
  <c r="S751" i="1"/>
  <c r="R751" i="1"/>
  <c r="O751" i="1"/>
  <c r="N751" i="1"/>
  <c r="K751" i="1"/>
  <c r="BB750" i="1"/>
  <c r="AY750" i="1"/>
  <c r="AX750" i="1"/>
  <c r="AU750" i="1"/>
  <c r="AT750" i="1"/>
  <c r="AQ750" i="1"/>
  <c r="AP750" i="1"/>
  <c r="AM750" i="1"/>
  <c r="AH750" i="1"/>
  <c r="AE750" i="1"/>
  <c r="AD750" i="1"/>
  <c r="AA750" i="1"/>
  <c r="Z750" i="1"/>
  <c r="W750" i="1"/>
  <c r="V750" i="1"/>
  <c r="S750" i="1"/>
  <c r="R750" i="1"/>
  <c r="O750" i="1"/>
  <c r="N750" i="1"/>
  <c r="K750" i="1"/>
  <c r="BB749" i="1"/>
  <c r="AY749" i="1"/>
  <c r="AX749" i="1"/>
  <c r="AU749" i="1"/>
  <c r="AT749" i="1"/>
  <c r="AQ749" i="1"/>
  <c r="AP749" i="1"/>
  <c r="AM749" i="1"/>
  <c r="AH749" i="1"/>
  <c r="AE749" i="1"/>
  <c r="AD749" i="1"/>
  <c r="AA749" i="1"/>
  <c r="Z749" i="1"/>
  <c r="W749" i="1"/>
  <c r="V749" i="1"/>
  <c r="S749" i="1"/>
  <c r="R749" i="1"/>
  <c r="O749" i="1"/>
  <c r="N749" i="1"/>
  <c r="K749" i="1"/>
  <c r="BB748" i="1"/>
  <c r="AY748" i="1"/>
  <c r="AX748" i="1"/>
  <c r="AU748" i="1"/>
  <c r="AT748" i="1"/>
  <c r="AQ748" i="1"/>
  <c r="AP748" i="1"/>
  <c r="AM748" i="1"/>
  <c r="AH748" i="1"/>
  <c r="AE748" i="1"/>
  <c r="AD748" i="1"/>
  <c r="AA748" i="1"/>
  <c r="Z748" i="1"/>
  <c r="W748" i="1"/>
  <c r="V748" i="1"/>
  <c r="S748" i="1"/>
  <c r="R748" i="1"/>
  <c r="O748" i="1"/>
  <c r="N748" i="1"/>
  <c r="K748" i="1"/>
  <c r="BB747" i="1"/>
  <c r="AY747" i="1"/>
  <c r="AX747" i="1"/>
  <c r="AU747" i="1"/>
  <c r="AT747" i="1"/>
  <c r="AQ747" i="1"/>
  <c r="AP747" i="1"/>
  <c r="AM747" i="1"/>
  <c r="AH747" i="1"/>
  <c r="AE747" i="1"/>
  <c r="AD747" i="1"/>
  <c r="AA747" i="1"/>
  <c r="Z747" i="1"/>
  <c r="W747" i="1"/>
  <c r="V747" i="1"/>
  <c r="S747" i="1"/>
  <c r="R747" i="1"/>
  <c r="O747" i="1"/>
  <c r="N747" i="1"/>
  <c r="K747" i="1"/>
  <c r="BB746" i="1"/>
  <c r="AY746" i="1"/>
  <c r="AX746" i="1"/>
  <c r="AU746" i="1"/>
  <c r="AT746" i="1"/>
  <c r="AQ746" i="1"/>
  <c r="AP746" i="1"/>
  <c r="AM746" i="1"/>
  <c r="AH746" i="1"/>
  <c r="AE746" i="1"/>
  <c r="AD746" i="1"/>
  <c r="AA746" i="1"/>
  <c r="Z746" i="1"/>
  <c r="W746" i="1"/>
  <c r="V746" i="1"/>
  <c r="S746" i="1"/>
  <c r="R746" i="1"/>
  <c r="O746" i="1"/>
  <c r="N746" i="1"/>
  <c r="K746" i="1"/>
  <c r="BB745" i="1"/>
  <c r="AY745" i="1"/>
  <c r="AX745" i="1"/>
  <c r="AU745" i="1"/>
  <c r="AT745" i="1"/>
  <c r="AQ745" i="1"/>
  <c r="AP745" i="1"/>
  <c r="AM745" i="1"/>
  <c r="AH745" i="1"/>
  <c r="AE745" i="1"/>
  <c r="AD745" i="1"/>
  <c r="AA745" i="1"/>
  <c r="Z745" i="1"/>
  <c r="W745" i="1"/>
  <c r="V745" i="1"/>
  <c r="S745" i="1"/>
  <c r="R745" i="1"/>
  <c r="O745" i="1"/>
  <c r="N745" i="1"/>
  <c r="K745" i="1"/>
  <c r="BB744" i="1"/>
  <c r="AY744" i="1"/>
  <c r="AX744" i="1"/>
  <c r="AU744" i="1"/>
  <c r="AT744" i="1"/>
  <c r="AQ744" i="1"/>
  <c r="AP744" i="1"/>
  <c r="AM744" i="1"/>
  <c r="AH744" i="1"/>
  <c r="AE744" i="1"/>
  <c r="AD744" i="1"/>
  <c r="AA744" i="1"/>
  <c r="Z744" i="1"/>
  <c r="W744" i="1"/>
  <c r="V744" i="1"/>
  <c r="S744" i="1"/>
  <c r="R744" i="1"/>
  <c r="O744" i="1"/>
  <c r="N744" i="1"/>
  <c r="K744" i="1"/>
  <c r="BB743" i="1"/>
  <c r="AY743" i="1"/>
  <c r="AX743" i="1"/>
  <c r="AU743" i="1"/>
  <c r="AT743" i="1"/>
  <c r="AQ743" i="1"/>
  <c r="AP743" i="1"/>
  <c r="AM743" i="1"/>
  <c r="AH743" i="1"/>
  <c r="AE743" i="1"/>
  <c r="AD743" i="1"/>
  <c r="AA743" i="1"/>
  <c r="Z743" i="1"/>
  <c r="W743" i="1"/>
  <c r="V743" i="1"/>
  <c r="S743" i="1"/>
  <c r="R743" i="1"/>
  <c r="O743" i="1"/>
  <c r="N743" i="1"/>
  <c r="K743" i="1"/>
  <c r="BB742" i="1"/>
  <c r="AY742" i="1"/>
  <c r="AX742" i="1"/>
  <c r="AU742" i="1"/>
  <c r="AT742" i="1"/>
  <c r="AQ742" i="1"/>
  <c r="AP742" i="1"/>
  <c r="AM742" i="1"/>
  <c r="AH742" i="1"/>
  <c r="AE742" i="1"/>
  <c r="AD742" i="1"/>
  <c r="AA742" i="1"/>
  <c r="Z742" i="1"/>
  <c r="W742" i="1"/>
  <c r="V742" i="1"/>
  <c r="S742" i="1"/>
  <c r="R742" i="1"/>
  <c r="O742" i="1"/>
  <c r="N742" i="1"/>
  <c r="K742" i="1"/>
  <c r="BB741" i="1"/>
  <c r="AY741" i="1"/>
  <c r="AX741" i="1"/>
  <c r="AU741" i="1"/>
  <c r="AT741" i="1"/>
  <c r="AQ741" i="1"/>
  <c r="AP741" i="1"/>
  <c r="AM741" i="1"/>
  <c r="AH741" i="1"/>
  <c r="AE741" i="1"/>
  <c r="AD741" i="1"/>
  <c r="AA741" i="1"/>
  <c r="Z741" i="1"/>
  <c r="W741" i="1"/>
  <c r="V741" i="1"/>
  <c r="S741" i="1"/>
  <c r="R741" i="1"/>
  <c r="O741" i="1"/>
  <c r="N741" i="1"/>
  <c r="K741" i="1"/>
  <c r="BB200" i="1"/>
  <c r="AY200" i="1"/>
  <c r="AX200" i="1"/>
  <c r="AU200" i="1"/>
  <c r="AT200" i="1"/>
  <c r="AQ200" i="1"/>
  <c r="AP200" i="1"/>
  <c r="AM200" i="1"/>
  <c r="AH200" i="1"/>
  <c r="AE200" i="1"/>
  <c r="AD200" i="1"/>
  <c r="AA200" i="1"/>
  <c r="Z200" i="1"/>
  <c r="W200" i="1"/>
  <c r="V200" i="1"/>
  <c r="S200" i="1"/>
  <c r="R200" i="1"/>
  <c r="O200" i="1"/>
  <c r="N200" i="1"/>
  <c r="K200" i="1"/>
  <c r="BB784" i="1"/>
  <c r="AY784" i="1"/>
  <c r="AX784" i="1"/>
  <c r="AU784" i="1"/>
  <c r="AT784" i="1"/>
  <c r="AQ784" i="1"/>
  <c r="AP784" i="1"/>
  <c r="AM784" i="1"/>
  <c r="AH784" i="1"/>
  <c r="AE784" i="1"/>
  <c r="AD784" i="1"/>
  <c r="AA784" i="1"/>
  <c r="Z784" i="1"/>
  <c r="W784" i="1"/>
  <c r="V784" i="1"/>
  <c r="S784" i="1"/>
  <c r="R784" i="1"/>
  <c r="O784" i="1"/>
  <c r="N784" i="1"/>
  <c r="K784" i="1"/>
  <c r="BB273" i="1"/>
  <c r="AY273" i="1"/>
  <c r="AX273" i="1"/>
  <c r="AU273" i="1"/>
  <c r="AT273" i="1"/>
  <c r="AQ273" i="1"/>
  <c r="AP273" i="1"/>
  <c r="AM273" i="1"/>
  <c r="AH273" i="1"/>
  <c r="AE273" i="1"/>
  <c r="AD273" i="1"/>
  <c r="AA273" i="1"/>
  <c r="Z273" i="1"/>
  <c r="W273" i="1"/>
  <c r="V273" i="1"/>
  <c r="S273" i="1"/>
  <c r="R273" i="1"/>
  <c r="O273" i="1"/>
  <c r="N273" i="1"/>
  <c r="K273" i="1"/>
  <c r="BB246" i="1"/>
  <c r="AY246" i="1"/>
  <c r="AX246" i="1"/>
  <c r="AU246" i="1"/>
  <c r="AT246" i="1"/>
  <c r="AQ246" i="1"/>
  <c r="AP246" i="1"/>
  <c r="AM246" i="1"/>
  <c r="AH246" i="1"/>
  <c r="AE246" i="1"/>
  <c r="AD246" i="1"/>
  <c r="AA246" i="1"/>
  <c r="Z246" i="1"/>
  <c r="W246" i="1"/>
  <c r="V246" i="1"/>
  <c r="S246" i="1"/>
  <c r="R246" i="1"/>
  <c r="O246" i="1"/>
  <c r="N246" i="1"/>
  <c r="K246" i="1"/>
  <c r="BB267" i="1"/>
  <c r="AY267" i="1"/>
  <c r="AX267" i="1"/>
  <c r="AU267" i="1"/>
  <c r="AT267" i="1"/>
  <c r="AQ267" i="1"/>
  <c r="AP267" i="1"/>
  <c r="AM267" i="1"/>
  <c r="AH267" i="1"/>
  <c r="AE267" i="1"/>
  <c r="AD267" i="1"/>
  <c r="AA267" i="1"/>
  <c r="Z267" i="1"/>
  <c r="W267" i="1"/>
  <c r="V267" i="1"/>
  <c r="S267" i="1"/>
  <c r="R267" i="1"/>
  <c r="O267" i="1"/>
  <c r="N267" i="1"/>
  <c r="K267" i="1"/>
  <c r="BB327" i="1"/>
  <c r="AY327" i="1"/>
  <c r="AX327" i="1"/>
  <c r="AU327" i="1"/>
  <c r="AT327" i="1"/>
  <c r="AQ327" i="1"/>
  <c r="AP327" i="1"/>
  <c r="AM327" i="1"/>
  <c r="AH327" i="1"/>
  <c r="AE327" i="1"/>
  <c r="AD327" i="1"/>
  <c r="AA327" i="1"/>
  <c r="Z327" i="1"/>
  <c r="W327" i="1"/>
  <c r="V327" i="1"/>
  <c r="S327" i="1"/>
  <c r="R327" i="1"/>
  <c r="O327" i="1"/>
  <c r="N327" i="1"/>
  <c r="K327" i="1"/>
  <c r="BB272" i="1"/>
  <c r="AY272" i="1"/>
  <c r="AX272" i="1"/>
  <c r="AU272" i="1"/>
  <c r="AT272" i="1"/>
  <c r="AQ272" i="1"/>
  <c r="AP272" i="1"/>
  <c r="AM272" i="1"/>
  <c r="AH272" i="1"/>
  <c r="AE272" i="1"/>
  <c r="AD272" i="1"/>
  <c r="AA272" i="1"/>
  <c r="Z272" i="1"/>
  <c r="W272" i="1"/>
  <c r="V272" i="1"/>
  <c r="S272" i="1"/>
  <c r="R272" i="1"/>
  <c r="O272" i="1"/>
  <c r="N272" i="1"/>
  <c r="K272" i="1"/>
  <c r="BB729" i="1"/>
  <c r="AY729" i="1"/>
  <c r="AX729" i="1"/>
  <c r="AU729" i="1"/>
  <c r="AT729" i="1"/>
  <c r="AQ729" i="1"/>
  <c r="AP729" i="1"/>
  <c r="AM729" i="1"/>
  <c r="AH729" i="1"/>
  <c r="AE729" i="1"/>
  <c r="AD729" i="1"/>
  <c r="AA729" i="1"/>
  <c r="Z729" i="1"/>
  <c r="W729" i="1"/>
  <c r="V729" i="1"/>
  <c r="S729" i="1"/>
  <c r="R729" i="1"/>
  <c r="O729" i="1"/>
  <c r="N729" i="1"/>
  <c r="K729" i="1"/>
  <c r="BB728" i="1"/>
  <c r="AY728" i="1"/>
  <c r="AX728" i="1"/>
  <c r="AU728" i="1"/>
  <c r="AT728" i="1"/>
  <c r="AQ728" i="1"/>
  <c r="AP728" i="1"/>
  <c r="AM728" i="1"/>
  <c r="AH728" i="1"/>
  <c r="AE728" i="1"/>
  <c r="AD728" i="1"/>
  <c r="AA728" i="1"/>
  <c r="Z728" i="1"/>
  <c r="W728" i="1"/>
  <c r="V728" i="1"/>
  <c r="S728" i="1"/>
  <c r="R728" i="1"/>
  <c r="O728" i="1"/>
  <c r="N728" i="1"/>
  <c r="K728" i="1"/>
  <c r="BB727" i="1"/>
  <c r="AY727" i="1"/>
  <c r="AX727" i="1"/>
  <c r="AU727" i="1"/>
  <c r="AT727" i="1"/>
  <c r="AQ727" i="1"/>
  <c r="AP727" i="1"/>
  <c r="AM727" i="1"/>
  <c r="AH727" i="1"/>
  <c r="AE727" i="1"/>
  <c r="AD727" i="1"/>
  <c r="AA727" i="1"/>
  <c r="Z727" i="1"/>
  <c r="W727" i="1"/>
  <c r="V727" i="1"/>
  <c r="S727" i="1"/>
  <c r="R727" i="1"/>
  <c r="O727" i="1"/>
  <c r="N727" i="1"/>
  <c r="K727" i="1"/>
  <c r="BB726" i="1"/>
  <c r="AY726" i="1"/>
  <c r="AX726" i="1"/>
  <c r="AU726" i="1"/>
  <c r="AT726" i="1"/>
  <c r="AQ726" i="1"/>
  <c r="AP726" i="1"/>
  <c r="AM726" i="1"/>
  <c r="AH726" i="1"/>
  <c r="AE726" i="1"/>
  <c r="AD726" i="1"/>
  <c r="AA726" i="1"/>
  <c r="Z726" i="1"/>
  <c r="W726" i="1"/>
  <c r="V726" i="1"/>
  <c r="S726" i="1"/>
  <c r="R726" i="1"/>
  <c r="O726" i="1"/>
  <c r="N726" i="1"/>
  <c r="K726" i="1"/>
  <c r="BB807" i="1"/>
  <c r="AY807" i="1"/>
  <c r="AX807" i="1"/>
  <c r="AU807" i="1"/>
  <c r="AT807" i="1"/>
  <c r="AQ807" i="1"/>
  <c r="AP807" i="1"/>
  <c r="AM807" i="1"/>
  <c r="AH807" i="1"/>
  <c r="AE807" i="1"/>
  <c r="AD807" i="1"/>
  <c r="AA807" i="1"/>
  <c r="Z807" i="1"/>
  <c r="W807" i="1"/>
  <c r="V807" i="1"/>
  <c r="S807" i="1"/>
  <c r="R807" i="1"/>
  <c r="O807" i="1"/>
  <c r="N807" i="1"/>
  <c r="K807" i="1"/>
  <c r="BB806" i="1"/>
  <c r="AY806" i="1"/>
  <c r="AX806" i="1"/>
  <c r="AU806" i="1"/>
  <c r="AT806" i="1"/>
  <c r="AQ806" i="1"/>
  <c r="AP806" i="1"/>
  <c r="AM806" i="1"/>
  <c r="AH806" i="1"/>
  <c r="AE806" i="1"/>
  <c r="AD806" i="1"/>
  <c r="AA806" i="1"/>
  <c r="Z806" i="1"/>
  <c r="W806" i="1"/>
  <c r="V806" i="1"/>
  <c r="S806" i="1"/>
  <c r="R806" i="1"/>
  <c r="O806" i="1"/>
  <c r="N806" i="1"/>
  <c r="K806" i="1"/>
  <c r="BB732" i="1"/>
  <c r="AY732" i="1"/>
  <c r="AX732" i="1"/>
  <c r="AU732" i="1"/>
  <c r="AT732" i="1"/>
  <c r="AQ732" i="1"/>
  <c r="AP732" i="1"/>
  <c r="AM732" i="1"/>
  <c r="AH732" i="1"/>
  <c r="AE732" i="1"/>
  <c r="AD732" i="1"/>
  <c r="AA732" i="1"/>
  <c r="Z732" i="1"/>
  <c r="W732" i="1"/>
  <c r="V732" i="1"/>
  <c r="S732" i="1"/>
  <c r="R732" i="1"/>
  <c r="O732" i="1"/>
  <c r="N732" i="1"/>
  <c r="K732" i="1"/>
  <c r="BB271" i="1"/>
  <c r="AY271" i="1"/>
  <c r="AX271" i="1"/>
  <c r="AU271" i="1"/>
  <c r="AT271" i="1"/>
  <c r="AQ271" i="1"/>
  <c r="AP271" i="1"/>
  <c r="AM271" i="1"/>
  <c r="AH271" i="1"/>
  <c r="AE271" i="1"/>
  <c r="AD271" i="1"/>
  <c r="AA271" i="1"/>
  <c r="Z271" i="1"/>
  <c r="W271" i="1"/>
  <c r="V271" i="1"/>
  <c r="S271" i="1"/>
  <c r="R271" i="1"/>
  <c r="O271" i="1"/>
  <c r="N271" i="1"/>
  <c r="K271" i="1"/>
  <c r="BB737" i="1"/>
  <c r="AY737" i="1"/>
  <c r="AX737" i="1"/>
  <c r="AU737" i="1"/>
  <c r="AT737" i="1"/>
  <c r="AQ737" i="1"/>
  <c r="AP737" i="1"/>
  <c r="AM737" i="1"/>
  <c r="AH737" i="1"/>
  <c r="AE737" i="1"/>
  <c r="AD737" i="1"/>
  <c r="AA737" i="1"/>
  <c r="Z737" i="1"/>
  <c r="W737" i="1"/>
  <c r="V737" i="1"/>
  <c r="S737" i="1"/>
  <c r="R737" i="1"/>
  <c r="N737" i="1"/>
  <c r="K737" i="1"/>
  <c r="BB736" i="1"/>
  <c r="AY736" i="1"/>
  <c r="AX736" i="1"/>
  <c r="AU736" i="1"/>
  <c r="AT736" i="1"/>
  <c r="AQ736" i="1"/>
  <c r="AP736" i="1"/>
  <c r="AM736" i="1"/>
  <c r="AH736" i="1"/>
  <c r="AE736" i="1"/>
  <c r="AD736" i="1"/>
  <c r="AA736" i="1"/>
  <c r="Z736" i="1"/>
  <c r="W736" i="1"/>
  <c r="V736" i="1"/>
  <c r="S736" i="1"/>
  <c r="R736" i="1"/>
  <c r="O736" i="1"/>
  <c r="N736" i="1"/>
  <c r="K736" i="1"/>
  <c r="BB735" i="1"/>
  <c r="AY735" i="1"/>
  <c r="AX735" i="1"/>
  <c r="AU735" i="1"/>
  <c r="AT735" i="1"/>
  <c r="AQ735" i="1"/>
  <c r="AP735" i="1"/>
  <c r="AM735" i="1"/>
  <c r="AH735" i="1"/>
  <c r="AE735" i="1"/>
  <c r="AD735" i="1"/>
  <c r="AA735" i="1"/>
  <c r="Z735" i="1"/>
  <c r="W735" i="1"/>
  <c r="V735" i="1"/>
  <c r="S735" i="1"/>
  <c r="R735" i="1"/>
  <c r="O735" i="1"/>
  <c r="N735" i="1"/>
  <c r="K735" i="1"/>
  <c r="BB734" i="1"/>
  <c r="AY734" i="1"/>
  <c r="AX734" i="1"/>
  <c r="AU734" i="1"/>
  <c r="AT734" i="1"/>
  <c r="AQ734" i="1"/>
  <c r="AP734" i="1"/>
  <c r="AM734" i="1"/>
  <c r="AH734" i="1"/>
  <c r="AE734" i="1"/>
  <c r="AD734" i="1"/>
  <c r="AA734" i="1"/>
  <c r="Z734" i="1"/>
  <c r="W734" i="1"/>
  <c r="V734" i="1"/>
  <c r="S734" i="1"/>
  <c r="R734" i="1"/>
  <c r="O734" i="1"/>
  <c r="N734" i="1"/>
  <c r="K734" i="1"/>
  <c r="BB257" i="1"/>
  <c r="AY257" i="1"/>
  <c r="AX257" i="1"/>
  <c r="AU257" i="1"/>
  <c r="AT257" i="1"/>
  <c r="AQ257" i="1"/>
  <c r="AP257" i="1"/>
  <c r="AM257" i="1"/>
  <c r="AH257" i="1"/>
  <c r="AE257" i="1"/>
  <c r="AD257" i="1"/>
  <c r="AA257" i="1"/>
  <c r="Z257" i="1"/>
  <c r="W257" i="1"/>
  <c r="V257" i="1"/>
  <c r="S257" i="1"/>
  <c r="R257" i="1"/>
  <c r="O257" i="1"/>
  <c r="N257" i="1"/>
  <c r="K257" i="1"/>
  <c r="BB47" i="1"/>
  <c r="BB276" i="1"/>
  <c r="AY276" i="1"/>
  <c r="AX276" i="1"/>
  <c r="AU276" i="1"/>
  <c r="AT276" i="1"/>
  <c r="AQ276" i="1"/>
  <c r="AP276" i="1"/>
  <c r="AM276" i="1"/>
  <c r="AH276" i="1"/>
  <c r="AE276" i="1"/>
  <c r="AD276" i="1"/>
  <c r="AA276" i="1"/>
  <c r="Z276" i="1"/>
  <c r="W276" i="1"/>
  <c r="V276" i="1"/>
  <c r="S276" i="1"/>
  <c r="R276" i="1"/>
  <c r="O276" i="1"/>
  <c r="N276" i="1"/>
  <c r="K276" i="1"/>
  <c r="AY47" i="1"/>
  <c r="AX47" i="1"/>
  <c r="AU47" i="1"/>
  <c r="AT47" i="1"/>
  <c r="AQ47" i="1"/>
  <c r="AP47" i="1"/>
  <c r="AM47" i="1"/>
  <c r="AH47" i="1"/>
  <c r="AE47" i="1"/>
  <c r="AD47" i="1"/>
  <c r="AA47" i="1"/>
  <c r="Z47" i="1"/>
  <c r="W47" i="1"/>
  <c r="V47" i="1"/>
  <c r="S47" i="1"/>
  <c r="R47" i="1"/>
  <c r="O47" i="1"/>
  <c r="N47" i="1"/>
  <c r="K47" i="1"/>
  <c r="J13" i="14"/>
  <c r="BB349" i="1"/>
  <c r="AY349" i="1"/>
  <c r="AX349" i="1"/>
  <c r="AU349" i="1"/>
  <c r="AT349" i="1"/>
  <c r="AQ349" i="1"/>
  <c r="AP349" i="1"/>
  <c r="AM349" i="1"/>
  <c r="AH349" i="1"/>
  <c r="AE349" i="1"/>
  <c r="AD349" i="1"/>
  <c r="AA349" i="1"/>
  <c r="Z349" i="1"/>
  <c r="W349" i="1"/>
  <c r="V349" i="1"/>
  <c r="S349" i="1"/>
  <c r="R349" i="1"/>
  <c r="O349" i="1"/>
  <c r="N349" i="1"/>
  <c r="K349" i="1"/>
  <c r="BB208" i="1"/>
  <c r="AY208" i="1"/>
  <c r="AX208" i="1"/>
  <c r="AU208" i="1"/>
  <c r="AT208" i="1"/>
  <c r="AQ208" i="1"/>
  <c r="AP208" i="1"/>
  <c r="AM208" i="1"/>
  <c r="AH208" i="1"/>
  <c r="AE208" i="1"/>
  <c r="AD208" i="1"/>
  <c r="AA208" i="1"/>
  <c r="Z208" i="1"/>
  <c r="W208" i="1"/>
  <c r="V208" i="1"/>
  <c r="S208" i="1"/>
  <c r="R208" i="1"/>
  <c r="O208" i="1"/>
  <c r="N208" i="1"/>
  <c r="K208" i="1"/>
  <c r="BB704" i="1"/>
  <c r="AY704" i="1"/>
  <c r="AX704" i="1"/>
  <c r="AU704" i="1"/>
  <c r="AT704" i="1"/>
  <c r="AQ704" i="1"/>
  <c r="AP704" i="1"/>
  <c r="AM704" i="1"/>
  <c r="AH704" i="1"/>
  <c r="AE704" i="1"/>
  <c r="AD704" i="1"/>
  <c r="AA704" i="1"/>
  <c r="Z704" i="1"/>
  <c r="W704" i="1"/>
  <c r="V704" i="1"/>
  <c r="S704" i="1"/>
  <c r="R704" i="1"/>
  <c r="O704" i="1"/>
  <c r="N704" i="1"/>
  <c r="K704" i="1"/>
  <c r="BB382" i="1"/>
  <c r="AY382" i="1"/>
  <c r="AX382" i="1"/>
  <c r="AU382" i="1"/>
  <c r="AT382" i="1"/>
  <c r="AQ382" i="1"/>
  <c r="AP382" i="1"/>
  <c r="AM382" i="1"/>
  <c r="AH382" i="1"/>
  <c r="AE382" i="1"/>
  <c r="AD382" i="1"/>
  <c r="AA382" i="1"/>
  <c r="Z382" i="1"/>
  <c r="W382" i="1"/>
  <c r="V382" i="1"/>
  <c r="S382" i="1"/>
  <c r="R382" i="1"/>
  <c r="O382" i="1"/>
  <c r="N382" i="1"/>
  <c r="K382" i="1"/>
  <c r="N632" i="1"/>
  <c r="N631" i="1"/>
  <c r="BB456" i="1"/>
  <c r="AY456" i="1"/>
  <c r="AX456" i="1"/>
  <c r="AU456" i="1"/>
  <c r="AT456" i="1"/>
  <c r="AQ456" i="1"/>
  <c r="AP456" i="1"/>
  <c r="AM456" i="1"/>
  <c r="AH456" i="1"/>
  <c r="AE456" i="1"/>
  <c r="AD456" i="1"/>
  <c r="AA456" i="1"/>
  <c r="Z456" i="1"/>
  <c r="W456" i="1"/>
  <c r="V456" i="1"/>
  <c r="S456" i="1"/>
  <c r="R456" i="1"/>
  <c r="O456" i="1"/>
  <c r="N456" i="1"/>
  <c r="K456" i="1"/>
  <c r="BB496" i="1"/>
  <c r="AY496" i="1"/>
  <c r="AX496" i="1"/>
  <c r="AU496" i="1"/>
  <c r="AT496" i="1"/>
  <c r="AQ496" i="1"/>
  <c r="AP496" i="1"/>
  <c r="AM496" i="1"/>
  <c r="AH496" i="1"/>
  <c r="AE496" i="1"/>
  <c r="AD496" i="1"/>
  <c r="AA496" i="1"/>
  <c r="Z496" i="1"/>
  <c r="W496" i="1"/>
  <c r="V496" i="1"/>
  <c r="S496" i="1"/>
  <c r="R496" i="1"/>
  <c r="O496" i="1"/>
  <c r="N496" i="1"/>
  <c r="K496" i="1"/>
  <c r="N627" i="1"/>
  <c r="BB316" i="1"/>
  <c r="AY316" i="1"/>
  <c r="AX316" i="1"/>
  <c r="AU316" i="1"/>
  <c r="AT316" i="1"/>
  <c r="AQ316" i="1"/>
  <c r="AP316" i="1"/>
  <c r="AM316" i="1"/>
  <c r="AH316" i="1"/>
  <c r="AE316" i="1"/>
  <c r="AD316" i="1"/>
  <c r="AA316" i="1"/>
  <c r="Z316" i="1"/>
  <c r="W316" i="1"/>
  <c r="V316" i="1"/>
  <c r="S316" i="1"/>
  <c r="R316" i="1"/>
  <c r="O316" i="1"/>
  <c r="N316" i="1"/>
  <c r="K316" i="1"/>
  <c r="BB435" i="1"/>
  <c r="AY435" i="1"/>
  <c r="AX435" i="1"/>
  <c r="AU435" i="1"/>
  <c r="AT435" i="1"/>
  <c r="AQ435" i="1"/>
  <c r="AP435" i="1"/>
  <c r="AM435" i="1"/>
  <c r="AH435" i="1"/>
  <c r="AE435" i="1"/>
  <c r="AD435" i="1"/>
  <c r="AA435" i="1"/>
  <c r="Z435" i="1"/>
  <c r="W435" i="1"/>
  <c r="V435" i="1"/>
  <c r="S435" i="1"/>
  <c r="R435" i="1"/>
  <c r="O435" i="1"/>
  <c r="N435" i="1"/>
  <c r="K435" i="1"/>
  <c r="BB691" i="1"/>
  <c r="AY691" i="1"/>
  <c r="AX691" i="1"/>
  <c r="AU691" i="1"/>
  <c r="AT691" i="1"/>
  <c r="AQ691" i="1"/>
  <c r="AP691" i="1"/>
  <c r="AM691" i="1"/>
  <c r="AH691" i="1"/>
  <c r="AE691" i="1"/>
  <c r="AD691" i="1"/>
  <c r="AA691" i="1"/>
  <c r="Z691" i="1"/>
  <c r="W691" i="1"/>
  <c r="V691" i="1"/>
  <c r="S691" i="1"/>
  <c r="R691" i="1"/>
  <c r="O691" i="1"/>
  <c r="N691" i="1"/>
  <c r="K691" i="1"/>
  <c r="BB698" i="1"/>
  <c r="AY698" i="1"/>
  <c r="AX698" i="1"/>
  <c r="AU698" i="1"/>
  <c r="AT698" i="1"/>
  <c r="AQ698" i="1"/>
  <c r="AP698" i="1"/>
  <c r="AM698" i="1"/>
  <c r="AH698" i="1"/>
  <c r="AE698" i="1"/>
  <c r="AD698" i="1"/>
  <c r="AA698" i="1"/>
  <c r="Z698" i="1"/>
  <c r="W698" i="1"/>
  <c r="V698" i="1"/>
  <c r="S698" i="1"/>
  <c r="R698" i="1"/>
  <c r="O698" i="1"/>
  <c r="N698" i="1"/>
  <c r="K698" i="1"/>
  <c r="BB693" i="1"/>
  <c r="AY693" i="1"/>
  <c r="AX693" i="1"/>
  <c r="AU693" i="1"/>
  <c r="AT693" i="1"/>
  <c r="AQ693" i="1"/>
  <c r="AP693" i="1"/>
  <c r="AM693" i="1"/>
  <c r="AH693" i="1"/>
  <c r="AE693" i="1"/>
  <c r="AD693" i="1"/>
  <c r="AA693" i="1"/>
  <c r="Z693" i="1"/>
  <c r="W693" i="1"/>
  <c r="V693" i="1"/>
  <c r="S693" i="1"/>
  <c r="R693" i="1"/>
  <c r="O693" i="1"/>
  <c r="N693" i="1"/>
  <c r="K693" i="1"/>
  <c r="BB695" i="1"/>
  <c r="AY695" i="1"/>
  <c r="AX695" i="1"/>
  <c r="AU695" i="1"/>
  <c r="AT695" i="1"/>
  <c r="AQ695" i="1"/>
  <c r="AP695" i="1"/>
  <c r="AM695" i="1"/>
  <c r="AH695" i="1"/>
  <c r="AE695" i="1"/>
  <c r="AD695" i="1"/>
  <c r="AA695" i="1"/>
  <c r="Z695" i="1"/>
  <c r="W695" i="1"/>
  <c r="V695" i="1"/>
  <c r="S695" i="1"/>
  <c r="R695" i="1"/>
  <c r="O695" i="1"/>
  <c r="N695" i="1"/>
  <c r="K695" i="1"/>
  <c r="BB114" i="1"/>
  <c r="AY114" i="1"/>
  <c r="AX114" i="1"/>
  <c r="AU114" i="1"/>
  <c r="AT114" i="1"/>
  <c r="AQ114" i="1"/>
  <c r="AP114" i="1"/>
  <c r="AM114" i="1"/>
  <c r="AH114" i="1"/>
  <c r="AE114" i="1"/>
  <c r="AD114" i="1"/>
  <c r="AA114" i="1"/>
  <c r="Z114" i="1"/>
  <c r="W114" i="1"/>
  <c r="V114" i="1"/>
  <c r="S114" i="1"/>
  <c r="R114" i="1"/>
  <c r="O114" i="1"/>
  <c r="N114" i="1"/>
  <c r="K114" i="1"/>
  <c r="BB98" i="1"/>
  <c r="AY98" i="1"/>
  <c r="AX98" i="1"/>
  <c r="AU98" i="1"/>
  <c r="AT98" i="1"/>
  <c r="AQ98" i="1"/>
  <c r="AP98" i="1"/>
  <c r="AM98" i="1"/>
  <c r="AH98" i="1"/>
  <c r="AE98" i="1"/>
  <c r="AD98" i="1"/>
  <c r="AA98" i="1"/>
  <c r="Z98" i="1"/>
  <c r="W98" i="1"/>
  <c r="V98" i="1"/>
  <c r="S98" i="1"/>
  <c r="R98" i="1"/>
  <c r="O98" i="1"/>
  <c r="N98" i="1"/>
  <c r="K98" i="1"/>
  <c r="AP45" i="1"/>
  <c r="BB510" i="1"/>
  <c r="AY510" i="1"/>
  <c r="AX510" i="1"/>
  <c r="AU510" i="1"/>
  <c r="AT510" i="1"/>
  <c r="AQ510" i="1"/>
  <c r="AP510" i="1"/>
  <c r="AM510" i="1"/>
  <c r="AH510" i="1"/>
  <c r="AE510" i="1"/>
  <c r="AD510" i="1"/>
  <c r="AA510" i="1"/>
  <c r="Z510" i="1"/>
  <c r="W510" i="1"/>
  <c r="V510" i="1"/>
  <c r="S510" i="1"/>
  <c r="R510" i="1"/>
  <c r="O510" i="1"/>
  <c r="N510" i="1"/>
  <c r="K510" i="1"/>
  <c r="BB416" i="1"/>
  <c r="AY416" i="1"/>
  <c r="AX416" i="1"/>
  <c r="AU416" i="1"/>
  <c r="AT416" i="1"/>
  <c r="AQ416" i="1"/>
  <c r="AP416" i="1"/>
  <c r="AM416" i="1"/>
  <c r="AH416" i="1"/>
  <c r="AE416" i="1"/>
  <c r="AD416" i="1"/>
  <c r="AA416" i="1"/>
  <c r="Z416" i="1"/>
  <c r="W416" i="1"/>
  <c r="V416" i="1"/>
  <c r="S416" i="1"/>
  <c r="R416" i="1"/>
  <c r="O416" i="1"/>
  <c r="N416" i="1"/>
  <c r="K416" i="1"/>
  <c r="BB425" i="1"/>
  <c r="AY425" i="1"/>
  <c r="AX425" i="1"/>
  <c r="AU425" i="1"/>
  <c r="AT425" i="1"/>
  <c r="AQ425" i="1"/>
  <c r="AP425" i="1"/>
  <c r="AM425" i="1"/>
  <c r="AH425" i="1"/>
  <c r="AE425" i="1"/>
  <c r="AD425" i="1"/>
  <c r="AA425" i="1"/>
  <c r="Z425" i="1"/>
  <c r="W425" i="1"/>
  <c r="V425" i="1"/>
  <c r="S425" i="1"/>
  <c r="R425" i="1"/>
  <c r="O425" i="1"/>
  <c r="N425" i="1"/>
  <c r="K425" i="1"/>
  <c r="BB441" i="1"/>
  <c r="AY441" i="1"/>
  <c r="AX441" i="1"/>
  <c r="AU441" i="1"/>
  <c r="AT441" i="1"/>
  <c r="AQ441" i="1"/>
  <c r="AP441" i="1"/>
  <c r="AM441" i="1"/>
  <c r="AH441" i="1"/>
  <c r="AE441" i="1"/>
  <c r="AD441" i="1"/>
  <c r="AA441" i="1"/>
  <c r="Z441" i="1"/>
  <c r="W441" i="1"/>
  <c r="V441" i="1"/>
  <c r="S441" i="1"/>
  <c r="R441" i="1"/>
  <c r="O441" i="1"/>
  <c r="N441" i="1"/>
  <c r="K441" i="1"/>
  <c r="BB485" i="1"/>
  <c r="AY485" i="1"/>
  <c r="AX485" i="1"/>
  <c r="AU485" i="1"/>
  <c r="AT485" i="1"/>
  <c r="AQ485" i="1"/>
  <c r="AP485" i="1"/>
  <c r="AM485" i="1"/>
  <c r="AH485" i="1"/>
  <c r="AE485" i="1"/>
  <c r="AD485" i="1"/>
  <c r="AA485" i="1"/>
  <c r="Z485" i="1"/>
  <c r="W485" i="1"/>
  <c r="V485" i="1"/>
  <c r="S485" i="1"/>
  <c r="R485" i="1"/>
  <c r="O485" i="1"/>
  <c r="N485" i="1"/>
  <c r="K485" i="1"/>
  <c r="BB448" i="1"/>
  <c r="AY448" i="1"/>
  <c r="AX448" i="1"/>
  <c r="AU448" i="1"/>
  <c r="AT448" i="1"/>
  <c r="AQ448" i="1"/>
  <c r="AP448" i="1"/>
  <c r="AM448" i="1"/>
  <c r="AH448" i="1"/>
  <c r="AE448" i="1"/>
  <c r="AD448" i="1"/>
  <c r="AA448" i="1"/>
  <c r="Z448" i="1"/>
  <c r="W448" i="1"/>
  <c r="V448" i="1"/>
  <c r="S448" i="1"/>
  <c r="R448" i="1"/>
  <c r="O448" i="1"/>
  <c r="N448" i="1"/>
  <c r="K448" i="1"/>
  <c r="BB464" i="1"/>
  <c r="AY464" i="1"/>
  <c r="AX464" i="1"/>
  <c r="AU464" i="1"/>
  <c r="AT464" i="1"/>
  <c r="AQ464" i="1"/>
  <c r="AP464" i="1"/>
  <c r="AM464" i="1"/>
  <c r="AH464" i="1"/>
  <c r="AE464" i="1"/>
  <c r="AD464" i="1"/>
  <c r="AA464" i="1"/>
  <c r="Z464" i="1"/>
  <c r="W464" i="1"/>
  <c r="V464" i="1"/>
  <c r="S464" i="1"/>
  <c r="R464" i="1"/>
  <c r="O464" i="1"/>
  <c r="N464" i="1"/>
  <c r="K464" i="1"/>
  <c r="BB575" i="1"/>
  <c r="AY575" i="1"/>
  <c r="AX575" i="1"/>
  <c r="AU575" i="1"/>
  <c r="AT575" i="1"/>
  <c r="AQ575" i="1"/>
  <c r="AP575" i="1"/>
  <c r="AM575" i="1"/>
  <c r="AH575" i="1"/>
  <c r="AE575" i="1"/>
  <c r="AD575" i="1"/>
  <c r="AA575" i="1"/>
  <c r="Z575" i="1"/>
  <c r="W575" i="1"/>
  <c r="V575" i="1"/>
  <c r="S575" i="1"/>
  <c r="R575" i="1"/>
  <c r="O575" i="1"/>
  <c r="N575" i="1"/>
  <c r="K575" i="1"/>
  <c r="BB374" i="1"/>
  <c r="AY374" i="1"/>
  <c r="AX374" i="1"/>
  <c r="AU374" i="1"/>
  <c r="AT374" i="1"/>
  <c r="AQ374" i="1"/>
  <c r="AP374" i="1"/>
  <c r="AM374" i="1"/>
  <c r="AH374" i="1"/>
  <c r="AE374" i="1"/>
  <c r="AD374" i="1"/>
  <c r="AA374" i="1"/>
  <c r="Z374" i="1"/>
  <c r="W374" i="1"/>
  <c r="V374" i="1"/>
  <c r="S374" i="1"/>
  <c r="R374" i="1"/>
  <c r="O374" i="1"/>
  <c r="N374" i="1"/>
  <c r="K374" i="1"/>
  <c r="BB352" i="1"/>
  <c r="AY352" i="1"/>
  <c r="AX352" i="1"/>
  <c r="AU352" i="1"/>
  <c r="AT352" i="1"/>
  <c r="AQ352" i="1"/>
  <c r="AP352" i="1"/>
  <c r="AM352" i="1"/>
  <c r="AH352" i="1"/>
  <c r="AE352" i="1"/>
  <c r="AD352" i="1"/>
  <c r="AA352" i="1"/>
  <c r="Z352" i="1"/>
  <c r="W352" i="1"/>
  <c r="V352" i="1"/>
  <c r="S352" i="1"/>
  <c r="R352" i="1"/>
  <c r="O352" i="1"/>
  <c r="N352" i="1"/>
  <c r="K352" i="1"/>
  <c r="BB307" i="1"/>
  <c r="AY307" i="1"/>
  <c r="AX307" i="1"/>
  <c r="AU307" i="1"/>
  <c r="AT307" i="1"/>
  <c r="AQ307" i="1"/>
  <c r="AP307" i="1"/>
  <c r="AM307" i="1"/>
  <c r="AH307" i="1"/>
  <c r="AE307" i="1"/>
  <c r="AD307" i="1"/>
  <c r="AA307" i="1"/>
  <c r="Z307" i="1"/>
  <c r="W307" i="1"/>
  <c r="V307" i="1"/>
  <c r="S307" i="1"/>
  <c r="R307" i="1"/>
  <c r="O307" i="1"/>
  <c r="N307" i="1"/>
  <c r="K307" i="1"/>
  <c r="BB45" i="1"/>
  <c r="AY45" i="1"/>
  <c r="AX45" i="1"/>
  <c r="AU45" i="1"/>
  <c r="AT45" i="1"/>
  <c r="AQ45" i="1"/>
  <c r="AM45" i="1"/>
  <c r="AH45" i="1"/>
  <c r="AE45" i="1"/>
  <c r="AD45" i="1"/>
  <c r="AA45" i="1"/>
  <c r="Z45" i="1"/>
  <c r="W45" i="1"/>
  <c r="V45" i="1"/>
  <c r="S45" i="1"/>
  <c r="R45" i="1"/>
  <c r="O45" i="1"/>
  <c r="N45" i="1"/>
  <c r="K45" i="1"/>
  <c r="BB460" i="1"/>
  <c r="AY460" i="1"/>
  <c r="AX460" i="1"/>
  <c r="AU460" i="1"/>
  <c r="AT460" i="1"/>
  <c r="AQ460" i="1"/>
  <c r="AP460" i="1"/>
  <c r="AM460" i="1"/>
  <c r="AH460" i="1"/>
  <c r="AE460" i="1"/>
  <c r="AD460" i="1"/>
  <c r="AA460" i="1"/>
  <c r="Z460" i="1"/>
  <c r="W460" i="1"/>
  <c r="V460" i="1"/>
  <c r="S460" i="1"/>
  <c r="R460" i="1"/>
  <c r="O460" i="1"/>
  <c r="N460" i="1"/>
  <c r="K460" i="1"/>
  <c r="BB178" i="1"/>
  <c r="AY178" i="1"/>
  <c r="AX178" i="1"/>
  <c r="AU178" i="1"/>
  <c r="AT178" i="1"/>
  <c r="AQ178" i="1"/>
  <c r="AP178" i="1"/>
  <c r="AM178" i="1"/>
  <c r="AH178" i="1"/>
  <c r="AE178" i="1"/>
  <c r="AD178" i="1"/>
  <c r="AA178" i="1"/>
  <c r="Z178" i="1"/>
  <c r="W178" i="1"/>
  <c r="V178" i="1"/>
  <c r="S178" i="1"/>
  <c r="R178" i="1"/>
  <c r="O178" i="1"/>
  <c r="N178" i="1"/>
  <c r="K178" i="1"/>
  <c r="BB95" i="1"/>
  <c r="AY95" i="1"/>
  <c r="AX95" i="1"/>
  <c r="AU95" i="1"/>
  <c r="AT95" i="1"/>
  <c r="AQ95" i="1"/>
  <c r="AP95" i="1"/>
  <c r="AM95" i="1"/>
  <c r="AH95" i="1"/>
  <c r="AE95" i="1"/>
  <c r="AD95" i="1"/>
  <c r="AA95" i="1"/>
  <c r="Z95" i="1"/>
  <c r="W95" i="1"/>
  <c r="V95" i="1"/>
  <c r="S95" i="1"/>
  <c r="R95" i="1"/>
  <c r="O95" i="1"/>
  <c r="N95" i="1"/>
  <c r="K95" i="1"/>
  <c r="BB44" i="1"/>
  <c r="AY44" i="1"/>
  <c r="AX44" i="1"/>
  <c r="AU44" i="1"/>
  <c r="AT44" i="1"/>
  <c r="AQ44" i="1"/>
  <c r="AP44" i="1"/>
  <c r="AM44" i="1"/>
  <c r="AH44" i="1"/>
  <c r="AE44" i="1"/>
  <c r="AD44" i="1"/>
  <c r="AA44" i="1"/>
  <c r="Z44" i="1"/>
  <c r="W44" i="1"/>
  <c r="V44" i="1"/>
  <c r="S44" i="1"/>
  <c r="R44" i="1"/>
  <c r="O44" i="1"/>
  <c r="N44" i="1"/>
  <c r="K44" i="1"/>
  <c r="BB785" i="1"/>
  <c r="AY785" i="1"/>
  <c r="AX785" i="1"/>
  <c r="AU785" i="1"/>
  <c r="AT785" i="1"/>
  <c r="AQ785" i="1"/>
  <c r="AP785" i="1"/>
  <c r="AM785" i="1"/>
  <c r="AH785" i="1"/>
  <c r="AE785" i="1"/>
  <c r="AD785" i="1"/>
  <c r="AA785" i="1"/>
  <c r="Z785" i="1"/>
  <c r="W785" i="1"/>
  <c r="V785" i="1"/>
  <c r="S785" i="1"/>
  <c r="R785" i="1"/>
  <c r="O785" i="1"/>
  <c r="N785" i="1"/>
  <c r="K785" i="1"/>
  <c r="K196" i="1"/>
  <c r="N196" i="1"/>
  <c r="O196" i="1"/>
  <c r="R196" i="1"/>
  <c r="S196" i="1"/>
  <c r="V196" i="1"/>
  <c r="W196" i="1"/>
  <c r="Z196" i="1"/>
  <c r="AA196" i="1"/>
  <c r="AD196" i="1"/>
  <c r="AE196" i="1"/>
  <c r="AH196" i="1"/>
  <c r="AM196" i="1"/>
  <c r="AP196" i="1"/>
  <c r="AQ196" i="1"/>
  <c r="AT196" i="1"/>
  <c r="AU196" i="1"/>
  <c r="AX196" i="1"/>
  <c r="AY196" i="1"/>
  <c r="BB196" i="1"/>
  <c r="BB783" i="1"/>
  <c r="AY783" i="1"/>
  <c r="AX783" i="1"/>
  <c r="AU783" i="1"/>
  <c r="AT783" i="1"/>
  <c r="AQ783" i="1"/>
  <c r="AP783" i="1"/>
  <c r="AM783" i="1"/>
  <c r="AH783" i="1"/>
  <c r="AE783" i="1"/>
  <c r="AD783" i="1"/>
  <c r="AA783" i="1"/>
  <c r="Z783" i="1"/>
  <c r="W783" i="1"/>
  <c r="V783" i="1"/>
  <c r="S783" i="1"/>
  <c r="R783" i="1"/>
  <c r="O783" i="1"/>
  <c r="N783" i="1"/>
  <c r="K783" i="1"/>
  <c r="BB777" i="1"/>
  <c r="AY777" i="1"/>
  <c r="AX777" i="1"/>
  <c r="AU777" i="1"/>
  <c r="AT777" i="1"/>
  <c r="AQ777" i="1"/>
  <c r="AP777" i="1"/>
  <c r="AM777" i="1"/>
  <c r="AH777" i="1"/>
  <c r="AE777" i="1"/>
  <c r="AD777" i="1"/>
  <c r="AA777" i="1"/>
  <c r="Z777" i="1"/>
  <c r="W777" i="1"/>
  <c r="V777" i="1"/>
  <c r="S777" i="1"/>
  <c r="R777" i="1"/>
  <c r="O777" i="1"/>
  <c r="N777" i="1"/>
  <c r="K777" i="1"/>
  <c r="BB776" i="1"/>
  <c r="AY776" i="1"/>
  <c r="AX776" i="1"/>
  <c r="AU776" i="1"/>
  <c r="AT776" i="1"/>
  <c r="AQ776" i="1"/>
  <c r="AP776" i="1"/>
  <c r="AM776" i="1"/>
  <c r="AH776" i="1"/>
  <c r="AE776" i="1"/>
  <c r="AD776" i="1"/>
  <c r="AA776" i="1"/>
  <c r="Z776" i="1"/>
  <c r="W776" i="1"/>
  <c r="V776" i="1"/>
  <c r="S776" i="1"/>
  <c r="R776" i="1"/>
  <c r="O776" i="1"/>
  <c r="N776" i="1"/>
  <c r="K776" i="1"/>
  <c r="BB330" i="1"/>
  <c r="AY330" i="1"/>
  <c r="AX330" i="1"/>
  <c r="AU330" i="1"/>
  <c r="AT330" i="1"/>
  <c r="AQ330" i="1"/>
  <c r="AP330" i="1"/>
  <c r="AM330" i="1"/>
  <c r="AH330" i="1"/>
  <c r="AE330" i="1"/>
  <c r="AD330" i="1"/>
  <c r="AA330" i="1"/>
  <c r="Z330" i="1"/>
  <c r="W330" i="1"/>
  <c r="V330" i="1"/>
  <c r="S330" i="1"/>
  <c r="R330" i="1"/>
  <c r="O330" i="1"/>
  <c r="N330" i="1"/>
  <c r="K330" i="1"/>
  <c r="BB319" i="1"/>
  <c r="AY319" i="1"/>
  <c r="AX319" i="1"/>
  <c r="AU319" i="1"/>
  <c r="AT319" i="1"/>
  <c r="AQ319" i="1"/>
  <c r="AP319" i="1"/>
  <c r="AM319" i="1"/>
  <c r="AH319" i="1"/>
  <c r="AE319" i="1"/>
  <c r="AD319" i="1"/>
  <c r="AA319" i="1"/>
  <c r="Z319" i="1"/>
  <c r="W319" i="1"/>
  <c r="V319" i="1"/>
  <c r="S319" i="1"/>
  <c r="R319" i="1"/>
  <c r="O319" i="1"/>
  <c r="N319" i="1"/>
  <c r="K319" i="1"/>
  <c r="BB268" i="1"/>
  <c r="AY268" i="1"/>
  <c r="AX268" i="1"/>
  <c r="AU268" i="1"/>
  <c r="AT268" i="1"/>
  <c r="AQ268" i="1"/>
  <c r="AP268" i="1"/>
  <c r="AM268" i="1"/>
  <c r="AH268" i="1"/>
  <c r="AE268" i="1"/>
  <c r="AD268" i="1"/>
  <c r="AA268" i="1"/>
  <c r="Z268" i="1"/>
  <c r="W268" i="1"/>
  <c r="V268" i="1"/>
  <c r="S268" i="1"/>
  <c r="R268" i="1"/>
  <c r="O268" i="1"/>
  <c r="N268" i="1"/>
  <c r="K268" i="1"/>
  <c r="BB126" i="1"/>
  <c r="AY126" i="1"/>
  <c r="AX126" i="1"/>
  <c r="AU126" i="1"/>
  <c r="AT126" i="1"/>
  <c r="AQ126" i="1"/>
  <c r="AP126" i="1"/>
  <c r="AM126" i="1"/>
  <c r="AH126" i="1"/>
  <c r="AE126" i="1"/>
  <c r="AD126" i="1"/>
  <c r="AA126" i="1"/>
  <c r="Z126" i="1"/>
  <c r="W126" i="1"/>
  <c r="V126" i="1"/>
  <c r="S126" i="1"/>
  <c r="R126" i="1"/>
  <c r="O126" i="1"/>
  <c r="N126" i="1"/>
  <c r="K126" i="1"/>
  <c r="BB41" i="1"/>
  <c r="AY41" i="1"/>
  <c r="AX41" i="1"/>
  <c r="AU41" i="1"/>
  <c r="AT41" i="1"/>
  <c r="AQ41" i="1"/>
  <c r="AP41" i="1"/>
  <c r="AM41" i="1"/>
  <c r="AH41" i="1"/>
  <c r="AE41" i="1"/>
  <c r="AD41" i="1"/>
  <c r="AA41" i="1"/>
  <c r="Z41" i="1"/>
  <c r="W41" i="1"/>
  <c r="V41" i="1"/>
  <c r="S41" i="1"/>
  <c r="R41" i="1"/>
  <c r="O41" i="1"/>
  <c r="N41" i="1"/>
  <c r="K41" i="1"/>
  <c r="BB376" i="1"/>
  <c r="AY376" i="1"/>
  <c r="AX376" i="1"/>
  <c r="AU376" i="1"/>
  <c r="AT376" i="1"/>
  <c r="AQ376" i="1"/>
  <c r="AP376" i="1"/>
  <c r="AM376" i="1"/>
  <c r="AH376" i="1"/>
  <c r="AE376" i="1"/>
  <c r="AD376" i="1"/>
  <c r="AA376" i="1"/>
  <c r="Z376" i="1"/>
  <c r="W376" i="1"/>
  <c r="V376" i="1"/>
  <c r="S376" i="1"/>
  <c r="R376" i="1"/>
  <c r="O376" i="1"/>
  <c r="N376" i="1"/>
  <c r="K376" i="1"/>
  <c r="BB354" i="1"/>
  <c r="AY354" i="1"/>
  <c r="AX354" i="1"/>
  <c r="AU354" i="1"/>
  <c r="AT354" i="1"/>
  <c r="AQ354" i="1"/>
  <c r="AP354" i="1"/>
  <c r="AM354" i="1"/>
  <c r="AH354" i="1"/>
  <c r="AE354" i="1"/>
  <c r="AD354" i="1"/>
  <c r="AA354" i="1"/>
  <c r="Z354" i="1"/>
  <c r="W354" i="1"/>
  <c r="V354" i="1"/>
  <c r="S354" i="1"/>
  <c r="R354" i="1"/>
  <c r="O354" i="1"/>
  <c r="N354" i="1"/>
  <c r="K354" i="1"/>
  <c r="F36" i="15"/>
  <c r="G36" i="15" s="1"/>
  <c r="BB137" i="1"/>
  <c r="AY137" i="1"/>
  <c r="AX137" i="1"/>
  <c r="AU137" i="1"/>
  <c r="AT137" i="1"/>
  <c r="AQ137" i="1"/>
  <c r="AP137" i="1"/>
  <c r="AM137" i="1"/>
  <c r="AH137" i="1"/>
  <c r="AE137" i="1"/>
  <c r="AD137" i="1"/>
  <c r="AA137" i="1"/>
  <c r="Z137" i="1"/>
  <c r="W137" i="1"/>
  <c r="V137" i="1"/>
  <c r="S137" i="1"/>
  <c r="R137" i="1"/>
  <c r="O137" i="1"/>
  <c r="N137" i="1"/>
  <c r="K137" i="1"/>
  <c r="BB103" i="1"/>
  <c r="AY103" i="1"/>
  <c r="AX103" i="1"/>
  <c r="AU103" i="1"/>
  <c r="AT103" i="1"/>
  <c r="AQ103" i="1"/>
  <c r="AP103" i="1"/>
  <c r="AM103" i="1"/>
  <c r="AH103" i="1"/>
  <c r="AE103" i="1"/>
  <c r="AD103" i="1"/>
  <c r="AA103" i="1"/>
  <c r="Z103" i="1"/>
  <c r="W103" i="1"/>
  <c r="V103" i="1"/>
  <c r="S103" i="1"/>
  <c r="R103" i="1"/>
  <c r="O103" i="1"/>
  <c r="N103" i="1"/>
  <c r="K103" i="1"/>
  <c r="BB325" i="1"/>
  <c r="AY325" i="1"/>
  <c r="AX325" i="1"/>
  <c r="AU325" i="1"/>
  <c r="AT325" i="1"/>
  <c r="AQ325" i="1"/>
  <c r="AP325" i="1"/>
  <c r="AM325" i="1"/>
  <c r="AH325" i="1"/>
  <c r="AE325" i="1"/>
  <c r="AD325" i="1"/>
  <c r="AA325" i="1"/>
  <c r="Z325" i="1"/>
  <c r="W325" i="1"/>
  <c r="V325" i="1"/>
  <c r="S325" i="1"/>
  <c r="R325" i="1"/>
  <c r="O325" i="1"/>
  <c r="N325" i="1"/>
  <c r="K325" i="1"/>
  <c r="BB134" i="1"/>
  <c r="AY134" i="1"/>
  <c r="AX134" i="1"/>
  <c r="AU134" i="1"/>
  <c r="AT134" i="1"/>
  <c r="AQ134" i="1"/>
  <c r="AP134" i="1"/>
  <c r="AM134" i="1"/>
  <c r="AH134" i="1"/>
  <c r="AE134" i="1"/>
  <c r="AD134" i="1"/>
  <c r="AA134" i="1"/>
  <c r="Z134" i="1"/>
  <c r="W134" i="1"/>
  <c r="V134" i="1"/>
  <c r="S134" i="1"/>
  <c r="R134" i="1"/>
  <c r="O134" i="1"/>
  <c r="N134" i="1"/>
  <c r="K134" i="1"/>
  <c r="BB774" i="1"/>
  <c r="AY774" i="1"/>
  <c r="AX774" i="1"/>
  <c r="AU774" i="1"/>
  <c r="AT774" i="1"/>
  <c r="AQ774" i="1"/>
  <c r="AP774" i="1"/>
  <c r="AM774" i="1"/>
  <c r="AH774" i="1"/>
  <c r="AE774" i="1"/>
  <c r="AD774" i="1"/>
  <c r="AA774" i="1"/>
  <c r="Z774" i="1"/>
  <c r="W774" i="1"/>
  <c r="V774" i="1"/>
  <c r="S774" i="1"/>
  <c r="R774" i="1"/>
  <c r="O774" i="1"/>
  <c r="N774" i="1"/>
  <c r="K774" i="1"/>
  <c r="BB558" i="1"/>
  <c r="AY558" i="1"/>
  <c r="AX558" i="1"/>
  <c r="AU558" i="1"/>
  <c r="AT558" i="1"/>
  <c r="AQ558" i="1"/>
  <c r="AP558" i="1"/>
  <c r="AM558" i="1"/>
  <c r="AH558" i="1"/>
  <c r="AE558" i="1"/>
  <c r="AD558" i="1"/>
  <c r="AA558" i="1"/>
  <c r="Z558" i="1"/>
  <c r="W558" i="1"/>
  <c r="V558" i="1"/>
  <c r="S558" i="1"/>
  <c r="R558" i="1"/>
  <c r="O558" i="1"/>
  <c r="N558" i="1"/>
  <c r="K558" i="1"/>
  <c r="BB371" i="1"/>
  <c r="AY371" i="1"/>
  <c r="AX371" i="1"/>
  <c r="AU371" i="1"/>
  <c r="AT371" i="1"/>
  <c r="AQ371" i="1"/>
  <c r="AP371" i="1"/>
  <c r="AM371" i="1"/>
  <c r="AH371" i="1"/>
  <c r="AE371" i="1"/>
  <c r="AD371" i="1"/>
  <c r="AA371" i="1"/>
  <c r="Z371" i="1"/>
  <c r="W371" i="1"/>
  <c r="V371" i="1"/>
  <c r="S371" i="1"/>
  <c r="R371" i="1"/>
  <c r="O371" i="1"/>
  <c r="N371" i="1"/>
  <c r="K371" i="1"/>
  <c r="BB782" i="1"/>
  <c r="AY782" i="1"/>
  <c r="AX782" i="1"/>
  <c r="AU782" i="1"/>
  <c r="AT782" i="1"/>
  <c r="AQ782" i="1"/>
  <c r="AP782" i="1"/>
  <c r="AM782" i="1"/>
  <c r="AH782" i="1"/>
  <c r="AE782" i="1"/>
  <c r="AD782" i="1"/>
  <c r="AA782" i="1"/>
  <c r="Z782" i="1"/>
  <c r="W782" i="1"/>
  <c r="V782" i="1"/>
  <c r="S782" i="1"/>
  <c r="R782" i="1"/>
  <c r="O782" i="1"/>
  <c r="N782" i="1"/>
  <c r="K782" i="1"/>
  <c r="BB146" i="1"/>
  <c r="AY146" i="1"/>
  <c r="AX146" i="1"/>
  <c r="AU146" i="1"/>
  <c r="AT146" i="1"/>
  <c r="AQ146" i="1"/>
  <c r="AP146" i="1"/>
  <c r="AM146" i="1"/>
  <c r="AH146" i="1"/>
  <c r="AE146" i="1"/>
  <c r="AD146" i="1"/>
  <c r="AA146" i="1"/>
  <c r="Z146" i="1"/>
  <c r="W146" i="1"/>
  <c r="V146" i="1"/>
  <c r="S146" i="1"/>
  <c r="R146" i="1"/>
  <c r="O146" i="1"/>
  <c r="N146" i="1"/>
  <c r="K146" i="1"/>
  <c r="F56" i="19"/>
  <c r="G56" i="19" s="1"/>
  <c r="F55" i="19"/>
  <c r="G55" i="19" s="1"/>
  <c r="F54" i="19"/>
  <c r="G54" i="19" s="1"/>
  <c r="F53" i="19"/>
  <c r="G53" i="19" s="1"/>
  <c r="F52" i="19"/>
  <c r="G52" i="19" s="1"/>
  <c r="F51" i="19"/>
  <c r="G51" i="19" s="1"/>
  <c r="F50" i="19"/>
  <c r="G50" i="19" s="1"/>
  <c r="F49" i="19"/>
  <c r="G49" i="19" s="1"/>
  <c r="F48" i="19"/>
  <c r="G48" i="19" s="1"/>
  <c r="F47" i="19"/>
  <c r="G47" i="19" s="1"/>
  <c r="F46" i="19"/>
  <c r="G46" i="19" s="1"/>
  <c r="F45" i="19"/>
  <c r="G45" i="19" s="1"/>
  <c r="F44" i="19"/>
  <c r="G44" i="19" s="1"/>
  <c r="F43" i="19"/>
  <c r="G43" i="19" s="1"/>
  <c r="F42" i="19"/>
  <c r="G42" i="19" s="1"/>
  <c r="F41" i="19"/>
  <c r="G41" i="19" s="1"/>
  <c r="F40" i="19"/>
  <c r="G40" i="19" s="1"/>
  <c r="F39" i="19"/>
  <c r="G39" i="19" s="1"/>
  <c r="F38" i="19"/>
  <c r="G38" i="19" s="1"/>
  <c r="F37" i="19"/>
  <c r="G37" i="19" s="1"/>
  <c r="F36" i="19"/>
  <c r="G36" i="19" s="1"/>
  <c r="F35" i="19"/>
  <c r="G35" i="19" s="1"/>
  <c r="F34" i="19"/>
  <c r="G34" i="19" s="1"/>
  <c r="F33" i="19"/>
  <c r="G33" i="19" s="1"/>
  <c r="F32" i="19"/>
  <c r="G32" i="19" s="1"/>
  <c r="F31" i="19"/>
  <c r="G31" i="19" s="1"/>
  <c r="F30" i="19"/>
  <c r="G30" i="19" s="1"/>
  <c r="F29" i="19"/>
  <c r="G29" i="19" s="1"/>
  <c r="F28" i="19"/>
  <c r="G28" i="19" s="1"/>
  <c r="F27" i="19"/>
  <c r="G27" i="19" s="1"/>
  <c r="F26" i="19"/>
  <c r="G26" i="19" s="1"/>
  <c r="F25" i="19"/>
  <c r="G25" i="19" s="1"/>
  <c r="F24" i="19"/>
  <c r="G24" i="19" s="1"/>
  <c r="F23" i="19"/>
  <c r="G23" i="19" s="1"/>
  <c r="F22" i="19"/>
  <c r="G22" i="19" s="1"/>
  <c r="F21" i="19"/>
  <c r="G21" i="19" s="1"/>
  <c r="F20" i="19"/>
  <c r="G20" i="19" s="1"/>
  <c r="F19" i="19"/>
  <c r="G19" i="19" s="1"/>
  <c r="F18" i="19"/>
  <c r="G18" i="19" s="1"/>
  <c r="F17" i="19"/>
  <c r="G17" i="19" s="1"/>
  <c r="F16" i="19"/>
  <c r="G16" i="19" s="1"/>
  <c r="F15" i="19"/>
  <c r="G15" i="19" s="1"/>
  <c r="F14" i="19"/>
  <c r="G14" i="19" s="1"/>
  <c r="F13" i="19"/>
  <c r="G13" i="19" s="1"/>
  <c r="F12" i="19"/>
  <c r="G12" i="19" s="1"/>
  <c r="F11" i="19"/>
  <c r="G11" i="19" s="1"/>
  <c r="F10" i="19"/>
  <c r="G10" i="19" s="1"/>
  <c r="F9" i="19"/>
  <c r="G9" i="19" s="1"/>
  <c r="F8" i="19"/>
  <c r="G8" i="19" s="1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F56" i="17"/>
  <c r="G56" i="17" s="1"/>
  <c r="F55" i="17"/>
  <c r="G55" i="17" s="1"/>
  <c r="F54" i="17"/>
  <c r="G54" i="17" s="1"/>
  <c r="F53" i="17"/>
  <c r="G53" i="17" s="1"/>
  <c r="F52" i="17"/>
  <c r="G52" i="17" s="1"/>
  <c r="F51" i="17"/>
  <c r="G51" i="17" s="1"/>
  <c r="F50" i="17"/>
  <c r="G50" i="17" s="1"/>
  <c r="F49" i="17"/>
  <c r="G49" i="17" s="1"/>
  <c r="F48" i="17"/>
  <c r="G48" i="17" s="1"/>
  <c r="F47" i="17"/>
  <c r="G47" i="17" s="1"/>
  <c r="F46" i="17"/>
  <c r="G46" i="17" s="1"/>
  <c r="F45" i="17"/>
  <c r="G45" i="17" s="1"/>
  <c r="F44" i="17"/>
  <c r="G44" i="17" s="1"/>
  <c r="F43" i="17"/>
  <c r="G43" i="17" s="1"/>
  <c r="F42" i="17"/>
  <c r="G42" i="17" s="1"/>
  <c r="F41" i="17"/>
  <c r="G41" i="17" s="1"/>
  <c r="F40" i="17"/>
  <c r="G40" i="17" s="1"/>
  <c r="F39" i="17"/>
  <c r="G39" i="17" s="1"/>
  <c r="F38" i="17"/>
  <c r="G38" i="17" s="1"/>
  <c r="F37" i="17"/>
  <c r="G37" i="17" s="1"/>
  <c r="F36" i="17"/>
  <c r="G36" i="17" s="1"/>
  <c r="F35" i="17"/>
  <c r="G35" i="17" s="1"/>
  <c r="F34" i="17"/>
  <c r="G34" i="17" s="1"/>
  <c r="F33" i="17"/>
  <c r="G33" i="17" s="1"/>
  <c r="F32" i="17"/>
  <c r="G32" i="17" s="1"/>
  <c r="F31" i="17"/>
  <c r="G31" i="17" s="1"/>
  <c r="F30" i="17"/>
  <c r="G30" i="17" s="1"/>
  <c r="F29" i="17"/>
  <c r="G29" i="17" s="1"/>
  <c r="F28" i="17"/>
  <c r="G28" i="17" s="1"/>
  <c r="F27" i="17"/>
  <c r="G27" i="17" s="1"/>
  <c r="F26" i="17"/>
  <c r="G26" i="17" s="1"/>
  <c r="F25" i="17"/>
  <c r="G25" i="17" s="1"/>
  <c r="F24" i="17"/>
  <c r="G24" i="17" s="1"/>
  <c r="F23" i="17"/>
  <c r="G23" i="17" s="1"/>
  <c r="F22" i="17"/>
  <c r="G22" i="17" s="1"/>
  <c r="F21" i="17"/>
  <c r="G21" i="17" s="1"/>
  <c r="F20" i="17"/>
  <c r="G20" i="17" s="1"/>
  <c r="F19" i="17"/>
  <c r="G19" i="17" s="1"/>
  <c r="F18" i="17"/>
  <c r="G18" i="17" s="1"/>
  <c r="F17" i="17"/>
  <c r="G17" i="17" s="1"/>
  <c r="F16" i="17"/>
  <c r="G16" i="17" s="1"/>
  <c r="F15" i="17"/>
  <c r="G15" i="17" s="1"/>
  <c r="F14" i="17"/>
  <c r="G14" i="17" s="1"/>
  <c r="F13" i="17"/>
  <c r="G13" i="17" s="1"/>
  <c r="F12" i="17"/>
  <c r="G12" i="17" s="1"/>
  <c r="F11" i="17"/>
  <c r="G11" i="17" s="1"/>
  <c r="F10" i="17"/>
  <c r="G10" i="17" s="1"/>
  <c r="F9" i="17"/>
  <c r="G9" i="17" s="1"/>
  <c r="F8" i="17"/>
  <c r="G8" i="17" s="1"/>
  <c r="F56" i="16"/>
  <c r="G56" i="16" s="1"/>
  <c r="F55" i="16"/>
  <c r="G55" i="16" s="1"/>
  <c r="F54" i="16"/>
  <c r="G54" i="16" s="1"/>
  <c r="F53" i="16"/>
  <c r="G53" i="16" s="1"/>
  <c r="F52" i="16"/>
  <c r="G52" i="16" s="1"/>
  <c r="F51" i="16"/>
  <c r="G51" i="16" s="1"/>
  <c r="F50" i="16"/>
  <c r="G50" i="16" s="1"/>
  <c r="F49" i="16"/>
  <c r="G49" i="16" s="1"/>
  <c r="F48" i="16"/>
  <c r="G48" i="16" s="1"/>
  <c r="F47" i="16"/>
  <c r="G47" i="16" s="1"/>
  <c r="F46" i="16"/>
  <c r="G46" i="16" s="1"/>
  <c r="F45" i="16"/>
  <c r="G45" i="16" s="1"/>
  <c r="F44" i="16"/>
  <c r="G44" i="16" s="1"/>
  <c r="F43" i="16"/>
  <c r="G43" i="16" s="1"/>
  <c r="F42" i="16"/>
  <c r="G42" i="16" s="1"/>
  <c r="F41" i="16"/>
  <c r="G41" i="16" s="1"/>
  <c r="F40" i="16"/>
  <c r="G40" i="16" s="1"/>
  <c r="F39" i="16"/>
  <c r="G39" i="16" s="1"/>
  <c r="F38" i="16"/>
  <c r="G38" i="16" s="1"/>
  <c r="F37" i="16"/>
  <c r="G37" i="16" s="1"/>
  <c r="F36" i="16"/>
  <c r="G36" i="16" s="1"/>
  <c r="F35" i="16"/>
  <c r="G35" i="16" s="1"/>
  <c r="F34" i="16"/>
  <c r="G34" i="16" s="1"/>
  <c r="F33" i="16"/>
  <c r="G33" i="16" s="1"/>
  <c r="F32" i="16"/>
  <c r="G32" i="16" s="1"/>
  <c r="F31" i="16"/>
  <c r="G31" i="16" s="1"/>
  <c r="F30" i="16"/>
  <c r="G30" i="16" s="1"/>
  <c r="F29" i="16"/>
  <c r="G29" i="16" s="1"/>
  <c r="F28" i="16"/>
  <c r="G28" i="16" s="1"/>
  <c r="F27" i="16"/>
  <c r="G27" i="16" s="1"/>
  <c r="F26" i="16"/>
  <c r="G26" i="16" s="1"/>
  <c r="F25" i="16"/>
  <c r="G25" i="16" s="1"/>
  <c r="F24" i="16"/>
  <c r="G24" i="16" s="1"/>
  <c r="F23" i="16"/>
  <c r="G23" i="16" s="1"/>
  <c r="F22" i="16"/>
  <c r="G22" i="16" s="1"/>
  <c r="F21" i="16"/>
  <c r="G21" i="16" s="1"/>
  <c r="F20" i="16"/>
  <c r="G20" i="16" s="1"/>
  <c r="F19" i="16"/>
  <c r="G19" i="16" s="1"/>
  <c r="F18" i="16"/>
  <c r="G18" i="16" s="1"/>
  <c r="F17" i="16"/>
  <c r="G17" i="16" s="1"/>
  <c r="F16" i="16"/>
  <c r="G16" i="16" s="1"/>
  <c r="F15" i="16"/>
  <c r="G15" i="16" s="1"/>
  <c r="F14" i="16"/>
  <c r="G14" i="16" s="1"/>
  <c r="F13" i="16"/>
  <c r="G13" i="16" s="1"/>
  <c r="F12" i="16"/>
  <c r="G12" i="16" s="1"/>
  <c r="F11" i="16"/>
  <c r="G11" i="16" s="1"/>
  <c r="F10" i="16"/>
  <c r="G10" i="16" s="1"/>
  <c r="F9" i="16"/>
  <c r="G9" i="16" s="1"/>
  <c r="F8" i="16"/>
  <c r="G8" i="16" s="1"/>
  <c r="F56" i="15"/>
  <c r="G56" i="15" s="1"/>
  <c r="F55" i="15"/>
  <c r="G55" i="15" s="1"/>
  <c r="F54" i="15"/>
  <c r="G54" i="15" s="1"/>
  <c r="F53" i="15"/>
  <c r="G53" i="15" s="1"/>
  <c r="F52" i="15"/>
  <c r="G52" i="15" s="1"/>
  <c r="F51" i="15"/>
  <c r="G51" i="15" s="1"/>
  <c r="F50" i="15"/>
  <c r="G50" i="15" s="1"/>
  <c r="F49" i="15"/>
  <c r="G49" i="15" s="1"/>
  <c r="F48" i="15"/>
  <c r="G48" i="15" s="1"/>
  <c r="F47" i="15"/>
  <c r="G47" i="15" s="1"/>
  <c r="F46" i="15"/>
  <c r="G46" i="15" s="1"/>
  <c r="F45" i="15"/>
  <c r="G45" i="15" s="1"/>
  <c r="F44" i="15"/>
  <c r="G44" i="15" s="1"/>
  <c r="F43" i="15"/>
  <c r="G43" i="15" s="1"/>
  <c r="F42" i="15"/>
  <c r="G42" i="15" s="1"/>
  <c r="F41" i="15"/>
  <c r="G41" i="15" s="1"/>
  <c r="F40" i="15"/>
  <c r="G40" i="15" s="1"/>
  <c r="F39" i="15"/>
  <c r="G39" i="15" s="1"/>
  <c r="F38" i="15"/>
  <c r="G38" i="15" s="1"/>
  <c r="F37" i="15"/>
  <c r="G37" i="15" s="1"/>
  <c r="F35" i="15"/>
  <c r="G35" i="15" s="1"/>
  <c r="F34" i="15"/>
  <c r="G34" i="15" s="1"/>
  <c r="F33" i="15"/>
  <c r="G33" i="15" s="1"/>
  <c r="F32" i="15"/>
  <c r="G32" i="15" s="1"/>
  <c r="F31" i="15"/>
  <c r="G31" i="15" s="1"/>
  <c r="F30" i="15"/>
  <c r="G30" i="15" s="1"/>
  <c r="F29" i="15"/>
  <c r="G29" i="15" s="1"/>
  <c r="F28" i="15"/>
  <c r="G28" i="15" s="1"/>
  <c r="F27" i="15"/>
  <c r="G27" i="15" s="1"/>
  <c r="F26" i="15"/>
  <c r="G26" i="15" s="1"/>
  <c r="F25" i="15"/>
  <c r="G25" i="15" s="1"/>
  <c r="F24" i="15"/>
  <c r="G24" i="15" s="1"/>
  <c r="F23" i="15"/>
  <c r="G23" i="15" s="1"/>
  <c r="F22" i="15"/>
  <c r="G22" i="15" s="1"/>
  <c r="F21" i="15"/>
  <c r="G21" i="15" s="1"/>
  <c r="F20" i="15"/>
  <c r="G20" i="15" s="1"/>
  <c r="F19" i="15"/>
  <c r="G19" i="15" s="1"/>
  <c r="F18" i="15"/>
  <c r="G18" i="15" s="1"/>
  <c r="F17" i="15"/>
  <c r="G17" i="15" s="1"/>
  <c r="F16" i="15"/>
  <c r="G16" i="15" s="1"/>
  <c r="F15" i="15"/>
  <c r="G15" i="15" s="1"/>
  <c r="F14" i="15"/>
  <c r="G14" i="15" s="1"/>
  <c r="F13" i="15"/>
  <c r="G13" i="15" s="1"/>
  <c r="F12" i="15"/>
  <c r="G12" i="15" s="1"/>
  <c r="F11" i="15"/>
  <c r="G11" i="15" s="1"/>
  <c r="F10" i="15"/>
  <c r="G10" i="15" s="1"/>
  <c r="F9" i="15"/>
  <c r="G9" i="15" s="1"/>
  <c r="F8" i="15"/>
  <c r="G8" i="15" s="1"/>
  <c r="J56" i="14"/>
  <c r="G56" i="14"/>
  <c r="J55" i="14"/>
  <c r="G55" i="14"/>
  <c r="J54" i="14"/>
  <c r="G54" i="14"/>
  <c r="J53" i="14"/>
  <c r="G53" i="14"/>
  <c r="J52" i="14"/>
  <c r="G52" i="14"/>
  <c r="J51" i="14"/>
  <c r="G51" i="14"/>
  <c r="J50" i="14"/>
  <c r="G50" i="14"/>
  <c r="J49" i="14"/>
  <c r="G49" i="14"/>
  <c r="J48" i="14"/>
  <c r="G48" i="14"/>
  <c r="J47" i="14"/>
  <c r="G47" i="14"/>
  <c r="J46" i="14"/>
  <c r="G46" i="14"/>
  <c r="J45" i="14"/>
  <c r="G45" i="14"/>
  <c r="J44" i="14"/>
  <c r="G44" i="14"/>
  <c r="J43" i="14"/>
  <c r="G43" i="14"/>
  <c r="J42" i="14"/>
  <c r="G42" i="14"/>
  <c r="J41" i="14"/>
  <c r="G41" i="14"/>
  <c r="J40" i="14"/>
  <c r="G40" i="14"/>
  <c r="J39" i="14"/>
  <c r="G39" i="14"/>
  <c r="J38" i="14"/>
  <c r="G38" i="14"/>
  <c r="J37" i="14"/>
  <c r="G37" i="14"/>
  <c r="J36" i="14"/>
  <c r="G36" i="14"/>
  <c r="J35" i="14"/>
  <c r="G35" i="14"/>
  <c r="J34" i="14"/>
  <c r="G34" i="14"/>
  <c r="J33" i="14"/>
  <c r="G33" i="14"/>
  <c r="J32" i="14"/>
  <c r="G32" i="14"/>
  <c r="J31" i="14"/>
  <c r="G31" i="14"/>
  <c r="J30" i="14"/>
  <c r="G30" i="14"/>
  <c r="J29" i="14"/>
  <c r="G29" i="14"/>
  <c r="J28" i="14"/>
  <c r="G28" i="14"/>
  <c r="J27" i="14"/>
  <c r="G27" i="14"/>
  <c r="J26" i="14"/>
  <c r="G26" i="14"/>
  <c r="J25" i="14"/>
  <c r="G25" i="14"/>
  <c r="J24" i="14"/>
  <c r="G24" i="14"/>
  <c r="J23" i="14"/>
  <c r="G23" i="14"/>
  <c r="J22" i="14"/>
  <c r="G22" i="14"/>
  <c r="J21" i="14"/>
  <c r="G21" i="14"/>
  <c r="J20" i="14"/>
  <c r="G20" i="14"/>
  <c r="J19" i="14"/>
  <c r="G19" i="14"/>
  <c r="J18" i="14"/>
  <c r="G18" i="14"/>
  <c r="J17" i="14"/>
  <c r="G17" i="14"/>
  <c r="J16" i="14"/>
  <c r="G16" i="14"/>
  <c r="J15" i="14"/>
  <c r="G15" i="14"/>
  <c r="J14" i="14"/>
  <c r="G14" i="14"/>
  <c r="G13" i="14"/>
  <c r="J12" i="14"/>
  <c r="G12" i="14"/>
  <c r="J11" i="14"/>
  <c r="G11" i="14"/>
  <c r="J10" i="14"/>
  <c r="G10" i="14"/>
  <c r="J9" i="14"/>
  <c r="G9" i="14"/>
  <c r="J8" i="14"/>
  <c r="G8" i="14"/>
  <c r="F56" i="13"/>
  <c r="G56" i="13" s="1"/>
  <c r="F55" i="13"/>
  <c r="G55" i="13" s="1"/>
  <c r="F54" i="13"/>
  <c r="G54" i="13" s="1"/>
  <c r="F53" i="13"/>
  <c r="G53" i="13" s="1"/>
  <c r="F52" i="13"/>
  <c r="G52" i="13" s="1"/>
  <c r="F51" i="13"/>
  <c r="G51" i="13" s="1"/>
  <c r="F50" i="13"/>
  <c r="G50" i="13" s="1"/>
  <c r="F49" i="13"/>
  <c r="G49" i="13" s="1"/>
  <c r="F48" i="13"/>
  <c r="G48" i="13" s="1"/>
  <c r="F47" i="13"/>
  <c r="G47" i="13" s="1"/>
  <c r="F46" i="13"/>
  <c r="G46" i="13" s="1"/>
  <c r="F45" i="13"/>
  <c r="G45" i="13" s="1"/>
  <c r="F44" i="13"/>
  <c r="G44" i="13" s="1"/>
  <c r="F43" i="13"/>
  <c r="G43" i="13" s="1"/>
  <c r="F42" i="13"/>
  <c r="G42" i="13" s="1"/>
  <c r="F41" i="13"/>
  <c r="G41" i="13" s="1"/>
  <c r="F40" i="13"/>
  <c r="G40" i="13" s="1"/>
  <c r="F39" i="13"/>
  <c r="G39" i="13" s="1"/>
  <c r="F38" i="13"/>
  <c r="G38" i="13" s="1"/>
  <c r="F37" i="13"/>
  <c r="G37" i="13" s="1"/>
  <c r="F36" i="13"/>
  <c r="G36" i="13" s="1"/>
  <c r="F35" i="13"/>
  <c r="G35" i="13" s="1"/>
  <c r="F34" i="13"/>
  <c r="G34" i="13" s="1"/>
  <c r="F33" i="13"/>
  <c r="G33" i="13" s="1"/>
  <c r="F32" i="13"/>
  <c r="G32" i="13" s="1"/>
  <c r="F31" i="13"/>
  <c r="G31" i="13" s="1"/>
  <c r="F30" i="13"/>
  <c r="G30" i="13" s="1"/>
  <c r="F29" i="13"/>
  <c r="G29" i="13" s="1"/>
  <c r="F28" i="13"/>
  <c r="G28" i="13" s="1"/>
  <c r="F27" i="13"/>
  <c r="G27" i="13" s="1"/>
  <c r="F26" i="13"/>
  <c r="G26" i="13" s="1"/>
  <c r="F25" i="13"/>
  <c r="G25" i="13" s="1"/>
  <c r="F24" i="13"/>
  <c r="G24" i="13" s="1"/>
  <c r="F23" i="13"/>
  <c r="G23" i="13" s="1"/>
  <c r="F22" i="13"/>
  <c r="G22" i="13" s="1"/>
  <c r="F21" i="13"/>
  <c r="G21" i="13" s="1"/>
  <c r="F20" i="13"/>
  <c r="G20" i="13" s="1"/>
  <c r="F19" i="13"/>
  <c r="G19" i="13" s="1"/>
  <c r="F18" i="13"/>
  <c r="G18" i="13" s="1"/>
  <c r="F17" i="13"/>
  <c r="G17" i="13" s="1"/>
  <c r="F16" i="13"/>
  <c r="G16" i="13" s="1"/>
  <c r="F15" i="13"/>
  <c r="G15" i="13" s="1"/>
  <c r="F14" i="13"/>
  <c r="G14" i="13" s="1"/>
  <c r="F13" i="13"/>
  <c r="G13" i="13" s="1"/>
  <c r="F12" i="13"/>
  <c r="G12" i="13" s="1"/>
  <c r="F11" i="13"/>
  <c r="G11" i="13" s="1"/>
  <c r="F10" i="13"/>
  <c r="G10" i="13" s="1"/>
  <c r="F9" i="13"/>
  <c r="G9" i="13" s="1"/>
  <c r="F8" i="13"/>
  <c r="G8" i="13" s="1"/>
  <c r="F56" i="11"/>
  <c r="G56" i="11" s="1"/>
  <c r="F55" i="11"/>
  <c r="G55" i="11" s="1"/>
  <c r="F54" i="11"/>
  <c r="G54" i="11" s="1"/>
  <c r="F53" i="11"/>
  <c r="G53" i="11" s="1"/>
  <c r="F52" i="11"/>
  <c r="G52" i="11" s="1"/>
  <c r="F51" i="11"/>
  <c r="G51" i="11" s="1"/>
  <c r="F50" i="11"/>
  <c r="G50" i="11" s="1"/>
  <c r="F49" i="11"/>
  <c r="G49" i="11" s="1"/>
  <c r="F48" i="11"/>
  <c r="G48" i="11" s="1"/>
  <c r="F47" i="11"/>
  <c r="G47" i="11" s="1"/>
  <c r="F46" i="11"/>
  <c r="G46" i="11" s="1"/>
  <c r="F45" i="11"/>
  <c r="G45" i="11" s="1"/>
  <c r="F44" i="11"/>
  <c r="G44" i="11" s="1"/>
  <c r="F43" i="11"/>
  <c r="G43" i="11" s="1"/>
  <c r="F42" i="11"/>
  <c r="G42" i="11" s="1"/>
  <c r="F41" i="11"/>
  <c r="G41" i="11" s="1"/>
  <c r="F40" i="11"/>
  <c r="G40" i="11" s="1"/>
  <c r="F39" i="11"/>
  <c r="G39" i="11" s="1"/>
  <c r="F38" i="11"/>
  <c r="G38" i="11" s="1"/>
  <c r="F37" i="11"/>
  <c r="G37" i="11" s="1"/>
  <c r="F36" i="11"/>
  <c r="G36" i="11" s="1"/>
  <c r="F35" i="11"/>
  <c r="G35" i="11" s="1"/>
  <c r="F34" i="11"/>
  <c r="G34" i="11" s="1"/>
  <c r="F33" i="11"/>
  <c r="G33" i="11" s="1"/>
  <c r="F32" i="11"/>
  <c r="G32" i="11" s="1"/>
  <c r="F31" i="11"/>
  <c r="G31" i="11" s="1"/>
  <c r="F30" i="11"/>
  <c r="G30" i="11" s="1"/>
  <c r="F29" i="11"/>
  <c r="G29" i="11" s="1"/>
  <c r="F28" i="11"/>
  <c r="G28" i="11" s="1"/>
  <c r="F27" i="11"/>
  <c r="G27" i="11" s="1"/>
  <c r="F26" i="11"/>
  <c r="G26" i="11" s="1"/>
  <c r="F25" i="11"/>
  <c r="G25" i="11" s="1"/>
  <c r="F24" i="11"/>
  <c r="G24" i="11" s="1"/>
  <c r="F23" i="11"/>
  <c r="G23" i="11" s="1"/>
  <c r="F22" i="11"/>
  <c r="G22" i="11" s="1"/>
  <c r="F21" i="11"/>
  <c r="G21" i="11" s="1"/>
  <c r="F20" i="11"/>
  <c r="G20" i="11" s="1"/>
  <c r="F19" i="11"/>
  <c r="G19" i="11" s="1"/>
  <c r="F18" i="11"/>
  <c r="G18" i="11" s="1"/>
  <c r="F17" i="11"/>
  <c r="G17" i="11" s="1"/>
  <c r="F16" i="11"/>
  <c r="G16" i="11" s="1"/>
  <c r="F15" i="11"/>
  <c r="G15" i="11" s="1"/>
  <c r="F14" i="11"/>
  <c r="G14" i="11" s="1"/>
  <c r="F13" i="11"/>
  <c r="G13" i="11" s="1"/>
  <c r="F12" i="11"/>
  <c r="G12" i="11" s="1"/>
  <c r="F11" i="11"/>
  <c r="G11" i="11" s="1"/>
  <c r="F10" i="11"/>
  <c r="G10" i="11" s="1"/>
  <c r="F9" i="11"/>
  <c r="G9" i="11" s="1"/>
  <c r="F8" i="11"/>
  <c r="G8" i="11" s="1"/>
  <c r="BB167" i="1"/>
  <c r="AY167" i="1"/>
  <c r="AX167" i="1"/>
  <c r="AU167" i="1"/>
  <c r="AT167" i="1"/>
  <c r="AQ167" i="1"/>
  <c r="AP167" i="1"/>
  <c r="AM167" i="1"/>
  <c r="AH167" i="1"/>
  <c r="AE167" i="1"/>
  <c r="AD167" i="1"/>
  <c r="AA167" i="1"/>
  <c r="Z167" i="1"/>
  <c r="W167" i="1"/>
  <c r="V167" i="1"/>
  <c r="S167" i="1"/>
  <c r="R167" i="1"/>
  <c r="O167" i="1"/>
  <c r="N167" i="1"/>
  <c r="K167" i="1"/>
  <c r="BB365" i="1"/>
  <c r="AY365" i="1"/>
  <c r="AX365" i="1"/>
  <c r="AU365" i="1"/>
  <c r="AT365" i="1"/>
  <c r="AQ365" i="1"/>
  <c r="AP365" i="1"/>
  <c r="AM365" i="1"/>
  <c r="AH365" i="1"/>
  <c r="AE365" i="1"/>
  <c r="AD365" i="1"/>
  <c r="AA365" i="1"/>
  <c r="Z365" i="1"/>
  <c r="W365" i="1"/>
  <c r="V365" i="1"/>
  <c r="S365" i="1"/>
  <c r="R365" i="1"/>
  <c r="O365" i="1"/>
  <c r="N365" i="1"/>
  <c r="K365" i="1"/>
  <c r="BB139" i="1"/>
  <c r="AY139" i="1"/>
  <c r="AX139" i="1"/>
  <c r="AU139" i="1"/>
  <c r="AT139" i="1"/>
  <c r="AQ139" i="1"/>
  <c r="AP139" i="1"/>
  <c r="AM139" i="1"/>
  <c r="AH139" i="1"/>
  <c r="AE139" i="1"/>
  <c r="AD139" i="1"/>
  <c r="AA139" i="1"/>
  <c r="Z139" i="1"/>
  <c r="W139" i="1"/>
  <c r="V139" i="1"/>
  <c r="S139" i="1"/>
  <c r="R139" i="1"/>
  <c r="O139" i="1"/>
  <c r="N139" i="1"/>
  <c r="K139" i="1"/>
  <c r="BB90" i="1"/>
  <c r="AY90" i="1"/>
  <c r="AX90" i="1"/>
  <c r="AU90" i="1"/>
  <c r="AT90" i="1"/>
  <c r="AQ90" i="1"/>
  <c r="AP90" i="1"/>
  <c r="AM90" i="1"/>
  <c r="AH90" i="1"/>
  <c r="AE90" i="1"/>
  <c r="AD90" i="1"/>
  <c r="AA90" i="1"/>
  <c r="Z90" i="1"/>
  <c r="W90" i="1"/>
  <c r="V90" i="1"/>
  <c r="S90" i="1"/>
  <c r="R90" i="1"/>
  <c r="O90" i="1"/>
  <c r="N90" i="1"/>
  <c r="K90" i="1"/>
  <c r="BB38" i="1"/>
  <c r="AY38" i="1"/>
  <c r="AX38" i="1"/>
  <c r="AU38" i="1"/>
  <c r="AT38" i="1"/>
  <c r="AQ38" i="1"/>
  <c r="AP38" i="1"/>
  <c r="AM38" i="1"/>
  <c r="AH38" i="1"/>
  <c r="AE38" i="1"/>
  <c r="AD38" i="1"/>
  <c r="AA38" i="1"/>
  <c r="Z38" i="1"/>
  <c r="W38" i="1"/>
  <c r="V38" i="1"/>
  <c r="S38" i="1"/>
  <c r="R38" i="1"/>
  <c r="O38" i="1"/>
  <c r="N38" i="1"/>
  <c r="K38" i="1"/>
  <c r="BB387" i="1"/>
  <c r="AY387" i="1"/>
  <c r="AX387" i="1"/>
  <c r="AU387" i="1"/>
  <c r="AT387" i="1"/>
  <c r="AQ387" i="1"/>
  <c r="AP387" i="1"/>
  <c r="AM387" i="1"/>
  <c r="AH387" i="1"/>
  <c r="AE387" i="1"/>
  <c r="AD387" i="1"/>
  <c r="AA387" i="1"/>
  <c r="Z387" i="1"/>
  <c r="W387" i="1"/>
  <c r="V387" i="1"/>
  <c r="S387" i="1"/>
  <c r="R387" i="1"/>
  <c r="O387" i="1"/>
  <c r="N387" i="1"/>
  <c r="K387" i="1"/>
  <c r="BB294" i="1"/>
  <c r="AY294" i="1"/>
  <c r="AX294" i="1"/>
  <c r="AU294" i="1"/>
  <c r="AT294" i="1"/>
  <c r="AQ294" i="1"/>
  <c r="AP294" i="1"/>
  <c r="AM294" i="1"/>
  <c r="AH294" i="1"/>
  <c r="AE294" i="1"/>
  <c r="AD294" i="1"/>
  <c r="AA294" i="1"/>
  <c r="Z294" i="1"/>
  <c r="W294" i="1"/>
  <c r="V294" i="1"/>
  <c r="S294" i="1"/>
  <c r="R294" i="1"/>
  <c r="O294" i="1"/>
  <c r="N294" i="1"/>
  <c r="K294" i="1"/>
  <c r="K296" i="1"/>
  <c r="N296" i="1"/>
  <c r="O296" i="1"/>
  <c r="R296" i="1"/>
  <c r="S296" i="1"/>
  <c r="V296" i="1"/>
  <c r="W296" i="1"/>
  <c r="Z296" i="1"/>
  <c r="AA296" i="1"/>
  <c r="AD296" i="1"/>
  <c r="AE296" i="1"/>
  <c r="AH296" i="1"/>
  <c r="AM296" i="1"/>
  <c r="AP296" i="1"/>
  <c r="AQ296" i="1"/>
  <c r="AT296" i="1"/>
  <c r="AU296" i="1"/>
  <c r="AX296" i="1"/>
  <c r="AY296" i="1"/>
  <c r="BB296" i="1"/>
  <c r="BB454" i="1"/>
  <c r="AY454" i="1"/>
  <c r="AX454" i="1"/>
  <c r="AU454" i="1"/>
  <c r="AT454" i="1"/>
  <c r="AQ454" i="1"/>
  <c r="AP454" i="1"/>
  <c r="AM454" i="1"/>
  <c r="AH454" i="1"/>
  <c r="AE454" i="1"/>
  <c r="AD454" i="1"/>
  <c r="AA454" i="1"/>
  <c r="Z454" i="1"/>
  <c r="W454" i="1"/>
  <c r="V454" i="1"/>
  <c r="S454" i="1"/>
  <c r="R454" i="1"/>
  <c r="O454" i="1"/>
  <c r="N454" i="1"/>
  <c r="K454" i="1"/>
  <c r="BB488" i="1"/>
  <c r="AY488" i="1"/>
  <c r="AX488" i="1"/>
  <c r="AU488" i="1"/>
  <c r="AT488" i="1"/>
  <c r="AQ488" i="1"/>
  <c r="AP488" i="1"/>
  <c r="AM488" i="1"/>
  <c r="AH488" i="1"/>
  <c r="AE488" i="1"/>
  <c r="AD488" i="1"/>
  <c r="AA488" i="1"/>
  <c r="Z488" i="1"/>
  <c r="W488" i="1"/>
  <c r="V488" i="1"/>
  <c r="S488" i="1"/>
  <c r="R488" i="1"/>
  <c r="O488" i="1"/>
  <c r="N488" i="1"/>
  <c r="K488" i="1"/>
  <c r="BB420" i="1"/>
  <c r="AY420" i="1"/>
  <c r="AX420" i="1"/>
  <c r="AU420" i="1"/>
  <c r="AT420" i="1"/>
  <c r="AQ420" i="1"/>
  <c r="AP420" i="1"/>
  <c r="AM420" i="1"/>
  <c r="AH420" i="1"/>
  <c r="AE420" i="1"/>
  <c r="AD420" i="1"/>
  <c r="AA420" i="1"/>
  <c r="Z420" i="1"/>
  <c r="W420" i="1"/>
  <c r="V420" i="1"/>
  <c r="S420" i="1"/>
  <c r="R420" i="1"/>
  <c r="O420" i="1"/>
  <c r="N420" i="1"/>
  <c r="K420" i="1"/>
  <c r="BB279" i="1"/>
  <c r="AY279" i="1"/>
  <c r="AX279" i="1"/>
  <c r="AU279" i="1"/>
  <c r="AT279" i="1"/>
  <c r="AQ279" i="1"/>
  <c r="AP279" i="1"/>
  <c r="AM279" i="1"/>
  <c r="AH279" i="1"/>
  <c r="AE279" i="1"/>
  <c r="AD279" i="1"/>
  <c r="AA279" i="1"/>
  <c r="Z279" i="1"/>
  <c r="W279" i="1"/>
  <c r="V279" i="1"/>
  <c r="S279" i="1"/>
  <c r="R279" i="1"/>
  <c r="O279" i="1"/>
  <c r="N279" i="1"/>
  <c r="K279" i="1"/>
  <c r="BB284" i="1"/>
  <c r="AY284" i="1"/>
  <c r="AX284" i="1"/>
  <c r="AU284" i="1"/>
  <c r="AT284" i="1"/>
  <c r="AQ284" i="1"/>
  <c r="AP284" i="1"/>
  <c r="AM284" i="1"/>
  <c r="AH284" i="1"/>
  <c r="AE284" i="1"/>
  <c r="AD284" i="1"/>
  <c r="AA284" i="1"/>
  <c r="Z284" i="1"/>
  <c r="W284" i="1"/>
  <c r="V284" i="1"/>
  <c r="S284" i="1"/>
  <c r="R284" i="1"/>
  <c r="O284" i="1"/>
  <c r="N284" i="1"/>
  <c r="K284" i="1"/>
  <c r="BB75" i="1"/>
  <c r="AY75" i="1"/>
  <c r="AX75" i="1"/>
  <c r="AU75" i="1"/>
  <c r="AT75" i="1"/>
  <c r="AQ75" i="1"/>
  <c r="AP75" i="1"/>
  <c r="AM75" i="1"/>
  <c r="AH75" i="1"/>
  <c r="AE75" i="1"/>
  <c r="AD75" i="1"/>
  <c r="AA75" i="1"/>
  <c r="Z75" i="1"/>
  <c r="W75" i="1"/>
  <c r="V75" i="1"/>
  <c r="S75" i="1"/>
  <c r="R75" i="1"/>
  <c r="O75" i="1"/>
  <c r="N75" i="1"/>
  <c r="K75" i="1"/>
  <c r="BB470" i="1"/>
  <c r="AY470" i="1"/>
  <c r="AX470" i="1"/>
  <c r="AU470" i="1"/>
  <c r="AT470" i="1"/>
  <c r="AQ470" i="1"/>
  <c r="AP470" i="1"/>
  <c r="AM470" i="1"/>
  <c r="AH470" i="1"/>
  <c r="AE470" i="1"/>
  <c r="AD470" i="1"/>
  <c r="AA470" i="1"/>
  <c r="Z470" i="1"/>
  <c r="W470" i="1"/>
  <c r="V470" i="1"/>
  <c r="S470" i="1"/>
  <c r="R470" i="1"/>
  <c r="O470" i="1"/>
  <c r="N470" i="1"/>
  <c r="K470" i="1"/>
  <c r="BB397" i="1"/>
  <c r="AY397" i="1"/>
  <c r="AX397" i="1"/>
  <c r="AU397" i="1"/>
  <c r="AT397" i="1"/>
  <c r="AQ397" i="1"/>
  <c r="AP397" i="1"/>
  <c r="AM397" i="1"/>
  <c r="AH397" i="1"/>
  <c r="AE397" i="1"/>
  <c r="AD397" i="1"/>
  <c r="AA397" i="1"/>
  <c r="Z397" i="1"/>
  <c r="W397" i="1"/>
  <c r="V397" i="1"/>
  <c r="S397" i="1"/>
  <c r="R397" i="1"/>
  <c r="O397" i="1"/>
  <c r="N397" i="1"/>
  <c r="K397" i="1"/>
  <c r="BB799" i="1"/>
  <c r="AY799" i="1"/>
  <c r="AX799" i="1"/>
  <c r="AU799" i="1"/>
  <c r="AT799" i="1"/>
  <c r="AQ799" i="1"/>
  <c r="AP799" i="1"/>
  <c r="AM799" i="1"/>
  <c r="AH799" i="1"/>
  <c r="AE799" i="1"/>
  <c r="AD799" i="1"/>
  <c r="AA799" i="1"/>
  <c r="Z799" i="1"/>
  <c r="W799" i="1"/>
  <c r="V799" i="1"/>
  <c r="S799" i="1"/>
  <c r="R799" i="1"/>
  <c r="O799" i="1"/>
  <c r="N799" i="1"/>
  <c r="K799" i="1"/>
  <c r="BB795" i="1"/>
  <c r="AY795" i="1"/>
  <c r="AX795" i="1"/>
  <c r="AU795" i="1"/>
  <c r="AT795" i="1"/>
  <c r="AQ795" i="1"/>
  <c r="AP795" i="1"/>
  <c r="AM795" i="1"/>
  <c r="AH795" i="1"/>
  <c r="AE795" i="1"/>
  <c r="AD795" i="1"/>
  <c r="AA795" i="1"/>
  <c r="Z795" i="1"/>
  <c r="W795" i="1"/>
  <c r="V795" i="1"/>
  <c r="S795" i="1"/>
  <c r="R795" i="1"/>
  <c r="O795" i="1"/>
  <c r="N795" i="1"/>
  <c r="K795" i="1"/>
  <c r="BB787" i="1"/>
  <c r="AY787" i="1"/>
  <c r="AX787" i="1"/>
  <c r="AU787" i="1"/>
  <c r="AT787" i="1"/>
  <c r="AQ787" i="1"/>
  <c r="AP787" i="1"/>
  <c r="AM787" i="1"/>
  <c r="AH787" i="1"/>
  <c r="AE787" i="1"/>
  <c r="AD787" i="1"/>
  <c r="AA787" i="1"/>
  <c r="Z787" i="1"/>
  <c r="W787" i="1"/>
  <c r="V787" i="1"/>
  <c r="S787" i="1"/>
  <c r="R787" i="1"/>
  <c r="O787" i="1"/>
  <c r="N787" i="1"/>
  <c r="K787" i="1"/>
  <c r="BB72" i="1"/>
  <c r="AY72" i="1"/>
  <c r="AX72" i="1"/>
  <c r="AU72" i="1"/>
  <c r="AT72" i="1"/>
  <c r="AQ72" i="1"/>
  <c r="AP72" i="1"/>
  <c r="AM72" i="1"/>
  <c r="AH72" i="1"/>
  <c r="AE72" i="1"/>
  <c r="AD72" i="1"/>
  <c r="AA72" i="1"/>
  <c r="Z72" i="1"/>
  <c r="W72" i="1"/>
  <c r="V72" i="1"/>
  <c r="S72" i="1"/>
  <c r="R72" i="1"/>
  <c r="O72" i="1"/>
  <c r="N72" i="1"/>
  <c r="K72" i="1"/>
  <c r="BB781" i="1"/>
  <c r="AY781" i="1"/>
  <c r="AX781" i="1"/>
  <c r="AU781" i="1"/>
  <c r="AT781" i="1"/>
  <c r="AQ781" i="1"/>
  <c r="AP781" i="1"/>
  <c r="AM781" i="1"/>
  <c r="AH781" i="1"/>
  <c r="AE781" i="1"/>
  <c r="AD781" i="1"/>
  <c r="AA781" i="1"/>
  <c r="Z781" i="1"/>
  <c r="W781" i="1"/>
  <c r="V781" i="1"/>
  <c r="S781" i="1"/>
  <c r="R781" i="1"/>
  <c r="O781" i="1"/>
  <c r="N781" i="1"/>
  <c r="K781" i="1"/>
  <c r="BB775" i="1"/>
  <c r="AY775" i="1"/>
  <c r="AX775" i="1"/>
  <c r="AU775" i="1"/>
  <c r="AT775" i="1"/>
  <c r="AQ775" i="1"/>
  <c r="AP775" i="1"/>
  <c r="AM775" i="1"/>
  <c r="AH775" i="1"/>
  <c r="AE775" i="1"/>
  <c r="AD775" i="1"/>
  <c r="AA775" i="1"/>
  <c r="Z775" i="1"/>
  <c r="W775" i="1"/>
  <c r="V775" i="1"/>
  <c r="S775" i="1"/>
  <c r="R775" i="1"/>
  <c r="O775" i="1"/>
  <c r="N775" i="1"/>
  <c r="K775" i="1"/>
  <c r="BB793" i="1"/>
  <c r="AY793" i="1"/>
  <c r="AX793" i="1"/>
  <c r="AU793" i="1"/>
  <c r="AT793" i="1"/>
  <c r="AQ793" i="1"/>
  <c r="AP793" i="1"/>
  <c r="AM793" i="1"/>
  <c r="AH793" i="1"/>
  <c r="AE793" i="1"/>
  <c r="AD793" i="1"/>
  <c r="AA793" i="1"/>
  <c r="Z793" i="1"/>
  <c r="W793" i="1"/>
  <c r="V793" i="1"/>
  <c r="S793" i="1"/>
  <c r="R793" i="1"/>
  <c r="O793" i="1"/>
  <c r="N793" i="1"/>
  <c r="K793" i="1"/>
  <c r="BB770" i="1"/>
  <c r="AY770" i="1"/>
  <c r="AX770" i="1"/>
  <c r="AU770" i="1"/>
  <c r="AT770" i="1"/>
  <c r="AQ770" i="1"/>
  <c r="AP770" i="1"/>
  <c r="AM770" i="1"/>
  <c r="AH770" i="1"/>
  <c r="AE770" i="1"/>
  <c r="AD770" i="1"/>
  <c r="AA770" i="1"/>
  <c r="Z770" i="1"/>
  <c r="W770" i="1"/>
  <c r="V770" i="1"/>
  <c r="S770" i="1"/>
  <c r="R770" i="1"/>
  <c r="O770" i="1"/>
  <c r="N770" i="1"/>
  <c r="K770" i="1"/>
  <c r="BB772" i="1"/>
  <c r="AY772" i="1"/>
  <c r="AX772" i="1"/>
  <c r="AU772" i="1"/>
  <c r="AT772" i="1"/>
  <c r="AQ772" i="1"/>
  <c r="AP772" i="1"/>
  <c r="AM772" i="1"/>
  <c r="AH772" i="1"/>
  <c r="AE772" i="1"/>
  <c r="AD772" i="1"/>
  <c r="AA772" i="1"/>
  <c r="Z772" i="1"/>
  <c r="W772" i="1"/>
  <c r="V772" i="1"/>
  <c r="S772" i="1"/>
  <c r="R772" i="1"/>
  <c r="O772" i="1"/>
  <c r="N772" i="1"/>
  <c r="K772" i="1"/>
  <c r="BB318" i="1"/>
  <c r="AY318" i="1"/>
  <c r="AX318" i="1"/>
  <c r="AU318" i="1"/>
  <c r="AT318" i="1"/>
  <c r="AQ318" i="1"/>
  <c r="AP318" i="1"/>
  <c r="AM318" i="1"/>
  <c r="AH318" i="1"/>
  <c r="AE318" i="1"/>
  <c r="AD318" i="1"/>
  <c r="AA318" i="1"/>
  <c r="Z318" i="1"/>
  <c r="W318" i="1"/>
  <c r="V318" i="1"/>
  <c r="S318" i="1"/>
  <c r="R318" i="1"/>
  <c r="O318" i="1"/>
  <c r="N318" i="1"/>
  <c r="K318" i="1"/>
  <c r="BB317" i="1"/>
  <c r="AY317" i="1"/>
  <c r="AX317" i="1"/>
  <c r="AU317" i="1"/>
  <c r="AT317" i="1"/>
  <c r="AQ317" i="1"/>
  <c r="AP317" i="1"/>
  <c r="AM317" i="1"/>
  <c r="AH317" i="1"/>
  <c r="AE317" i="1"/>
  <c r="AD317" i="1"/>
  <c r="AA317" i="1"/>
  <c r="Z317" i="1"/>
  <c r="W317" i="1"/>
  <c r="V317" i="1"/>
  <c r="S317" i="1"/>
  <c r="R317" i="1"/>
  <c r="O317" i="1"/>
  <c r="N317" i="1"/>
  <c r="K317" i="1"/>
  <c r="BB124" i="1"/>
  <c r="AY124" i="1"/>
  <c r="AX124" i="1"/>
  <c r="AU124" i="1"/>
  <c r="AT124" i="1"/>
  <c r="AQ124" i="1"/>
  <c r="AP124" i="1"/>
  <c r="AM124" i="1"/>
  <c r="AH124" i="1"/>
  <c r="AE124" i="1"/>
  <c r="AD124" i="1"/>
  <c r="AA124" i="1"/>
  <c r="Z124" i="1"/>
  <c r="W124" i="1"/>
  <c r="V124" i="1"/>
  <c r="S124" i="1"/>
  <c r="R124" i="1"/>
  <c r="O124" i="1"/>
  <c r="N124" i="1"/>
  <c r="K124" i="1"/>
  <c r="BB82" i="1"/>
  <c r="AY82" i="1"/>
  <c r="AX82" i="1"/>
  <c r="AU82" i="1"/>
  <c r="AT82" i="1"/>
  <c r="AQ82" i="1"/>
  <c r="AP82" i="1"/>
  <c r="AM82" i="1"/>
  <c r="AH82" i="1"/>
  <c r="AE82" i="1"/>
  <c r="AD82" i="1"/>
  <c r="AA82" i="1"/>
  <c r="Z82" i="1"/>
  <c r="W82" i="1"/>
  <c r="V82" i="1"/>
  <c r="S82" i="1"/>
  <c r="R82" i="1"/>
  <c r="O82" i="1"/>
  <c r="N82" i="1"/>
  <c r="K82" i="1"/>
  <c r="BB383" i="1"/>
  <c r="AY383" i="1"/>
  <c r="AX383" i="1"/>
  <c r="AU383" i="1"/>
  <c r="AT383" i="1"/>
  <c r="AQ383" i="1"/>
  <c r="AP383" i="1"/>
  <c r="AM383" i="1"/>
  <c r="AH383" i="1"/>
  <c r="AE383" i="1"/>
  <c r="AD383" i="1"/>
  <c r="AA383" i="1"/>
  <c r="Z383" i="1"/>
  <c r="W383" i="1"/>
  <c r="V383" i="1"/>
  <c r="S383" i="1"/>
  <c r="R383" i="1"/>
  <c r="O383" i="1"/>
  <c r="N383" i="1"/>
  <c r="K383" i="1"/>
  <c r="BB358" i="1"/>
  <c r="AY358" i="1"/>
  <c r="AX358" i="1"/>
  <c r="AU358" i="1"/>
  <c r="AT358" i="1"/>
  <c r="AQ358" i="1"/>
  <c r="AP358" i="1"/>
  <c r="AM358" i="1"/>
  <c r="AH358" i="1"/>
  <c r="AE358" i="1"/>
  <c r="AD358" i="1"/>
  <c r="AA358" i="1"/>
  <c r="Z358" i="1"/>
  <c r="W358" i="1"/>
  <c r="V358" i="1"/>
  <c r="S358" i="1"/>
  <c r="R358" i="1"/>
  <c r="O358" i="1"/>
  <c r="N358" i="1"/>
  <c r="K358" i="1"/>
  <c r="BB28" i="1"/>
  <c r="AY28" i="1"/>
  <c r="AX28" i="1"/>
  <c r="AU28" i="1"/>
  <c r="AT28" i="1"/>
  <c r="AQ28" i="1"/>
  <c r="AP28" i="1"/>
  <c r="AM28" i="1"/>
  <c r="AH28" i="1"/>
  <c r="AE28" i="1"/>
  <c r="AD28" i="1"/>
  <c r="AA28" i="1"/>
  <c r="Z28" i="1"/>
  <c r="W28" i="1"/>
  <c r="V28" i="1"/>
  <c r="S28" i="1"/>
  <c r="R28" i="1"/>
  <c r="O28" i="1"/>
  <c r="N28" i="1"/>
  <c r="K28" i="1"/>
  <c r="BB364" i="1"/>
  <c r="AY364" i="1"/>
  <c r="AX364" i="1"/>
  <c r="AU364" i="1"/>
  <c r="AT364" i="1"/>
  <c r="AQ364" i="1"/>
  <c r="AP364" i="1"/>
  <c r="AM364" i="1"/>
  <c r="AH364" i="1"/>
  <c r="AE364" i="1"/>
  <c r="AD364" i="1"/>
  <c r="AA364" i="1"/>
  <c r="Z364" i="1"/>
  <c r="W364" i="1"/>
  <c r="V364" i="1"/>
  <c r="S364" i="1"/>
  <c r="R364" i="1"/>
  <c r="O364" i="1"/>
  <c r="N364" i="1"/>
  <c r="K364" i="1"/>
  <c r="BB509" i="1"/>
  <c r="AY509" i="1"/>
  <c r="AX509" i="1"/>
  <c r="AU509" i="1"/>
  <c r="AT509" i="1"/>
  <c r="AQ509" i="1"/>
  <c r="AP509" i="1"/>
  <c r="AM509" i="1"/>
  <c r="AH509" i="1"/>
  <c r="AE509" i="1"/>
  <c r="AD509" i="1"/>
  <c r="AA509" i="1"/>
  <c r="Z509" i="1"/>
  <c r="W509" i="1"/>
  <c r="V509" i="1"/>
  <c r="S509" i="1"/>
  <c r="R509" i="1"/>
  <c r="O509" i="1"/>
  <c r="N509" i="1"/>
  <c r="K509" i="1"/>
  <c r="BB452" i="1"/>
  <c r="AY452" i="1"/>
  <c r="AX452" i="1"/>
  <c r="AU452" i="1"/>
  <c r="AT452" i="1"/>
  <c r="AQ452" i="1"/>
  <c r="AP452" i="1"/>
  <c r="AM452" i="1"/>
  <c r="AH452" i="1"/>
  <c r="AE452" i="1"/>
  <c r="AD452" i="1"/>
  <c r="AA452" i="1"/>
  <c r="Z452" i="1"/>
  <c r="W452" i="1"/>
  <c r="V452" i="1"/>
  <c r="S452" i="1"/>
  <c r="R452" i="1"/>
  <c r="O452" i="1"/>
  <c r="N452" i="1"/>
  <c r="K452" i="1"/>
  <c r="BB229" i="1"/>
  <c r="AY229" i="1"/>
  <c r="AX229" i="1"/>
  <c r="AU229" i="1"/>
  <c r="AT229" i="1"/>
  <c r="AQ229" i="1"/>
  <c r="AP229" i="1"/>
  <c r="AM229" i="1"/>
  <c r="AH229" i="1"/>
  <c r="AE229" i="1"/>
  <c r="AD229" i="1"/>
  <c r="AA229" i="1"/>
  <c r="Z229" i="1"/>
  <c r="W229" i="1"/>
  <c r="V229" i="1"/>
  <c r="S229" i="1"/>
  <c r="R229" i="1"/>
  <c r="O229" i="1"/>
  <c r="N229" i="1"/>
  <c r="K229" i="1"/>
  <c r="AT20" i="1"/>
  <c r="BB102" i="1"/>
  <c r="AY102" i="1"/>
  <c r="AX102" i="1"/>
  <c r="AU102" i="1"/>
  <c r="AT102" i="1"/>
  <c r="AQ102" i="1"/>
  <c r="AP102" i="1"/>
  <c r="AM102" i="1"/>
  <c r="AH102" i="1"/>
  <c r="AE102" i="1"/>
  <c r="AD102" i="1"/>
  <c r="AA102" i="1"/>
  <c r="Z102" i="1"/>
  <c r="W102" i="1"/>
  <c r="V102" i="1"/>
  <c r="S102" i="1"/>
  <c r="R102" i="1"/>
  <c r="O102" i="1"/>
  <c r="N102" i="1"/>
  <c r="K102" i="1"/>
  <c r="BB141" i="1"/>
  <c r="AY141" i="1"/>
  <c r="AX141" i="1"/>
  <c r="AU141" i="1"/>
  <c r="AT141" i="1"/>
  <c r="AQ141" i="1"/>
  <c r="AP141" i="1"/>
  <c r="AM141" i="1"/>
  <c r="AH141" i="1"/>
  <c r="AE141" i="1"/>
  <c r="AD141" i="1"/>
  <c r="AA141" i="1"/>
  <c r="Z141" i="1"/>
  <c r="W141" i="1"/>
  <c r="V141" i="1"/>
  <c r="S141" i="1"/>
  <c r="R141" i="1"/>
  <c r="O141" i="1"/>
  <c r="N141" i="1"/>
  <c r="K141" i="1"/>
  <c r="BB27" i="1"/>
  <c r="AY27" i="1"/>
  <c r="AX27" i="1"/>
  <c r="AU27" i="1"/>
  <c r="AT27" i="1"/>
  <c r="AQ27" i="1"/>
  <c r="AP27" i="1"/>
  <c r="AM27" i="1"/>
  <c r="AH27" i="1"/>
  <c r="AE27" i="1"/>
  <c r="AD27" i="1"/>
  <c r="AA27" i="1"/>
  <c r="Z27" i="1"/>
  <c r="W27" i="1"/>
  <c r="V27" i="1"/>
  <c r="S27" i="1"/>
  <c r="R27" i="1"/>
  <c r="O27" i="1"/>
  <c r="N27" i="1"/>
  <c r="K27" i="1"/>
  <c r="BB110" i="1"/>
  <c r="AY110" i="1"/>
  <c r="AX110" i="1"/>
  <c r="AU110" i="1"/>
  <c r="AT110" i="1"/>
  <c r="AQ110" i="1"/>
  <c r="AP110" i="1"/>
  <c r="AM110" i="1"/>
  <c r="AH110" i="1"/>
  <c r="AE110" i="1"/>
  <c r="AD110" i="1"/>
  <c r="AA110" i="1"/>
  <c r="Z110" i="1"/>
  <c r="W110" i="1"/>
  <c r="V110" i="1"/>
  <c r="S110" i="1"/>
  <c r="R110" i="1"/>
  <c r="O110" i="1"/>
  <c r="N110" i="1"/>
  <c r="K110" i="1"/>
  <c r="BB169" i="1"/>
  <c r="AY169" i="1"/>
  <c r="AX169" i="1"/>
  <c r="AU169" i="1"/>
  <c r="AT169" i="1"/>
  <c r="AQ169" i="1"/>
  <c r="AP169" i="1"/>
  <c r="AM169" i="1"/>
  <c r="AH169" i="1"/>
  <c r="AE169" i="1"/>
  <c r="AD169" i="1"/>
  <c r="AA169" i="1"/>
  <c r="Z169" i="1"/>
  <c r="W169" i="1"/>
  <c r="V169" i="1"/>
  <c r="S169" i="1"/>
  <c r="R169" i="1"/>
  <c r="O169" i="1"/>
  <c r="N169" i="1"/>
  <c r="K169" i="1"/>
  <c r="Z96" i="1"/>
  <c r="BB96" i="1"/>
  <c r="AY96" i="1"/>
  <c r="AX96" i="1"/>
  <c r="AU96" i="1"/>
  <c r="AT96" i="1"/>
  <c r="AQ96" i="1"/>
  <c r="AP96" i="1"/>
  <c r="AM96" i="1"/>
  <c r="AH96" i="1"/>
  <c r="AE96" i="1"/>
  <c r="AD96" i="1"/>
  <c r="AA96" i="1"/>
  <c r="W96" i="1"/>
  <c r="V96" i="1"/>
  <c r="S96" i="1"/>
  <c r="R96" i="1"/>
  <c r="O96" i="1"/>
  <c r="N96" i="1"/>
  <c r="K96" i="1"/>
  <c r="BB121" i="1"/>
  <c r="AY121" i="1"/>
  <c r="AX121" i="1"/>
  <c r="AU121" i="1"/>
  <c r="AT121" i="1"/>
  <c r="AQ121" i="1"/>
  <c r="AP121" i="1"/>
  <c r="AM121" i="1"/>
  <c r="AH121" i="1"/>
  <c r="AE121" i="1"/>
  <c r="AD121" i="1"/>
  <c r="AA121" i="1"/>
  <c r="Z121" i="1"/>
  <c r="W121" i="1"/>
  <c r="V121" i="1"/>
  <c r="S121" i="1"/>
  <c r="R121" i="1"/>
  <c r="O121" i="1"/>
  <c r="N121" i="1"/>
  <c r="K121" i="1"/>
  <c r="BB226" i="1"/>
  <c r="BB128" i="1"/>
  <c r="BB55" i="1"/>
  <c r="AX195" i="1"/>
  <c r="AX100" i="1"/>
  <c r="AX55" i="1"/>
  <c r="BB101" i="1"/>
  <c r="AY101" i="1"/>
  <c r="AX101" i="1"/>
  <c r="AU101" i="1"/>
  <c r="AT101" i="1"/>
  <c r="AQ101" i="1"/>
  <c r="AP101" i="1"/>
  <c r="AM101" i="1"/>
  <c r="AH101" i="1"/>
  <c r="AE101" i="1"/>
  <c r="AD101" i="1"/>
  <c r="AA101" i="1"/>
  <c r="Z101" i="1"/>
  <c r="W101" i="1"/>
  <c r="V101" i="1"/>
  <c r="S101" i="1"/>
  <c r="R101" i="1"/>
  <c r="O101" i="1"/>
  <c r="N101" i="1"/>
  <c r="K101" i="1"/>
  <c r="BB195" i="1"/>
  <c r="AY195" i="1"/>
  <c r="AU195" i="1"/>
  <c r="AT195" i="1"/>
  <c r="AQ195" i="1"/>
  <c r="AP195" i="1"/>
  <c r="AM195" i="1"/>
  <c r="AH195" i="1"/>
  <c r="AE195" i="1"/>
  <c r="AD195" i="1"/>
  <c r="AA195" i="1"/>
  <c r="Z195" i="1"/>
  <c r="W195" i="1"/>
  <c r="V195" i="1"/>
  <c r="S195" i="1"/>
  <c r="R195" i="1"/>
  <c r="O195" i="1"/>
  <c r="N195" i="1"/>
  <c r="K195" i="1"/>
  <c r="BB260" i="1"/>
  <c r="AY260" i="1"/>
  <c r="AX260" i="1"/>
  <c r="AU260" i="1"/>
  <c r="AT260" i="1"/>
  <c r="AQ260" i="1"/>
  <c r="AP260" i="1"/>
  <c r="AM260" i="1"/>
  <c r="AH260" i="1"/>
  <c r="AE260" i="1"/>
  <c r="AD260" i="1"/>
  <c r="AA260" i="1"/>
  <c r="Z260" i="1"/>
  <c r="W260" i="1"/>
  <c r="V260" i="1"/>
  <c r="S260" i="1"/>
  <c r="R260" i="1"/>
  <c r="O260" i="1"/>
  <c r="N260" i="1"/>
  <c r="K260" i="1"/>
  <c r="BB100" i="1"/>
  <c r="AY100" i="1"/>
  <c r="AU100" i="1"/>
  <c r="AT100" i="1"/>
  <c r="AQ100" i="1"/>
  <c r="AP100" i="1"/>
  <c r="AM100" i="1"/>
  <c r="AH100" i="1"/>
  <c r="AE100" i="1"/>
  <c r="AD100" i="1"/>
  <c r="AA100" i="1"/>
  <c r="Z100" i="1"/>
  <c r="W100" i="1"/>
  <c r="V100" i="1"/>
  <c r="S100" i="1"/>
  <c r="R100" i="1"/>
  <c r="O100" i="1"/>
  <c r="N100" i="1"/>
  <c r="K100" i="1"/>
  <c r="AY128" i="1"/>
  <c r="AX128" i="1"/>
  <c r="AU128" i="1"/>
  <c r="AT128" i="1"/>
  <c r="AQ128" i="1"/>
  <c r="AP128" i="1"/>
  <c r="AM128" i="1"/>
  <c r="AH128" i="1"/>
  <c r="AE128" i="1"/>
  <c r="AD128" i="1"/>
  <c r="AA128" i="1"/>
  <c r="Z128" i="1"/>
  <c r="W128" i="1"/>
  <c r="V128" i="1"/>
  <c r="S128" i="1"/>
  <c r="R128" i="1"/>
  <c r="O128" i="1"/>
  <c r="N128" i="1"/>
  <c r="K128" i="1"/>
  <c r="BB274" i="1"/>
  <c r="AY274" i="1"/>
  <c r="AX274" i="1"/>
  <c r="AU274" i="1"/>
  <c r="AT274" i="1"/>
  <c r="AQ274" i="1"/>
  <c r="AP274" i="1"/>
  <c r="AM274" i="1"/>
  <c r="AH274" i="1"/>
  <c r="AE274" i="1"/>
  <c r="AD274" i="1"/>
  <c r="AA274" i="1"/>
  <c r="Z274" i="1"/>
  <c r="W274" i="1"/>
  <c r="V274" i="1"/>
  <c r="S274" i="1"/>
  <c r="R274" i="1"/>
  <c r="O274" i="1"/>
  <c r="N274" i="1"/>
  <c r="K274" i="1"/>
  <c r="BB275" i="1"/>
  <c r="AY275" i="1"/>
  <c r="AX275" i="1"/>
  <c r="AU275" i="1"/>
  <c r="AT275" i="1"/>
  <c r="AQ275" i="1"/>
  <c r="AP275" i="1"/>
  <c r="AM275" i="1"/>
  <c r="AH275" i="1"/>
  <c r="AE275" i="1"/>
  <c r="AD275" i="1"/>
  <c r="AA275" i="1"/>
  <c r="Z275" i="1"/>
  <c r="W275" i="1"/>
  <c r="V275" i="1"/>
  <c r="S275" i="1"/>
  <c r="R275" i="1"/>
  <c r="O275" i="1"/>
  <c r="N275" i="1"/>
  <c r="K275" i="1"/>
  <c r="AY55" i="1"/>
  <c r="AU55" i="1"/>
  <c r="AT55" i="1"/>
  <c r="AQ55" i="1"/>
  <c r="AP55" i="1"/>
  <c r="AM55" i="1"/>
  <c r="AH55" i="1"/>
  <c r="AE55" i="1"/>
  <c r="AD55" i="1"/>
  <c r="AA55" i="1"/>
  <c r="Z55" i="1"/>
  <c r="W55" i="1"/>
  <c r="V55" i="1"/>
  <c r="S55" i="1"/>
  <c r="R55" i="1"/>
  <c r="O55" i="1"/>
  <c r="N55" i="1"/>
  <c r="K55" i="1"/>
  <c r="AY226" i="1"/>
  <c r="AX226" i="1"/>
  <c r="AU226" i="1"/>
  <c r="AT226" i="1"/>
  <c r="AQ226" i="1"/>
  <c r="AP226" i="1"/>
  <c r="AM226" i="1"/>
  <c r="AH226" i="1"/>
  <c r="AE226" i="1"/>
  <c r="AD226" i="1"/>
  <c r="AA226" i="1"/>
  <c r="Z226" i="1"/>
  <c r="W226" i="1"/>
  <c r="V226" i="1"/>
  <c r="S226" i="1"/>
  <c r="R226" i="1"/>
  <c r="O226" i="1"/>
  <c r="N226" i="1"/>
  <c r="K226" i="1"/>
  <c r="BB259" i="1"/>
  <c r="AY259" i="1"/>
  <c r="AX259" i="1"/>
  <c r="AU259" i="1"/>
  <c r="AT259" i="1"/>
  <c r="AQ259" i="1"/>
  <c r="AP259" i="1"/>
  <c r="AM259" i="1"/>
  <c r="AH259" i="1"/>
  <c r="AE259" i="1"/>
  <c r="AD259" i="1"/>
  <c r="AA259" i="1"/>
  <c r="Z259" i="1"/>
  <c r="W259" i="1"/>
  <c r="V259" i="1"/>
  <c r="S259" i="1"/>
  <c r="R259" i="1"/>
  <c r="O259" i="1"/>
  <c r="N259" i="1"/>
  <c r="K259" i="1"/>
  <c r="BB457" i="1"/>
  <c r="AY457" i="1"/>
  <c r="AX457" i="1"/>
  <c r="AU457" i="1"/>
  <c r="AT457" i="1"/>
  <c r="AQ457" i="1"/>
  <c r="AP457" i="1"/>
  <c r="AM457" i="1"/>
  <c r="AH457" i="1"/>
  <c r="AE457" i="1"/>
  <c r="AD457" i="1"/>
  <c r="AA457" i="1"/>
  <c r="Z457" i="1"/>
  <c r="W457" i="1"/>
  <c r="V457" i="1"/>
  <c r="S457" i="1"/>
  <c r="R457" i="1"/>
  <c r="O457" i="1"/>
  <c r="N457" i="1"/>
  <c r="K457" i="1"/>
  <c r="N129" i="1"/>
  <c r="BB130" i="1"/>
  <c r="AY130" i="1"/>
  <c r="AX130" i="1"/>
  <c r="AU130" i="1"/>
  <c r="AT130" i="1"/>
  <c r="AQ130" i="1"/>
  <c r="AP130" i="1"/>
  <c r="AM130" i="1"/>
  <c r="AH130" i="1"/>
  <c r="AE130" i="1"/>
  <c r="AD130" i="1"/>
  <c r="AA130" i="1"/>
  <c r="Z130" i="1"/>
  <c r="W130" i="1"/>
  <c r="V130" i="1"/>
  <c r="S130" i="1"/>
  <c r="R130" i="1"/>
  <c r="O130" i="1"/>
  <c r="N130" i="1"/>
  <c r="K130" i="1"/>
  <c r="BB129" i="1"/>
  <c r="AY129" i="1"/>
  <c r="AX129" i="1"/>
  <c r="AU129" i="1"/>
  <c r="AT129" i="1"/>
  <c r="AQ129" i="1"/>
  <c r="AP129" i="1"/>
  <c r="AM129" i="1"/>
  <c r="AH129" i="1"/>
  <c r="AE129" i="1"/>
  <c r="AD129" i="1"/>
  <c r="AA129" i="1"/>
  <c r="Z129" i="1"/>
  <c r="W129" i="1"/>
  <c r="V129" i="1"/>
  <c r="S129" i="1"/>
  <c r="R129" i="1"/>
  <c r="O129" i="1"/>
  <c r="K129" i="1"/>
  <c r="BB99" i="1"/>
  <c r="AY99" i="1"/>
  <c r="AX99" i="1"/>
  <c r="AU99" i="1"/>
  <c r="AT99" i="1"/>
  <c r="AQ99" i="1"/>
  <c r="AP99" i="1"/>
  <c r="AM99" i="1"/>
  <c r="AH99" i="1"/>
  <c r="AE99" i="1"/>
  <c r="AD99" i="1"/>
  <c r="AA99" i="1"/>
  <c r="Z99" i="1"/>
  <c r="W99" i="1"/>
  <c r="V99" i="1"/>
  <c r="S99" i="1"/>
  <c r="R99" i="1"/>
  <c r="O99" i="1"/>
  <c r="N99" i="1"/>
  <c r="K99" i="1"/>
  <c r="AY730" i="1"/>
  <c r="AY740" i="1"/>
  <c r="AY739" i="1"/>
  <c r="AY738" i="1"/>
  <c r="AY731" i="1"/>
  <c r="AY725" i="1"/>
  <c r="AY724" i="1"/>
  <c r="AY723" i="1"/>
  <c r="AY722" i="1"/>
  <c r="AY721" i="1"/>
  <c r="AY720" i="1"/>
  <c r="AY719" i="1"/>
  <c r="AY718" i="1"/>
  <c r="AY717" i="1"/>
  <c r="AY716" i="1"/>
  <c r="AY715" i="1"/>
  <c r="AY714" i="1"/>
  <c r="AY711" i="1"/>
  <c r="AY710" i="1"/>
  <c r="AY709" i="1"/>
  <c r="AY708" i="1"/>
  <c r="AY707" i="1"/>
  <c r="AY706" i="1"/>
  <c r="AY705" i="1"/>
  <c r="AY703" i="1"/>
  <c r="AY701" i="1"/>
  <c r="AY700" i="1"/>
  <c r="AY699" i="1"/>
  <c r="AY697" i="1"/>
  <c r="AY696" i="1"/>
  <c r="AY694" i="1"/>
  <c r="AY692" i="1"/>
  <c r="AY690" i="1"/>
  <c r="AY689" i="1"/>
  <c r="AY688" i="1"/>
  <c r="AY687" i="1"/>
  <c r="AY686" i="1"/>
  <c r="AY685" i="1"/>
  <c r="AY684" i="1"/>
  <c r="AY683" i="1"/>
  <c r="AY682" i="1"/>
  <c r="AY681" i="1"/>
  <c r="AY680" i="1"/>
  <c r="AY679" i="1"/>
  <c r="AY678" i="1"/>
  <c r="AY677" i="1"/>
  <c r="AY676" i="1"/>
  <c r="AY675" i="1"/>
  <c r="AY674" i="1"/>
  <c r="AY673" i="1"/>
  <c r="AY672" i="1"/>
  <c r="AY671" i="1"/>
  <c r="AY670" i="1"/>
  <c r="AY669" i="1"/>
  <c r="AY668" i="1"/>
  <c r="AY667" i="1"/>
  <c r="AY666" i="1"/>
  <c r="AY665" i="1"/>
  <c r="AY664" i="1"/>
  <c r="AY663" i="1"/>
  <c r="AY662" i="1"/>
  <c r="AY661" i="1"/>
  <c r="AY660" i="1"/>
  <c r="AY659" i="1"/>
  <c r="AY658" i="1"/>
  <c r="AY657" i="1"/>
  <c r="AY656" i="1"/>
  <c r="AY655" i="1"/>
  <c r="AY654" i="1"/>
  <c r="AY653" i="1"/>
  <c r="AY652" i="1"/>
  <c r="AY651" i="1"/>
  <c r="AY650" i="1"/>
  <c r="AY649" i="1"/>
  <c r="AY648" i="1"/>
  <c r="AY647" i="1"/>
  <c r="AY646" i="1"/>
  <c r="AY645" i="1"/>
  <c r="AY644" i="1"/>
  <c r="AY643" i="1"/>
  <c r="AY642" i="1"/>
  <c r="AY641" i="1"/>
  <c r="AY640" i="1"/>
  <c r="AY639" i="1"/>
  <c r="AY638" i="1"/>
  <c r="AY637" i="1"/>
  <c r="AY636" i="1"/>
  <c r="AY634" i="1"/>
  <c r="AY633" i="1"/>
  <c r="AY632" i="1"/>
  <c r="AY631" i="1"/>
  <c r="AY630" i="1"/>
  <c r="AY629" i="1"/>
  <c r="AY628" i="1"/>
  <c r="AY627" i="1"/>
  <c r="AY624" i="1"/>
  <c r="AY623" i="1"/>
  <c r="AY622" i="1"/>
  <c r="AY621" i="1"/>
  <c r="AY619" i="1"/>
  <c r="AY618" i="1"/>
  <c r="AY617" i="1"/>
  <c r="AY616" i="1"/>
  <c r="AY615" i="1"/>
  <c r="AY614" i="1"/>
  <c r="AY613" i="1"/>
  <c r="AY612" i="1"/>
  <c r="AY611" i="1"/>
  <c r="AY610" i="1"/>
  <c r="AY609" i="1"/>
  <c r="AY608" i="1"/>
  <c r="AY607" i="1"/>
  <c r="AY606" i="1"/>
  <c r="AY605" i="1"/>
  <c r="AY604" i="1"/>
  <c r="AY603" i="1"/>
  <c r="AY602" i="1"/>
  <c r="AY601" i="1"/>
  <c r="AY600" i="1"/>
  <c r="AY599" i="1"/>
  <c r="AY596" i="1"/>
  <c r="AY595" i="1"/>
  <c r="AY593" i="1"/>
  <c r="AY592" i="1"/>
  <c r="AY591" i="1"/>
  <c r="AY590" i="1"/>
  <c r="AY589" i="1"/>
  <c r="AY588" i="1"/>
  <c r="AY587" i="1"/>
  <c r="AY586" i="1"/>
  <c r="AY585" i="1"/>
  <c r="AY584" i="1"/>
  <c r="AY583" i="1"/>
  <c r="AY582" i="1"/>
  <c r="AY581" i="1"/>
  <c r="AY580" i="1"/>
  <c r="AY579" i="1"/>
  <c r="AY578" i="1"/>
  <c r="AY577" i="1"/>
  <c r="AY576" i="1"/>
  <c r="AY574" i="1"/>
  <c r="AY573" i="1"/>
  <c r="AY571" i="1"/>
  <c r="AY570" i="1"/>
  <c r="AY569" i="1"/>
  <c r="AY568" i="1"/>
  <c r="AY567" i="1"/>
  <c r="AY566" i="1"/>
  <c r="AY565" i="1"/>
  <c r="AY564" i="1"/>
  <c r="AY572" i="1"/>
  <c r="AY563" i="1"/>
  <c r="AY561" i="1"/>
  <c r="AY560" i="1"/>
  <c r="AY559" i="1"/>
  <c r="AY557" i="1"/>
  <c r="AY556" i="1"/>
  <c r="AY555" i="1"/>
  <c r="AY554" i="1"/>
  <c r="AY553" i="1"/>
  <c r="AY552" i="1"/>
  <c r="AY551" i="1"/>
  <c r="AY550" i="1"/>
  <c r="AY549" i="1"/>
  <c r="AY548" i="1"/>
  <c r="AY547" i="1"/>
  <c r="AY546" i="1"/>
  <c r="AY545" i="1"/>
  <c r="AY544" i="1"/>
  <c r="AY543" i="1"/>
  <c r="AY542" i="1"/>
  <c r="AY541" i="1"/>
  <c r="AY540" i="1"/>
  <c r="AY539" i="1"/>
  <c r="AY538" i="1"/>
  <c r="AY537" i="1"/>
  <c r="AY536" i="1"/>
  <c r="AY535" i="1"/>
  <c r="AY562" i="1"/>
  <c r="AY534" i="1"/>
  <c r="AY533" i="1"/>
  <c r="AY532" i="1"/>
  <c r="AY531" i="1"/>
  <c r="AY530" i="1"/>
  <c r="AY529" i="1"/>
  <c r="AY528" i="1"/>
  <c r="AY527" i="1"/>
  <c r="AY526" i="1"/>
  <c r="AY525" i="1"/>
  <c r="AY524" i="1"/>
  <c r="AY521" i="1"/>
  <c r="AY523" i="1"/>
  <c r="AY522" i="1"/>
  <c r="AY519" i="1"/>
  <c r="AY517" i="1"/>
  <c r="AY518" i="1"/>
  <c r="AY516" i="1"/>
  <c r="AY515" i="1"/>
  <c r="AY514" i="1"/>
  <c r="AY513" i="1"/>
  <c r="AY511" i="1"/>
  <c r="AY512" i="1"/>
  <c r="AY508" i="1"/>
  <c r="AY507" i="1"/>
  <c r="AY505" i="1"/>
  <c r="AY504" i="1"/>
  <c r="AY503" i="1"/>
  <c r="AY499" i="1"/>
  <c r="AY498" i="1"/>
  <c r="AY497" i="1"/>
  <c r="AY495" i="1"/>
  <c r="AY501" i="1"/>
  <c r="AY500" i="1"/>
  <c r="AY494" i="1"/>
  <c r="AY493" i="1"/>
  <c r="AY492" i="1"/>
  <c r="AY491" i="1"/>
  <c r="AY490" i="1"/>
  <c r="AY489" i="1"/>
  <c r="AY424" i="1"/>
  <c r="AY487" i="1"/>
  <c r="AY486" i="1"/>
  <c r="AY484" i="1"/>
  <c r="AY483" i="1"/>
  <c r="AY482" i="1"/>
  <c r="AY481" i="1"/>
  <c r="AY480" i="1"/>
  <c r="AY479" i="1"/>
  <c r="AY478" i="1"/>
  <c r="AY477" i="1"/>
  <c r="AY476" i="1"/>
  <c r="AY475" i="1"/>
  <c r="AY474" i="1"/>
  <c r="AY473" i="1"/>
  <c r="AY472" i="1"/>
  <c r="AY469" i="1"/>
  <c r="AY468" i="1"/>
  <c r="AY467" i="1"/>
  <c r="AY466" i="1"/>
  <c r="AY465" i="1"/>
  <c r="AY463" i="1"/>
  <c r="AY462" i="1"/>
  <c r="AY461" i="1"/>
  <c r="AY459" i="1"/>
  <c r="AY458" i="1"/>
  <c r="AY455" i="1"/>
  <c r="AY453" i="1"/>
  <c r="AY451" i="1"/>
  <c r="AY450" i="1"/>
  <c r="AY449" i="1"/>
  <c r="AY446" i="1"/>
  <c r="AY445" i="1"/>
  <c r="AY444" i="1"/>
  <c r="AY443" i="1"/>
  <c r="AY442" i="1"/>
  <c r="AY440" i="1"/>
  <c r="AY439" i="1"/>
  <c r="AY438" i="1"/>
  <c r="AY437" i="1"/>
  <c r="AY436" i="1"/>
  <c r="AY434" i="1"/>
  <c r="AY432" i="1"/>
  <c r="AY431" i="1"/>
  <c r="AY430" i="1"/>
  <c r="AY429" i="1"/>
  <c r="AY428" i="1"/>
  <c r="AY427" i="1"/>
  <c r="AY426" i="1"/>
  <c r="AY423" i="1"/>
  <c r="AY422" i="1"/>
  <c r="AY421" i="1"/>
  <c r="AY419" i="1"/>
  <c r="AY418" i="1"/>
  <c r="AY417" i="1"/>
  <c r="AY414" i="1"/>
  <c r="AY413" i="1"/>
  <c r="AY412" i="1"/>
  <c r="AY411" i="1"/>
  <c r="AY410" i="1"/>
  <c r="AY409" i="1"/>
  <c r="AY408" i="1"/>
  <c r="AY407" i="1"/>
  <c r="AY406" i="1"/>
  <c r="AY405" i="1"/>
  <c r="AY404" i="1"/>
  <c r="AY403" i="1"/>
  <c r="AY402" i="1"/>
  <c r="AY401" i="1"/>
  <c r="AY400" i="1"/>
  <c r="AY398" i="1"/>
  <c r="AY388" i="1"/>
  <c r="AY396" i="1"/>
  <c r="AY395" i="1"/>
  <c r="AY394" i="1"/>
  <c r="AY393" i="1"/>
  <c r="AY392" i="1"/>
  <c r="AY389" i="1"/>
  <c r="AY391" i="1"/>
  <c r="AY390" i="1"/>
  <c r="AY386" i="1"/>
  <c r="AY385" i="1"/>
  <c r="AY384" i="1"/>
  <c r="AY381" i="1"/>
  <c r="AY380" i="1"/>
  <c r="AY379" i="1"/>
  <c r="AY378" i="1"/>
  <c r="AY377" i="1"/>
  <c r="AY375" i="1"/>
  <c r="AY373" i="1"/>
  <c r="AY372" i="1"/>
  <c r="AY370" i="1"/>
  <c r="AY369" i="1"/>
  <c r="AY368" i="1"/>
  <c r="AY367" i="1"/>
  <c r="AY363" i="1"/>
  <c r="AY361" i="1"/>
  <c r="AY360" i="1"/>
  <c r="AY359" i="1"/>
  <c r="AY357" i="1"/>
  <c r="AY356" i="1"/>
  <c r="AY355" i="1"/>
  <c r="AY353" i="1"/>
  <c r="AY351" i="1"/>
  <c r="AY350" i="1"/>
  <c r="AY348" i="1"/>
  <c r="AY347" i="1"/>
  <c r="AY346" i="1"/>
  <c r="AY344" i="1"/>
  <c r="AY366" i="1"/>
  <c r="AY345" i="1"/>
  <c r="AY362" i="1"/>
  <c r="AY343" i="1"/>
  <c r="AY342" i="1"/>
  <c r="AY341" i="1"/>
  <c r="AY340" i="1"/>
  <c r="AY339" i="1"/>
  <c r="AY338" i="1"/>
  <c r="AY337" i="1"/>
  <c r="AY336" i="1"/>
  <c r="AY335" i="1"/>
  <c r="AY334" i="1"/>
  <c r="AY333" i="1"/>
  <c r="AY332" i="1"/>
  <c r="AY331" i="1"/>
  <c r="AY329" i="1"/>
  <c r="AY328" i="1"/>
  <c r="AY326" i="1"/>
  <c r="AY324" i="1"/>
  <c r="AY323" i="1"/>
  <c r="AY322" i="1"/>
  <c r="AY321" i="1"/>
  <c r="AY320" i="1"/>
  <c r="AY315" i="1"/>
  <c r="AY314" i="1"/>
  <c r="AY313" i="1"/>
  <c r="AY312" i="1"/>
  <c r="AY310" i="1"/>
  <c r="AY309" i="1"/>
  <c r="AY308" i="1"/>
  <c r="AY306" i="1"/>
  <c r="AY305" i="1"/>
  <c r="AY304" i="1"/>
  <c r="AY295" i="1"/>
  <c r="AY301" i="1"/>
  <c r="AY302" i="1"/>
  <c r="AY300" i="1"/>
  <c r="AY299" i="1"/>
  <c r="AY298" i="1"/>
  <c r="AY297" i="1"/>
  <c r="AY293" i="1"/>
  <c r="AY282" i="1"/>
  <c r="AY281" i="1"/>
  <c r="AY280" i="1"/>
  <c r="AY303" i="1"/>
  <c r="AY292" i="1"/>
  <c r="AY291" i="1"/>
  <c r="AY289" i="1"/>
  <c r="AY288" i="1"/>
  <c r="AY287" i="1"/>
  <c r="AY286" i="1"/>
  <c r="AY285" i="1"/>
  <c r="AY278" i="1"/>
  <c r="AY277" i="1"/>
  <c r="AY798" i="1"/>
  <c r="AY797" i="1"/>
  <c r="AY269" i="1"/>
  <c r="AY266" i="1"/>
  <c r="AY265" i="1"/>
  <c r="AY264" i="1"/>
  <c r="AY263" i="1"/>
  <c r="AY262" i="1"/>
  <c r="AY261" i="1"/>
  <c r="AY258" i="1"/>
  <c r="AY256" i="1"/>
  <c r="AY254" i="1"/>
  <c r="AY253" i="1"/>
  <c r="AY252" i="1"/>
  <c r="AY251" i="1"/>
  <c r="AY250" i="1"/>
  <c r="AY249" i="1"/>
  <c r="AY248" i="1"/>
  <c r="AY247" i="1"/>
  <c r="AY245" i="1"/>
  <c r="AY237" i="1"/>
  <c r="AY236" i="1"/>
  <c r="AY234" i="1"/>
  <c r="AY233" i="1"/>
  <c r="AY244" i="1"/>
  <c r="AY243" i="1"/>
  <c r="AY242" i="1"/>
  <c r="AY238" i="1"/>
  <c r="AY240" i="1"/>
  <c r="AY239" i="1"/>
  <c r="AY241" i="1"/>
  <c r="AY232" i="1"/>
  <c r="AY228" i="1"/>
  <c r="AY227" i="1"/>
  <c r="AY225" i="1"/>
  <c r="AY224" i="1"/>
  <c r="AY223" i="1"/>
  <c r="AY222" i="1"/>
  <c r="AY221" i="1"/>
  <c r="AY220" i="1"/>
  <c r="AY219" i="1"/>
  <c r="AY218" i="1"/>
  <c r="AY217" i="1"/>
  <c r="AY216" i="1"/>
  <c r="AY215" i="1"/>
  <c r="AY214" i="1"/>
  <c r="AY213" i="1"/>
  <c r="AY212" i="1"/>
  <c r="AY211" i="1"/>
  <c r="AY210" i="1"/>
  <c r="AY209" i="1"/>
  <c r="AY207" i="1"/>
  <c r="AY194" i="1"/>
  <c r="AY193" i="1"/>
  <c r="AY192" i="1"/>
  <c r="AY191" i="1"/>
  <c r="AY190" i="1"/>
  <c r="AY205" i="1"/>
  <c r="AY204" i="1"/>
  <c r="AY203" i="1"/>
  <c r="AY202" i="1"/>
  <c r="AY201" i="1"/>
  <c r="AY199" i="1"/>
  <c r="AY198" i="1"/>
  <c r="AY189" i="1"/>
  <c r="AY188" i="1"/>
  <c r="AY187" i="1"/>
  <c r="AY186" i="1"/>
  <c r="AY185" i="1"/>
  <c r="AY184" i="1"/>
  <c r="AY183" i="1"/>
  <c r="AY182" i="1"/>
  <c r="AY181" i="1"/>
  <c r="AY180" i="1"/>
  <c r="AY179" i="1"/>
  <c r="AY177" i="1"/>
  <c r="AY176" i="1"/>
  <c r="AY175" i="1"/>
  <c r="AY174" i="1"/>
  <c r="AY173" i="1"/>
  <c r="AY172" i="1"/>
  <c r="AY171" i="1"/>
  <c r="AY170" i="1"/>
  <c r="AY168" i="1"/>
  <c r="AY166" i="1"/>
  <c r="AY165" i="1"/>
  <c r="AY163" i="1"/>
  <c r="AY160" i="1"/>
  <c r="AY159" i="1"/>
  <c r="AY158" i="1"/>
  <c r="AY157" i="1"/>
  <c r="AY156" i="1"/>
  <c r="AY155" i="1"/>
  <c r="AY154" i="1"/>
  <c r="AY153" i="1"/>
  <c r="AY152" i="1"/>
  <c r="AY151" i="1"/>
  <c r="AY150" i="1"/>
  <c r="AY149" i="1"/>
  <c r="AY148" i="1"/>
  <c r="AY147" i="1"/>
  <c r="AY145" i="1"/>
  <c r="AY144" i="1"/>
  <c r="AY143" i="1"/>
  <c r="AY142" i="1"/>
  <c r="AY140" i="1"/>
  <c r="AY138" i="1"/>
  <c r="AY133" i="1"/>
  <c r="AY132" i="1"/>
  <c r="AY131" i="1"/>
  <c r="AY127" i="1"/>
  <c r="AY125" i="1"/>
  <c r="AY123" i="1"/>
  <c r="AY122" i="1"/>
  <c r="AY120" i="1"/>
  <c r="AY119" i="1"/>
  <c r="AY118" i="1"/>
  <c r="AY117" i="1"/>
  <c r="AY115" i="1"/>
  <c r="AY113" i="1"/>
  <c r="AY112" i="1"/>
  <c r="AY111" i="1"/>
  <c r="AY108" i="1"/>
  <c r="AY106" i="1"/>
  <c r="AY105" i="1"/>
  <c r="AY104" i="1"/>
  <c r="AY94" i="1"/>
  <c r="AY93" i="1"/>
  <c r="AY92" i="1"/>
  <c r="AY91" i="1"/>
  <c r="AY89" i="1"/>
  <c r="AY88" i="1"/>
  <c r="AY87" i="1"/>
  <c r="AY86" i="1"/>
  <c r="AY85" i="1"/>
  <c r="AY84" i="1"/>
  <c r="AY83" i="1"/>
  <c r="AY81" i="1"/>
  <c r="AY80" i="1"/>
  <c r="AY79" i="1"/>
  <c r="AY78" i="1"/>
  <c r="AY76" i="1"/>
  <c r="AY74" i="1"/>
  <c r="AY73" i="1"/>
  <c r="AY71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Y54" i="1"/>
  <c r="AY53" i="1"/>
  <c r="AY52" i="1"/>
  <c r="AY51" i="1"/>
  <c r="AY50" i="1"/>
  <c r="AY49" i="1"/>
  <c r="AY48" i="1"/>
  <c r="AY46" i="1"/>
  <c r="AY43" i="1"/>
  <c r="AY42" i="1"/>
  <c r="AY40" i="1"/>
  <c r="AY39" i="1"/>
  <c r="AY37" i="1"/>
  <c r="AY36" i="1"/>
  <c r="AY35" i="1"/>
  <c r="AY34" i="1"/>
  <c r="AY33" i="1"/>
  <c r="AY32" i="1"/>
  <c r="AY31" i="1"/>
  <c r="AY30" i="1"/>
  <c r="AY29" i="1"/>
  <c r="AY26" i="1"/>
  <c r="AY25" i="1"/>
  <c r="AY24" i="1"/>
  <c r="AY23" i="1"/>
  <c r="AY22" i="1"/>
  <c r="AY21" i="1"/>
  <c r="AY20" i="1"/>
  <c r="AY19" i="1"/>
  <c r="AY18" i="1"/>
  <c r="AY17" i="1"/>
  <c r="BB165" i="1"/>
  <c r="AX165" i="1"/>
  <c r="AU165" i="1"/>
  <c r="AT165" i="1"/>
  <c r="AQ165" i="1"/>
  <c r="AP165" i="1"/>
  <c r="AM165" i="1"/>
  <c r="AH165" i="1"/>
  <c r="AE165" i="1"/>
  <c r="AD165" i="1"/>
  <c r="AA165" i="1"/>
  <c r="Z165" i="1"/>
  <c r="W165" i="1"/>
  <c r="V165" i="1"/>
  <c r="S165" i="1"/>
  <c r="R165" i="1"/>
  <c r="O165" i="1"/>
  <c r="N165" i="1"/>
  <c r="K165" i="1"/>
  <c r="BB730" i="1"/>
  <c r="BB740" i="1"/>
  <c r="BB739" i="1"/>
  <c r="BB738" i="1"/>
  <c r="BB731" i="1"/>
  <c r="BB725" i="1"/>
  <c r="BB724" i="1"/>
  <c r="BB723" i="1"/>
  <c r="BB722" i="1"/>
  <c r="BB721" i="1"/>
  <c r="BB720" i="1"/>
  <c r="BB719" i="1"/>
  <c r="BB718" i="1"/>
  <c r="BB717" i="1"/>
  <c r="BB716" i="1"/>
  <c r="BB715" i="1"/>
  <c r="BB714" i="1"/>
  <c r="BB711" i="1"/>
  <c r="BB710" i="1"/>
  <c r="BB709" i="1"/>
  <c r="BB708" i="1"/>
  <c r="BB707" i="1"/>
  <c r="BB706" i="1"/>
  <c r="BB705" i="1"/>
  <c r="BB703" i="1"/>
  <c r="BB701" i="1"/>
  <c r="BB700" i="1"/>
  <c r="BB699" i="1"/>
  <c r="BB697" i="1"/>
  <c r="BB696" i="1"/>
  <c r="BB694" i="1"/>
  <c r="BB692" i="1"/>
  <c r="BB690" i="1"/>
  <c r="BB689" i="1"/>
  <c r="BB688" i="1"/>
  <c r="BB687" i="1"/>
  <c r="BB686" i="1"/>
  <c r="BB685" i="1"/>
  <c r="BB684" i="1"/>
  <c r="BB683" i="1"/>
  <c r="BB682" i="1"/>
  <c r="BB681" i="1"/>
  <c r="BB680" i="1"/>
  <c r="BB679" i="1"/>
  <c r="BB678" i="1"/>
  <c r="BB677" i="1"/>
  <c r="BB676" i="1"/>
  <c r="BB675" i="1"/>
  <c r="BB674" i="1"/>
  <c r="BB673" i="1"/>
  <c r="BB672" i="1"/>
  <c r="BB671" i="1"/>
  <c r="BB670" i="1"/>
  <c r="BB669" i="1"/>
  <c r="BB668" i="1"/>
  <c r="BB667" i="1"/>
  <c r="BB666" i="1"/>
  <c r="BB665" i="1"/>
  <c r="BB664" i="1"/>
  <c r="BB663" i="1"/>
  <c r="BB662" i="1"/>
  <c r="BB661" i="1"/>
  <c r="BB660" i="1"/>
  <c r="BB659" i="1"/>
  <c r="BB658" i="1"/>
  <c r="BB657" i="1"/>
  <c r="BB656" i="1"/>
  <c r="BB655" i="1"/>
  <c r="BB654" i="1"/>
  <c r="BB653" i="1"/>
  <c r="BB652" i="1"/>
  <c r="BB651" i="1"/>
  <c r="BB650" i="1"/>
  <c r="BB649" i="1"/>
  <c r="BB648" i="1"/>
  <c r="BB647" i="1"/>
  <c r="BB646" i="1"/>
  <c r="BB645" i="1"/>
  <c r="BB644" i="1"/>
  <c r="BB643" i="1"/>
  <c r="BB642" i="1"/>
  <c r="BB641" i="1"/>
  <c r="BB640" i="1"/>
  <c r="BB639" i="1"/>
  <c r="BB638" i="1"/>
  <c r="BB637" i="1"/>
  <c r="BB636" i="1"/>
  <c r="BB634" i="1"/>
  <c r="BB633" i="1"/>
  <c r="BB632" i="1"/>
  <c r="BB631" i="1"/>
  <c r="BB630" i="1"/>
  <c r="BB629" i="1"/>
  <c r="BB628" i="1"/>
  <c r="BB627" i="1"/>
  <c r="BB624" i="1"/>
  <c r="BB623" i="1"/>
  <c r="BB622" i="1"/>
  <c r="BB621" i="1"/>
  <c r="BB619" i="1"/>
  <c r="BB618" i="1"/>
  <c r="BB617" i="1"/>
  <c r="BB616" i="1"/>
  <c r="BB615" i="1"/>
  <c r="BB614" i="1"/>
  <c r="BB613" i="1"/>
  <c r="BB612" i="1"/>
  <c r="BB611" i="1"/>
  <c r="BB610" i="1"/>
  <c r="BB609" i="1"/>
  <c r="BB608" i="1"/>
  <c r="BB607" i="1"/>
  <c r="BB606" i="1"/>
  <c r="BB605" i="1"/>
  <c r="BB604" i="1"/>
  <c r="BB603" i="1"/>
  <c r="BB602" i="1"/>
  <c r="BB601" i="1"/>
  <c r="BB600" i="1"/>
  <c r="BB599" i="1"/>
  <c r="BB596" i="1"/>
  <c r="BB595" i="1"/>
  <c r="BB593" i="1"/>
  <c r="BB592" i="1"/>
  <c r="BB591" i="1"/>
  <c r="BB590" i="1"/>
  <c r="BB589" i="1"/>
  <c r="BB588" i="1"/>
  <c r="BB587" i="1"/>
  <c r="BB586" i="1"/>
  <c r="BB585" i="1"/>
  <c r="BB584" i="1"/>
  <c r="BB583" i="1"/>
  <c r="BB582" i="1"/>
  <c r="BB581" i="1"/>
  <c r="BB580" i="1"/>
  <c r="BB579" i="1"/>
  <c r="BB578" i="1"/>
  <c r="BB577" i="1"/>
  <c r="BB576" i="1"/>
  <c r="BB574" i="1"/>
  <c r="BB573" i="1"/>
  <c r="BB571" i="1"/>
  <c r="BB570" i="1"/>
  <c r="BB569" i="1"/>
  <c r="BB568" i="1"/>
  <c r="BB567" i="1"/>
  <c r="BB566" i="1"/>
  <c r="BB565" i="1"/>
  <c r="BB564" i="1"/>
  <c r="BB572" i="1"/>
  <c r="BB563" i="1"/>
  <c r="BB561" i="1"/>
  <c r="BB560" i="1"/>
  <c r="BB559" i="1"/>
  <c r="BB557" i="1"/>
  <c r="BB556" i="1"/>
  <c r="BB555" i="1"/>
  <c r="BB554" i="1"/>
  <c r="BB553" i="1"/>
  <c r="BB552" i="1"/>
  <c r="BB551" i="1"/>
  <c r="BB550" i="1"/>
  <c r="BB549" i="1"/>
  <c r="BB548" i="1"/>
  <c r="BB547" i="1"/>
  <c r="BB546" i="1"/>
  <c r="BB545" i="1"/>
  <c r="BB544" i="1"/>
  <c r="BB543" i="1"/>
  <c r="BB542" i="1"/>
  <c r="BB541" i="1"/>
  <c r="BB540" i="1"/>
  <c r="BB539" i="1"/>
  <c r="BB538" i="1"/>
  <c r="BB537" i="1"/>
  <c r="BB536" i="1"/>
  <c r="BB535" i="1"/>
  <c r="BB562" i="1"/>
  <c r="BB534" i="1"/>
  <c r="BB533" i="1"/>
  <c r="BB532" i="1"/>
  <c r="BB531" i="1"/>
  <c r="BB530" i="1"/>
  <c r="BB529" i="1"/>
  <c r="BB528" i="1"/>
  <c r="BB527" i="1"/>
  <c r="BB526" i="1"/>
  <c r="BB525" i="1"/>
  <c r="BB524" i="1"/>
  <c r="BB521" i="1"/>
  <c r="BB523" i="1"/>
  <c r="BB522" i="1"/>
  <c r="BB519" i="1"/>
  <c r="BB517" i="1"/>
  <c r="BB518" i="1"/>
  <c r="BB516" i="1"/>
  <c r="BB515" i="1"/>
  <c r="BB514" i="1"/>
  <c r="BB513" i="1"/>
  <c r="BB511" i="1"/>
  <c r="BB512" i="1"/>
  <c r="BB508" i="1"/>
  <c r="BB507" i="1"/>
  <c r="BB505" i="1"/>
  <c r="BB504" i="1"/>
  <c r="BB503" i="1"/>
  <c r="BB499" i="1"/>
  <c r="BB498" i="1"/>
  <c r="BB497" i="1"/>
  <c r="BB495" i="1"/>
  <c r="BB501" i="1"/>
  <c r="BB500" i="1"/>
  <c r="BB494" i="1"/>
  <c r="BB493" i="1"/>
  <c r="BB492" i="1"/>
  <c r="BB491" i="1"/>
  <c r="BB490" i="1"/>
  <c r="BB489" i="1"/>
  <c r="BB424" i="1"/>
  <c r="BB487" i="1"/>
  <c r="BB486" i="1"/>
  <c r="BB484" i="1"/>
  <c r="BB483" i="1"/>
  <c r="BB482" i="1"/>
  <c r="BB481" i="1"/>
  <c r="BB480" i="1"/>
  <c r="BB479" i="1"/>
  <c r="BB478" i="1"/>
  <c r="BB477" i="1"/>
  <c r="BB476" i="1"/>
  <c r="BB475" i="1"/>
  <c r="BB474" i="1"/>
  <c r="BB473" i="1"/>
  <c r="BB472" i="1"/>
  <c r="BB469" i="1"/>
  <c r="BB468" i="1"/>
  <c r="BB467" i="1"/>
  <c r="BB466" i="1"/>
  <c r="BB465" i="1"/>
  <c r="BB463" i="1"/>
  <c r="BB462" i="1"/>
  <c r="BB461" i="1"/>
  <c r="BB459" i="1"/>
  <c r="BB458" i="1"/>
  <c r="BB455" i="1"/>
  <c r="BB453" i="1"/>
  <c r="BB451" i="1"/>
  <c r="BB450" i="1"/>
  <c r="BB449" i="1"/>
  <c r="BB446" i="1"/>
  <c r="BB445" i="1"/>
  <c r="BB444" i="1"/>
  <c r="BB443" i="1"/>
  <c r="BB442" i="1"/>
  <c r="BB440" i="1"/>
  <c r="BB439" i="1"/>
  <c r="BB438" i="1"/>
  <c r="BB437" i="1"/>
  <c r="BB436" i="1"/>
  <c r="BB434" i="1"/>
  <c r="BB432" i="1"/>
  <c r="BB431" i="1"/>
  <c r="BB430" i="1"/>
  <c r="BB429" i="1"/>
  <c r="BB428" i="1"/>
  <c r="BB427" i="1"/>
  <c r="BB426" i="1"/>
  <c r="BB423" i="1"/>
  <c r="BB422" i="1"/>
  <c r="BB421" i="1"/>
  <c r="BB419" i="1"/>
  <c r="BB418" i="1"/>
  <c r="BB417" i="1"/>
  <c r="BB414" i="1"/>
  <c r="BB413" i="1"/>
  <c r="BB412" i="1"/>
  <c r="BB411" i="1"/>
  <c r="BB410" i="1"/>
  <c r="BB409" i="1"/>
  <c r="BB408" i="1"/>
  <c r="BB407" i="1"/>
  <c r="BB406" i="1"/>
  <c r="BB405" i="1"/>
  <c r="BB404" i="1"/>
  <c r="BB403" i="1"/>
  <c r="BB402" i="1"/>
  <c r="BB401" i="1"/>
  <c r="BB400" i="1"/>
  <c r="BB398" i="1"/>
  <c r="BB388" i="1"/>
  <c r="BB396" i="1"/>
  <c r="BB395" i="1"/>
  <c r="BB394" i="1"/>
  <c r="BB393" i="1"/>
  <c r="BB392" i="1"/>
  <c r="BB389" i="1"/>
  <c r="BB391" i="1"/>
  <c r="BB390" i="1"/>
  <c r="BB386" i="1"/>
  <c r="BB385" i="1"/>
  <c r="BB384" i="1"/>
  <c r="BB381" i="1"/>
  <c r="BB380" i="1"/>
  <c r="BB379" i="1"/>
  <c r="BB378" i="1"/>
  <c r="BB377" i="1"/>
  <c r="BB375" i="1"/>
  <c r="BB373" i="1"/>
  <c r="BB372" i="1"/>
  <c r="BB370" i="1"/>
  <c r="BB369" i="1"/>
  <c r="BB368" i="1"/>
  <c r="BB367" i="1"/>
  <c r="BB363" i="1"/>
  <c r="BB361" i="1"/>
  <c r="BB360" i="1"/>
  <c r="BB359" i="1"/>
  <c r="BB357" i="1"/>
  <c r="BB356" i="1"/>
  <c r="BB355" i="1"/>
  <c r="BB353" i="1"/>
  <c r="BB351" i="1"/>
  <c r="BB350" i="1"/>
  <c r="BB348" i="1"/>
  <c r="BB347" i="1"/>
  <c r="BB346" i="1"/>
  <c r="BB344" i="1"/>
  <c r="BB366" i="1"/>
  <c r="BB345" i="1"/>
  <c r="BB362" i="1"/>
  <c r="BB343" i="1"/>
  <c r="BB342" i="1"/>
  <c r="BB341" i="1"/>
  <c r="BB340" i="1"/>
  <c r="BB339" i="1"/>
  <c r="BB338" i="1"/>
  <c r="BB337" i="1"/>
  <c r="BB336" i="1"/>
  <c r="BB335" i="1"/>
  <c r="BB334" i="1"/>
  <c r="BB333" i="1"/>
  <c r="BB332" i="1"/>
  <c r="BB331" i="1"/>
  <c r="BB329" i="1"/>
  <c r="BB328" i="1"/>
  <c r="BB326" i="1"/>
  <c r="BB324" i="1"/>
  <c r="BB323" i="1"/>
  <c r="BB322" i="1"/>
  <c r="BB321" i="1"/>
  <c r="BB320" i="1"/>
  <c r="BB315" i="1"/>
  <c r="BB314" i="1"/>
  <c r="BB313" i="1"/>
  <c r="BB312" i="1"/>
  <c r="BB310" i="1"/>
  <c r="BB309" i="1"/>
  <c r="BB308" i="1"/>
  <c r="BB306" i="1"/>
  <c r="BB305" i="1"/>
  <c r="BB304" i="1"/>
  <c r="BB295" i="1"/>
  <c r="BB301" i="1"/>
  <c r="BB302" i="1"/>
  <c r="BB300" i="1"/>
  <c r="BB299" i="1"/>
  <c r="BB298" i="1"/>
  <c r="BB297" i="1"/>
  <c r="BB293" i="1"/>
  <c r="BB282" i="1"/>
  <c r="BB281" i="1"/>
  <c r="BB280" i="1"/>
  <c r="BB303" i="1"/>
  <c r="BB292" i="1"/>
  <c r="BB291" i="1"/>
  <c r="BB289" i="1"/>
  <c r="BB288" i="1"/>
  <c r="BB287" i="1"/>
  <c r="BB286" i="1"/>
  <c r="BB285" i="1"/>
  <c r="BB278" i="1"/>
  <c r="BB277" i="1"/>
  <c r="BB798" i="1"/>
  <c r="BB797" i="1"/>
  <c r="BB269" i="1"/>
  <c r="BB266" i="1"/>
  <c r="BB265" i="1"/>
  <c r="BB264" i="1"/>
  <c r="BB263" i="1"/>
  <c r="BB262" i="1"/>
  <c r="BB261" i="1"/>
  <c r="BB258" i="1"/>
  <c r="BB256" i="1"/>
  <c r="BB254" i="1"/>
  <c r="BB253" i="1"/>
  <c r="BB252" i="1"/>
  <c r="BB251" i="1"/>
  <c r="BB250" i="1"/>
  <c r="BB249" i="1"/>
  <c r="BB248" i="1"/>
  <c r="BB247" i="1"/>
  <c r="BB245" i="1"/>
  <c r="BB237" i="1"/>
  <c r="BB236" i="1"/>
  <c r="BB234" i="1"/>
  <c r="BB233" i="1"/>
  <c r="BB244" i="1"/>
  <c r="BB243" i="1"/>
  <c r="BB238" i="1"/>
  <c r="BB240" i="1"/>
  <c r="BB239" i="1"/>
  <c r="BB241" i="1"/>
  <c r="BB232" i="1"/>
  <c r="BB228" i="1"/>
  <c r="BB227" i="1"/>
  <c r="BB242" i="1"/>
  <c r="BB225" i="1"/>
  <c r="BB224" i="1"/>
  <c r="BB223" i="1"/>
  <c r="BB222" i="1"/>
  <c r="BB221" i="1"/>
  <c r="BB220" i="1"/>
  <c r="BB219" i="1"/>
  <c r="BB218" i="1"/>
  <c r="BB217" i="1"/>
  <c r="BB216" i="1"/>
  <c r="BB215" i="1"/>
  <c r="BB214" i="1"/>
  <c r="BB213" i="1"/>
  <c r="BB212" i="1"/>
  <c r="BB211" i="1"/>
  <c r="BB210" i="1"/>
  <c r="BB209" i="1"/>
  <c r="BB207" i="1"/>
  <c r="BB194" i="1"/>
  <c r="BB193" i="1"/>
  <c r="BB192" i="1"/>
  <c r="BB191" i="1"/>
  <c r="BB190" i="1"/>
  <c r="BB205" i="1"/>
  <c r="BB204" i="1"/>
  <c r="BB203" i="1"/>
  <c r="BB202" i="1"/>
  <c r="BB201" i="1"/>
  <c r="BB199" i="1"/>
  <c r="BB198" i="1"/>
  <c r="BB189" i="1"/>
  <c r="BB188" i="1"/>
  <c r="BB187" i="1"/>
  <c r="BB186" i="1"/>
  <c r="BB185" i="1"/>
  <c r="BB184" i="1"/>
  <c r="BB183" i="1"/>
  <c r="BB182" i="1"/>
  <c r="BB181" i="1"/>
  <c r="BB180" i="1"/>
  <c r="BB179" i="1"/>
  <c r="BB177" i="1"/>
  <c r="BB176" i="1"/>
  <c r="BB175" i="1"/>
  <c r="BB174" i="1"/>
  <c r="BB173" i="1"/>
  <c r="BB172" i="1"/>
  <c r="BB171" i="1"/>
  <c r="BB170" i="1"/>
  <c r="BB168" i="1"/>
  <c r="BB166" i="1"/>
  <c r="BB163" i="1"/>
  <c r="BB160" i="1"/>
  <c r="BB159" i="1"/>
  <c r="BB158" i="1"/>
  <c r="BB157" i="1"/>
  <c r="BB156" i="1"/>
  <c r="BB155" i="1"/>
  <c r="BB154" i="1"/>
  <c r="BB153" i="1"/>
  <c r="BB152" i="1"/>
  <c r="BB151" i="1"/>
  <c r="BB150" i="1"/>
  <c r="BB149" i="1"/>
  <c r="BB148" i="1"/>
  <c r="BB147" i="1"/>
  <c r="BB145" i="1"/>
  <c r="BB144" i="1"/>
  <c r="BB143" i="1"/>
  <c r="BB142" i="1"/>
  <c r="BB140" i="1"/>
  <c r="BB138" i="1"/>
  <c r="BB133" i="1"/>
  <c r="BB132" i="1"/>
  <c r="BB131" i="1"/>
  <c r="BB127" i="1"/>
  <c r="BB125" i="1"/>
  <c r="BB123" i="1"/>
  <c r="BB122" i="1"/>
  <c r="BB120" i="1"/>
  <c r="BB119" i="1"/>
  <c r="BB118" i="1"/>
  <c r="BB117" i="1"/>
  <c r="BB115" i="1"/>
  <c r="BB113" i="1"/>
  <c r="BB112" i="1"/>
  <c r="BB111" i="1"/>
  <c r="BB108" i="1"/>
  <c r="BB106" i="1"/>
  <c r="BB105" i="1"/>
  <c r="BB104" i="1"/>
  <c r="BB94" i="1"/>
  <c r="BB93" i="1"/>
  <c r="BB92" i="1"/>
  <c r="BB91" i="1"/>
  <c r="BB89" i="1"/>
  <c r="BB88" i="1"/>
  <c r="BB87" i="1"/>
  <c r="BB86" i="1"/>
  <c r="BB85" i="1"/>
  <c r="BB84" i="1"/>
  <c r="BB83" i="1"/>
  <c r="BB81" i="1"/>
  <c r="BB80" i="1"/>
  <c r="BB79" i="1"/>
  <c r="BB78" i="1"/>
  <c r="BB76" i="1"/>
  <c r="BB74" i="1"/>
  <c r="BB73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4" i="1"/>
  <c r="BB53" i="1"/>
  <c r="BB52" i="1"/>
  <c r="BB51" i="1"/>
  <c r="BB50" i="1"/>
  <c r="BB49" i="1"/>
  <c r="BB48" i="1"/>
  <c r="BB46" i="1"/>
  <c r="BB43" i="1"/>
  <c r="BB42" i="1"/>
  <c r="BB40" i="1"/>
  <c r="BB39" i="1"/>
  <c r="BB37" i="1"/>
  <c r="BB36" i="1"/>
  <c r="BB35" i="1"/>
  <c r="BB34" i="1"/>
  <c r="BB33" i="1"/>
  <c r="BB32" i="1"/>
  <c r="BB31" i="1"/>
  <c r="BB30" i="1"/>
  <c r="BB29" i="1"/>
  <c r="BB26" i="1"/>
  <c r="BB25" i="1"/>
  <c r="BB24" i="1"/>
  <c r="BB23" i="1"/>
  <c r="BB22" i="1"/>
  <c r="BB21" i="1"/>
  <c r="BB20" i="1"/>
  <c r="BB19" i="1"/>
  <c r="BB18" i="1"/>
  <c r="BB17" i="1"/>
  <c r="AX312" i="1"/>
  <c r="AU312" i="1"/>
  <c r="AT312" i="1"/>
  <c r="AQ312" i="1"/>
  <c r="AP312" i="1"/>
  <c r="AM312" i="1"/>
  <c r="AH312" i="1"/>
  <c r="AE312" i="1"/>
  <c r="AD312" i="1"/>
  <c r="AA312" i="1"/>
  <c r="Z312" i="1"/>
  <c r="W312" i="1"/>
  <c r="V312" i="1"/>
  <c r="S312" i="1"/>
  <c r="R312" i="1"/>
  <c r="O312" i="1"/>
  <c r="N312" i="1"/>
  <c r="K312" i="1"/>
  <c r="AX189" i="1"/>
  <c r="AU189" i="1"/>
  <c r="AT189" i="1"/>
  <c r="AQ189" i="1"/>
  <c r="AP189" i="1"/>
  <c r="AM189" i="1"/>
  <c r="AH189" i="1"/>
  <c r="AE189" i="1"/>
  <c r="AD189" i="1"/>
  <c r="AA189" i="1"/>
  <c r="Z189" i="1"/>
  <c r="W189" i="1"/>
  <c r="V189" i="1"/>
  <c r="S189" i="1"/>
  <c r="R189" i="1"/>
  <c r="O189" i="1"/>
  <c r="N189" i="1"/>
  <c r="K189" i="1"/>
  <c r="AX225" i="1"/>
  <c r="AU225" i="1"/>
  <c r="AT225" i="1"/>
  <c r="AQ225" i="1"/>
  <c r="AP225" i="1"/>
  <c r="AM225" i="1"/>
  <c r="AH225" i="1"/>
  <c r="AE225" i="1"/>
  <c r="AD225" i="1"/>
  <c r="AA225" i="1"/>
  <c r="Z225" i="1"/>
  <c r="W225" i="1"/>
  <c r="V225" i="1"/>
  <c r="S225" i="1"/>
  <c r="R225" i="1"/>
  <c r="O225" i="1"/>
  <c r="N225" i="1"/>
  <c r="K225" i="1"/>
  <c r="AX224" i="1"/>
  <c r="AU224" i="1"/>
  <c r="AT224" i="1"/>
  <c r="AQ224" i="1"/>
  <c r="AP224" i="1"/>
  <c r="AM224" i="1"/>
  <c r="AH224" i="1"/>
  <c r="AE224" i="1"/>
  <c r="AD224" i="1"/>
  <c r="AA224" i="1"/>
  <c r="Z224" i="1"/>
  <c r="W224" i="1"/>
  <c r="V224" i="1"/>
  <c r="S224" i="1"/>
  <c r="R224" i="1"/>
  <c r="O224" i="1"/>
  <c r="N224" i="1"/>
  <c r="K224" i="1"/>
  <c r="AX223" i="1"/>
  <c r="AU223" i="1"/>
  <c r="AT223" i="1"/>
  <c r="AQ223" i="1"/>
  <c r="AP223" i="1"/>
  <c r="AM223" i="1"/>
  <c r="AH223" i="1"/>
  <c r="AE223" i="1"/>
  <c r="AD223" i="1"/>
  <c r="AA223" i="1"/>
  <c r="Z223" i="1"/>
  <c r="W223" i="1"/>
  <c r="V223" i="1"/>
  <c r="S223" i="1"/>
  <c r="R223" i="1"/>
  <c r="O223" i="1"/>
  <c r="N223" i="1"/>
  <c r="K223" i="1"/>
  <c r="AX222" i="1"/>
  <c r="AU222" i="1"/>
  <c r="AT222" i="1"/>
  <c r="AQ222" i="1"/>
  <c r="AP222" i="1"/>
  <c r="AM222" i="1"/>
  <c r="AH222" i="1"/>
  <c r="AE222" i="1"/>
  <c r="AD222" i="1"/>
  <c r="AA222" i="1"/>
  <c r="Z222" i="1"/>
  <c r="W222" i="1"/>
  <c r="V222" i="1"/>
  <c r="S222" i="1"/>
  <c r="R222" i="1"/>
  <c r="O222" i="1"/>
  <c r="N222" i="1"/>
  <c r="K222" i="1"/>
  <c r="AX144" i="1"/>
  <c r="AU144" i="1"/>
  <c r="AT144" i="1"/>
  <c r="AQ144" i="1"/>
  <c r="AP144" i="1"/>
  <c r="AM144" i="1"/>
  <c r="AH144" i="1"/>
  <c r="AE144" i="1"/>
  <c r="AD144" i="1"/>
  <c r="AA144" i="1"/>
  <c r="Z144" i="1"/>
  <c r="W144" i="1"/>
  <c r="V144" i="1"/>
  <c r="S144" i="1"/>
  <c r="R144" i="1"/>
  <c r="O144" i="1"/>
  <c r="N144" i="1"/>
  <c r="K144" i="1"/>
  <c r="AX145" i="1"/>
  <c r="AU145" i="1"/>
  <c r="AT145" i="1"/>
  <c r="AQ145" i="1"/>
  <c r="AP145" i="1"/>
  <c r="AM145" i="1"/>
  <c r="AH145" i="1"/>
  <c r="AE145" i="1"/>
  <c r="AD145" i="1"/>
  <c r="AA145" i="1"/>
  <c r="Z145" i="1"/>
  <c r="W145" i="1"/>
  <c r="V145" i="1"/>
  <c r="S145" i="1"/>
  <c r="R145" i="1"/>
  <c r="O145" i="1"/>
  <c r="N145" i="1"/>
  <c r="K145" i="1"/>
  <c r="AX143" i="1"/>
  <c r="AU143" i="1"/>
  <c r="AT143" i="1"/>
  <c r="AQ143" i="1"/>
  <c r="AP143" i="1"/>
  <c r="AM143" i="1"/>
  <c r="AH143" i="1"/>
  <c r="AE143" i="1"/>
  <c r="AD143" i="1"/>
  <c r="AA143" i="1"/>
  <c r="Z143" i="1"/>
  <c r="W143" i="1"/>
  <c r="V143" i="1"/>
  <c r="S143" i="1"/>
  <c r="R143" i="1"/>
  <c r="O143" i="1"/>
  <c r="N143" i="1"/>
  <c r="K143" i="1"/>
  <c r="AX379" i="1"/>
  <c r="AU379" i="1"/>
  <c r="AT379" i="1"/>
  <c r="AQ379" i="1"/>
  <c r="AP379" i="1"/>
  <c r="AM379" i="1"/>
  <c r="AH379" i="1"/>
  <c r="AE379" i="1"/>
  <c r="AD379" i="1"/>
  <c r="AA379" i="1"/>
  <c r="Z379" i="1"/>
  <c r="W379" i="1"/>
  <c r="V379" i="1"/>
  <c r="S379" i="1"/>
  <c r="R379" i="1"/>
  <c r="O379" i="1"/>
  <c r="N379" i="1"/>
  <c r="K379" i="1"/>
  <c r="AX357" i="1"/>
  <c r="AU357" i="1"/>
  <c r="AT357" i="1"/>
  <c r="AQ357" i="1"/>
  <c r="AP357" i="1"/>
  <c r="AM357" i="1"/>
  <c r="AH357" i="1"/>
  <c r="AE357" i="1"/>
  <c r="AD357" i="1"/>
  <c r="AA357" i="1"/>
  <c r="Z357" i="1"/>
  <c r="W357" i="1"/>
  <c r="V357" i="1"/>
  <c r="S357" i="1"/>
  <c r="R357" i="1"/>
  <c r="O357" i="1"/>
  <c r="N357" i="1"/>
  <c r="K357" i="1"/>
  <c r="K359" i="1"/>
  <c r="N359" i="1"/>
  <c r="O359" i="1"/>
  <c r="R359" i="1"/>
  <c r="S359" i="1"/>
  <c r="V359" i="1"/>
  <c r="W359" i="1"/>
  <c r="Z359" i="1"/>
  <c r="AA359" i="1"/>
  <c r="AD359" i="1"/>
  <c r="AE359" i="1"/>
  <c r="AH359" i="1"/>
  <c r="AM359" i="1"/>
  <c r="AP359" i="1"/>
  <c r="AQ359" i="1"/>
  <c r="AT359" i="1"/>
  <c r="AU359" i="1"/>
  <c r="AX359" i="1"/>
  <c r="AX177" i="1"/>
  <c r="AU177" i="1"/>
  <c r="AT177" i="1"/>
  <c r="AQ177" i="1"/>
  <c r="AP177" i="1"/>
  <c r="AM177" i="1"/>
  <c r="AH177" i="1"/>
  <c r="AE177" i="1"/>
  <c r="AD177" i="1"/>
  <c r="AA177" i="1"/>
  <c r="Z177" i="1"/>
  <c r="W177" i="1"/>
  <c r="V177" i="1"/>
  <c r="S177" i="1"/>
  <c r="R177" i="1"/>
  <c r="O177" i="1"/>
  <c r="N177" i="1"/>
  <c r="K177" i="1"/>
  <c r="AX455" i="1"/>
  <c r="AU455" i="1"/>
  <c r="AT455" i="1"/>
  <c r="AQ455" i="1"/>
  <c r="AP455" i="1"/>
  <c r="AM455" i="1"/>
  <c r="AH455" i="1"/>
  <c r="AE455" i="1"/>
  <c r="AD455" i="1"/>
  <c r="AA455" i="1"/>
  <c r="Z455" i="1"/>
  <c r="W455" i="1"/>
  <c r="V455" i="1"/>
  <c r="S455" i="1"/>
  <c r="R455" i="1"/>
  <c r="O455" i="1"/>
  <c r="N455" i="1"/>
  <c r="K455" i="1"/>
  <c r="AX547" i="1"/>
  <c r="AU547" i="1"/>
  <c r="AT547" i="1"/>
  <c r="AQ547" i="1"/>
  <c r="AP547" i="1"/>
  <c r="AM547" i="1"/>
  <c r="AH547" i="1"/>
  <c r="AE547" i="1"/>
  <c r="AD547" i="1"/>
  <c r="AA547" i="1"/>
  <c r="Z547" i="1"/>
  <c r="W547" i="1"/>
  <c r="V547" i="1"/>
  <c r="S547" i="1"/>
  <c r="R547" i="1"/>
  <c r="O547" i="1"/>
  <c r="N547" i="1"/>
  <c r="K547" i="1"/>
  <c r="AX213" i="1"/>
  <c r="AU213" i="1"/>
  <c r="AT213" i="1"/>
  <c r="AQ213" i="1"/>
  <c r="AP213" i="1"/>
  <c r="AM213" i="1"/>
  <c r="AH213" i="1"/>
  <c r="AE213" i="1"/>
  <c r="AD213" i="1"/>
  <c r="AA213" i="1"/>
  <c r="Z213" i="1"/>
  <c r="W213" i="1"/>
  <c r="V213" i="1"/>
  <c r="S213" i="1"/>
  <c r="R213" i="1"/>
  <c r="O213" i="1"/>
  <c r="N213" i="1"/>
  <c r="K213" i="1"/>
  <c r="AX717" i="1"/>
  <c r="AU717" i="1"/>
  <c r="AT717" i="1"/>
  <c r="AQ717" i="1"/>
  <c r="AP717" i="1"/>
  <c r="AM717" i="1"/>
  <c r="AH717" i="1"/>
  <c r="AE717" i="1"/>
  <c r="AD717" i="1"/>
  <c r="AA717" i="1"/>
  <c r="Z717" i="1"/>
  <c r="W717" i="1"/>
  <c r="V717" i="1"/>
  <c r="S717" i="1"/>
  <c r="R717" i="1"/>
  <c r="O717" i="1"/>
  <c r="N717" i="1"/>
  <c r="K717" i="1"/>
  <c r="AX716" i="1"/>
  <c r="AU716" i="1"/>
  <c r="AT716" i="1"/>
  <c r="AQ716" i="1"/>
  <c r="AP716" i="1"/>
  <c r="AM716" i="1"/>
  <c r="AH716" i="1"/>
  <c r="AE716" i="1"/>
  <c r="AD716" i="1"/>
  <c r="AA716" i="1"/>
  <c r="Z716" i="1"/>
  <c r="W716" i="1"/>
  <c r="V716" i="1"/>
  <c r="S716" i="1"/>
  <c r="R716" i="1"/>
  <c r="O716" i="1"/>
  <c r="N716" i="1"/>
  <c r="K716" i="1"/>
  <c r="AX577" i="1"/>
  <c r="AU577" i="1"/>
  <c r="AT577" i="1"/>
  <c r="AQ577" i="1"/>
  <c r="AP577" i="1"/>
  <c r="AM577" i="1"/>
  <c r="AH577" i="1"/>
  <c r="AE577" i="1"/>
  <c r="AD577" i="1"/>
  <c r="AA577" i="1"/>
  <c r="Z577" i="1"/>
  <c r="W577" i="1"/>
  <c r="V577" i="1"/>
  <c r="S577" i="1"/>
  <c r="R577" i="1"/>
  <c r="O577" i="1"/>
  <c r="N577" i="1"/>
  <c r="K577" i="1"/>
  <c r="AX719" i="1"/>
  <c r="AU719" i="1"/>
  <c r="AT719" i="1"/>
  <c r="AQ719" i="1"/>
  <c r="AP719" i="1"/>
  <c r="AM719" i="1"/>
  <c r="AH719" i="1"/>
  <c r="AE719" i="1"/>
  <c r="AD719" i="1"/>
  <c r="AA719" i="1"/>
  <c r="Z719" i="1"/>
  <c r="W719" i="1"/>
  <c r="V719" i="1"/>
  <c r="S719" i="1"/>
  <c r="R719" i="1"/>
  <c r="O719" i="1"/>
  <c r="N719" i="1"/>
  <c r="K719" i="1"/>
  <c r="AX256" i="1"/>
  <c r="AU256" i="1"/>
  <c r="AT256" i="1"/>
  <c r="AQ256" i="1"/>
  <c r="AP256" i="1"/>
  <c r="AM256" i="1"/>
  <c r="AH256" i="1"/>
  <c r="AE256" i="1"/>
  <c r="AD256" i="1"/>
  <c r="AA256" i="1"/>
  <c r="Z256" i="1"/>
  <c r="W256" i="1"/>
  <c r="V256" i="1"/>
  <c r="S256" i="1"/>
  <c r="R256" i="1"/>
  <c r="O256" i="1"/>
  <c r="N256" i="1"/>
  <c r="K256" i="1"/>
  <c r="AX219" i="1"/>
  <c r="AU219" i="1"/>
  <c r="AT219" i="1"/>
  <c r="AQ219" i="1"/>
  <c r="AP219" i="1"/>
  <c r="AM219" i="1"/>
  <c r="AH219" i="1"/>
  <c r="AE219" i="1"/>
  <c r="AD219" i="1"/>
  <c r="AA219" i="1"/>
  <c r="Z219" i="1"/>
  <c r="W219" i="1"/>
  <c r="V219" i="1"/>
  <c r="S219" i="1"/>
  <c r="R219" i="1"/>
  <c r="O219" i="1"/>
  <c r="N219" i="1"/>
  <c r="K219" i="1"/>
  <c r="AX244" i="1"/>
  <c r="AU244" i="1"/>
  <c r="AT244" i="1"/>
  <c r="AQ244" i="1"/>
  <c r="AP244" i="1"/>
  <c r="AM244" i="1"/>
  <c r="AH244" i="1"/>
  <c r="AE244" i="1"/>
  <c r="AD244" i="1"/>
  <c r="AA244" i="1"/>
  <c r="Z244" i="1"/>
  <c r="W244" i="1"/>
  <c r="V244" i="1"/>
  <c r="S244" i="1"/>
  <c r="R244" i="1"/>
  <c r="O244" i="1"/>
  <c r="N244" i="1"/>
  <c r="K244" i="1"/>
  <c r="AX377" i="1"/>
  <c r="AU377" i="1"/>
  <c r="AT377" i="1"/>
  <c r="AQ377" i="1"/>
  <c r="AP377" i="1"/>
  <c r="AM377" i="1"/>
  <c r="AH377" i="1"/>
  <c r="AE377" i="1"/>
  <c r="AD377" i="1"/>
  <c r="AA377" i="1"/>
  <c r="Z377" i="1"/>
  <c r="W377" i="1"/>
  <c r="V377" i="1"/>
  <c r="S377" i="1"/>
  <c r="R377" i="1"/>
  <c r="O377" i="1"/>
  <c r="N377" i="1"/>
  <c r="K377" i="1"/>
  <c r="AX355" i="1"/>
  <c r="AU355" i="1"/>
  <c r="AT355" i="1"/>
  <c r="AQ355" i="1"/>
  <c r="AP355" i="1"/>
  <c r="AM355" i="1"/>
  <c r="AH355" i="1"/>
  <c r="AE355" i="1"/>
  <c r="AD355" i="1"/>
  <c r="AA355" i="1"/>
  <c r="Z355" i="1"/>
  <c r="W355" i="1"/>
  <c r="V355" i="1"/>
  <c r="S355" i="1"/>
  <c r="R355" i="1"/>
  <c r="O355" i="1"/>
  <c r="N355" i="1"/>
  <c r="K355" i="1"/>
  <c r="AX342" i="1"/>
  <c r="AU342" i="1"/>
  <c r="AT342" i="1"/>
  <c r="AQ342" i="1"/>
  <c r="AP342" i="1"/>
  <c r="AM342" i="1"/>
  <c r="AH342" i="1"/>
  <c r="AE342" i="1"/>
  <c r="AD342" i="1"/>
  <c r="AA342" i="1"/>
  <c r="Z342" i="1"/>
  <c r="W342" i="1"/>
  <c r="V342" i="1"/>
  <c r="S342" i="1"/>
  <c r="R342" i="1"/>
  <c r="O342" i="1"/>
  <c r="N342" i="1"/>
  <c r="K342" i="1"/>
  <c r="AX157" i="1"/>
  <c r="AU157" i="1"/>
  <c r="AT157" i="1"/>
  <c r="AQ157" i="1"/>
  <c r="AP157" i="1"/>
  <c r="AM157" i="1"/>
  <c r="AH157" i="1"/>
  <c r="AE157" i="1"/>
  <c r="AD157" i="1"/>
  <c r="AA157" i="1"/>
  <c r="Z157" i="1"/>
  <c r="W157" i="1"/>
  <c r="V157" i="1"/>
  <c r="S157" i="1"/>
  <c r="R157" i="1"/>
  <c r="O157" i="1"/>
  <c r="N157" i="1"/>
  <c r="K157" i="1"/>
  <c r="AX32" i="1"/>
  <c r="AU32" i="1"/>
  <c r="AT32" i="1"/>
  <c r="AQ32" i="1"/>
  <c r="AP32" i="1"/>
  <c r="AM32" i="1"/>
  <c r="AH32" i="1"/>
  <c r="AE32" i="1"/>
  <c r="AD32" i="1"/>
  <c r="AA32" i="1"/>
  <c r="Z32" i="1"/>
  <c r="W32" i="1"/>
  <c r="V32" i="1"/>
  <c r="S32" i="1"/>
  <c r="R32" i="1"/>
  <c r="O32" i="1"/>
  <c r="N32" i="1"/>
  <c r="K32" i="1"/>
  <c r="AX561" i="1"/>
  <c r="AU561" i="1"/>
  <c r="AT561" i="1"/>
  <c r="AQ561" i="1"/>
  <c r="AP561" i="1"/>
  <c r="AM561" i="1"/>
  <c r="AH561" i="1"/>
  <c r="AE561" i="1"/>
  <c r="AD561" i="1"/>
  <c r="AA561" i="1"/>
  <c r="Z561" i="1"/>
  <c r="W561" i="1"/>
  <c r="V561" i="1"/>
  <c r="S561" i="1"/>
  <c r="R561" i="1"/>
  <c r="O561" i="1"/>
  <c r="N561" i="1"/>
  <c r="K561" i="1"/>
  <c r="AX543" i="1"/>
  <c r="AU543" i="1"/>
  <c r="AT543" i="1"/>
  <c r="AQ543" i="1"/>
  <c r="AP543" i="1"/>
  <c r="AM543" i="1"/>
  <c r="AH543" i="1"/>
  <c r="AE543" i="1"/>
  <c r="AD543" i="1"/>
  <c r="AA543" i="1"/>
  <c r="Z543" i="1"/>
  <c r="W543" i="1"/>
  <c r="V543" i="1"/>
  <c r="S543" i="1"/>
  <c r="R543" i="1"/>
  <c r="O543" i="1"/>
  <c r="N543" i="1"/>
  <c r="K543" i="1"/>
  <c r="AX505" i="1"/>
  <c r="AU505" i="1"/>
  <c r="AT505" i="1"/>
  <c r="AQ505" i="1"/>
  <c r="AP505" i="1"/>
  <c r="AM505" i="1"/>
  <c r="AH505" i="1"/>
  <c r="AE505" i="1"/>
  <c r="AD505" i="1"/>
  <c r="AA505" i="1"/>
  <c r="Z505" i="1"/>
  <c r="W505" i="1"/>
  <c r="V505" i="1"/>
  <c r="S505" i="1"/>
  <c r="R505" i="1"/>
  <c r="O505" i="1"/>
  <c r="N505" i="1"/>
  <c r="K505" i="1"/>
  <c r="AX516" i="1"/>
  <c r="AU516" i="1"/>
  <c r="AT516" i="1"/>
  <c r="AQ516" i="1"/>
  <c r="AP516" i="1"/>
  <c r="AM516" i="1"/>
  <c r="AH516" i="1"/>
  <c r="AE516" i="1"/>
  <c r="AD516" i="1"/>
  <c r="AA516" i="1"/>
  <c r="Z516" i="1"/>
  <c r="W516" i="1"/>
  <c r="V516" i="1"/>
  <c r="S516" i="1"/>
  <c r="R516" i="1"/>
  <c r="O516" i="1"/>
  <c r="N516" i="1"/>
  <c r="K516" i="1"/>
  <c r="AX171" i="1"/>
  <c r="AU171" i="1"/>
  <c r="AT171" i="1"/>
  <c r="AQ171" i="1"/>
  <c r="AP171" i="1"/>
  <c r="AM171" i="1"/>
  <c r="AH171" i="1"/>
  <c r="AE171" i="1"/>
  <c r="AD171" i="1"/>
  <c r="AA171" i="1"/>
  <c r="Z171" i="1"/>
  <c r="W171" i="1"/>
  <c r="V171" i="1"/>
  <c r="S171" i="1"/>
  <c r="R171" i="1"/>
  <c r="O171" i="1"/>
  <c r="N171" i="1"/>
  <c r="K171" i="1"/>
  <c r="AX526" i="1"/>
  <c r="AU526" i="1"/>
  <c r="AT526" i="1"/>
  <c r="AQ526" i="1"/>
  <c r="AP526" i="1"/>
  <c r="AM526" i="1"/>
  <c r="AH526" i="1"/>
  <c r="AE526" i="1"/>
  <c r="AD526" i="1"/>
  <c r="AA526" i="1"/>
  <c r="Z526" i="1"/>
  <c r="W526" i="1"/>
  <c r="V526" i="1"/>
  <c r="S526" i="1"/>
  <c r="R526" i="1"/>
  <c r="O526" i="1"/>
  <c r="N526" i="1"/>
  <c r="K526" i="1"/>
  <c r="AX252" i="1"/>
  <c r="AU252" i="1"/>
  <c r="AT252" i="1"/>
  <c r="AQ252" i="1"/>
  <c r="AP252" i="1"/>
  <c r="AM252" i="1"/>
  <c r="AH252" i="1"/>
  <c r="AE252" i="1"/>
  <c r="AD252" i="1"/>
  <c r="AA252" i="1"/>
  <c r="Z252" i="1"/>
  <c r="W252" i="1"/>
  <c r="V252" i="1"/>
  <c r="S252" i="1"/>
  <c r="R252" i="1"/>
  <c r="O252" i="1"/>
  <c r="N252" i="1"/>
  <c r="K252" i="1"/>
  <c r="AX83" i="1"/>
  <c r="AU83" i="1"/>
  <c r="AT83" i="1"/>
  <c r="AQ83" i="1"/>
  <c r="AP83" i="1"/>
  <c r="AM83" i="1"/>
  <c r="AH83" i="1"/>
  <c r="AE83" i="1"/>
  <c r="AD83" i="1"/>
  <c r="AA83" i="1"/>
  <c r="Z83" i="1"/>
  <c r="W83" i="1"/>
  <c r="V83" i="1"/>
  <c r="S83" i="1"/>
  <c r="R83" i="1"/>
  <c r="O83" i="1"/>
  <c r="N83" i="1"/>
  <c r="K83" i="1"/>
  <c r="AX181" i="1"/>
  <c r="AU181" i="1"/>
  <c r="AT181" i="1"/>
  <c r="AQ181" i="1"/>
  <c r="AP181" i="1"/>
  <c r="AM181" i="1"/>
  <c r="AH181" i="1"/>
  <c r="AE181" i="1"/>
  <c r="AD181" i="1"/>
  <c r="AA181" i="1"/>
  <c r="Z181" i="1"/>
  <c r="W181" i="1"/>
  <c r="V181" i="1"/>
  <c r="S181" i="1"/>
  <c r="R181" i="1"/>
  <c r="O181" i="1"/>
  <c r="N181" i="1"/>
  <c r="K181" i="1"/>
  <c r="AX515" i="1"/>
  <c r="AU515" i="1"/>
  <c r="AT515" i="1"/>
  <c r="AQ515" i="1"/>
  <c r="AP515" i="1"/>
  <c r="AM515" i="1"/>
  <c r="AH515" i="1"/>
  <c r="AE515" i="1"/>
  <c r="AD515" i="1"/>
  <c r="AA515" i="1"/>
  <c r="Z515" i="1"/>
  <c r="W515" i="1"/>
  <c r="V515" i="1"/>
  <c r="S515" i="1"/>
  <c r="R515" i="1"/>
  <c r="O515" i="1"/>
  <c r="N515" i="1"/>
  <c r="K515" i="1"/>
  <c r="AX315" i="1"/>
  <c r="AU315" i="1"/>
  <c r="AT315" i="1"/>
  <c r="AQ315" i="1"/>
  <c r="AP315" i="1"/>
  <c r="AM315" i="1"/>
  <c r="AH315" i="1"/>
  <c r="AE315" i="1"/>
  <c r="AD315" i="1"/>
  <c r="AA315" i="1"/>
  <c r="Z315" i="1"/>
  <c r="W315" i="1"/>
  <c r="V315" i="1"/>
  <c r="S315" i="1"/>
  <c r="R315" i="1"/>
  <c r="O315" i="1"/>
  <c r="N315" i="1"/>
  <c r="K315" i="1"/>
  <c r="AX185" i="1"/>
  <c r="AU185" i="1"/>
  <c r="AT185" i="1"/>
  <c r="AQ185" i="1"/>
  <c r="AP185" i="1"/>
  <c r="AM185" i="1"/>
  <c r="AH185" i="1"/>
  <c r="AE185" i="1"/>
  <c r="AD185" i="1"/>
  <c r="AA185" i="1"/>
  <c r="Z185" i="1"/>
  <c r="W185" i="1"/>
  <c r="V185" i="1"/>
  <c r="S185" i="1"/>
  <c r="R185" i="1"/>
  <c r="O185" i="1"/>
  <c r="N185" i="1"/>
  <c r="K185" i="1"/>
  <c r="AX60" i="1"/>
  <c r="AU60" i="1"/>
  <c r="AT60" i="1"/>
  <c r="AQ60" i="1"/>
  <c r="AP60" i="1"/>
  <c r="AM60" i="1"/>
  <c r="AH60" i="1"/>
  <c r="AE60" i="1"/>
  <c r="AD60" i="1"/>
  <c r="AA60" i="1"/>
  <c r="Z60" i="1"/>
  <c r="W60" i="1"/>
  <c r="V60" i="1"/>
  <c r="S60" i="1"/>
  <c r="R60" i="1"/>
  <c r="O60" i="1"/>
  <c r="N60" i="1"/>
  <c r="K60" i="1"/>
  <c r="AX265" i="1"/>
  <c r="AU265" i="1"/>
  <c r="AT265" i="1"/>
  <c r="AQ265" i="1"/>
  <c r="AP265" i="1"/>
  <c r="AM265" i="1"/>
  <c r="AH265" i="1"/>
  <c r="AE265" i="1"/>
  <c r="AD265" i="1"/>
  <c r="AA265" i="1"/>
  <c r="Z265" i="1"/>
  <c r="W265" i="1"/>
  <c r="V265" i="1"/>
  <c r="S265" i="1"/>
  <c r="R265" i="1"/>
  <c r="O265" i="1"/>
  <c r="N265" i="1"/>
  <c r="K265" i="1"/>
  <c r="AX92" i="1"/>
  <c r="AU92" i="1"/>
  <c r="AT92" i="1"/>
  <c r="AQ92" i="1"/>
  <c r="AP92" i="1"/>
  <c r="AM92" i="1"/>
  <c r="AH92" i="1"/>
  <c r="AE92" i="1"/>
  <c r="AD92" i="1"/>
  <c r="AA92" i="1"/>
  <c r="Z92" i="1"/>
  <c r="W92" i="1"/>
  <c r="V92" i="1"/>
  <c r="S92" i="1"/>
  <c r="R92" i="1"/>
  <c r="O92" i="1"/>
  <c r="N92" i="1"/>
  <c r="K92" i="1"/>
  <c r="AX444" i="1"/>
  <c r="AU444" i="1"/>
  <c r="AT444" i="1"/>
  <c r="AQ444" i="1"/>
  <c r="AP444" i="1"/>
  <c r="AM444" i="1"/>
  <c r="AH444" i="1"/>
  <c r="AE444" i="1"/>
  <c r="AD444" i="1"/>
  <c r="AA444" i="1"/>
  <c r="Z444" i="1"/>
  <c r="W444" i="1"/>
  <c r="V444" i="1"/>
  <c r="S444" i="1"/>
  <c r="R444" i="1"/>
  <c r="O444" i="1"/>
  <c r="N444" i="1"/>
  <c r="K444" i="1"/>
  <c r="AX69" i="1"/>
  <c r="AU69" i="1"/>
  <c r="AT69" i="1"/>
  <c r="AQ69" i="1"/>
  <c r="AP69" i="1"/>
  <c r="AM69" i="1"/>
  <c r="AH69" i="1"/>
  <c r="AE69" i="1"/>
  <c r="AD69" i="1"/>
  <c r="AA69" i="1"/>
  <c r="Z69" i="1"/>
  <c r="W69" i="1"/>
  <c r="V69" i="1"/>
  <c r="S69" i="1"/>
  <c r="R69" i="1"/>
  <c r="O69" i="1"/>
  <c r="N69" i="1"/>
  <c r="K69" i="1"/>
  <c r="AX378" i="1"/>
  <c r="AU378" i="1"/>
  <c r="AT378" i="1"/>
  <c r="AQ378" i="1"/>
  <c r="AP378" i="1"/>
  <c r="AM378" i="1"/>
  <c r="AH378" i="1"/>
  <c r="AE378" i="1"/>
  <c r="AD378" i="1"/>
  <c r="AA378" i="1"/>
  <c r="Z378" i="1"/>
  <c r="W378" i="1"/>
  <c r="V378" i="1"/>
  <c r="S378" i="1"/>
  <c r="R378" i="1"/>
  <c r="O378" i="1"/>
  <c r="N378" i="1"/>
  <c r="K378" i="1"/>
  <c r="AX356" i="1"/>
  <c r="AU356" i="1"/>
  <c r="AT356" i="1"/>
  <c r="AQ356" i="1"/>
  <c r="AP356" i="1"/>
  <c r="AM356" i="1"/>
  <c r="AH356" i="1"/>
  <c r="AE356" i="1"/>
  <c r="AD356" i="1"/>
  <c r="AA356" i="1"/>
  <c r="Z356" i="1"/>
  <c r="W356" i="1"/>
  <c r="V356" i="1"/>
  <c r="S356" i="1"/>
  <c r="R356" i="1"/>
  <c r="O356" i="1"/>
  <c r="N356" i="1"/>
  <c r="K356" i="1"/>
  <c r="AX412" i="1"/>
  <c r="AU412" i="1"/>
  <c r="AT412" i="1"/>
  <c r="AQ412" i="1"/>
  <c r="AP412" i="1"/>
  <c r="AM412" i="1"/>
  <c r="AH412" i="1"/>
  <c r="AE412" i="1"/>
  <c r="AD412" i="1"/>
  <c r="AA412" i="1"/>
  <c r="Z412" i="1"/>
  <c r="W412" i="1"/>
  <c r="V412" i="1"/>
  <c r="S412" i="1"/>
  <c r="R412" i="1"/>
  <c r="O412" i="1"/>
  <c r="N412" i="1"/>
  <c r="K412" i="1"/>
  <c r="AX278" i="1"/>
  <c r="AU278" i="1"/>
  <c r="AT278" i="1"/>
  <c r="AQ278" i="1"/>
  <c r="AP278" i="1"/>
  <c r="AM278" i="1"/>
  <c r="AH278" i="1"/>
  <c r="AE278" i="1"/>
  <c r="AD278" i="1"/>
  <c r="AA278" i="1"/>
  <c r="Z278" i="1"/>
  <c r="W278" i="1"/>
  <c r="V278" i="1"/>
  <c r="S278" i="1"/>
  <c r="R278" i="1"/>
  <c r="O278" i="1"/>
  <c r="N278" i="1"/>
  <c r="K278" i="1"/>
  <c r="AX537" i="1"/>
  <c r="AU537" i="1"/>
  <c r="AT537" i="1"/>
  <c r="AQ537" i="1"/>
  <c r="AP537" i="1"/>
  <c r="AM537" i="1"/>
  <c r="AH537" i="1"/>
  <c r="AE537" i="1"/>
  <c r="AD537" i="1"/>
  <c r="AA537" i="1"/>
  <c r="Z537" i="1"/>
  <c r="W537" i="1"/>
  <c r="V537" i="1"/>
  <c r="S537" i="1"/>
  <c r="R537" i="1"/>
  <c r="O537" i="1"/>
  <c r="N537" i="1"/>
  <c r="K537" i="1"/>
  <c r="AX692" i="1"/>
  <c r="AU692" i="1"/>
  <c r="AT692" i="1"/>
  <c r="AQ692" i="1"/>
  <c r="AP692" i="1"/>
  <c r="AM692" i="1"/>
  <c r="AH692" i="1"/>
  <c r="AE692" i="1"/>
  <c r="AD692" i="1"/>
  <c r="AA692" i="1"/>
  <c r="Z692" i="1"/>
  <c r="W692" i="1"/>
  <c r="V692" i="1"/>
  <c r="S692" i="1"/>
  <c r="R692" i="1"/>
  <c r="O692" i="1"/>
  <c r="N692" i="1"/>
  <c r="K692" i="1"/>
  <c r="AX690" i="1"/>
  <c r="AU690" i="1"/>
  <c r="AT690" i="1"/>
  <c r="AQ690" i="1"/>
  <c r="AP690" i="1"/>
  <c r="AM690" i="1"/>
  <c r="AH690" i="1"/>
  <c r="AE690" i="1"/>
  <c r="AD690" i="1"/>
  <c r="AA690" i="1"/>
  <c r="Z690" i="1"/>
  <c r="W690" i="1"/>
  <c r="V690" i="1"/>
  <c r="S690" i="1"/>
  <c r="R690" i="1"/>
  <c r="O690" i="1"/>
  <c r="N690" i="1"/>
  <c r="K690" i="1"/>
  <c r="AX694" i="1"/>
  <c r="AU694" i="1"/>
  <c r="AT694" i="1"/>
  <c r="AQ694" i="1"/>
  <c r="AP694" i="1"/>
  <c r="AM694" i="1"/>
  <c r="AH694" i="1"/>
  <c r="AE694" i="1"/>
  <c r="AD694" i="1"/>
  <c r="AA694" i="1"/>
  <c r="Z694" i="1"/>
  <c r="W694" i="1"/>
  <c r="V694" i="1"/>
  <c r="S694" i="1"/>
  <c r="R694" i="1"/>
  <c r="O694" i="1"/>
  <c r="N694" i="1"/>
  <c r="K694" i="1"/>
  <c r="AX551" i="1"/>
  <c r="AU551" i="1"/>
  <c r="AT551" i="1"/>
  <c r="AQ551" i="1"/>
  <c r="AP551" i="1"/>
  <c r="AM551" i="1"/>
  <c r="AH551" i="1"/>
  <c r="AE551" i="1"/>
  <c r="AD551" i="1"/>
  <c r="AA551" i="1"/>
  <c r="Z551" i="1"/>
  <c r="W551" i="1"/>
  <c r="V551" i="1"/>
  <c r="S551" i="1"/>
  <c r="R551" i="1"/>
  <c r="O551" i="1"/>
  <c r="N551" i="1"/>
  <c r="K551" i="1"/>
  <c r="AU730" i="1"/>
  <c r="AU740" i="1"/>
  <c r="AU739" i="1"/>
  <c r="AU738" i="1"/>
  <c r="AU731" i="1"/>
  <c r="AU725" i="1"/>
  <c r="AU724" i="1"/>
  <c r="AU723" i="1"/>
  <c r="AU722" i="1"/>
  <c r="AU721" i="1"/>
  <c r="AU720" i="1"/>
  <c r="AU715" i="1"/>
  <c r="AU714" i="1"/>
  <c r="AU718" i="1"/>
  <c r="AU711" i="1"/>
  <c r="AU710" i="1"/>
  <c r="AU709" i="1"/>
  <c r="AU708" i="1"/>
  <c r="AU707" i="1"/>
  <c r="AU706" i="1"/>
  <c r="AU705" i="1"/>
  <c r="AU703" i="1"/>
  <c r="AU701" i="1"/>
  <c r="AU700" i="1"/>
  <c r="AU699" i="1"/>
  <c r="AU697" i="1"/>
  <c r="AU696" i="1"/>
  <c r="AU689" i="1"/>
  <c r="AU688" i="1"/>
  <c r="AU687" i="1"/>
  <c r="AU686" i="1"/>
  <c r="AU685" i="1"/>
  <c r="AU684" i="1"/>
  <c r="AU683" i="1"/>
  <c r="AU682" i="1"/>
  <c r="AU681" i="1"/>
  <c r="AU680" i="1"/>
  <c r="AU679" i="1"/>
  <c r="AU678" i="1"/>
  <c r="AU677" i="1"/>
  <c r="AU676" i="1"/>
  <c r="AU675" i="1"/>
  <c r="AU674" i="1"/>
  <c r="AU673" i="1"/>
  <c r="AU672" i="1"/>
  <c r="AU671" i="1"/>
  <c r="AU670" i="1"/>
  <c r="AU669" i="1"/>
  <c r="AU668" i="1"/>
  <c r="AU667" i="1"/>
  <c r="AU666" i="1"/>
  <c r="AU665" i="1"/>
  <c r="AU664" i="1"/>
  <c r="AU663" i="1"/>
  <c r="AU662" i="1"/>
  <c r="AU661" i="1"/>
  <c r="AU660" i="1"/>
  <c r="AU659" i="1"/>
  <c r="AU658" i="1"/>
  <c r="AU657" i="1"/>
  <c r="AU656" i="1"/>
  <c r="AU655" i="1"/>
  <c r="AU654" i="1"/>
  <c r="AU653" i="1"/>
  <c r="AU652" i="1"/>
  <c r="AU651" i="1"/>
  <c r="AU650" i="1"/>
  <c r="AU649" i="1"/>
  <c r="AU648" i="1"/>
  <c r="AU647" i="1"/>
  <c r="AU646" i="1"/>
  <c r="AU645" i="1"/>
  <c r="AU644" i="1"/>
  <c r="AU643" i="1"/>
  <c r="AU642" i="1"/>
  <c r="AU641" i="1"/>
  <c r="AU640" i="1"/>
  <c r="AU639" i="1"/>
  <c r="AU638" i="1"/>
  <c r="AU637" i="1"/>
  <c r="AU636" i="1"/>
  <c r="AU634" i="1"/>
  <c r="AU633" i="1"/>
  <c r="AU632" i="1"/>
  <c r="AU631" i="1"/>
  <c r="AU630" i="1"/>
  <c r="AU629" i="1"/>
  <c r="AU628" i="1"/>
  <c r="AU627" i="1"/>
  <c r="AU624" i="1"/>
  <c r="AU623" i="1"/>
  <c r="AU622" i="1"/>
  <c r="AU621" i="1"/>
  <c r="AU619" i="1"/>
  <c r="AU618" i="1"/>
  <c r="AU617" i="1"/>
  <c r="AU616" i="1"/>
  <c r="AU615" i="1"/>
  <c r="AU614" i="1"/>
  <c r="AU613" i="1"/>
  <c r="AU612" i="1"/>
  <c r="AU611" i="1"/>
  <c r="AU610" i="1"/>
  <c r="AU609" i="1"/>
  <c r="AU608" i="1"/>
  <c r="AU607" i="1"/>
  <c r="AU606" i="1"/>
  <c r="AU605" i="1"/>
  <c r="AU604" i="1"/>
  <c r="AU603" i="1"/>
  <c r="AU602" i="1"/>
  <c r="AU601" i="1"/>
  <c r="AU600" i="1"/>
  <c r="AU599" i="1"/>
  <c r="AU596" i="1"/>
  <c r="AU595" i="1"/>
  <c r="AU593" i="1"/>
  <c r="AU592" i="1"/>
  <c r="AU591" i="1"/>
  <c r="AU590" i="1"/>
  <c r="AU589" i="1"/>
  <c r="AU588" i="1"/>
  <c r="AU587" i="1"/>
  <c r="AU586" i="1"/>
  <c r="AU585" i="1"/>
  <c r="AU584" i="1"/>
  <c r="AU583" i="1"/>
  <c r="AU582" i="1"/>
  <c r="AU581" i="1"/>
  <c r="AU580" i="1"/>
  <c r="AU579" i="1"/>
  <c r="AU578" i="1"/>
  <c r="AU576" i="1"/>
  <c r="AU574" i="1"/>
  <c r="AU573" i="1"/>
  <c r="AU571" i="1"/>
  <c r="AU570" i="1"/>
  <c r="AU569" i="1"/>
  <c r="AU568" i="1"/>
  <c r="AU567" i="1"/>
  <c r="AU566" i="1"/>
  <c r="AU565" i="1"/>
  <c r="AU564" i="1"/>
  <c r="AU572" i="1"/>
  <c r="AU563" i="1"/>
  <c r="AU550" i="1"/>
  <c r="AU542" i="1"/>
  <c r="AU555" i="1"/>
  <c r="AU554" i="1"/>
  <c r="AU546" i="1"/>
  <c r="AU541" i="1"/>
  <c r="AU553" i="1"/>
  <c r="AU552" i="1"/>
  <c r="AU549" i="1"/>
  <c r="AU548" i="1"/>
  <c r="AU560" i="1"/>
  <c r="AU556" i="1"/>
  <c r="AU544" i="1"/>
  <c r="AU557" i="1"/>
  <c r="AU540" i="1"/>
  <c r="AU539" i="1"/>
  <c r="AU545" i="1"/>
  <c r="AU538" i="1"/>
  <c r="AU536" i="1"/>
  <c r="AU535" i="1"/>
  <c r="AU562" i="1"/>
  <c r="AU534" i="1"/>
  <c r="AU559" i="1"/>
  <c r="AU533" i="1"/>
  <c r="AU532" i="1"/>
  <c r="AU531" i="1"/>
  <c r="AU530" i="1"/>
  <c r="AU529" i="1"/>
  <c r="AU528" i="1"/>
  <c r="AU527" i="1"/>
  <c r="AU525" i="1"/>
  <c r="AU524" i="1"/>
  <c r="AU521" i="1"/>
  <c r="AU523" i="1"/>
  <c r="AU519" i="1"/>
  <c r="AU517" i="1"/>
  <c r="AU518" i="1"/>
  <c r="AU514" i="1"/>
  <c r="AU513" i="1"/>
  <c r="AU511" i="1"/>
  <c r="AU512" i="1"/>
  <c r="AU508" i="1"/>
  <c r="AU501" i="1"/>
  <c r="AU500" i="1"/>
  <c r="AU507" i="1"/>
  <c r="AU522" i="1"/>
  <c r="AU504" i="1"/>
  <c r="AU503" i="1"/>
  <c r="AU499" i="1"/>
  <c r="AU498" i="1"/>
  <c r="AU497" i="1"/>
  <c r="AU495" i="1"/>
  <c r="AU494" i="1"/>
  <c r="AU493" i="1"/>
  <c r="AU492" i="1"/>
  <c r="AU491" i="1"/>
  <c r="AU490" i="1"/>
  <c r="AU489" i="1"/>
  <c r="AU424" i="1"/>
  <c r="AU487" i="1"/>
  <c r="AU486" i="1"/>
  <c r="AU484" i="1"/>
  <c r="AU483" i="1"/>
  <c r="AU482" i="1"/>
  <c r="AU481" i="1"/>
  <c r="AU480" i="1"/>
  <c r="AU479" i="1"/>
  <c r="AU478" i="1"/>
  <c r="AU477" i="1"/>
  <c r="AU476" i="1"/>
  <c r="AU475" i="1"/>
  <c r="AU474" i="1"/>
  <c r="AU473" i="1"/>
  <c r="AU472" i="1"/>
  <c r="AU469" i="1"/>
  <c r="AU468" i="1"/>
  <c r="AU467" i="1"/>
  <c r="AU466" i="1"/>
  <c r="AU465" i="1"/>
  <c r="AU463" i="1"/>
  <c r="AU462" i="1"/>
  <c r="AU461" i="1"/>
  <c r="AU459" i="1"/>
  <c r="AU458" i="1"/>
  <c r="AU450" i="1"/>
  <c r="AU453" i="1"/>
  <c r="AU451" i="1"/>
  <c r="AU449" i="1"/>
  <c r="AU446" i="1"/>
  <c r="AU445" i="1"/>
  <c r="AU443" i="1"/>
  <c r="AU442" i="1"/>
  <c r="AU440" i="1"/>
  <c r="AU439" i="1"/>
  <c r="AU438" i="1"/>
  <c r="AU437" i="1"/>
  <c r="AU436" i="1"/>
  <c r="AU434" i="1"/>
  <c r="AU432" i="1"/>
  <c r="AU431" i="1"/>
  <c r="AU430" i="1"/>
  <c r="AU429" i="1"/>
  <c r="AU428" i="1"/>
  <c r="AU427" i="1"/>
  <c r="AU426" i="1"/>
  <c r="AU423" i="1"/>
  <c r="AU422" i="1"/>
  <c r="AU421" i="1"/>
  <c r="AU419" i="1"/>
  <c r="AU418" i="1"/>
  <c r="AU417" i="1"/>
  <c r="AU414" i="1"/>
  <c r="AU413" i="1"/>
  <c r="AU411" i="1"/>
  <c r="AU410" i="1"/>
  <c r="AU409" i="1"/>
  <c r="AU408" i="1"/>
  <c r="AU407" i="1"/>
  <c r="AU406" i="1"/>
  <c r="AU405" i="1"/>
  <c r="AU404" i="1"/>
  <c r="AU403" i="1"/>
  <c r="AU402" i="1"/>
  <c r="AU401" i="1"/>
  <c r="AU400" i="1"/>
  <c r="AU398" i="1"/>
  <c r="AU388" i="1"/>
  <c r="AU396" i="1"/>
  <c r="AU395" i="1"/>
  <c r="AU394" i="1"/>
  <c r="AU393" i="1"/>
  <c r="AU392" i="1"/>
  <c r="AU389" i="1"/>
  <c r="AU391" i="1"/>
  <c r="AU390" i="1"/>
  <c r="AU386" i="1"/>
  <c r="AU385" i="1"/>
  <c r="AU384" i="1"/>
  <c r="AU381" i="1"/>
  <c r="AU380" i="1"/>
  <c r="AU375" i="1"/>
  <c r="AU373" i="1"/>
  <c r="AU372" i="1"/>
  <c r="AU370" i="1"/>
  <c r="AU369" i="1"/>
  <c r="AU368" i="1"/>
  <c r="AU367" i="1"/>
  <c r="AU363" i="1"/>
  <c r="AU361" i="1"/>
  <c r="AU360" i="1"/>
  <c r="AU353" i="1"/>
  <c r="AU351" i="1"/>
  <c r="AU350" i="1"/>
  <c r="AU348" i="1"/>
  <c r="AU347" i="1"/>
  <c r="AU346" i="1"/>
  <c r="AU344" i="1"/>
  <c r="AU366" i="1"/>
  <c r="AU345" i="1"/>
  <c r="AU362" i="1"/>
  <c r="AU343" i="1"/>
  <c r="AU341" i="1"/>
  <c r="AU340" i="1"/>
  <c r="AU339" i="1"/>
  <c r="AU338" i="1"/>
  <c r="AU337" i="1"/>
  <c r="AU336" i="1"/>
  <c r="AU335" i="1"/>
  <c r="AU334" i="1"/>
  <c r="AU333" i="1"/>
  <c r="AU332" i="1"/>
  <c r="AU331" i="1"/>
  <c r="AU329" i="1"/>
  <c r="AU328" i="1"/>
  <c r="AU326" i="1"/>
  <c r="AU324" i="1"/>
  <c r="AU323" i="1"/>
  <c r="AU322" i="1"/>
  <c r="AU321" i="1"/>
  <c r="AU320" i="1"/>
  <c r="AU314" i="1"/>
  <c r="AU313" i="1"/>
  <c r="AU310" i="1"/>
  <c r="AU309" i="1"/>
  <c r="AU308" i="1"/>
  <c r="AU306" i="1"/>
  <c r="AU305" i="1"/>
  <c r="AU304" i="1"/>
  <c r="AU295" i="1"/>
  <c r="AU301" i="1"/>
  <c r="AU302" i="1"/>
  <c r="AU300" i="1"/>
  <c r="AU299" i="1"/>
  <c r="AU298" i="1"/>
  <c r="AU297" i="1"/>
  <c r="AU293" i="1"/>
  <c r="AU282" i="1"/>
  <c r="AU281" i="1"/>
  <c r="AU280" i="1"/>
  <c r="AU303" i="1"/>
  <c r="AU292" i="1"/>
  <c r="AU291" i="1"/>
  <c r="AU289" i="1"/>
  <c r="AU288" i="1"/>
  <c r="AU287" i="1"/>
  <c r="AU286" i="1"/>
  <c r="AU285" i="1"/>
  <c r="AU277" i="1"/>
  <c r="AU798" i="1"/>
  <c r="AU797" i="1"/>
  <c r="AU269" i="1"/>
  <c r="AU266" i="1"/>
  <c r="AU264" i="1"/>
  <c r="AU263" i="1"/>
  <c r="AU262" i="1"/>
  <c r="AU261" i="1"/>
  <c r="AU258" i="1"/>
  <c r="AU254" i="1"/>
  <c r="AU253" i="1"/>
  <c r="AU251" i="1"/>
  <c r="AU250" i="1"/>
  <c r="AU249" i="1"/>
  <c r="AU248" i="1"/>
  <c r="AU247" i="1"/>
  <c r="AU245" i="1"/>
  <c r="AU237" i="1"/>
  <c r="AU236" i="1"/>
  <c r="AU234" i="1"/>
  <c r="AU233" i="1"/>
  <c r="AU243" i="1"/>
  <c r="AU238" i="1"/>
  <c r="AU240" i="1"/>
  <c r="AU239" i="1"/>
  <c r="AU241" i="1"/>
  <c r="AU232" i="1"/>
  <c r="AU228" i="1"/>
  <c r="AU227" i="1"/>
  <c r="AU242" i="1"/>
  <c r="AU221" i="1"/>
  <c r="AU220" i="1"/>
  <c r="AU218" i="1"/>
  <c r="AU217" i="1"/>
  <c r="AU216" i="1"/>
  <c r="AU215" i="1"/>
  <c r="AU214" i="1"/>
  <c r="AU212" i="1"/>
  <c r="AU211" i="1"/>
  <c r="AU210" i="1"/>
  <c r="AU209" i="1"/>
  <c r="AU207" i="1"/>
  <c r="AU194" i="1"/>
  <c r="AU193" i="1"/>
  <c r="AU192" i="1"/>
  <c r="AU191" i="1"/>
  <c r="AU190" i="1"/>
  <c r="AU205" i="1"/>
  <c r="AU204" i="1"/>
  <c r="AU203" i="1"/>
  <c r="AU202" i="1"/>
  <c r="AU201" i="1"/>
  <c r="AU199" i="1"/>
  <c r="AU198" i="1"/>
  <c r="AU188" i="1"/>
  <c r="AU187" i="1"/>
  <c r="AU186" i="1"/>
  <c r="AU184" i="1"/>
  <c r="AU183" i="1"/>
  <c r="AU182" i="1"/>
  <c r="AU180" i="1"/>
  <c r="AU179" i="1"/>
  <c r="AU176" i="1"/>
  <c r="AU175" i="1"/>
  <c r="AU174" i="1"/>
  <c r="AU173" i="1"/>
  <c r="AU172" i="1"/>
  <c r="AU170" i="1"/>
  <c r="AU168" i="1"/>
  <c r="AU166" i="1"/>
  <c r="AU163" i="1"/>
  <c r="AU160" i="1"/>
  <c r="AU159" i="1"/>
  <c r="AU158" i="1"/>
  <c r="AU156" i="1"/>
  <c r="AU155" i="1"/>
  <c r="AU154" i="1"/>
  <c r="AU153" i="1"/>
  <c r="AU152" i="1"/>
  <c r="AU151" i="1"/>
  <c r="AU150" i="1"/>
  <c r="AU149" i="1"/>
  <c r="AU148" i="1"/>
  <c r="AU147" i="1"/>
  <c r="AU142" i="1"/>
  <c r="AU140" i="1"/>
  <c r="AU138" i="1"/>
  <c r="AU133" i="1"/>
  <c r="AU132" i="1"/>
  <c r="AU131" i="1"/>
  <c r="AU127" i="1"/>
  <c r="AU125" i="1"/>
  <c r="AU123" i="1"/>
  <c r="AU122" i="1"/>
  <c r="AU120" i="1"/>
  <c r="AU119" i="1"/>
  <c r="AU118" i="1"/>
  <c r="AU117" i="1"/>
  <c r="AU115" i="1"/>
  <c r="AU113" i="1"/>
  <c r="AU112" i="1"/>
  <c r="AU111" i="1"/>
  <c r="AU108" i="1"/>
  <c r="AU106" i="1"/>
  <c r="AU105" i="1"/>
  <c r="AU104" i="1"/>
  <c r="AU94" i="1"/>
  <c r="AU93" i="1"/>
  <c r="AU91" i="1"/>
  <c r="AU89" i="1"/>
  <c r="AU88" i="1"/>
  <c r="AU87" i="1"/>
  <c r="AU86" i="1"/>
  <c r="AU85" i="1"/>
  <c r="AU84" i="1"/>
  <c r="AU81" i="1"/>
  <c r="AU80" i="1"/>
  <c r="AU79" i="1"/>
  <c r="AU78" i="1"/>
  <c r="AU76" i="1"/>
  <c r="AU74" i="1"/>
  <c r="AU73" i="1"/>
  <c r="AU71" i="1"/>
  <c r="AU70" i="1"/>
  <c r="AU68" i="1"/>
  <c r="AU67" i="1"/>
  <c r="AU66" i="1"/>
  <c r="AU65" i="1"/>
  <c r="AU64" i="1"/>
  <c r="AU63" i="1"/>
  <c r="AU62" i="1"/>
  <c r="AU61" i="1"/>
  <c r="AU59" i="1"/>
  <c r="AU58" i="1"/>
  <c r="AU57" i="1"/>
  <c r="AU54" i="1"/>
  <c r="AU53" i="1"/>
  <c r="AU52" i="1"/>
  <c r="AU51" i="1"/>
  <c r="AU50" i="1"/>
  <c r="AU49" i="1"/>
  <c r="AU48" i="1"/>
  <c r="AU46" i="1"/>
  <c r="AU43" i="1"/>
  <c r="AU42" i="1"/>
  <c r="AU40" i="1"/>
  <c r="AU39" i="1"/>
  <c r="AU37" i="1"/>
  <c r="AU36" i="1"/>
  <c r="AU35" i="1"/>
  <c r="AU34" i="1"/>
  <c r="AU33" i="1"/>
  <c r="AU31" i="1"/>
  <c r="AU30" i="1"/>
  <c r="AU29" i="1"/>
  <c r="AU26" i="1"/>
  <c r="AU25" i="1"/>
  <c r="AU24" i="1"/>
  <c r="AU23" i="1"/>
  <c r="AU22" i="1"/>
  <c r="AU21" i="1"/>
  <c r="AU20" i="1"/>
  <c r="AU19" i="1"/>
  <c r="AU18" i="1"/>
  <c r="AU17" i="1"/>
  <c r="AX730" i="1"/>
  <c r="AX740" i="1"/>
  <c r="AX739" i="1"/>
  <c r="AX738" i="1"/>
  <c r="AX731" i="1"/>
  <c r="AX725" i="1"/>
  <c r="AX724" i="1"/>
  <c r="AX723" i="1"/>
  <c r="AX722" i="1"/>
  <c r="AX721" i="1"/>
  <c r="AX720" i="1"/>
  <c r="AX715" i="1"/>
  <c r="AX714" i="1"/>
  <c r="AX718" i="1"/>
  <c r="AX711" i="1"/>
  <c r="AX710" i="1"/>
  <c r="AX709" i="1"/>
  <c r="AX708" i="1"/>
  <c r="AX707" i="1"/>
  <c r="AX706" i="1"/>
  <c r="AX705" i="1"/>
  <c r="AX703" i="1"/>
  <c r="AX701" i="1"/>
  <c r="AX700" i="1"/>
  <c r="AX699" i="1"/>
  <c r="AX697" i="1"/>
  <c r="AX696" i="1"/>
  <c r="AX689" i="1"/>
  <c r="AX688" i="1"/>
  <c r="AX687" i="1"/>
  <c r="AX686" i="1"/>
  <c r="AX685" i="1"/>
  <c r="AX684" i="1"/>
  <c r="AX683" i="1"/>
  <c r="AX682" i="1"/>
  <c r="AX681" i="1"/>
  <c r="AX680" i="1"/>
  <c r="AX679" i="1"/>
  <c r="AX678" i="1"/>
  <c r="AX677" i="1"/>
  <c r="AX676" i="1"/>
  <c r="AX675" i="1"/>
  <c r="AX674" i="1"/>
  <c r="AX673" i="1"/>
  <c r="AX672" i="1"/>
  <c r="AX671" i="1"/>
  <c r="AX670" i="1"/>
  <c r="AX669" i="1"/>
  <c r="AX668" i="1"/>
  <c r="AX667" i="1"/>
  <c r="AX666" i="1"/>
  <c r="AX665" i="1"/>
  <c r="AX664" i="1"/>
  <c r="AX663" i="1"/>
  <c r="AX662" i="1"/>
  <c r="AX661" i="1"/>
  <c r="AX660" i="1"/>
  <c r="AX659" i="1"/>
  <c r="AX658" i="1"/>
  <c r="AX657" i="1"/>
  <c r="AX656" i="1"/>
  <c r="AX655" i="1"/>
  <c r="AX654" i="1"/>
  <c r="AX653" i="1"/>
  <c r="AX652" i="1"/>
  <c r="AX651" i="1"/>
  <c r="AX650" i="1"/>
  <c r="AX649" i="1"/>
  <c r="AX648" i="1"/>
  <c r="AX647" i="1"/>
  <c r="AX646" i="1"/>
  <c r="AX645" i="1"/>
  <c r="AX644" i="1"/>
  <c r="AX643" i="1"/>
  <c r="AX642" i="1"/>
  <c r="AX641" i="1"/>
  <c r="AX640" i="1"/>
  <c r="AX639" i="1"/>
  <c r="AX638" i="1"/>
  <c r="AX637" i="1"/>
  <c r="AX636" i="1"/>
  <c r="AX634" i="1"/>
  <c r="AX633" i="1"/>
  <c r="AX632" i="1"/>
  <c r="AX631" i="1"/>
  <c r="AX630" i="1"/>
  <c r="AX629" i="1"/>
  <c r="AX628" i="1"/>
  <c r="AX627" i="1"/>
  <c r="AX624" i="1"/>
  <c r="AX623" i="1"/>
  <c r="AX622" i="1"/>
  <c r="AX621" i="1"/>
  <c r="AX619" i="1"/>
  <c r="AX618" i="1"/>
  <c r="AX617" i="1"/>
  <c r="AX616" i="1"/>
  <c r="AX615" i="1"/>
  <c r="AX614" i="1"/>
  <c r="AX613" i="1"/>
  <c r="AX612" i="1"/>
  <c r="AX611" i="1"/>
  <c r="AX610" i="1"/>
  <c r="AX609" i="1"/>
  <c r="AX608" i="1"/>
  <c r="AX607" i="1"/>
  <c r="AX606" i="1"/>
  <c r="AX605" i="1"/>
  <c r="AX604" i="1"/>
  <c r="AX603" i="1"/>
  <c r="AX602" i="1"/>
  <c r="AX601" i="1"/>
  <c r="AX600" i="1"/>
  <c r="AX599" i="1"/>
  <c r="AX596" i="1"/>
  <c r="AX595" i="1"/>
  <c r="AX593" i="1"/>
  <c r="AX592" i="1"/>
  <c r="AX591" i="1"/>
  <c r="AX590" i="1"/>
  <c r="AX589" i="1"/>
  <c r="AX588" i="1"/>
  <c r="AX587" i="1"/>
  <c r="AX586" i="1"/>
  <c r="AX585" i="1"/>
  <c r="AX584" i="1"/>
  <c r="AX583" i="1"/>
  <c r="AX582" i="1"/>
  <c r="AX581" i="1"/>
  <c r="AX580" i="1"/>
  <c r="AX579" i="1"/>
  <c r="AX578" i="1"/>
  <c r="AX576" i="1"/>
  <c r="AX574" i="1"/>
  <c r="AX573" i="1"/>
  <c r="AX571" i="1"/>
  <c r="AX570" i="1"/>
  <c r="AX569" i="1"/>
  <c r="AX568" i="1"/>
  <c r="AX567" i="1"/>
  <c r="AX566" i="1"/>
  <c r="AX565" i="1"/>
  <c r="AX564" i="1"/>
  <c r="AX572" i="1"/>
  <c r="AX563" i="1"/>
  <c r="AX550" i="1"/>
  <c r="AX542" i="1"/>
  <c r="AX555" i="1"/>
  <c r="AX554" i="1"/>
  <c r="AX546" i="1"/>
  <c r="AX541" i="1"/>
  <c r="AX553" i="1"/>
  <c r="AX552" i="1"/>
  <c r="AX549" i="1"/>
  <c r="AX548" i="1"/>
  <c r="AX560" i="1"/>
  <c r="AX556" i="1"/>
  <c r="AX544" i="1"/>
  <c r="AX557" i="1"/>
  <c r="AX540" i="1"/>
  <c r="AX539" i="1"/>
  <c r="AX545" i="1"/>
  <c r="AX538" i="1"/>
  <c r="AX536" i="1"/>
  <c r="AX535" i="1"/>
  <c r="AX562" i="1"/>
  <c r="AX534" i="1"/>
  <c r="AX559" i="1"/>
  <c r="AX533" i="1"/>
  <c r="AX532" i="1"/>
  <c r="AX531" i="1"/>
  <c r="AX530" i="1"/>
  <c r="AX529" i="1"/>
  <c r="AX528" i="1"/>
  <c r="AX527" i="1"/>
  <c r="AX525" i="1"/>
  <c r="AX524" i="1"/>
  <c r="AX521" i="1"/>
  <c r="AX523" i="1"/>
  <c r="AX519" i="1"/>
  <c r="AX517" i="1"/>
  <c r="AX518" i="1"/>
  <c r="AX514" i="1"/>
  <c r="AX513" i="1"/>
  <c r="AX511" i="1"/>
  <c r="AX512" i="1"/>
  <c r="AX508" i="1"/>
  <c r="AX501" i="1"/>
  <c r="AX500" i="1"/>
  <c r="AX507" i="1"/>
  <c r="AX522" i="1"/>
  <c r="AX504" i="1"/>
  <c r="AX503" i="1"/>
  <c r="AX499" i="1"/>
  <c r="AX498" i="1"/>
  <c r="AX497" i="1"/>
  <c r="AX495" i="1"/>
  <c r="AX494" i="1"/>
  <c r="AX493" i="1"/>
  <c r="AX492" i="1"/>
  <c r="AX491" i="1"/>
  <c r="AX490" i="1"/>
  <c r="AX489" i="1"/>
  <c r="AX424" i="1"/>
  <c r="AX487" i="1"/>
  <c r="AX486" i="1"/>
  <c r="AX484" i="1"/>
  <c r="AX483" i="1"/>
  <c r="AX482" i="1"/>
  <c r="AX481" i="1"/>
  <c r="AX480" i="1"/>
  <c r="AX479" i="1"/>
  <c r="AX478" i="1"/>
  <c r="AX477" i="1"/>
  <c r="AX476" i="1"/>
  <c r="AX475" i="1"/>
  <c r="AX474" i="1"/>
  <c r="AX473" i="1"/>
  <c r="AX472" i="1"/>
  <c r="AX469" i="1"/>
  <c r="AX468" i="1"/>
  <c r="AX467" i="1"/>
  <c r="AX466" i="1"/>
  <c r="AX465" i="1"/>
  <c r="AX463" i="1"/>
  <c r="AX462" i="1"/>
  <c r="AX461" i="1"/>
  <c r="AX459" i="1"/>
  <c r="AX458" i="1"/>
  <c r="AX450" i="1"/>
  <c r="AX453" i="1"/>
  <c r="AX451" i="1"/>
  <c r="AX449" i="1"/>
  <c r="AX446" i="1"/>
  <c r="AX445" i="1"/>
  <c r="AX443" i="1"/>
  <c r="AX442" i="1"/>
  <c r="AX440" i="1"/>
  <c r="AX439" i="1"/>
  <c r="AX438" i="1"/>
  <c r="AX437" i="1"/>
  <c r="AX436" i="1"/>
  <c r="AX434" i="1"/>
  <c r="AX432" i="1"/>
  <c r="AX431" i="1"/>
  <c r="AX430" i="1"/>
  <c r="AX429" i="1"/>
  <c r="AX428" i="1"/>
  <c r="AX427" i="1"/>
  <c r="AX426" i="1"/>
  <c r="AX423" i="1"/>
  <c r="AX422" i="1"/>
  <c r="AX421" i="1"/>
  <c r="AX419" i="1"/>
  <c r="AX418" i="1"/>
  <c r="AX417" i="1"/>
  <c r="AX414" i="1"/>
  <c r="AX413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8" i="1"/>
  <c r="AX388" i="1"/>
  <c r="AX396" i="1"/>
  <c r="AX395" i="1"/>
  <c r="AX394" i="1"/>
  <c r="AX393" i="1"/>
  <c r="AX392" i="1"/>
  <c r="AX389" i="1"/>
  <c r="AX391" i="1"/>
  <c r="AX390" i="1"/>
  <c r="AX386" i="1"/>
  <c r="AX385" i="1"/>
  <c r="AX384" i="1"/>
  <c r="AX381" i="1"/>
  <c r="AX380" i="1"/>
  <c r="AX375" i="1"/>
  <c r="AX373" i="1"/>
  <c r="AX372" i="1"/>
  <c r="AX370" i="1"/>
  <c r="AX369" i="1"/>
  <c r="AX368" i="1"/>
  <c r="AX367" i="1"/>
  <c r="AX363" i="1"/>
  <c r="AX361" i="1"/>
  <c r="AX360" i="1"/>
  <c r="AX353" i="1"/>
  <c r="AX351" i="1"/>
  <c r="AX350" i="1"/>
  <c r="AX348" i="1"/>
  <c r="AX347" i="1"/>
  <c r="AX346" i="1"/>
  <c r="AX344" i="1"/>
  <c r="AX366" i="1"/>
  <c r="AX345" i="1"/>
  <c r="AX362" i="1"/>
  <c r="AX343" i="1"/>
  <c r="AX341" i="1"/>
  <c r="AX340" i="1"/>
  <c r="AX339" i="1"/>
  <c r="AX338" i="1"/>
  <c r="AX337" i="1"/>
  <c r="AX336" i="1"/>
  <c r="AX335" i="1"/>
  <c r="AX334" i="1"/>
  <c r="AX333" i="1"/>
  <c r="AX332" i="1"/>
  <c r="AX331" i="1"/>
  <c r="AX329" i="1"/>
  <c r="AX328" i="1"/>
  <c r="AX326" i="1"/>
  <c r="AX324" i="1"/>
  <c r="AX323" i="1"/>
  <c r="AX322" i="1"/>
  <c r="AX321" i="1"/>
  <c r="AX320" i="1"/>
  <c r="AX314" i="1"/>
  <c r="AX313" i="1"/>
  <c r="AX310" i="1"/>
  <c r="AX309" i="1"/>
  <c r="AX308" i="1"/>
  <c r="AX306" i="1"/>
  <c r="AX305" i="1"/>
  <c r="AX304" i="1"/>
  <c r="AX295" i="1"/>
  <c r="AX301" i="1"/>
  <c r="AX302" i="1"/>
  <c r="AX300" i="1"/>
  <c r="AX299" i="1"/>
  <c r="AX298" i="1"/>
  <c r="AX297" i="1"/>
  <c r="AX293" i="1"/>
  <c r="AX282" i="1"/>
  <c r="AX281" i="1"/>
  <c r="AX280" i="1"/>
  <c r="AX303" i="1"/>
  <c r="AX292" i="1"/>
  <c r="AX291" i="1"/>
  <c r="AX289" i="1"/>
  <c r="AX288" i="1"/>
  <c r="AX287" i="1"/>
  <c r="AX286" i="1"/>
  <c r="AX285" i="1"/>
  <c r="AX277" i="1"/>
  <c r="AX798" i="1"/>
  <c r="AX797" i="1"/>
  <c r="AX269" i="1"/>
  <c r="AX266" i="1"/>
  <c r="AX264" i="1"/>
  <c r="AX263" i="1"/>
  <c r="AX262" i="1"/>
  <c r="AX261" i="1"/>
  <c r="AX258" i="1"/>
  <c r="AX254" i="1"/>
  <c r="AX253" i="1"/>
  <c r="AX251" i="1"/>
  <c r="AX250" i="1"/>
  <c r="AX249" i="1"/>
  <c r="AX248" i="1"/>
  <c r="AX247" i="1"/>
  <c r="AX245" i="1"/>
  <c r="AX237" i="1"/>
  <c r="AX236" i="1"/>
  <c r="AX234" i="1"/>
  <c r="AX233" i="1"/>
  <c r="AX243" i="1"/>
  <c r="AX238" i="1"/>
  <c r="AX240" i="1"/>
  <c r="AX239" i="1"/>
  <c r="AX241" i="1"/>
  <c r="AX232" i="1"/>
  <c r="AX228" i="1"/>
  <c r="AX227" i="1"/>
  <c r="AX242" i="1"/>
  <c r="AX221" i="1"/>
  <c r="AX220" i="1"/>
  <c r="AX218" i="1"/>
  <c r="AX217" i="1"/>
  <c r="AX216" i="1"/>
  <c r="AX215" i="1"/>
  <c r="AX214" i="1"/>
  <c r="AX212" i="1"/>
  <c r="AX211" i="1"/>
  <c r="AX210" i="1"/>
  <c r="AX209" i="1"/>
  <c r="AX207" i="1"/>
  <c r="AX194" i="1"/>
  <c r="AX193" i="1"/>
  <c r="AX192" i="1"/>
  <c r="AX191" i="1"/>
  <c r="AX190" i="1"/>
  <c r="AX205" i="1"/>
  <c r="AX204" i="1"/>
  <c r="AX203" i="1"/>
  <c r="AX202" i="1"/>
  <c r="AX201" i="1"/>
  <c r="AX199" i="1"/>
  <c r="AX198" i="1"/>
  <c r="AX188" i="1"/>
  <c r="AX187" i="1"/>
  <c r="AX186" i="1"/>
  <c r="AX184" i="1"/>
  <c r="AX183" i="1"/>
  <c r="AX182" i="1"/>
  <c r="AX180" i="1"/>
  <c r="AX179" i="1"/>
  <c r="AX176" i="1"/>
  <c r="AX175" i="1"/>
  <c r="AX174" i="1"/>
  <c r="AX173" i="1"/>
  <c r="AX172" i="1"/>
  <c r="AX170" i="1"/>
  <c r="AX168" i="1"/>
  <c r="AX166" i="1"/>
  <c r="AX163" i="1"/>
  <c r="AX160" i="1"/>
  <c r="AX159" i="1"/>
  <c r="AX158" i="1"/>
  <c r="AX156" i="1"/>
  <c r="AX155" i="1"/>
  <c r="AX154" i="1"/>
  <c r="AX153" i="1"/>
  <c r="AX152" i="1"/>
  <c r="AX151" i="1"/>
  <c r="AX150" i="1"/>
  <c r="AX149" i="1"/>
  <c r="AX148" i="1"/>
  <c r="AX147" i="1"/>
  <c r="AX142" i="1"/>
  <c r="AX140" i="1"/>
  <c r="AX138" i="1"/>
  <c r="AX133" i="1"/>
  <c r="AX132" i="1"/>
  <c r="AX131" i="1"/>
  <c r="AX127" i="1"/>
  <c r="AX125" i="1"/>
  <c r="AX123" i="1"/>
  <c r="AX122" i="1"/>
  <c r="AX120" i="1"/>
  <c r="AX119" i="1"/>
  <c r="AX118" i="1"/>
  <c r="AX117" i="1"/>
  <c r="AX115" i="1"/>
  <c r="AX113" i="1"/>
  <c r="AX112" i="1"/>
  <c r="AX111" i="1"/>
  <c r="AX108" i="1"/>
  <c r="AX106" i="1"/>
  <c r="AX105" i="1"/>
  <c r="AX104" i="1"/>
  <c r="AX94" i="1"/>
  <c r="AX93" i="1"/>
  <c r="AX91" i="1"/>
  <c r="AX89" i="1"/>
  <c r="AX88" i="1"/>
  <c r="AX87" i="1"/>
  <c r="AX86" i="1"/>
  <c r="AX85" i="1"/>
  <c r="AX84" i="1"/>
  <c r="AX81" i="1"/>
  <c r="AX80" i="1"/>
  <c r="AX79" i="1"/>
  <c r="AX78" i="1"/>
  <c r="AX76" i="1"/>
  <c r="AX74" i="1"/>
  <c r="AX73" i="1"/>
  <c r="AX71" i="1"/>
  <c r="AX70" i="1"/>
  <c r="AX68" i="1"/>
  <c r="AX67" i="1"/>
  <c r="AX66" i="1"/>
  <c r="AX65" i="1"/>
  <c r="AX64" i="1"/>
  <c r="AX63" i="1"/>
  <c r="AX62" i="1"/>
  <c r="AX61" i="1"/>
  <c r="AX59" i="1"/>
  <c r="AX58" i="1"/>
  <c r="AX57" i="1"/>
  <c r="AX54" i="1"/>
  <c r="AX53" i="1"/>
  <c r="AX52" i="1"/>
  <c r="AX51" i="1"/>
  <c r="AX50" i="1"/>
  <c r="AX49" i="1"/>
  <c r="AX48" i="1"/>
  <c r="AX46" i="1"/>
  <c r="AX43" i="1"/>
  <c r="AX42" i="1"/>
  <c r="AX40" i="1"/>
  <c r="AX39" i="1"/>
  <c r="AX37" i="1"/>
  <c r="AX36" i="1"/>
  <c r="AX35" i="1"/>
  <c r="AX34" i="1"/>
  <c r="AX33" i="1"/>
  <c r="AX31" i="1"/>
  <c r="AX30" i="1"/>
  <c r="AX29" i="1"/>
  <c r="AX26" i="1"/>
  <c r="AX25" i="1"/>
  <c r="AX24" i="1"/>
  <c r="AX23" i="1"/>
  <c r="AX22" i="1"/>
  <c r="AX21" i="1"/>
  <c r="AX20" i="1"/>
  <c r="AX19" i="1"/>
  <c r="AX18" i="1"/>
  <c r="AX17" i="1"/>
  <c r="AT34" i="1"/>
  <c r="AQ34" i="1"/>
  <c r="AP34" i="1"/>
  <c r="AM34" i="1"/>
  <c r="AH34" i="1"/>
  <c r="AE34" i="1"/>
  <c r="AD34" i="1"/>
  <c r="AA34" i="1"/>
  <c r="Z34" i="1"/>
  <c r="W34" i="1"/>
  <c r="V34" i="1"/>
  <c r="S34" i="1"/>
  <c r="R34" i="1"/>
  <c r="O34" i="1"/>
  <c r="N34" i="1"/>
  <c r="K34" i="1"/>
  <c r="AT461" i="1"/>
  <c r="AQ461" i="1"/>
  <c r="AP461" i="1"/>
  <c r="AM461" i="1"/>
  <c r="AH461" i="1"/>
  <c r="AE461" i="1"/>
  <c r="AD461" i="1"/>
  <c r="AA461" i="1"/>
  <c r="Z461" i="1"/>
  <c r="W461" i="1"/>
  <c r="V461" i="1"/>
  <c r="S461" i="1"/>
  <c r="R461" i="1"/>
  <c r="O461" i="1"/>
  <c r="N461" i="1"/>
  <c r="K461" i="1"/>
  <c r="AT437" i="1"/>
  <c r="AQ437" i="1"/>
  <c r="AP437" i="1"/>
  <c r="AM437" i="1"/>
  <c r="AH437" i="1"/>
  <c r="AE437" i="1"/>
  <c r="AD437" i="1"/>
  <c r="AA437" i="1"/>
  <c r="Z437" i="1"/>
  <c r="W437" i="1"/>
  <c r="V437" i="1"/>
  <c r="S437" i="1"/>
  <c r="R437" i="1"/>
  <c r="O437" i="1"/>
  <c r="N437" i="1"/>
  <c r="K437" i="1"/>
  <c r="AT281" i="1"/>
  <c r="AQ281" i="1"/>
  <c r="AP281" i="1"/>
  <c r="AM281" i="1"/>
  <c r="AH281" i="1"/>
  <c r="AE281" i="1"/>
  <c r="AD281" i="1"/>
  <c r="AA281" i="1"/>
  <c r="Z281" i="1"/>
  <c r="W281" i="1"/>
  <c r="V281" i="1"/>
  <c r="S281" i="1"/>
  <c r="R281" i="1"/>
  <c r="O281" i="1"/>
  <c r="N281" i="1"/>
  <c r="K281" i="1"/>
  <c r="AT380" i="1"/>
  <c r="AQ380" i="1"/>
  <c r="AP380" i="1"/>
  <c r="AM380" i="1"/>
  <c r="AH380" i="1"/>
  <c r="AE380" i="1"/>
  <c r="AD380" i="1"/>
  <c r="AA380" i="1"/>
  <c r="Z380" i="1"/>
  <c r="W380" i="1"/>
  <c r="V380" i="1"/>
  <c r="S380" i="1"/>
  <c r="R380" i="1"/>
  <c r="O380" i="1"/>
  <c r="N380" i="1"/>
  <c r="K380" i="1"/>
  <c r="AT51" i="1"/>
  <c r="AQ51" i="1"/>
  <c r="AP51" i="1"/>
  <c r="AM51" i="1"/>
  <c r="AH51" i="1"/>
  <c r="AE51" i="1"/>
  <c r="AD51" i="1"/>
  <c r="AA51" i="1"/>
  <c r="Z51" i="1"/>
  <c r="W51" i="1"/>
  <c r="V51" i="1"/>
  <c r="S51" i="1"/>
  <c r="R51" i="1"/>
  <c r="O51" i="1"/>
  <c r="N51" i="1"/>
  <c r="K51" i="1"/>
  <c r="AT188" i="1"/>
  <c r="AQ188" i="1"/>
  <c r="AP188" i="1"/>
  <c r="AM188" i="1"/>
  <c r="AH188" i="1"/>
  <c r="AE188" i="1"/>
  <c r="AD188" i="1"/>
  <c r="AA188" i="1"/>
  <c r="Z188" i="1"/>
  <c r="W188" i="1"/>
  <c r="V188" i="1"/>
  <c r="S188" i="1"/>
  <c r="R188" i="1"/>
  <c r="O188" i="1"/>
  <c r="N188" i="1"/>
  <c r="K188" i="1"/>
  <c r="AT93" i="1"/>
  <c r="AQ93" i="1"/>
  <c r="AP93" i="1"/>
  <c r="AM93" i="1"/>
  <c r="AH93" i="1"/>
  <c r="AE93" i="1"/>
  <c r="AD93" i="1"/>
  <c r="AA93" i="1"/>
  <c r="Z93" i="1"/>
  <c r="W93" i="1"/>
  <c r="V93" i="1"/>
  <c r="S93" i="1"/>
  <c r="R93" i="1"/>
  <c r="O93" i="1"/>
  <c r="N93" i="1"/>
  <c r="K93" i="1"/>
  <c r="V410" i="1"/>
  <c r="AT410" i="1"/>
  <c r="AQ410" i="1"/>
  <c r="AP410" i="1"/>
  <c r="AM410" i="1"/>
  <c r="AH410" i="1"/>
  <c r="AE410" i="1"/>
  <c r="AD410" i="1"/>
  <c r="AA410" i="1"/>
  <c r="Z410" i="1"/>
  <c r="W410" i="1"/>
  <c r="S410" i="1"/>
  <c r="R410" i="1"/>
  <c r="O410" i="1"/>
  <c r="N410" i="1"/>
  <c r="K410" i="1"/>
  <c r="AT571" i="1"/>
  <c r="AQ571" i="1"/>
  <c r="AP571" i="1"/>
  <c r="AM571" i="1"/>
  <c r="AH571" i="1"/>
  <c r="AE571" i="1"/>
  <c r="AD571" i="1"/>
  <c r="AA571" i="1"/>
  <c r="Z571" i="1"/>
  <c r="W571" i="1"/>
  <c r="V571" i="1"/>
  <c r="S571" i="1"/>
  <c r="R571" i="1"/>
  <c r="O571" i="1"/>
  <c r="N571" i="1"/>
  <c r="K571" i="1"/>
  <c r="AT199" i="1"/>
  <c r="AQ199" i="1"/>
  <c r="AP199" i="1"/>
  <c r="AM199" i="1"/>
  <c r="AH199" i="1"/>
  <c r="AE199" i="1"/>
  <c r="AD199" i="1"/>
  <c r="AA199" i="1"/>
  <c r="Z199" i="1"/>
  <c r="W199" i="1"/>
  <c r="V199" i="1"/>
  <c r="S199" i="1"/>
  <c r="R199" i="1"/>
  <c r="O199" i="1"/>
  <c r="N199" i="1"/>
  <c r="K199" i="1"/>
  <c r="AT214" i="1"/>
  <c r="AQ214" i="1"/>
  <c r="AP214" i="1"/>
  <c r="AM214" i="1"/>
  <c r="AH214" i="1"/>
  <c r="AE214" i="1"/>
  <c r="AD214" i="1"/>
  <c r="AA214" i="1"/>
  <c r="Z214" i="1"/>
  <c r="W214" i="1"/>
  <c r="V214" i="1"/>
  <c r="S214" i="1"/>
  <c r="R214" i="1"/>
  <c r="O214" i="1"/>
  <c r="N214" i="1"/>
  <c r="K214" i="1"/>
  <c r="S366" i="1"/>
  <c r="O366" i="1"/>
  <c r="K366" i="1"/>
  <c r="AT33" i="1"/>
  <c r="AQ33" i="1"/>
  <c r="AP33" i="1"/>
  <c r="AM33" i="1"/>
  <c r="AH33" i="1"/>
  <c r="AE33" i="1"/>
  <c r="AD33" i="1"/>
  <c r="AA33" i="1"/>
  <c r="Z33" i="1"/>
  <c r="W33" i="1"/>
  <c r="V33" i="1"/>
  <c r="S33" i="1"/>
  <c r="R33" i="1"/>
  <c r="O33" i="1"/>
  <c r="N33" i="1"/>
  <c r="K33" i="1"/>
  <c r="AT366" i="1"/>
  <c r="AQ366" i="1"/>
  <c r="AP366" i="1"/>
  <c r="AM366" i="1"/>
  <c r="AH366" i="1"/>
  <c r="AE366" i="1"/>
  <c r="AD366" i="1"/>
  <c r="AA366" i="1"/>
  <c r="Z366" i="1"/>
  <c r="W366" i="1"/>
  <c r="V366" i="1"/>
  <c r="R366" i="1"/>
  <c r="N366" i="1"/>
  <c r="AT386" i="1"/>
  <c r="AQ386" i="1"/>
  <c r="AP386" i="1"/>
  <c r="AM386" i="1"/>
  <c r="AH386" i="1"/>
  <c r="AE386" i="1"/>
  <c r="AD386" i="1"/>
  <c r="AA386" i="1"/>
  <c r="Z386" i="1"/>
  <c r="W386" i="1"/>
  <c r="V386" i="1"/>
  <c r="S386" i="1"/>
  <c r="R386" i="1"/>
  <c r="O386" i="1"/>
  <c r="N386" i="1"/>
  <c r="K386" i="1"/>
  <c r="AT363" i="1"/>
  <c r="AQ363" i="1"/>
  <c r="AP363" i="1"/>
  <c r="AM363" i="1"/>
  <c r="AH363" i="1"/>
  <c r="AE363" i="1"/>
  <c r="AD363" i="1"/>
  <c r="AA363" i="1"/>
  <c r="Z363" i="1"/>
  <c r="W363" i="1"/>
  <c r="V363" i="1"/>
  <c r="S363" i="1"/>
  <c r="R363" i="1"/>
  <c r="O363" i="1"/>
  <c r="N363" i="1"/>
  <c r="K363" i="1"/>
  <c r="AT148" i="1"/>
  <c r="AQ148" i="1"/>
  <c r="AP148" i="1"/>
  <c r="AM148" i="1"/>
  <c r="AH148" i="1"/>
  <c r="AE148" i="1"/>
  <c r="AD148" i="1"/>
  <c r="AA148" i="1"/>
  <c r="Z148" i="1"/>
  <c r="W148" i="1"/>
  <c r="V148" i="1"/>
  <c r="S148" i="1"/>
  <c r="R148" i="1"/>
  <c r="O148" i="1"/>
  <c r="N148" i="1"/>
  <c r="K148" i="1"/>
  <c r="AT149" i="1"/>
  <c r="AQ149" i="1"/>
  <c r="AP149" i="1"/>
  <c r="AM149" i="1"/>
  <c r="AH149" i="1"/>
  <c r="AE149" i="1"/>
  <c r="AD149" i="1"/>
  <c r="AA149" i="1"/>
  <c r="Z149" i="1"/>
  <c r="W149" i="1"/>
  <c r="V149" i="1"/>
  <c r="S149" i="1"/>
  <c r="R149" i="1"/>
  <c r="O149" i="1"/>
  <c r="N149" i="1"/>
  <c r="K149" i="1"/>
  <c r="AT147" i="1"/>
  <c r="AQ147" i="1"/>
  <c r="AP147" i="1"/>
  <c r="AM147" i="1"/>
  <c r="AH147" i="1"/>
  <c r="AE147" i="1"/>
  <c r="AD147" i="1"/>
  <c r="AA147" i="1"/>
  <c r="Z147" i="1"/>
  <c r="W147" i="1"/>
  <c r="V147" i="1"/>
  <c r="S147" i="1"/>
  <c r="R147" i="1"/>
  <c r="O147" i="1"/>
  <c r="N147" i="1"/>
  <c r="K147" i="1"/>
  <c r="AT18" i="1"/>
  <c r="AQ18" i="1"/>
  <c r="AP18" i="1"/>
  <c r="AM18" i="1"/>
  <c r="AH18" i="1"/>
  <c r="AE18" i="1"/>
  <c r="AD18" i="1"/>
  <c r="AA18" i="1"/>
  <c r="Z18" i="1"/>
  <c r="W18" i="1"/>
  <c r="V18" i="1"/>
  <c r="S18" i="1"/>
  <c r="R18" i="1"/>
  <c r="O18" i="1"/>
  <c r="N18" i="1"/>
  <c r="K18" i="1"/>
  <c r="AT555" i="1"/>
  <c r="AQ555" i="1"/>
  <c r="AP555" i="1"/>
  <c r="AM555" i="1"/>
  <c r="AH555" i="1"/>
  <c r="AE555" i="1"/>
  <c r="AD555" i="1"/>
  <c r="AA555" i="1"/>
  <c r="Z555" i="1"/>
  <c r="W555" i="1"/>
  <c r="V555" i="1"/>
  <c r="S555" i="1"/>
  <c r="R555" i="1"/>
  <c r="O555" i="1"/>
  <c r="N555" i="1"/>
  <c r="K555" i="1"/>
  <c r="AT343" i="1"/>
  <c r="AQ343" i="1"/>
  <c r="AP343" i="1"/>
  <c r="AM343" i="1"/>
  <c r="AH343" i="1"/>
  <c r="AE343" i="1"/>
  <c r="AD343" i="1"/>
  <c r="AA343" i="1"/>
  <c r="Z343" i="1"/>
  <c r="W343" i="1"/>
  <c r="V343" i="1"/>
  <c r="S343" i="1"/>
  <c r="R343" i="1"/>
  <c r="O343" i="1"/>
  <c r="N343" i="1"/>
  <c r="K343" i="1"/>
  <c r="AT341" i="1"/>
  <c r="AQ341" i="1"/>
  <c r="AP341" i="1"/>
  <c r="AM341" i="1"/>
  <c r="AH341" i="1"/>
  <c r="AE341" i="1"/>
  <c r="AD341" i="1"/>
  <c r="AA341" i="1"/>
  <c r="Z341" i="1"/>
  <c r="W341" i="1"/>
  <c r="V341" i="1"/>
  <c r="S341" i="1"/>
  <c r="R341" i="1"/>
  <c r="O341" i="1"/>
  <c r="N341" i="1"/>
  <c r="K341" i="1"/>
  <c r="AT553" i="1"/>
  <c r="AQ553" i="1"/>
  <c r="AP553" i="1"/>
  <c r="AM553" i="1"/>
  <c r="AH553" i="1"/>
  <c r="AE553" i="1"/>
  <c r="AD553" i="1"/>
  <c r="AA553" i="1"/>
  <c r="Z553" i="1"/>
  <c r="W553" i="1"/>
  <c r="V553" i="1"/>
  <c r="S553" i="1"/>
  <c r="R553" i="1"/>
  <c r="O553" i="1"/>
  <c r="N553" i="1"/>
  <c r="K553" i="1"/>
  <c r="AT292" i="1"/>
  <c r="AQ292" i="1"/>
  <c r="AP292" i="1"/>
  <c r="AM292" i="1"/>
  <c r="AH292" i="1"/>
  <c r="AE292" i="1"/>
  <c r="AD292" i="1"/>
  <c r="AA292" i="1"/>
  <c r="Z292" i="1"/>
  <c r="W292" i="1"/>
  <c r="V292" i="1"/>
  <c r="S292" i="1"/>
  <c r="R292" i="1"/>
  <c r="O292" i="1"/>
  <c r="N292" i="1"/>
  <c r="K292" i="1"/>
  <c r="AD232" i="1"/>
  <c r="AD187" i="1"/>
  <c r="AD94" i="1"/>
  <c r="AD61" i="1"/>
  <c r="Z250" i="1"/>
  <c r="Z232" i="1"/>
  <c r="Z187" i="1"/>
  <c r="Z61" i="1"/>
  <c r="AD43" i="1"/>
  <c r="Z43" i="1"/>
  <c r="AT241" i="1"/>
  <c r="AQ241" i="1"/>
  <c r="AP241" i="1"/>
  <c r="AM241" i="1"/>
  <c r="AH241" i="1"/>
  <c r="AE241" i="1"/>
  <c r="AD241" i="1"/>
  <c r="AA241" i="1"/>
  <c r="Z241" i="1"/>
  <c r="W241" i="1"/>
  <c r="V241" i="1"/>
  <c r="S241" i="1"/>
  <c r="R241" i="1"/>
  <c r="O241" i="1"/>
  <c r="N241" i="1"/>
  <c r="K241" i="1"/>
  <c r="AT232" i="1"/>
  <c r="AQ232" i="1"/>
  <c r="AP232" i="1"/>
  <c r="AM232" i="1"/>
  <c r="AH232" i="1"/>
  <c r="AE232" i="1"/>
  <c r="AA232" i="1"/>
  <c r="W232" i="1"/>
  <c r="V232" i="1"/>
  <c r="S232" i="1"/>
  <c r="R232" i="1"/>
  <c r="O232" i="1"/>
  <c r="N232" i="1"/>
  <c r="K232" i="1"/>
  <c r="AT250" i="1"/>
  <c r="AQ250" i="1"/>
  <c r="AP250" i="1"/>
  <c r="AM250" i="1"/>
  <c r="AH250" i="1"/>
  <c r="AE250" i="1"/>
  <c r="AD250" i="1"/>
  <c r="AA250" i="1"/>
  <c r="W250" i="1"/>
  <c r="V250" i="1"/>
  <c r="S250" i="1"/>
  <c r="R250" i="1"/>
  <c r="O250" i="1"/>
  <c r="N250" i="1"/>
  <c r="K250" i="1"/>
  <c r="AT187" i="1"/>
  <c r="AQ187" i="1"/>
  <c r="AP187" i="1"/>
  <c r="AM187" i="1"/>
  <c r="AH187" i="1"/>
  <c r="AE187" i="1"/>
  <c r="AA187" i="1"/>
  <c r="W187" i="1"/>
  <c r="V187" i="1"/>
  <c r="S187" i="1"/>
  <c r="R187" i="1"/>
  <c r="O187" i="1"/>
  <c r="N187" i="1"/>
  <c r="K187" i="1"/>
  <c r="AT156" i="1"/>
  <c r="AQ156" i="1"/>
  <c r="AP156" i="1"/>
  <c r="AM156" i="1"/>
  <c r="AH156" i="1"/>
  <c r="AE156" i="1"/>
  <c r="AD156" i="1"/>
  <c r="AA156" i="1"/>
  <c r="Z156" i="1"/>
  <c r="W156" i="1"/>
  <c r="V156" i="1"/>
  <c r="S156" i="1"/>
  <c r="R156" i="1"/>
  <c r="O156" i="1"/>
  <c r="N156" i="1"/>
  <c r="K156" i="1"/>
  <c r="AT111" i="1"/>
  <c r="AQ111" i="1"/>
  <c r="AP111" i="1"/>
  <c r="AM111" i="1"/>
  <c r="AH111" i="1"/>
  <c r="AE111" i="1"/>
  <c r="AD111" i="1"/>
  <c r="AA111" i="1"/>
  <c r="Z111" i="1"/>
  <c r="W111" i="1"/>
  <c r="V111" i="1"/>
  <c r="S111" i="1"/>
  <c r="R111" i="1"/>
  <c r="O111" i="1"/>
  <c r="N111" i="1"/>
  <c r="K111" i="1"/>
  <c r="AT94" i="1"/>
  <c r="AQ94" i="1"/>
  <c r="AP94" i="1"/>
  <c r="AM94" i="1"/>
  <c r="AH94" i="1"/>
  <c r="AE94" i="1"/>
  <c r="AA94" i="1"/>
  <c r="Z94" i="1"/>
  <c r="W94" i="1"/>
  <c r="V94" i="1"/>
  <c r="S94" i="1"/>
  <c r="R94" i="1"/>
  <c r="O94" i="1"/>
  <c r="N94" i="1"/>
  <c r="K94" i="1"/>
  <c r="AT61" i="1"/>
  <c r="AQ61" i="1"/>
  <c r="AP61" i="1"/>
  <c r="AM61" i="1"/>
  <c r="AH61" i="1"/>
  <c r="AE61" i="1"/>
  <c r="AA61" i="1"/>
  <c r="W61" i="1"/>
  <c r="V61" i="1"/>
  <c r="S61" i="1"/>
  <c r="R61" i="1"/>
  <c r="O61" i="1"/>
  <c r="N61" i="1"/>
  <c r="K61" i="1"/>
  <c r="AT43" i="1"/>
  <c r="AQ43" i="1"/>
  <c r="AP43" i="1"/>
  <c r="AM43" i="1"/>
  <c r="AH43" i="1"/>
  <c r="AE43" i="1"/>
  <c r="AA43" i="1"/>
  <c r="W43" i="1"/>
  <c r="V43" i="1"/>
  <c r="S43" i="1"/>
  <c r="R43" i="1"/>
  <c r="O43" i="1"/>
  <c r="N43" i="1"/>
  <c r="K43" i="1"/>
  <c r="AT289" i="1"/>
  <c r="AQ289" i="1"/>
  <c r="AP289" i="1"/>
  <c r="AM289" i="1"/>
  <c r="AH289" i="1"/>
  <c r="AE289" i="1"/>
  <c r="AD289" i="1"/>
  <c r="AA289" i="1"/>
  <c r="Z289" i="1"/>
  <c r="W289" i="1"/>
  <c r="V289" i="1"/>
  <c r="S289" i="1"/>
  <c r="R289" i="1"/>
  <c r="O289" i="1"/>
  <c r="N289" i="1"/>
  <c r="K289" i="1"/>
  <c r="AT46" i="1"/>
  <c r="V46" i="1"/>
  <c r="AD46" i="1"/>
  <c r="AQ46" i="1"/>
  <c r="AP46" i="1"/>
  <c r="AM46" i="1"/>
  <c r="AH46" i="1"/>
  <c r="AE46" i="1"/>
  <c r="AA46" i="1"/>
  <c r="Z46" i="1"/>
  <c r="W46" i="1"/>
  <c r="S46" i="1"/>
  <c r="R46" i="1"/>
  <c r="O46" i="1"/>
  <c r="N46" i="1"/>
  <c r="K46" i="1"/>
  <c r="AT450" i="1"/>
  <c r="AQ450" i="1"/>
  <c r="AP450" i="1"/>
  <c r="AM450" i="1"/>
  <c r="AH450" i="1"/>
  <c r="AE450" i="1"/>
  <c r="AD450" i="1"/>
  <c r="AA450" i="1"/>
  <c r="Z450" i="1"/>
  <c r="W450" i="1"/>
  <c r="V450" i="1"/>
  <c r="S450" i="1"/>
  <c r="R450" i="1"/>
  <c r="O450" i="1"/>
  <c r="N450" i="1"/>
  <c r="K450" i="1"/>
  <c r="AT202" i="1"/>
  <c r="AQ202" i="1"/>
  <c r="AP202" i="1"/>
  <c r="AM202" i="1"/>
  <c r="AH202" i="1"/>
  <c r="AE202" i="1"/>
  <c r="AD202" i="1"/>
  <c r="AA202" i="1"/>
  <c r="Z202" i="1"/>
  <c r="W202" i="1"/>
  <c r="V202" i="1"/>
  <c r="S202" i="1"/>
  <c r="R202" i="1"/>
  <c r="O202" i="1"/>
  <c r="N202" i="1"/>
  <c r="K202" i="1"/>
  <c r="AT203" i="1"/>
  <c r="AQ203" i="1"/>
  <c r="AP203" i="1"/>
  <c r="AM203" i="1"/>
  <c r="AH203" i="1"/>
  <c r="AE203" i="1"/>
  <c r="AD203" i="1"/>
  <c r="AA203" i="1"/>
  <c r="Z203" i="1"/>
  <c r="W203" i="1"/>
  <c r="V203" i="1"/>
  <c r="S203" i="1"/>
  <c r="R203" i="1"/>
  <c r="O203" i="1"/>
  <c r="N203" i="1"/>
  <c r="K203" i="1"/>
  <c r="AT87" i="1"/>
  <c r="AQ87" i="1"/>
  <c r="AP87" i="1"/>
  <c r="AM87" i="1"/>
  <c r="AH87" i="1"/>
  <c r="AE87" i="1"/>
  <c r="AD87" i="1"/>
  <c r="AA87" i="1"/>
  <c r="Z87" i="1"/>
  <c r="W87" i="1"/>
  <c r="V87" i="1"/>
  <c r="S87" i="1"/>
  <c r="R87" i="1"/>
  <c r="O87" i="1"/>
  <c r="N87" i="1"/>
  <c r="K87" i="1"/>
  <c r="AT210" i="1"/>
  <c r="AQ210" i="1"/>
  <c r="AP210" i="1"/>
  <c r="AM210" i="1"/>
  <c r="AH210" i="1"/>
  <c r="AE210" i="1"/>
  <c r="AD210" i="1"/>
  <c r="AA210" i="1"/>
  <c r="Z210" i="1"/>
  <c r="W210" i="1"/>
  <c r="S210" i="1"/>
  <c r="R210" i="1"/>
  <c r="O210" i="1"/>
  <c r="N210" i="1"/>
  <c r="K210" i="1"/>
  <c r="AT432" i="1"/>
  <c r="AQ432" i="1"/>
  <c r="AP432" i="1"/>
  <c r="AM432" i="1"/>
  <c r="AH432" i="1"/>
  <c r="AE432" i="1"/>
  <c r="AD432" i="1"/>
  <c r="AA432" i="1"/>
  <c r="Z432" i="1"/>
  <c r="W432" i="1"/>
  <c r="V432" i="1"/>
  <c r="S432" i="1"/>
  <c r="R432" i="1"/>
  <c r="O432" i="1"/>
  <c r="N432" i="1"/>
  <c r="K432" i="1"/>
  <c r="AT204" i="1"/>
  <c r="AQ204" i="1"/>
  <c r="AP204" i="1"/>
  <c r="AM204" i="1"/>
  <c r="AH204" i="1"/>
  <c r="AE204" i="1"/>
  <c r="AD204" i="1"/>
  <c r="AA204" i="1"/>
  <c r="Z204" i="1"/>
  <c r="W204" i="1"/>
  <c r="V204" i="1"/>
  <c r="S204" i="1"/>
  <c r="R204" i="1"/>
  <c r="O204" i="1"/>
  <c r="N204" i="1"/>
  <c r="K204" i="1"/>
  <c r="AT285" i="1"/>
  <c r="AQ285" i="1"/>
  <c r="AP285" i="1"/>
  <c r="AM285" i="1"/>
  <c r="AH285" i="1"/>
  <c r="AE285" i="1"/>
  <c r="AD285" i="1"/>
  <c r="AA285" i="1"/>
  <c r="Z285" i="1"/>
  <c r="W285" i="1"/>
  <c r="V285" i="1"/>
  <c r="S285" i="1"/>
  <c r="R285" i="1"/>
  <c r="O285" i="1"/>
  <c r="N285" i="1"/>
  <c r="K285" i="1"/>
  <c r="AT86" i="1"/>
  <c r="AQ86" i="1"/>
  <c r="AP86" i="1"/>
  <c r="AM86" i="1"/>
  <c r="AH86" i="1"/>
  <c r="AE86" i="1"/>
  <c r="AD86" i="1"/>
  <c r="AA86" i="1"/>
  <c r="Z86" i="1"/>
  <c r="W86" i="1"/>
  <c r="V86" i="1"/>
  <c r="S86" i="1"/>
  <c r="R86" i="1"/>
  <c r="O86" i="1"/>
  <c r="N86" i="1"/>
  <c r="K86" i="1"/>
  <c r="AT499" i="1"/>
  <c r="AQ499" i="1"/>
  <c r="AP499" i="1"/>
  <c r="AM499" i="1"/>
  <c r="AH499" i="1"/>
  <c r="AE499" i="1"/>
  <c r="AD499" i="1"/>
  <c r="AA499" i="1"/>
  <c r="Z499" i="1"/>
  <c r="W499" i="1"/>
  <c r="V499" i="1"/>
  <c r="S499" i="1"/>
  <c r="R499" i="1"/>
  <c r="O499" i="1"/>
  <c r="N499" i="1"/>
  <c r="K499" i="1"/>
  <c r="AT679" i="1"/>
  <c r="AQ679" i="1"/>
  <c r="AP679" i="1"/>
  <c r="AM679" i="1"/>
  <c r="AH679" i="1"/>
  <c r="AE679" i="1"/>
  <c r="AD679" i="1"/>
  <c r="AA679" i="1"/>
  <c r="Z679" i="1"/>
  <c r="W679" i="1"/>
  <c r="V679" i="1"/>
  <c r="S679" i="1"/>
  <c r="R679" i="1"/>
  <c r="O679" i="1"/>
  <c r="N679" i="1"/>
  <c r="K679" i="1"/>
  <c r="AT370" i="1"/>
  <c r="AQ370" i="1"/>
  <c r="AP370" i="1"/>
  <c r="AM370" i="1"/>
  <c r="AH370" i="1"/>
  <c r="AE370" i="1"/>
  <c r="AD370" i="1"/>
  <c r="AA370" i="1"/>
  <c r="Z370" i="1"/>
  <c r="W370" i="1"/>
  <c r="S370" i="1"/>
  <c r="R370" i="1"/>
  <c r="O370" i="1"/>
  <c r="N370" i="1"/>
  <c r="K370" i="1"/>
  <c r="AT180" i="1"/>
  <c r="AQ180" i="1"/>
  <c r="AP180" i="1"/>
  <c r="AM180" i="1"/>
  <c r="AH180" i="1"/>
  <c r="AE180" i="1"/>
  <c r="AD180" i="1"/>
  <c r="AA180" i="1"/>
  <c r="Z180" i="1"/>
  <c r="W180" i="1"/>
  <c r="V180" i="1"/>
  <c r="S180" i="1"/>
  <c r="R180" i="1"/>
  <c r="O180" i="1"/>
  <c r="N180" i="1"/>
  <c r="K180" i="1"/>
  <c r="AT347" i="1"/>
  <c r="AQ347" i="1"/>
  <c r="AP347" i="1"/>
  <c r="AM347" i="1"/>
  <c r="AH347" i="1"/>
  <c r="AE347" i="1"/>
  <c r="AD347" i="1"/>
  <c r="AA347" i="1"/>
  <c r="Z347" i="1"/>
  <c r="W347" i="1"/>
  <c r="V347" i="1"/>
  <c r="S347" i="1"/>
  <c r="R347" i="1"/>
  <c r="O347" i="1"/>
  <c r="N347" i="1"/>
  <c r="K347" i="1"/>
  <c r="AT74" i="1"/>
  <c r="AQ74" i="1"/>
  <c r="AP74" i="1"/>
  <c r="AM74" i="1"/>
  <c r="AH74" i="1"/>
  <c r="AE74" i="1"/>
  <c r="AD74" i="1"/>
  <c r="AA74" i="1"/>
  <c r="Z74" i="1"/>
  <c r="W74" i="1"/>
  <c r="V74" i="1"/>
  <c r="S74" i="1"/>
  <c r="R74" i="1"/>
  <c r="O74" i="1"/>
  <c r="N74" i="1"/>
  <c r="K74" i="1"/>
  <c r="AT153" i="1"/>
  <c r="AQ153" i="1"/>
  <c r="AP153" i="1"/>
  <c r="AM153" i="1"/>
  <c r="AH153" i="1"/>
  <c r="AE153" i="1"/>
  <c r="AD153" i="1"/>
  <c r="AA153" i="1"/>
  <c r="Z153" i="1"/>
  <c r="W153" i="1"/>
  <c r="V153" i="1"/>
  <c r="S153" i="1"/>
  <c r="R153" i="1"/>
  <c r="O153" i="1"/>
  <c r="N153" i="1"/>
  <c r="K153" i="1"/>
  <c r="AT19" i="1"/>
  <c r="AQ19" i="1"/>
  <c r="AP19" i="1"/>
  <c r="AM19" i="1"/>
  <c r="AH19" i="1"/>
  <c r="AE19" i="1"/>
  <c r="AD19" i="1"/>
  <c r="AA19" i="1"/>
  <c r="Z19" i="1"/>
  <c r="W19" i="1"/>
  <c r="V19" i="1"/>
  <c r="S19" i="1"/>
  <c r="R19" i="1"/>
  <c r="O19" i="1"/>
  <c r="N19" i="1"/>
  <c r="K19" i="1"/>
  <c r="O525" i="1"/>
  <c r="AT368" i="1"/>
  <c r="AQ368" i="1"/>
  <c r="AP368" i="1"/>
  <c r="AM368" i="1"/>
  <c r="AH368" i="1"/>
  <c r="AE368" i="1"/>
  <c r="AD368" i="1"/>
  <c r="AA368" i="1"/>
  <c r="Z368" i="1"/>
  <c r="W368" i="1"/>
  <c r="V368" i="1"/>
  <c r="S368" i="1"/>
  <c r="R368" i="1"/>
  <c r="O368" i="1"/>
  <c r="N368" i="1"/>
  <c r="K368" i="1"/>
  <c r="AT346" i="1"/>
  <c r="AQ346" i="1"/>
  <c r="AP346" i="1"/>
  <c r="AM346" i="1"/>
  <c r="AH346" i="1"/>
  <c r="AE346" i="1"/>
  <c r="AD346" i="1"/>
  <c r="AA346" i="1"/>
  <c r="Z346" i="1"/>
  <c r="W346" i="1"/>
  <c r="V346" i="1"/>
  <c r="S346" i="1"/>
  <c r="R346" i="1"/>
  <c r="O346" i="1"/>
  <c r="N346" i="1"/>
  <c r="K346" i="1"/>
  <c r="AT182" i="1"/>
  <c r="AQ182" i="1"/>
  <c r="AP182" i="1"/>
  <c r="AM182" i="1"/>
  <c r="AH182" i="1"/>
  <c r="AE182" i="1"/>
  <c r="AD182" i="1"/>
  <c r="AA182" i="1"/>
  <c r="Z182" i="1"/>
  <c r="W182" i="1"/>
  <c r="V182" i="1"/>
  <c r="S182" i="1"/>
  <c r="R182" i="1"/>
  <c r="O182" i="1"/>
  <c r="N182" i="1"/>
  <c r="K182" i="1"/>
  <c r="AT221" i="1"/>
  <c r="AQ221" i="1"/>
  <c r="AP221" i="1"/>
  <c r="AM221" i="1"/>
  <c r="AH221" i="1"/>
  <c r="AE221" i="1"/>
  <c r="AD221" i="1"/>
  <c r="AA221" i="1"/>
  <c r="Z221" i="1"/>
  <c r="W221" i="1"/>
  <c r="V221" i="1"/>
  <c r="S221" i="1"/>
  <c r="R221" i="1"/>
  <c r="O221" i="1"/>
  <c r="N221" i="1"/>
  <c r="K221" i="1"/>
  <c r="AT489" i="1"/>
  <c r="AQ489" i="1"/>
  <c r="AP489" i="1"/>
  <c r="AM489" i="1"/>
  <c r="AH489" i="1"/>
  <c r="AE489" i="1"/>
  <c r="AD489" i="1"/>
  <c r="AA489" i="1"/>
  <c r="Z489" i="1"/>
  <c r="W489" i="1"/>
  <c r="V489" i="1"/>
  <c r="S489" i="1"/>
  <c r="R489" i="1"/>
  <c r="O489" i="1"/>
  <c r="N489" i="1"/>
  <c r="K489" i="1"/>
  <c r="AT300" i="1"/>
  <c r="AQ300" i="1"/>
  <c r="AP300" i="1"/>
  <c r="AM300" i="1"/>
  <c r="AH300" i="1"/>
  <c r="AE300" i="1"/>
  <c r="AD300" i="1"/>
  <c r="AA300" i="1"/>
  <c r="Z300" i="1"/>
  <c r="W300" i="1"/>
  <c r="V300" i="1"/>
  <c r="S300" i="1"/>
  <c r="R300" i="1"/>
  <c r="O300" i="1"/>
  <c r="N300" i="1"/>
  <c r="K300" i="1"/>
  <c r="AT299" i="1"/>
  <c r="AQ299" i="1"/>
  <c r="AP299" i="1"/>
  <c r="AM299" i="1"/>
  <c r="AH299" i="1"/>
  <c r="AE299" i="1"/>
  <c r="AD299" i="1"/>
  <c r="AA299" i="1"/>
  <c r="Z299" i="1"/>
  <c r="W299" i="1"/>
  <c r="V299" i="1"/>
  <c r="S299" i="1"/>
  <c r="R299" i="1"/>
  <c r="O299" i="1"/>
  <c r="N299" i="1"/>
  <c r="K299" i="1"/>
  <c r="AT411" i="1"/>
  <c r="AQ411" i="1"/>
  <c r="AP411" i="1"/>
  <c r="AM411" i="1"/>
  <c r="AH411" i="1"/>
  <c r="AE411" i="1"/>
  <c r="AD411" i="1"/>
  <c r="AA411" i="1"/>
  <c r="Z411" i="1"/>
  <c r="W411" i="1"/>
  <c r="V411" i="1"/>
  <c r="S411" i="1"/>
  <c r="R411" i="1"/>
  <c r="O411" i="1"/>
  <c r="N411" i="1"/>
  <c r="K411" i="1"/>
  <c r="AT519" i="1"/>
  <c r="AQ519" i="1"/>
  <c r="AP519" i="1"/>
  <c r="AM519" i="1"/>
  <c r="AH519" i="1"/>
  <c r="AE519" i="1"/>
  <c r="AD519" i="1"/>
  <c r="AA519" i="1"/>
  <c r="Z519" i="1"/>
  <c r="W519" i="1"/>
  <c r="V519" i="1"/>
  <c r="S519" i="1"/>
  <c r="R519" i="1"/>
  <c r="O519" i="1"/>
  <c r="N519" i="1"/>
  <c r="K519" i="1"/>
  <c r="AT508" i="1"/>
  <c r="AQ508" i="1"/>
  <c r="AP508" i="1"/>
  <c r="AM508" i="1"/>
  <c r="AH508" i="1"/>
  <c r="AE508" i="1"/>
  <c r="AD508" i="1"/>
  <c r="AA508" i="1"/>
  <c r="Z508" i="1"/>
  <c r="W508" i="1"/>
  <c r="V508" i="1"/>
  <c r="S508" i="1"/>
  <c r="R508" i="1"/>
  <c r="O508" i="1"/>
  <c r="N508" i="1"/>
  <c r="K508" i="1"/>
  <c r="AQ730" i="1"/>
  <c r="AQ740" i="1"/>
  <c r="AQ739" i="1"/>
  <c r="AQ738" i="1"/>
  <c r="AQ731" i="1"/>
  <c r="AQ725" i="1"/>
  <c r="AQ724" i="1"/>
  <c r="AQ723" i="1"/>
  <c r="AQ722" i="1"/>
  <c r="AQ721" i="1"/>
  <c r="AQ720" i="1"/>
  <c r="AQ715" i="1"/>
  <c r="AQ714" i="1"/>
  <c r="AQ718" i="1"/>
  <c r="AQ711" i="1"/>
  <c r="AQ710" i="1"/>
  <c r="AQ709" i="1"/>
  <c r="AQ708" i="1"/>
  <c r="AQ707" i="1"/>
  <c r="AQ706" i="1"/>
  <c r="AQ705" i="1"/>
  <c r="AQ703" i="1"/>
  <c r="AQ701" i="1"/>
  <c r="AQ700" i="1"/>
  <c r="AQ699" i="1"/>
  <c r="AQ697" i="1"/>
  <c r="AQ696" i="1"/>
  <c r="AQ689" i="1"/>
  <c r="AQ688" i="1"/>
  <c r="AQ687" i="1"/>
  <c r="AQ686" i="1"/>
  <c r="AQ685" i="1"/>
  <c r="AQ684" i="1"/>
  <c r="AQ683" i="1"/>
  <c r="AQ682" i="1"/>
  <c r="AQ681" i="1"/>
  <c r="AQ680" i="1"/>
  <c r="AQ678" i="1"/>
  <c r="AQ677" i="1"/>
  <c r="AQ676" i="1"/>
  <c r="AQ675" i="1"/>
  <c r="AQ674" i="1"/>
  <c r="AQ673" i="1"/>
  <c r="AQ672" i="1"/>
  <c r="AQ671" i="1"/>
  <c r="AQ670" i="1"/>
  <c r="AQ669" i="1"/>
  <c r="AQ668" i="1"/>
  <c r="AQ667" i="1"/>
  <c r="AQ666" i="1"/>
  <c r="AQ665" i="1"/>
  <c r="AQ664" i="1"/>
  <c r="AQ663" i="1"/>
  <c r="AQ662" i="1"/>
  <c r="AQ661" i="1"/>
  <c r="AQ660" i="1"/>
  <c r="AQ659" i="1"/>
  <c r="AQ658" i="1"/>
  <c r="AQ657" i="1"/>
  <c r="AQ656" i="1"/>
  <c r="AQ655" i="1"/>
  <c r="AQ654" i="1"/>
  <c r="AQ653" i="1"/>
  <c r="AQ652" i="1"/>
  <c r="AQ651" i="1"/>
  <c r="AQ650" i="1"/>
  <c r="AQ649" i="1"/>
  <c r="AQ648" i="1"/>
  <c r="AQ647" i="1"/>
  <c r="AQ646" i="1"/>
  <c r="AQ645" i="1"/>
  <c r="AQ644" i="1"/>
  <c r="AQ643" i="1"/>
  <c r="AQ642" i="1"/>
  <c r="AQ641" i="1"/>
  <c r="AQ640" i="1"/>
  <c r="AQ639" i="1"/>
  <c r="AQ638" i="1"/>
  <c r="AQ637" i="1"/>
  <c r="AQ636" i="1"/>
  <c r="AQ634" i="1"/>
  <c r="AQ633" i="1"/>
  <c r="AQ632" i="1"/>
  <c r="AQ631" i="1"/>
  <c r="AQ630" i="1"/>
  <c r="AQ629" i="1"/>
  <c r="AQ628" i="1"/>
  <c r="AQ627" i="1"/>
  <c r="AQ624" i="1"/>
  <c r="AQ623" i="1"/>
  <c r="AQ622" i="1"/>
  <c r="AQ621" i="1"/>
  <c r="AQ619" i="1"/>
  <c r="AQ618" i="1"/>
  <c r="AQ617" i="1"/>
  <c r="AQ616" i="1"/>
  <c r="AQ615" i="1"/>
  <c r="AQ614" i="1"/>
  <c r="AQ613" i="1"/>
  <c r="AQ612" i="1"/>
  <c r="AQ611" i="1"/>
  <c r="AQ610" i="1"/>
  <c r="AQ609" i="1"/>
  <c r="AQ608" i="1"/>
  <c r="AQ607" i="1"/>
  <c r="AQ606" i="1"/>
  <c r="AQ605" i="1"/>
  <c r="AQ604" i="1"/>
  <c r="AQ603" i="1"/>
  <c r="AQ602" i="1"/>
  <c r="AQ601" i="1"/>
  <c r="AQ600" i="1"/>
  <c r="AQ599" i="1"/>
  <c r="AQ596" i="1"/>
  <c r="AQ595" i="1"/>
  <c r="AQ593" i="1"/>
  <c r="AQ592" i="1"/>
  <c r="AQ591" i="1"/>
  <c r="AQ590" i="1"/>
  <c r="AQ589" i="1"/>
  <c r="AQ588" i="1"/>
  <c r="AQ587" i="1"/>
  <c r="AQ586" i="1"/>
  <c r="AQ585" i="1"/>
  <c r="AQ584" i="1"/>
  <c r="AQ583" i="1"/>
  <c r="AQ582" i="1"/>
  <c r="AQ581" i="1"/>
  <c r="AQ580" i="1"/>
  <c r="AQ579" i="1"/>
  <c r="AQ578" i="1"/>
  <c r="AQ576" i="1"/>
  <c r="AQ574" i="1"/>
  <c r="AQ573" i="1"/>
  <c r="AQ570" i="1"/>
  <c r="AQ569" i="1"/>
  <c r="AQ568" i="1"/>
  <c r="AQ567" i="1"/>
  <c r="AQ566" i="1"/>
  <c r="AQ565" i="1"/>
  <c r="AQ564" i="1"/>
  <c r="AQ572" i="1"/>
  <c r="AQ563" i="1"/>
  <c r="AQ550" i="1"/>
  <c r="AQ542" i="1"/>
  <c r="AQ554" i="1"/>
  <c r="AQ546" i="1"/>
  <c r="AQ541" i="1"/>
  <c r="AQ552" i="1"/>
  <c r="AQ549" i="1"/>
  <c r="AQ548" i="1"/>
  <c r="AQ560" i="1"/>
  <c r="AQ556" i="1"/>
  <c r="AQ544" i="1"/>
  <c r="AQ557" i="1"/>
  <c r="AQ540" i="1"/>
  <c r="AQ539" i="1"/>
  <c r="AQ545" i="1"/>
  <c r="AQ538" i="1"/>
  <c r="AQ536" i="1"/>
  <c r="AQ535" i="1"/>
  <c r="AQ562" i="1"/>
  <c r="AQ534" i="1"/>
  <c r="AQ559" i="1"/>
  <c r="AQ533" i="1"/>
  <c r="AQ532" i="1"/>
  <c r="AQ531" i="1"/>
  <c r="AQ530" i="1"/>
  <c r="AQ529" i="1"/>
  <c r="AQ528" i="1"/>
  <c r="AQ527" i="1"/>
  <c r="AQ525" i="1"/>
  <c r="AQ524" i="1"/>
  <c r="AQ521" i="1"/>
  <c r="AQ523" i="1"/>
  <c r="AQ517" i="1"/>
  <c r="AQ518" i="1"/>
  <c r="AQ514" i="1"/>
  <c r="AQ513" i="1"/>
  <c r="AQ511" i="1"/>
  <c r="AQ512" i="1"/>
  <c r="AQ501" i="1"/>
  <c r="AQ500" i="1"/>
  <c r="AQ507" i="1"/>
  <c r="AQ522" i="1"/>
  <c r="AQ504" i="1"/>
  <c r="AQ503" i="1"/>
  <c r="AQ498" i="1"/>
  <c r="AQ497" i="1"/>
  <c r="AQ495" i="1"/>
  <c r="AQ494" i="1"/>
  <c r="AQ493" i="1"/>
  <c r="AQ492" i="1"/>
  <c r="AQ491" i="1"/>
  <c r="AQ490" i="1"/>
  <c r="AQ424" i="1"/>
  <c r="AQ487" i="1"/>
  <c r="AQ486" i="1"/>
  <c r="AQ484" i="1"/>
  <c r="AQ483" i="1"/>
  <c r="AQ482" i="1"/>
  <c r="AQ481" i="1"/>
  <c r="AQ480" i="1"/>
  <c r="AQ479" i="1"/>
  <c r="AQ478" i="1"/>
  <c r="AQ477" i="1"/>
  <c r="AQ476" i="1"/>
  <c r="AQ475" i="1"/>
  <c r="AQ474" i="1"/>
  <c r="AQ473" i="1"/>
  <c r="AQ472" i="1"/>
  <c r="AQ469" i="1"/>
  <c r="AQ468" i="1"/>
  <c r="AQ467" i="1"/>
  <c r="AQ466" i="1"/>
  <c r="AQ465" i="1"/>
  <c r="AQ463" i="1"/>
  <c r="AQ462" i="1"/>
  <c r="AQ459" i="1"/>
  <c r="AQ458" i="1"/>
  <c r="AQ453" i="1"/>
  <c r="AQ451" i="1"/>
  <c r="AQ449" i="1"/>
  <c r="AQ446" i="1"/>
  <c r="AQ445" i="1"/>
  <c r="AQ443" i="1"/>
  <c r="AQ442" i="1"/>
  <c r="AQ440" i="1"/>
  <c r="AQ439" i="1"/>
  <c r="AQ438" i="1"/>
  <c r="AQ436" i="1"/>
  <c r="AQ434" i="1"/>
  <c r="AQ431" i="1"/>
  <c r="AQ430" i="1"/>
  <c r="AQ429" i="1"/>
  <c r="AQ428" i="1"/>
  <c r="AQ427" i="1"/>
  <c r="AQ426" i="1"/>
  <c r="AQ423" i="1"/>
  <c r="AQ422" i="1"/>
  <c r="AQ421" i="1"/>
  <c r="AQ419" i="1"/>
  <c r="AQ418" i="1"/>
  <c r="AQ417" i="1"/>
  <c r="AQ414" i="1"/>
  <c r="AQ413" i="1"/>
  <c r="AQ409" i="1"/>
  <c r="AQ408" i="1"/>
  <c r="AQ407" i="1"/>
  <c r="AQ406" i="1"/>
  <c r="AQ405" i="1"/>
  <c r="AQ404" i="1"/>
  <c r="AQ403" i="1"/>
  <c r="AQ402" i="1"/>
  <c r="AQ401" i="1"/>
  <c r="AQ400" i="1"/>
  <c r="AQ398" i="1"/>
  <c r="AQ388" i="1"/>
  <c r="AQ396" i="1"/>
  <c r="AQ395" i="1"/>
  <c r="AQ394" i="1"/>
  <c r="AQ393" i="1"/>
  <c r="AQ392" i="1"/>
  <c r="AQ389" i="1"/>
  <c r="AQ391" i="1"/>
  <c r="AQ390" i="1"/>
  <c r="AQ385" i="1"/>
  <c r="AQ384" i="1"/>
  <c r="AQ381" i="1"/>
  <c r="AQ375" i="1"/>
  <c r="AQ373" i="1"/>
  <c r="AQ372" i="1"/>
  <c r="AQ369" i="1"/>
  <c r="AQ367" i="1"/>
  <c r="AQ361" i="1"/>
  <c r="AQ360" i="1"/>
  <c r="AQ353" i="1"/>
  <c r="AQ351" i="1"/>
  <c r="AQ350" i="1"/>
  <c r="AQ348" i="1"/>
  <c r="AQ344" i="1"/>
  <c r="AQ345" i="1"/>
  <c r="AQ362" i="1"/>
  <c r="AQ340" i="1"/>
  <c r="AQ339" i="1"/>
  <c r="AQ338" i="1"/>
  <c r="AQ337" i="1"/>
  <c r="AQ336" i="1"/>
  <c r="AQ335" i="1"/>
  <c r="AQ334" i="1"/>
  <c r="AQ333" i="1"/>
  <c r="AQ332" i="1"/>
  <c r="AQ331" i="1"/>
  <c r="AQ329" i="1"/>
  <c r="AQ328" i="1"/>
  <c r="AQ326" i="1"/>
  <c r="AQ324" i="1"/>
  <c r="AQ323" i="1"/>
  <c r="AQ322" i="1"/>
  <c r="AQ321" i="1"/>
  <c r="AQ320" i="1"/>
  <c r="AQ314" i="1"/>
  <c r="AQ313" i="1"/>
  <c r="AQ310" i="1"/>
  <c r="AQ309" i="1"/>
  <c r="AQ308" i="1"/>
  <c r="AQ306" i="1"/>
  <c r="AQ305" i="1"/>
  <c r="AQ304" i="1"/>
  <c r="AQ295" i="1"/>
  <c r="AQ301" i="1"/>
  <c r="AQ302" i="1"/>
  <c r="AQ298" i="1"/>
  <c r="AQ297" i="1"/>
  <c r="AQ293" i="1"/>
  <c r="AQ282" i="1"/>
  <c r="AQ280" i="1"/>
  <c r="AQ303" i="1"/>
  <c r="AQ291" i="1"/>
  <c r="AQ288" i="1"/>
  <c r="AQ287" i="1"/>
  <c r="AQ286" i="1"/>
  <c r="AQ277" i="1"/>
  <c r="AQ798" i="1"/>
  <c r="AQ797" i="1"/>
  <c r="AQ269" i="1"/>
  <c r="AQ266" i="1"/>
  <c r="AQ264" i="1"/>
  <c r="AQ263" i="1"/>
  <c r="AQ262" i="1"/>
  <c r="AQ261" i="1"/>
  <c r="AQ258" i="1"/>
  <c r="AQ254" i="1"/>
  <c r="AQ253" i="1"/>
  <c r="AQ251" i="1"/>
  <c r="AQ249" i="1"/>
  <c r="AQ248" i="1"/>
  <c r="AQ247" i="1"/>
  <c r="AQ245" i="1"/>
  <c r="AQ237" i="1"/>
  <c r="AQ236" i="1"/>
  <c r="AQ234" i="1"/>
  <c r="AQ233" i="1"/>
  <c r="AQ243" i="1"/>
  <c r="AQ238" i="1"/>
  <c r="AQ240" i="1"/>
  <c r="AQ239" i="1"/>
  <c r="AQ228" i="1"/>
  <c r="AQ227" i="1"/>
  <c r="AQ242" i="1"/>
  <c r="AQ220" i="1"/>
  <c r="AQ218" i="1"/>
  <c r="AQ217" i="1"/>
  <c r="AQ216" i="1"/>
  <c r="AQ215" i="1"/>
  <c r="AQ212" i="1"/>
  <c r="AQ211" i="1"/>
  <c r="AQ209" i="1"/>
  <c r="AQ207" i="1"/>
  <c r="AQ194" i="1"/>
  <c r="AQ193" i="1"/>
  <c r="AQ192" i="1"/>
  <c r="AQ191" i="1"/>
  <c r="AQ190" i="1"/>
  <c r="AQ205" i="1"/>
  <c r="AQ201" i="1"/>
  <c r="AQ198" i="1"/>
  <c r="AQ186" i="1"/>
  <c r="AQ184" i="1"/>
  <c r="AQ183" i="1"/>
  <c r="AQ179" i="1"/>
  <c r="AQ176" i="1"/>
  <c r="AQ175" i="1"/>
  <c r="AQ174" i="1"/>
  <c r="AQ173" i="1"/>
  <c r="AQ172" i="1"/>
  <c r="AQ170" i="1"/>
  <c r="AQ168" i="1"/>
  <c r="AQ166" i="1"/>
  <c r="AQ163" i="1"/>
  <c r="AQ160" i="1"/>
  <c r="AQ159" i="1"/>
  <c r="AQ158" i="1"/>
  <c r="AQ155" i="1"/>
  <c r="AQ154" i="1"/>
  <c r="AQ152" i="1"/>
  <c r="AQ151" i="1"/>
  <c r="AQ150" i="1"/>
  <c r="AQ142" i="1"/>
  <c r="AQ140" i="1"/>
  <c r="AQ138" i="1"/>
  <c r="AQ133" i="1"/>
  <c r="AQ132" i="1"/>
  <c r="AQ131" i="1"/>
  <c r="AQ127" i="1"/>
  <c r="AQ125" i="1"/>
  <c r="AQ123" i="1"/>
  <c r="AQ122" i="1"/>
  <c r="AQ120" i="1"/>
  <c r="AQ119" i="1"/>
  <c r="AQ118" i="1"/>
  <c r="AQ117" i="1"/>
  <c r="AQ115" i="1"/>
  <c r="AQ113" i="1"/>
  <c r="AQ112" i="1"/>
  <c r="AQ108" i="1"/>
  <c r="AQ106" i="1"/>
  <c r="AQ105" i="1"/>
  <c r="AQ104" i="1"/>
  <c r="AQ91" i="1"/>
  <c r="AQ89" i="1"/>
  <c r="AQ88" i="1"/>
  <c r="AQ85" i="1"/>
  <c r="AQ84" i="1"/>
  <c r="AQ81" i="1"/>
  <c r="AQ80" i="1"/>
  <c r="AQ79" i="1"/>
  <c r="AQ78" i="1"/>
  <c r="AQ76" i="1"/>
  <c r="AQ73" i="1"/>
  <c r="AQ71" i="1"/>
  <c r="AQ70" i="1"/>
  <c r="AQ68" i="1"/>
  <c r="AQ67" i="1"/>
  <c r="AQ66" i="1"/>
  <c r="AQ65" i="1"/>
  <c r="AQ64" i="1"/>
  <c r="AQ63" i="1"/>
  <c r="AQ62" i="1"/>
  <c r="AQ59" i="1"/>
  <c r="AQ58" i="1"/>
  <c r="AQ57" i="1"/>
  <c r="AQ54" i="1"/>
  <c r="AQ53" i="1"/>
  <c r="AQ52" i="1"/>
  <c r="AQ50" i="1"/>
  <c r="AQ49" i="1"/>
  <c r="AQ48" i="1"/>
  <c r="AQ42" i="1"/>
  <c r="AQ40" i="1"/>
  <c r="AQ39" i="1"/>
  <c r="AQ37" i="1"/>
  <c r="AQ36" i="1"/>
  <c r="AQ35" i="1"/>
  <c r="AQ31" i="1"/>
  <c r="AQ30" i="1"/>
  <c r="AQ29" i="1"/>
  <c r="AQ26" i="1"/>
  <c r="AQ25" i="1"/>
  <c r="AQ24" i="1"/>
  <c r="AQ23" i="1"/>
  <c r="AQ22" i="1"/>
  <c r="AQ21" i="1"/>
  <c r="AQ20" i="1"/>
  <c r="AQ17" i="1"/>
  <c r="AM730" i="1"/>
  <c r="AM740" i="1"/>
  <c r="AM739" i="1"/>
  <c r="AM738" i="1"/>
  <c r="AM731" i="1"/>
  <c r="AM725" i="1"/>
  <c r="AM724" i="1"/>
  <c r="AM723" i="1"/>
  <c r="AM722" i="1"/>
  <c r="AM721" i="1"/>
  <c r="AM720" i="1"/>
  <c r="AM715" i="1"/>
  <c r="AM714" i="1"/>
  <c r="AM718" i="1"/>
  <c r="AM711" i="1"/>
  <c r="AM710" i="1"/>
  <c r="AM709" i="1"/>
  <c r="AM708" i="1"/>
  <c r="AM707" i="1"/>
  <c r="AM706" i="1"/>
  <c r="AM705" i="1"/>
  <c r="AM703" i="1"/>
  <c r="AM701" i="1"/>
  <c r="AM700" i="1"/>
  <c r="AM699" i="1"/>
  <c r="AM697" i="1"/>
  <c r="AM696" i="1"/>
  <c r="AM689" i="1"/>
  <c r="AM688" i="1"/>
  <c r="AM687" i="1"/>
  <c r="AM686" i="1"/>
  <c r="AM685" i="1"/>
  <c r="AM684" i="1"/>
  <c r="AM683" i="1"/>
  <c r="AM682" i="1"/>
  <c r="AM681" i="1"/>
  <c r="AM680" i="1"/>
  <c r="AM678" i="1"/>
  <c r="AM677" i="1"/>
  <c r="AM676" i="1"/>
  <c r="AM675" i="1"/>
  <c r="AM674" i="1"/>
  <c r="AM673" i="1"/>
  <c r="AM672" i="1"/>
  <c r="AM671" i="1"/>
  <c r="AM670" i="1"/>
  <c r="AM669" i="1"/>
  <c r="AM668" i="1"/>
  <c r="AM667" i="1"/>
  <c r="AM666" i="1"/>
  <c r="AM665" i="1"/>
  <c r="AM664" i="1"/>
  <c r="AM663" i="1"/>
  <c r="AM662" i="1"/>
  <c r="AM661" i="1"/>
  <c r="AM660" i="1"/>
  <c r="AM659" i="1"/>
  <c r="AM658" i="1"/>
  <c r="AM657" i="1"/>
  <c r="AM656" i="1"/>
  <c r="AM655" i="1"/>
  <c r="AM654" i="1"/>
  <c r="AM653" i="1"/>
  <c r="AM652" i="1"/>
  <c r="AM651" i="1"/>
  <c r="AM650" i="1"/>
  <c r="AM649" i="1"/>
  <c r="AM648" i="1"/>
  <c r="AM647" i="1"/>
  <c r="AM646" i="1"/>
  <c r="AM645" i="1"/>
  <c r="AM644" i="1"/>
  <c r="AM643" i="1"/>
  <c r="AM642" i="1"/>
  <c r="AM641" i="1"/>
  <c r="AM640" i="1"/>
  <c r="AM639" i="1"/>
  <c r="AM638" i="1"/>
  <c r="AM637" i="1"/>
  <c r="AM636" i="1"/>
  <c r="AM634" i="1"/>
  <c r="AM633" i="1"/>
  <c r="AM632" i="1"/>
  <c r="AM631" i="1"/>
  <c r="AM630" i="1"/>
  <c r="AM629" i="1"/>
  <c r="AM628" i="1"/>
  <c r="AM627" i="1"/>
  <c r="AM624" i="1"/>
  <c r="AM623" i="1"/>
  <c r="AM622" i="1"/>
  <c r="AM621" i="1"/>
  <c r="AM619" i="1"/>
  <c r="AM618" i="1"/>
  <c r="AM617" i="1"/>
  <c r="AM616" i="1"/>
  <c r="AM615" i="1"/>
  <c r="AM614" i="1"/>
  <c r="AM613" i="1"/>
  <c r="AM612" i="1"/>
  <c r="AM611" i="1"/>
  <c r="AM610" i="1"/>
  <c r="AM609" i="1"/>
  <c r="AM608" i="1"/>
  <c r="AM607" i="1"/>
  <c r="AM606" i="1"/>
  <c r="AM605" i="1"/>
  <c r="AM604" i="1"/>
  <c r="AM603" i="1"/>
  <c r="AM602" i="1"/>
  <c r="AM601" i="1"/>
  <c r="AM600" i="1"/>
  <c r="AM599" i="1"/>
  <c r="AM596" i="1"/>
  <c r="AM595" i="1"/>
  <c r="AM593" i="1"/>
  <c r="AM592" i="1"/>
  <c r="AM591" i="1"/>
  <c r="AM590" i="1"/>
  <c r="AM589" i="1"/>
  <c r="AM588" i="1"/>
  <c r="AM587" i="1"/>
  <c r="AM586" i="1"/>
  <c r="AM585" i="1"/>
  <c r="AM584" i="1"/>
  <c r="AM583" i="1"/>
  <c r="AM582" i="1"/>
  <c r="AM581" i="1"/>
  <c r="AM580" i="1"/>
  <c r="AM579" i="1"/>
  <c r="AM578" i="1"/>
  <c r="AM576" i="1"/>
  <c r="AM574" i="1"/>
  <c r="AM573" i="1"/>
  <c r="AM570" i="1"/>
  <c r="AM569" i="1"/>
  <c r="AM568" i="1"/>
  <c r="AM567" i="1"/>
  <c r="AM566" i="1"/>
  <c r="AM565" i="1"/>
  <c r="AM564" i="1"/>
  <c r="AM572" i="1"/>
  <c r="AM563" i="1"/>
  <c r="AM550" i="1"/>
  <c r="AM542" i="1"/>
  <c r="AM554" i="1"/>
  <c r="AM546" i="1"/>
  <c r="AM541" i="1"/>
  <c r="AM552" i="1"/>
  <c r="AM549" i="1"/>
  <c r="AM548" i="1"/>
  <c r="AM560" i="1"/>
  <c r="AM556" i="1"/>
  <c r="AM544" i="1"/>
  <c r="AM557" i="1"/>
  <c r="AM540" i="1"/>
  <c r="AM539" i="1"/>
  <c r="AM545" i="1"/>
  <c r="AM538" i="1"/>
  <c r="AM536" i="1"/>
  <c r="AM535" i="1"/>
  <c r="AM562" i="1"/>
  <c r="AM534" i="1"/>
  <c r="AM559" i="1"/>
  <c r="AM533" i="1"/>
  <c r="AM532" i="1"/>
  <c r="AM531" i="1"/>
  <c r="AM530" i="1"/>
  <c r="AM529" i="1"/>
  <c r="AM528" i="1"/>
  <c r="AM527" i="1"/>
  <c r="AM525" i="1"/>
  <c r="AM524" i="1"/>
  <c r="AM521" i="1"/>
  <c r="AM523" i="1"/>
  <c r="AM517" i="1"/>
  <c r="AM518" i="1"/>
  <c r="AM514" i="1"/>
  <c r="AM513" i="1"/>
  <c r="AM511" i="1"/>
  <c r="AM512" i="1"/>
  <c r="AM501" i="1"/>
  <c r="AM500" i="1"/>
  <c r="AM507" i="1"/>
  <c r="AM522" i="1"/>
  <c r="AM504" i="1"/>
  <c r="AM503" i="1"/>
  <c r="AM498" i="1"/>
  <c r="AM497" i="1"/>
  <c r="AM495" i="1"/>
  <c r="AM494" i="1"/>
  <c r="AM493" i="1"/>
  <c r="AM492" i="1"/>
  <c r="AM491" i="1"/>
  <c r="AM490" i="1"/>
  <c r="AM424" i="1"/>
  <c r="AM487" i="1"/>
  <c r="AM486" i="1"/>
  <c r="AM484" i="1"/>
  <c r="AM483" i="1"/>
  <c r="AM482" i="1"/>
  <c r="AM481" i="1"/>
  <c r="AM480" i="1"/>
  <c r="AM479" i="1"/>
  <c r="AM478" i="1"/>
  <c r="AM477" i="1"/>
  <c r="AM476" i="1"/>
  <c r="AM475" i="1"/>
  <c r="AM474" i="1"/>
  <c r="AM473" i="1"/>
  <c r="AM472" i="1"/>
  <c r="AM469" i="1"/>
  <c r="AM468" i="1"/>
  <c r="AM467" i="1"/>
  <c r="AM466" i="1"/>
  <c r="AM465" i="1"/>
  <c r="AM463" i="1"/>
  <c r="AM462" i="1"/>
  <c r="AM459" i="1"/>
  <c r="AM458" i="1"/>
  <c r="AM453" i="1"/>
  <c r="AM451" i="1"/>
  <c r="AM449" i="1"/>
  <c r="AM446" i="1"/>
  <c r="AM445" i="1"/>
  <c r="AM443" i="1"/>
  <c r="AM442" i="1"/>
  <c r="AM440" i="1"/>
  <c r="AM439" i="1"/>
  <c r="AM438" i="1"/>
  <c r="AM436" i="1"/>
  <c r="AM434" i="1"/>
  <c r="AM431" i="1"/>
  <c r="AM430" i="1"/>
  <c r="AM429" i="1"/>
  <c r="AM428" i="1"/>
  <c r="AM427" i="1"/>
  <c r="AM426" i="1"/>
  <c r="AM423" i="1"/>
  <c r="AM422" i="1"/>
  <c r="AM421" i="1"/>
  <c r="AM419" i="1"/>
  <c r="AM418" i="1"/>
  <c r="AM417" i="1"/>
  <c r="AM414" i="1"/>
  <c r="AM413" i="1"/>
  <c r="AM409" i="1"/>
  <c r="AM408" i="1"/>
  <c r="AM407" i="1"/>
  <c r="AM406" i="1"/>
  <c r="AM405" i="1"/>
  <c r="AM404" i="1"/>
  <c r="AM403" i="1"/>
  <c r="AM402" i="1"/>
  <c r="AM401" i="1"/>
  <c r="AM400" i="1"/>
  <c r="AM398" i="1"/>
  <c r="AM388" i="1"/>
  <c r="AM396" i="1"/>
  <c r="AM395" i="1"/>
  <c r="AM394" i="1"/>
  <c r="AM393" i="1"/>
  <c r="AM392" i="1"/>
  <c r="AM389" i="1"/>
  <c r="AM391" i="1"/>
  <c r="AM390" i="1"/>
  <c r="AM385" i="1"/>
  <c r="AM384" i="1"/>
  <c r="AM381" i="1"/>
  <c r="AM375" i="1"/>
  <c r="AM373" i="1"/>
  <c r="AM372" i="1"/>
  <c r="AM369" i="1"/>
  <c r="AM367" i="1"/>
  <c r="AM361" i="1"/>
  <c r="AM360" i="1"/>
  <c r="AM353" i="1"/>
  <c r="AM351" i="1"/>
  <c r="AM350" i="1"/>
  <c r="AM348" i="1"/>
  <c r="AM344" i="1"/>
  <c r="AM345" i="1"/>
  <c r="AM362" i="1"/>
  <c r="AM340" i="1"/>
  <c r="AM339" i="1"/>
  <c r="AM338" i="1"/>
  <c r="AM337" i="1"/>
  <c r="AM336" i="1"/>
  <c r="AM335" i="1"/>
  <c r="AM334" i="1"/>
  <c r="AM333" i="1"/>
  <c r="AM332" i="1"/>
  <c r="AM331" i="1"/>
  <c r="AM329" i="1"/>
  <c r="AM328" i="1"/>
  <c r="AM326" i="1"/>
  <c r="AM324" i="1"/>
  <c r="AM323" i="1"/>
  <c r="AM322" i="1"/>
  <c r="AM321" i="1"/>
  <c r="AM320" i="1"/>
  <c r="AM314" i="1"/>
  <c r="AM313" i="1"/>
  <c r="AM310" i="1"/>
  <c r="AM309" i="1"/>
  <c r="AM308" i="1"/>
  <c r="AM306" i="1"/>
  <c r="AM305" i="1"/>
  <c r="AM304" i="1"/>
  <c r="AM295" i="1"/>
  <c r="AM301" i="1"/>
  <c r="AM302" i="1"/>
  <c r="AM298" i="1"/>
  <c r="AM297" i="1"/>
  <c r="AM293" i="1"/>
  <c r="AM282" i="1"/>
  <c r="AM280" i="1"/>
  <c r="AM303" i="1"/>
  <c r="AM291" i="1"/>
  <c r="AM288" i="1"/>
  <c r="AM287" i="1"/>
  <c r="AM286" i="1"/>
  <c r="AM277" i="1"/>
  <c r="AM798" i="1"/>
  <c r="AM797" i="1"/>
  <c r="AM269" i="1"/>
  <c r="AM266" i="1"/>
  <c r="AM264" i="1"/>
  <c r="AM263" i="1"/>
  <c r="AM262" i="1"/>
  <c r="AM261" i="1"/>
  <c r="AM258" i="1"/>
  <c r="AM254" i="1"/>
  <c r="AM253" i="1"/>
  <c r="AM251" i="1"/>
  <c r="AM249" i="1"/>
  <c r="AM248" i="1"/>
  <c r="AM247" i="1"/>
  <c r="AM245" i="1"/>
  <c r="AM237" i="1"/>
  <c r="AM236" i="1"/>
  <c r="AM234" i="1"/>
  <c r="AM233" i="1"/>
  <c r="AM243" i="1"/>
  <c r="AM238" i="1"/>
  <c r="AM240" i="1"/>
  <c r="AM239" i="1"/>
  <c r="AM228" i="1"/>
  <c r="AM227" i="1"/>
  <c r="AM242" i="1"/>
  <c r="AM220" i="1"/>
  <c r="AM218" i="1"/>
  <c r="AM217" i="1"/>
  <c r="AM216" i="1"/>
  <c r="AM215" i="1"/>
  <c r="AM212" i="1"/>
  <c r="AM211" i="1"/>
  <c r="AM209" i="1"/>
  <c r="AM207" i="1"/>
  <c r="AM194" i="1"/>
  <c r="AM193" i="1"/>
  <c r="AM192" i="1"/>
  <c r="AM191" i="1"/>
  <c r="AM190" i="1"/>
  <c r="AM205" i="1"/>
  <c r="AM201" i="1"/>
  <c r="AM198" i="1"/>
  <c r="AM186" i="1"/>
  <c r="AM184" i="1"/>
  <c r="AM183" i="1"/>
  <c r="AM179" i="1"/>
  <c r="AM176" i="1"/>
  <c r="AM175" i="1"/>
  <c r="AM174" i="1"/>
  <c r="AM173" i="1"/>
  <c r="AM172" i="1"/>
  <c r="AM170" i="1"/>
  <c r="AM168" i="1"/>
  <c r="AM166" i="1"/>
  <c r="AM163" i="1"/>
  <c r="AM160" i="1"/>
  <c r="AM159" i="1"/>
  <c r="AM158" i="1"/>
  <c r="AM155" i="1"/>
  <c r="AM154" i="1"/>
  <c r="AM152" i="1"/>
  <c r="AM151" i="1"/>
  <c r="AM150" i="1"/>
  <c r="AM142" i="1"/>
  <c r="AM140" i="1"/>
  <c r="AM138" i="1"/>
  <c r="AM133" i="1"/>
  <c r="AM132" i="1"/>
  <c r="AM131" i="1"/>
  <c r="AM127" i="1"/>
  <c r="AM125" i="1"/>
  <c r="AM123" i="1"/>
  <c r="AM122" i="1"/>
  <c r="AM120" i="1"/>
  <c r="AM119" i="1"/>
  <c r="AM118" i="1"/>
  <c r="AM117" i="1"/>
  <c r="AM115" i="1"/>
  <c r="AM113" i="1"/>
  <c r="AM112" i="1"/>
  <c r="AM108" i="1"/>
  <c r="AM106" i="1"/>
  <c r="AM105" i="1"/>
  <c r="AM104" i="1"/>
  <c r="AM91" i="1"/>
  <c r="AM89" i="1"/>
  <c r="AM88" i="1"/>
  <c r="AM85" i="1"/>
  <c r="AM84" i="1"/>
  <c r="AM81" i="1"/>
  <c r="AM80" i="1"/>
  <c r="AM79" i="1"/>
  <c r="AM78" i="1"/>
  <c r="AM76" i="1"/>
  <c r="AM73" i="1"/>
  <c r="AM71" i="1"/>
  <c r="AM70" i="1"/>
  <c r="AM68" i="1"/>
  <c r="AM67" i="1"/>
  <c r="AM66" i="1"/>
  <c r="AM65" i="1"/>
  <c r="AM64" i="1"/>
  <c r="AM63" i="1"/>
  <c r="AM62" i="1"/>
  <c r="AM59" i="1"/>
  <c r="AM58" i="1"/>
  <c r="AM57" i="1"/>
  <c r="AM54" i="1"/>
  <c r="AM53" i="1"/>
  <c r="AM52" i="1"/>
  <c r="AM50" i="1"/>
  <c r="AM49" i="1"/>
  <c r="AM48" i="1"/>
  <c r="AM42" i="1"/>
  <c r="AM40" i="1"/>
  <c r="AM39" i="1"/>
  <c r="AM37" i="1"/>
  <c r="AM36" i="1"/>
  <c r="AM35" i="1"/>
  <c r="AM31" i="1"/>
  <c r="AM30" i="1"/>
  <c r="AM29" i="1"/>
  <c r="AM26" i="1"/>
  <c r="AM25" i="1"/>
  <c r="AM24" i="1"/>
  <c r="AM23" i="1"/>
  <c r="AM22" i="1"/>
  <c r="AM21" i="1"/>
  <c r="AM20" i="1"/>
  <c r="AM17" i="1"/>
  <c r="AE730" i="1"/>
  <c r="AE740" i="1"/>
  <c r="AE739" i="1"/>
  <c r="AE738" i="1"/>
  <c r="AE731" i="1"/>
  <c r="AE725" i="1"/>
  <c r="AE724" i="1"/>
  <c r="AE723" i="1"/>
  <c r="AE722" i="1"/>
  <c r="AE721" i="1"/>
  <c r="AE720" i="1"/>
  <c r="AE715" i="1"/>
  <c r="AE714" i="1"/>
  <c r="AE718" i="1"/>
  <c r="AE711" i="1"/>
  <c r="AE710" i="1"/>
  <c r="AE709" i="1"/>
  <c r="AE708" i="1"/>
  <c r="AE707" i="1"/>
  <c r="AE706" i="1"/>
  <c r="AE705" i="1"/>
  <c r="AE703" i="1"/>
  <c r="AE701" i="1"/>
  <c r="AE700" i="1"/>
  <c r="AE699" i="1"/>
  <c r="AE697" i="1"/>
  <c r="AE696" i="1"/>
  <c r="AE689" i="1"/>
  <c r="AE688" i="1"/>
  <c r="AE687" i="1"/>
  <c r="AE686" i="1"/>
  <c r="AE685" i="1"/>
  <c r="AE684" i="1"/>
  <c r="AE683" i="1"/>
  <c r="AE682" i="1"/>
  <c r="AE681" i="1"/>
  <c r="AE680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4" i="1"/>
  <c r="AE633" i="1"/>
  <c r="AE632" i="1"/>
  <c r="AE631" i="1"/>
  <c r="AE630" i="1"/>
  <c r="AE629" i="1"/>
  <c r="AE628" i="1"/>
  <c r="AE627" i="1"/>
  <c r="AE624" i="1"/>
  <c r="AE623" i="1"/>
  <c r="AE622" i="1"/>
  <c r="AE621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6" i="1"/>
  <c r="AE595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6" i="1"/>
  <c r="AE574" i="1"/>
  <c r="AE573" i="1"/>
  <c r="AE570" i="1"/>
  <c r="AE569" i="1"/>
  <c r="AE568" i="1"/>
  <c r="AE567" i="1"/>
  <c r="AE566" i="1"/>
  <c r="AE565" i="1"/>
  <c r="AE564" i="1"/>
  <c r="AE572" i="1"/>
  <c r="AE563" i="1"/>
  <c r="AE550" i="1"/>
  <c r="AE542" i="1"/>
  <c r="AE554" i="1"/>
  <c r="AE546" i="1"/>
  <c r="AE541" i="1"/>
  <c r="AE552" i="1"/>
  <c r="AE549" i="1"/>
  <c r="AE548" i="1"/>
  <c r="AE560" i="1"/>
  <c r="AE556" i="1"/>
  <c r="AE544" i="1"/>
  <c r="AE557" i="1"/>
  <c r="AE540" i="1"/>
  <c r="AE539" i="1"/>
  <c r="AE545" i="1"/>
  <c r="AE538" i="1"/>
  <c r="AE536" i="1"/>
  <c r="AE535" i="1"/>
  <c r="AE562" i="1"/>
  <c r="AE534" i="1"/>
  <c r="AE559" i="1"/>
  <c r="AE533" i="1"/>
  <c r="AE532" i="1"/>
  <c r="AE531" i="1"/>
  <c r="AE530" i="1"/>
  <c r="AE529" i="1"/>
  <c r="AE528" i="1"/>
  <c r="AE527" i="1"/>
  <c r="AE525" i="1"/>
  <c r="AE524" i="1"/>
  <c r="AE521" i="1"/>
  <c r="AE523" i="1"/>
  <c r="AE517" i="1"/>
  <c r="AE518" i="1"/>
  <c r="AE514" i="1"/>
  <c r="AE513" i="1"/>
  <c r="AE511" i="1"/>
  <c r="AE512" i="1"/>
  <c r="AE501" i="1"/>
  <c r="AE500" i="1"/>
  <c r="AE507" i="1"/>
  <c r="AE522" i="1"/>
  <c r="AE504" i="1"/>
  <c r="AE503" i="1"/>
  <c r="AE498" i="1"/>
  <c r="AE497" i="1"/>
  <c r="AE495" i="1"/>
  <c r="AE494" i="1"/>
  <c r="AE493" i="1"/>
  <c r="AE492" i="1"/>
  <c r="AE491" i="1"/>
  <c r="AE490" i="1"/>
  <c r="AE424" i="1"/>
  <c r="AE487" i="1"/>
  <c r="AE486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69" i="1"/>
  <c r="AE468" i="1"/>
  <c r="AE467" i="1"/>
  <c r="AE466" i="1"/>
  <c r="AE465" i="1"/>
  <c r="AE463" i="1"/>
  <c r="AE462" i="1"/>
  <c r="AE459" i="1"/>
  <c r="AE458" i="1"/>
  <c r="AE453" i="1"/>
  <c r="AE451" i="1"/>
  <c r="AE449" i="1"/>
  <c r="AE446" i="1"/>
  <c r="AE445" i="1"/>
  <c r="AE443" i="1"/>
  <c r="AE442" i="1"/>
  <c r="AE440" i="1"/>
  <c r="AE439" i="1"/>
  <c r="AE438" i="1"/>
  <c r="AE436" i="1"/>
  <c r="AE434" i="1"/>
  <c r="AE431" i="1"/>
  <c r="AE430" i="1"/>
  <c r="AE429" i="1"/>
  <c r="AE428" i="1"/>
  <c r="AE427" i="1"/>
  <c r="AE426" i="1"/>
  <c r="AE423" i="1"/>
  <c r="AE422" i="1"/>
  <c r="AE421" i="1"/>
  <c r="AE419" i="1"/>
  <c r="AE418" i="1"/>
  <c r="AE417" i="1"/>
  <c r="AE414" i="1"/>
  <c r="AE413" i="1"/>
  <c r="AE409" i="1"/>
  <c r="AE408" i="1"/>
  <c r="AE407" i="1"/>
  <c r="AE406" i="1"/>
  <c r="AE405" i="1"/>
  <c r="AE404" i="1"/>
  <c r="AE403" i="1"/>
  <c r="AE402" i="1"/>
  <c r="AE401" i="1"/>
  <c r="AE400" i="1"/>
  <c r="AE398" i="1"/>
  <c r="AE388" i="1"/>
  <c r="AE396" i="1"/>
  <c r="AE395" i="1"/>
  <c r="AE394" i="1"/>
  <c r="AE393" i="1"/>
  <c r="AE392" i="1"/>
  <c r="AE389" i="1"/>
  <c r="AE391" i="1"/>
  <c r="AE390" i="1"/>
  <c r="AE385" i="1"/>
  <c r="AE384" i="1"/>
  <c r="AE381" i="1"/>
  <c r="AE375" i="1"/>
  <c r="AE373" i="1"/>
  <c r="AE372" i="1"/>
  <c r="AE369" i="1"/>
  <c r="AE367" i="1"/>
  <c r="AE361" i="1"/>
  <c r="AE360" i="1"/>
  <c r="AE353" i="1"/>
  <c r="AE351" i="1"/>
  <c r="AE350" i="1"/>
  <c r="AE348" i="1"/>
  <c r="AE344" i="1"/>
  <c r="AE345" i="1"/>
  <c r="AE362" i="1"/>
  <c r="AE340" i="1"/>
  <c r="AE339" i="1"/>
  <c r="AE338" i="1"/>
  <c r="AE337" i="1"/>
  <c r="AE336" i="1"/>
  <c r="AE335" i="1"/>
  <c r="AE334" i="1"/>
  <c r="AE333" i="1"/>
  <c r="AE332" i="1"/>
  <c r="AE331" i="1"/>
  <c r="AE329" i="1"/>
  <c r="AE328" i="1"/>
  <c r="AE326" i="1"/>
  <c r="AE324" i="1"/>
  <c r="AE323" i="1"/>
  <c r="AE322" i="1"/>
  <c r="AE321" i="1"/>
  <c r="AE320" i="1"/>
  <c r="AE314" i="1"/>
  <c r="AE313" i="1"/>
  <c r="AE310" i="1"/>
  <c r="AE309" i="1"/>
  <c r="AE308" i="1"/>
  <c r="AE306" i="1"/>
  <c r="AE305" i="1"/>
  <c r="AE304" i="1"/>
  <c r="AE295" i="1"/>
  <c r="AE301" i="1"/>
  <c r="AE302" i="1"/>
  <c r="AE298" i="1"/>
  <c r="AE297" i="1"/>
  <c r="AE293" i="1"/>
  <c r="AE282" i="1"/>
  <c r="AE280" i="1"/>
  <c r="AE303" i="1"/>
  <c r="AE291" i="1"/>
  <c r="AE288" i="1"/>
  <c r="AE287" i="1"/>
  <c r="AE286" i="1"/>
  <c r="AE277" i="1"/>
  <c r="AE798" i="1"/>
  <c r="AE797" i="1"/>
  <c r="AE269" i="1"/>
  <c r="AE266" i="1"/>
  <c r="AE264" i="1"/>
  <c r="AE263" i="1"/>
  <c r="AE262" i="1"/>
  <c r="AE261" i="1"/>
  <c r="AE258" i="1"/>
  <c r="AE254" i="1"/>
  <c r="AE253" i="1"/>
  <c r="AE251" i="1"/>
  <c r="AE249" i="1"/>
  <c r="AE248" i="1"/>
  <c r="AE247" i="1"/>
  <c r="AE245" i="1"/>
  <c r="AE237" i="1"/>
  <c r="AE236" i="1"/>
  <c r="AE234" i="1"/>
  <c r="AE233" i="1"/>
  <c r="AE243" i="1"/>
  <c r="AE238" i="1"/>
  <c r="AE240" i="1"/>
  <c r="AE239" i="1"/>
  <c r="AE228" i="1"/>
  <c r="AE227" i="1"/>
  <c r="AE242" i="1"/>
  <c r="AE220" i="1"/>
  <c r="AE218" i="1"/>
  <c r="AE217" i="1"/>
  <c r="AE216" i="1"/>
  <c r="AE215" i="1"/>
  <c r="AE212" i="1"/>
  <c r="AE211" i="1"/>
  <c r="AE209" i="1"/>
  <c r="AE207" i="1"/>
  <c r="AE194" i="1"/>
  <c r="AE193" i="1"/>
  <c r="AE192" i="1"/>
  <c r="AE191" i="1"/>
  <c r="AE190" i="1"/>
  <c r="AE205" i="1"/>
  <c r="AE201" i="1"/>
  <c r="AE198" i="1"/>
  <c r="AE186" i="1"/>
  <c r="AE184" i="1"/>
  <c r="AE183" i="1"/>
  <c r="AE179" i="1"/>
  <c r="AE176" i="1"/>
  <c r="AE175" i="1"/>
  <c r="AE174" i="1"/>
  <c r="AE173" i="1"/>
  <c r="AE172" i="1"/>
  <c r="AE170" i="1"/>
  <c r="AE168" i="1"/>
  <c r="AE166" i="1"/>
  <c r="AE163" i="1"/>
  <c r="AE160" i="1"/>
  <c r="AE159" i="1"/>
  <c r="AE158" i="1"/>
  <c r="AE155" i="1"/>
  <c r="AE154" i="1"/>
  <c r="AE152" i="1"/>
  <c r="AE151" i="1"/>
  <c r="AE150" i="1"/>
  <c r="AE142" i="1"/>
  <c r="AE140" i="1"/>
  <c r="AE138" i="1"/>
  <c r="AE133" i="1"/>
  <c r="AE132" i="1"/>
  <c r="AE131" i="1"/>
  <c r="AE127" i="1"/>
  <c r="AE125" i="1"/>
  <c r="AE123" i="1"/>
  <c r="AE122" i="1"/>
  <c r="AE120" i="1"/>
  <c r="AE119" i="1"/>
  <c r="AE118" i="1"/>
  <c r="AE117" i="1"/>
  <c r="AE115" i="1"/>
  <c r="AE113" i="1"/>
  <c r="AE112" i="1"/>
  <c r="AE108" i="1"/>
  <c r="AE106" i="1"/>
  <c r="AE105" i="1"/>
  <c r="AE104" i="1"/>
  <c r="AE91" i="1"/>
  <c r="AE89" i="1"/>
  <c r="AE88" i="1"/>
  <c r="AE85" i="1"/>
  <c r="AE84" i="1"/>
  <c r="AE81" i="1"/>
  <c r="AE80" i="1"/>
  <c r="AE79" i="1"/>
  <c r="AE78" i="1"/>
  <c r="AE76" i="1"/>
  <c r="AE73" i="1"/>
  <c r="AE71" i="1"/>
  <c r="AE70" i="1"/>
  <c r="AE68" i="1"/>
  <c r="AE67" i="1"/>
  <c r="AE66" i="1"/>
  <c r="AE65" i="1"/>
  <c r="AE64" i="1"/>
  <c r="AE63" i="1"/>
  <c r="AE62" i="1"/>
  <c r="AE59" i="1"/>
  <c r="AE58" i="1"/>
  <c r="AE57" i="1"/>
  <c r="AE54" i="1"/>
  <c r="AE53" i="1"/>
  <c r="AE52" i="1"/>
  <c r="AE50" i="1"/>
  <c r="AE49" i="1"/>
  <c r="AE48" i="1"/>
  <c r="AE42" i="1"/>
  <c r="AE40" i="1"/>
  <c r="AE39" i="1"/>
  <c r="AE37" i="1"/>
  <c r="AE36" i="1"/>
  <c r="AE35" i="1"/>
  <c r="AE31" i="1"/>
  <c r="AE30" i="1"/>
  <c r="AE29" i="1"/>
  <c r="AE26" i="1"/>
  <c r="AE25" i="1"/>
  <c r="AE24" i="1"/>
  <c r="AE23" i="1"/>
  <c r="AE22" i="1"/>
  <c r="AE21" i="1"/>
  <c r="AE20" i="1"/>
  <c r="AE17" i="1"/>
  <c r="AA730" i="1"/>
  <c r="AA740" i="1"/>
  <c r="AA739" i="1"/>
  <c r="AA738" i="1"/>
  <c r="AA731" i="1"/>
  <c r="AA725" i="1"/>
  <c r="AA724" i="1"/>
  <c r="AA723" i="1"/>
  <c r="AA722" i="1"/>
  <c r="AA721" i="1"/>
  <c r="AA720" i="1"/>
  <c r="AA715" i="1"/>
  <c r="AA714" i="1"/>
  <c r="AA718" i="1"/>
  <c r="AA711" i="1"/>
  <c r="AA710" i="1"/>
  <c r="AA709" i="1"/>
  <c r="AA708" i="1"/>
  <c r="AA707" i="1"/>
  <c r="AA706" i="1"/>
  <c r="AA705" i="1"/>
  <c r="AA703" i="1"/>
  <c r="AA701" i="1"/>
  <c r="AA700" i="1"/>
  <c r="AA699" i="1"/>
  <c r="AA697" i="1"/>
  <c r="AA696" i="1"/>
  <c r="AA689" i="1"/>
  <c r="AA688" i="1"/>
  <c r="AA687" i="1"/>
  <c r="AA686" i="1"/>
  <c r="AA685" i="1"/>
  <c r="AA684" i="1"/>
  <c r="AA683" i="1"/>
  <c r="AA682" i="1"/>
  <c r="AA681" i="1"/>
  <c r="AA680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4" i="1"/>
  <c r="AA633" i="1"/>
  <c r="AA632" i="1"/>
  <c r="AA631" i="1"/>
  <c r="AA630" i="1"/>
  <c r="AA629" i="1"/>
  <c r="AA628" i="1"/>
  <c r="AA627" i="1"/>
  <c r="AA624" i="1"/>
  <c r="AA623" i="1"/>
  <c r="AA622" i="1"/>
  <c r="AA621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6" i="1"/>
  <c r="AA595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6" i="1"/>
  <c r="AA574" i="1"/>
  <c r="AA573" i="1"/>
  <c r="AA570" i="1"/>
  <c r="AA569" i="1"/>
  <c r="AA568" i="1"/>
  <c r="AA567" i="1"/>
  <c r="AA566" i="1"/>
  <c r="AA565" i="1"/>
  <c r="AA564" i="1"/>
  <c r="AA572" i="1"/>
  <c r="AA563" i="1"/>
  <c r="AA550" i="1"/>
  <c r="AA542" i="1"/>
  <c r="AA554" i="1"/>
  <c r="AA546" i="1"/>
  <c r="AA541" i="1"/>
  <c r="AA552" i="1"/>
  <c r="AA549" i="1"/>
  <c r="AA548" i="1"/>
  <c r="AA560" i="1"/>
  <c r="AA556" i="1"/>
  <c r="AA544" i="1"/>
  <c r="AA557" i="1"/>
  <c r="AA540" i="1"/>
  <c r="AA539" i="1"/>
  <c r="AA545" i="1"/>
  <c r="AA538" i="1"/>
  <c r="AA536" i="1"/>
  <c r="AA535" i="1"/>
  <c r="AA562" i="1"/>
  <c r="AA534" i="1"/>
  <c r="AA559" i="1"/>
  <c r="AA533" i="1"/>
  <c r="AA532" i="1"/>
  <c r="AA531" i="1"/>
  <c r="AA530" i="1"/>
  <c r="AA529" i="1"/>
  <c r="AA528" i="1"/>
  <c r="AA527" i="1"/>
  <c r="AA525" i="1"/>
  <c r="AA524" i="1"/>
  <c r="AA521" i="1"/>
  <c r="AA523" i="1"/>
  <c r="AA517" i="1"/>
  <c r="AA518" i="1"/>
  <c r="AA514" i="1"/>
  <c r="AA513" i="1"/>
  <c r="AA511" i="1"/>
  <c r="AA512" i="1"/>
  <c r="AA501" i="1"/>
  <c r="AA500" i="1"/>
  <c r="AA507" i="1"/>
  <c r="AA522" i="1"/>
  <c r="AA504" i="1"/>
  <c r="AA503" i="1"/>
  <c r="AA498" i="1"/>
  <c r="AA497" i="1"/>
  <c r="AA495" i="1"/>
  <c r="AA494" i="1"/>
  <c r="AA493" i="1"/>
  <c r="AA492" i="1"/>
  <c r="AA491" i="1"/>
  <c r="AA490" i="1"/>
  <c r="AA424" i="1"/>
  <c r="AA487" i="1"/>
  <c r="AA486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69" i="1"/>
  <c r="AA468" i="1"/>
  <c r="AA467" i="1"/>
  <c r="AA466" i="1"/>
  <c r="AA465" i="1"/>
  <c r="AA463" i="1"/>
  <c r="AA462" i="1"/>
  <c r="AA459" i="1"/>
  <c r="AA458" i="1"/>
  <c r="AA453" i="1"/>
  <c r="AA451" i="1"/>
  <c r="AA449" i="1"/>
  <c r="AA446" i="1"/>
  <c r="AA445" i="1"/>
  <c r="AA443" i="1"/>
  <c r="AA442" i="1"/>
  <c r="AA440" i="1"/>
  <c r="AA439" i="1"/>
  <c r="AA438" i="1"/>
  <c r="AA436" i="1"/>
  <c r="AA434" i="1"/>
  <c r="AA431" i="1"/>
  <c r="AA430" i="1"/>
  <c r="AA429" i="1"/>
  <c r="AA428" i="1"/>
  <c r="AA427" i="1"/>
  <c r="AA426" i="1"/>
  <c r="AA423" i="1"/>
  <c r="AA422" i="1"/>
  <c r="AA421" i="1"/>
  <c r="AA419" i="1"/>
  <c r="AA418" i="1"/>
  <c r="AA417" i="1"/>
  <c r="AA414" i="1"/>
  <c r="AA413" i="1"/>
  <c r="AA409" i="1"/>
  <c r="AA408" i="1"/>
  <c r="AA407" i="1"/>
  <c r="AA406" i="1"/>
  <c r="AA405" i="1"/>
  <c r="AA404" i="1"/>
  <c r="AA403" i="1"/>
  <c r="AA402" i="1"/>
  <c r="AA401" i="1"/>
  <c r="AA400" i="1"/>
  <c r="AA398" i="1"/>
  <c r="AA388" i="1"/>
  <c r="AA396" i="1"/>
  <c r="AA395" i="1"/>
  <c r="AA394" i="1"/>
  <c r="AA393" i="1"/>
  <c r="AA392" i="1"/>
  <c r="AA389" i="1"/>
  <c r="AA391" i="1"/>
  <c r="AA390" i="1"/>
  <c r="AA385" i="1"/>
  <c r="AA384" i="1"/>
  <c r="AA381" i="1"/>
  <c r="AA375" i="1"/>
  <c r="AA373" i="1"/>
  <c r="AA372" i="1"/>
  <c r="AA369" i="1"/>
  <c r="AA367" i="1"/>
  <c r="AA361" i="1"/>
  <c r="AA360" i="1"/>
  <c r="AA353" i="1"/>
  <c r="AA351" i="1"/>
  <c r="AA350" i="1"/>
  <c r="AA348" i="1"/>
  <c r="AA344" i="1"/>
  <c r="AA345" i="1"/>
  <c r="AA362" i="1"/>
  <c r="AA340" i="1"/>
  <c r="AA339" i="1"/>
  <c r="AA338" i="1"/>
  <c r="AA337" i="1"/>
  <c r="AA336" i="1"/>
  <c r="AA335" i="1"/>
  <c r="AA334" i="1"/>
  <c r="AA333" i="1"/>
  <c r="AA332" i="1"/>
  <c r="AA331" i="1"/>
  <c r="AA329" i="1"/>
  <c r="AA328" i="1"/>
  <c r="AA326" i="1"/>
  <c r="AA324" i="1"/>
  <c r="AA323" i="1"/>
  <c r="AA322" i="1"/>
  <c r="AA321" i="1"/>
  <c r="AA320" i="1"/>
  <c r="AA314" i="1"/>
  <c r="AA313" i="1"/>
  <c r="AA310" i="1"/>
  <c r="AA309" i="1"/>
  <c r="AA308" i="1"/>
  <c r="AA306" i="1"/>
  <c r="AA305" i="1"/>
  <c r="AA304" i="1"/>
  <c r="AA295" i="1"/>
  <c r="AA301" i="1"/>
  <c r="AA302" i="1"/>
  <c r="AA298" i="1"/>
  <c r="AA297" i="1"/>
  <c r="AA293" i="1"/>
  <c r="AA282" i="1"/>
  <c r="AA280" i="1"/>
  <c r="AA303" i="1"/>
  <c r="AA291" i="1"/>
  <c r="AA288" i="1"/>
  <c r="AA287" i="1"/>
  <c r="AA286" i="1"/>
  <c r="AA277" i="1"/>
  <c r="AA798" i="1"/>
  <c r="AA797" i="1"/>
  <c r="AA269" i="1"/>
  <c r="AA266" i="1"/>
  <c r="AA264" i="1"/>
  <c r="AA263" i="1"/>
  <c r="AA262" i="1"/>
  <c r="AA261" i="1"/>
  <c r="AA258" i="1"/>
  <c r="AA254" i="1"/>
  <c r="AA253" i="1"/>
  <c r="AA251" i="1"/>
  <c r="AA249" i="1"/>
  <c r="AA248" i="1"/>
  <c r="AA247" i="1"/>
  <c r="AA245" i="1"/>
  <c r="AA237" i="1"/>
  <c r="AA236" i="1"/>
  <c r="AA234" i="1"/>
  <c r="AA233" i="1"/>
  <c r="AA243" i="1"/>
  <c r="AA238" i="1"/>
  <c r="AA240" i="1"/>
  <c r="AA239" i="1"/>
  <c r="AA228" i="1"/>
  <c r="AA227" i="1"/>
  <c r="AA242" i="1"/>
  <c r="AA220" i="1"/>
  <c r="AA218" i="1"/>
  <c r="AA217" i="1"/>
  <c r="AA216" i="1"/>
  <c r="AA215" i="1"/>
  <c r="AA212" i="1"/>
  <c r="AA211" i="1"/>
  <c r="AA209" i="1"/>
  <c r="AA207" i="1"/>
  <c r="AA194" i="1"/>
  <c r="AA193" i="1"/>
  <c r="AA192" i="1"/>
  <c r="AA191" i="1"/>
  <c r="AA190" i="1"/>
  <c r="AA205" i="1"/>
  <c r="AA201" i="1"/>
  <c r="AA198" i="1"/>
  <c r="AA186" i="1"/>
  <c r="AA184" i="1"/>
  <c r="AA183" i="1"/>
  <c r="AA179" i="1"/>
  <c r="AA176" i="1"/>
  <c r="AA175" i="1"/>
  <c r="AA174" i="1"/>
  <c r="AA173" i="1"/>
  <c r="AA172" i="1"/>
  <c r="AA170" i="1"/>
  <c r="AA168" i="1"/>
  <c r="AA166" i="1"/>
  <c r="AA163" i="1"/>
  <c r="AA160" i="1"/>
  <c r="AA159" i="1"/>
  <c r="AA158" i="1"/>
  <c r="AA155" i="1"/>
  <c r="AA154" i="1"/>
  <c r="AA152" i="1"/>
  <c r="AA151" i="1"/>
  <c r="AA150" i="1"/>
  <c r="AA142" i="1"/>
  <c r="AA140" i="1"/>
  <c r="AA138" i="1"/>
  <c r="AA133" i="1"/>
  <c r="AA132" i="1"/>
  <c r="AA131" i="1"/>
  <c r="AA127" i="1"/>
  <c r="AA125" i="1"/>
  <c r="AA123" i="1"/>
  <c r="AA122" i="1"/>
  <c r="AA120" i="1"/>
  <c r="AA119" i="1"/>
  <c r="AA118" i="1"/>
  <c r="AA117" i="1"/>
  <c r="AA115" i="1"/>
  <c r="AA113" i="1"/>
  <c r="AA112" i="1"/>
  <c r="AA108" i="1"/>
  <c r="AA106" i="1"/>
  <c r="AA105" i="1"/>
  <c r="AA104" i="1"/>
  <c r="AA91" i="1"/>
  <c r="AA89" i="1"/>
  <c r="AA88" i="1"/>
  <c r="AA85" i="1"/>
  <c r="AA84" i="1"/>
  <c r="AA81" i="1"/>
  <c r="AA80" i="1"/>
  <c r="AA79" i="1"/>
  <c r="AA78" i="1"/>
  <c r="AA76" i="1"/>
  <c r="AA73" i="1"/>
  <c r="AA71" i="1"/>
  <c r="AA70" i="1"/>
  <c r="AA68" i="1"/>
  <c r="AA67" i="1"/>
  <c r="AA66" i="1"/>
  <c r="AA65" i="1"/>
  <c r="AA64" i="1"/>
  <c r="AA63" i="1"/>
  <c r="AA62" i="1"/>
  <c r="AA59" i="1"/>
  <c r="AA58" i="1"/>
  <c r="AA57" i="1"/>
  <c r="AA54" i="1"/>
  <c r="AA53" i="1"/>
  <c r="AA52" i="1"/>
  <c r="AA50" i="1"/>
  <c r="AA49" i="1"/>
  <c r="AA48" i="1"/>
  <c r="AA42" i="1"/>
  <c r="AA40" i="1"/>
  <c r="AA39" i="1"/>
  <c r="AA37" i="1"/>
  <c r="AA36" i="1"/>
  <c r="AA35" i="1"/>
  <c r="AA31" i="1"/>
  <c r="AA30" i="1"/>
  <c r="AA29" i="1"/>
  <c r="AA26" i="1"/>
  <c r="AA25" i="1"/>
  <c r="AA24" i="1"/>
  <c r="AA23" i="1"/>
  <c r="AA22" i="1"/>
  <c r="AA21" i="1"/>
  <c r="AA20" i="1"/>
  <c r="AA17" i="1"/>
  <c r="AT472" i="1"/>
  <c r="AP472" i="1"/>
  <c r="AH472" i="1"/>
  <c r="AD472" i="1"/>
  <c r="Z472" i="1"/>
  <c r="W472" i="1"/>
  <c r="V472" i="1"/>
  <c r="S472" i="1"/>
  <c r="R472" i="1"/>
  <c r="O472" i="1"/>
  <c r="N472" i="1"/>
  <c r="K472" i="1"/>
  <c r="AD730" i="1"/>
  <c r="AD740" i="1"/>
  <c r="AD739" i="1"/>
  <c r="AD738" i="1"/>
  <c r="AD731" i="1"/>
  <c r="AD725" i="1"/>
  <c r="AD724" i="1"/>
  <c r="AD723" i="1"/>
  <c r="AD722" i="1"/>
  <c r="AD721" i="1"/>
  <c r="AD720" i="1"/>
  <c r="AD715" i="1"/>
  <c r="AD714" i="1"/>
  <c r="AD718" i="1"/>
  <c r="AD711" i="1"/>
  <c r="AD710" i="1"/>
  <c r="AD709" i="1"/>
  <c r="AD708" i="1"/>
  <c r="AD707" i="1"/>
  <c r="AD706" i="1"/>
  <c r="AD705" i="1"/>
  <c r="AD703" i="1"/>
  <c r="AD701" i="1"/>
  <c r="AD700" i="1"/>
  <c r="AD699" i="1"/>
  <c r="AD697" i="1"/>
  <c r="AD696" i="1"/>
  <c r="AD689" i="1"/>
  <c r="AD688" i="1"/>
  <c r="AD687" i="1"/>
  <c r="AD686" i="1"/>
  <c r="AD685" i="1"/>
  <c r="AD684" i="1"/>
  <c r="AD683" i="1"/>
  <c r="AD682" i="1"/>
  <c r="AD681" i="1"/>
  <c r="AD680" i="1"/>
  <c r="AD678" i="1"/>
  <c r="AD677" i="1"/>
  <c r="AD676" i="1"/>
  <c r="AD675" i="1"/>
  <c r="AD674" i="1"/>
  <c r="AD673" i="1"/>
  <c r="AD672" i="1"/>
  <c r="AD671" i="1"/>
  <c r="AD670" i="1"/>
  <c r="AD669" i="1"/>
  <c r="AD668" i="1"/>
  <c r="AD667" i="1"/>
  <c r="AD666" i="1"/>
  <c r="AD665" i="1"/>
  <c r="AD664" i="1"/>
  <c r="AD663" i="1"/>
  <c r="AD662" i="1"/>
  <c r="AD661" i="1"/>
  <c r="AD660" i="1"/>
  <c r="AD659" i="1"/>
  <c r="AD658" i="1"/>
  <c r="AD657" i="1"/>
  <c r="AD656" i="1"/>
  <c r="AD655" i="1"/>
  <c r="AD654" i="1"/>
  <c r="AD653" i="1"/>
  <c r="AD652" i="1"/>
  <c r="AD651" i="1"/>
  <c r="AD650" i="1"/>
  <c r="AD649" i="1"/>
  <c r="AD648" i="1"/>
  <c r="AD647" i="1"/>
  <c r="AD646" i="1"/>
  <c r="AD645" i="1"/>
  <c r="AD644" i="1"/>
  <c r="AD643" i="1"/>
  <c r="AD642" i="1"/>
  <c r="AD641" i="1"/>
  <c r="AD640" i="1"/>
  <c r="AD639" i="1"/>
  <c r="AD638" i="1"/>
  <c r="AD637" i="1"/>
  <c r="AD636" i="1"/>
  <c r="AD634" i="1"/>
  <c r="AD633" i="1"/>
  <c r="AD632" i="1"/>
  <c r="AD631" i="1"/>
  <c r="AD630" i="1"/>
  <c r="AD629" i="1"/>
  <c r="AD628" i="1"/>
  <c r="AD627" i="1"/>
  <c r="AD624" i="1"/>
  <c r="AD623" i="1"/>
  <c r="AD622" i="1"/>
  <c r="AD621" i="1"/>
  <c r="AD619" i="1"/>
  <c r="AD618" i="1"/>
  <c r="AD617" i="1"/>
  <c r="AD616" i="1"/>
  <c r="AD615" i="1"/>
  <c r="AD614" i="1"/>
  <c r="AD613" i="1"/>
  <c r="AD612" i="1"/>
  <c r="AD611" i="1"/>
  <c r="AD610" i="1"/>
  <c r="AD609" i="1"/>
  <c r="AD608" i="1"/>
  <c r="AD607" i="1"/>
  <c r="AD606" i="1"/>
  <c r="AD605" i="1"/>
  <c r="AD604" i="1"/>
  <c r="AD603" i="1"/>
  <c r="AD602" i="1"/>
  <c r="AD601" i="1"/>
  <c r="AD600" i="1"/>
  <c r="AD599" i="1"/>
  <c r="AD596" i="1"/>
  <c r="AD595" i="1"/>
  <c r="AD593" i="1"/>
  <c r="AD592" i="1"/>
  <c r="AD591" i="1"/>
  <c r="AD590" i="1"/>
  <c r="AD589" i="1"/>
  <c r="AD588" i="1"/>
  <c r="AD587" i="1"/>
  <c r="AD586" i="1"/>
  <c r="AD585" i="1"/>
  <c r="AD584" i="1"/>
  <c r="AD583" i="1"/>
  <c r="AD582" i="1"/>
  <c r="AD581" i="1"/>
  <c r="AD580" i="1"/>
  <c r="AD579" i="1"/>
  <c r="AD578" i="1"/>
  <c r="AD576" i="1"/>
  <c r="AD574" i="1"/>
  <c r="AD573" i="1"/>
  <c r="AD570" i="1"/>
  <c r="AD569" i="1"/>
  <c r="AD568" i="1"/>
  <c r="AD567" i="1"/>
  <c r="AD566" i="1"/>
  <c r="AD565" i="1"/>
  <c r="AD564" i="1"/>
  <c r="AD572" i="1"/>
  <c r="AD563" i="1"/>
  <c r="AD550" i="1"/>
  <c r="AD542" i="1"/>
  <c r="AD554" i="1"/>
  <c r="AD546" i="1"/>
  <c r="AD541" i="1"/>
  <c r="AD552" i="1"/>
  <c r="AD549" i="1"/>
  <c r="AD548" i="1"/>
  <c r="AD560" i="1"/>
  <c r="AD556" i="1"/>
  <c r="AD544" i="1"/>
  <c r="AD557" i="1"/>
  <c r="AD540" i="1"/>
  <c r="AD539" i="1"/>
  <c r="AD545" i="1"/>
  <c r="AD538" i="1"/>
  <c r="AD536" i="1"/>
  <c r="AD535" i="1"/>
  <c r="AD562" i="1"/>
  <c r="AD534" i="1"/>
  <c r="AD559" i="1"/>
  <c r="AD533" i="1"/>
  <c r="AD532" i="1"/>
  <c r="AD531" i="1"/>
  <c r="AD530" i="1"/>
  <c r="AD529" i="1"/>
  <c r="AD528" i="1"/>
  <c r="AD527" i="1"/>
  <c r="AD525" i="1"/>
  <c r="AD524" i="1"/>
  <c r="AD521" i="1"/>
  <c r="AD523" i="1"/>
  <c r="AD517" i="1"/>
  <c r="AD518" i="1"/>
  <c r="AD514" i="1"/>
  <c r="AD513" i="1"/>
  <c r="AD511" i="1"/>
  <c r="AD512" i="1"/>
  <c r="AD501" i="1"/>
  <c r="AD500" i="1"/>
  <c r="AD507" i="1"/>
  <c r="AD522" i="1"/>
  <c r="AD504" i="1"/>
  <c r="AD503" i="1"/>
  <c r="AD498" i="1"/>
  <c r="AD497" i="1"/>
  <c r="AD495" i="1"/>
  <c r="AD494" i="1"/>
  <c r="AD493" i="1"/>
  <c r="AD492" i="1"/>
  <c r="AD491" i="1"/>
  <c r="AD490" i="1"/>
  <c r="AD424" i="1"/>
  <c r="AD487" i="1"/>
  <c r="AD486" i="1"/>
  <c r="AD484" i="1"/>
  <c r="AD483" i="1"/>
  <c r="AD482" i="1"/>
  <c r="AD481" i="1"/>
  <c r="AD480" i="1"/>
  <c r="AD479" i="1"/>
  <c r="AD478" i="1"/>
  <c r="AD477" i="1"/>
  <c r="AD476" i="1"/>
  <c r="AD475" i="1"/>
  <c r="AD474" i="1"/>
  <c r="AD473" i="1"/>
  <c r="AD469" i="1"/>
  <c r="AD468" i="1"/>
  <c r="AD467" i="1"/>
  <c r="AD466" i="1"/>
  <c r="AD465" i="1"/>
  <c r="AD463" i="1"/>
  <c r="AD462" i="1"/>
  <c r="AD459" i="1"/>
  <c r="AD458" i="1"/>
  <c r="AD453" i="1"/>
  <c r="AD451" i="1"/>
  <c r="AD449" i="1"/>
  <c r="AD446" i="1"/>
  <c r="AD445" i="1"/>
  <c r="AD443" i="1"/>
  <c r="AD442" i="1"/>
  <c r="AD440" i="1"/>
  <c r="AD439" i="1"/>
  <c r="AD438" i="1"/>
  <c r="AD436" i="1"/>
  <c r="AD434" i="1"/>
  <c r="AD431" i="1"/>
  <c r="AD430" i="1"/>
  <c r="AD429" i="1"/>
  <c r="AD428" i="1"/>
  <c r="AD427" i="1"/>
  <c r="AD426" i="1"/>
  <c r="AD423" i="1"/>
  <c r="AD422" i="1"/>
  <c r="AD421" i="1"/>
  <c r="AD419" i="1"/>
  <c r="AD418" i="1"/>
  <c r="AD417" i="1"/>
  <c r="AD414" i="1"/>
  <c r="AD413" i="1"/>
  <c r="AD409" i="1"/>
  <c r="AD408" i="1"/>
  <c r="AD407" i="1"/>
  <c r="AD406" i="1"/>
  <c r="AD405" i="1"/>
  <c r="AD404" i="1"/>
  <c r="AD403" i="1"/>
  <c r="AD402" i="1"/>
  <c r="AD401" i="1"/>
  <c r="AD400" i="1"/>
  <c r="AD398" i="1"/>
  <c r="AD388" i="1"/>
  <c r="AD396" i="1"/>
  <c r="AD395" i="1"/>
  <c r="AD394" i="1"/>
  <c r="AD393" i="1"/>
  <c r="AD392" i="1"/>
  <c r="AD389" i="1"/>
  <c r="AD391" i="1"/>
  <c r="AD390" i="1"/>
  <c r="AD385" i="1"/>
  <c r="AD384" i="1"/>
  <c r="AD381" i="1"/>
  <c r="AD375" i="1"/>
  <c r="AD373" i="1"/>
  <c r="AD372" i="1"/>
  <c r="AD369" i="1"/>
  <c r="AD367" i="1"/>
  <c r="AD361" i="1"/>
  <c r="AD360" i="1"/>
  <c r="AD353" i="1"/>
  <c r="AD351" i="1"/>
  <c r="AD350" i="1"/>
  <c r="AD348" i="1"/>
  <c r="AD344" i="1"/>
  <c r="AD345" i="1"/>
  <c r="AD362" i="1"/>
  <c r="AD340" i="1"/>
  <c r="AD339" i="1"/>
  <c r="AD338" i="1"/>
  <c r="AD337" i="1"/>
  <c r="AD336" i="1"/>
  <c r="AD335" i="1"/>
  <c r="AD334" i="1"/>
  <c r="AD333" i="1"/>
  <c r="AD332" i="1"/>
  <c r="AD331" i="1"/>
  <c r="AD329" i="1"/>
  <c r="AD328" i="1"/>
  <c r="AD326" i="1"/>
  <c r="AD324" i="1"/>
  <c r="AD323" i="1"/>
  <c r="AD322" i="1"/>
  <c r="AD321" i="1"/>
  <c r="AD320" i="1"/>
  <c r="AD314" i="1"/>
  <c r="AD313" i="1"/>
  <c r="AD310" i="1"/>
  <c r="AD309" i="1"/>
  <c r="AD308" i="1"/>
  <c r="AD306" i="1"/>
  <c r="AD305" i="1"/>
  <c r="AD304" i="1"/>
  <c r="AD295" i="1"/>
  <c r="AD301" i="1"/>
  <c r="AD302" i="1"/>
  <c r="AD298" i="1"/>
  <c r="AD297" i="1"/>
  <c r="AD293" i="1"/>
  <c r="AD282" i="1"/>
  <c r="AD280" i="1"/>
  <c r="AD303" i="1"/>
  <c r="AD291" i="1"/>
  <c r="AD288" i="1"/>
  <c r="AD287" i="1"/>
  <c r="AD286" i="1"/>
  <c r="AD277" i="1"/>
  <c r="AD798" i="1"/>
  <c r="AD797" i="1"/>
  <c r="AD269" i="1"/>
  <c r="AD266" i="1"/>
  <c r="AD264" i="1"/>
  <c r="AD263" i="1"/>
  <c r="AD262" i="1"/>
  <c r="AD261" i="1"/>
  <c r="AD258" i="1"/>
  <c r="AD254" i="1"/>
  <c r="AD253" i="1"/>
  <c r="AD251" i="1"/>
  <c r="AD249" i="1"/>
  <c r="AD248" i="1"/>
  <c r="AD247" i="1"/>
  <c r="AD245" i="1"/>
  <c r="AD237" i="1"/>
  <c r="AD236" i="1"/>
  <c r="AD234" i="1"/>
  <c r="AD233" i="1"/>
  <c r="AD243" i="1"/>
  <c r="AD238" i="1"/>
  <c r="AD240" i="1"/>
  <c r="AD239" i="1"/>
  <c r="AD228" i="1"/>
  <c r="AD227" i="1"/>
  <c r="AD242" i="1"/>
  <c r="AD220" i="1"/>
  <c r="AD218" i="1"/>
  <c r="AD217" i="1"/>
  <c r="AD216" i="1"/>
  <c r="AD215" i="1"/>
  <c r="AD212" i="1"/>
  <c r="AD211" i="1"/>
  <c r="AD209" i="1"/>
  <c r="AD207" i="1"/>
  <c r="AD194" i="1"/>
  <c r="AD193" i="1"/>
  <c r="AD192" i="1"/>
  <c r="AD191" i="1"/>
  <c r="AD190" i="1"/>
  <c r="AD205" i="1"/>
  <c r="AD201" i="1"/>
  <c r="AD198" i="1"/>
  <c r="AD186" i="1"/>
  <c r="AD184" i="1"/>
  <c r="AD183" i="1"/>
  <c r="AD179" i="1"/>
  <c r="AD176" i="1"/>
  <c r="AD175" i="1"/>
  <c r="AD174" i="1"/>
  <c r="AD173" i="1"/>
  <c r="AD172" i="1"/>
  <c r="AD170" i="1"/>
  <c r="AD168" i="1"/>
  <c r="AD166" i="1"/>
  <c r="AD163" i="1"/>
  <c r="AD160" i="1"/>
  <c r="AD159" i="1"/>
  <c r="AD158" i="1"/>
  <c r="AD155" i="1"/>
  <c r="AD154" i="1"/>
  <c r="AD152" i="1"/>
  <c r="AD151" i="1"/>
  <c r="AD150" i="1"/>
  <c r="AD142" i="1"/>
  <c r="AD140" i="1"/>
  <c r="AD138" i="1"/>
  <c r="AD133" i="1"/>
  <c r="AD132" i="1"/>
  <c r="AD131" i="1"/>
  <c r="AD127" i="1"/>
  <c r="AD125" i="1"/>
  <c r="AD123" i="1"/>
  <c r="AD122" i="1"/>
  <c r="AD120" i="1"/>
  <c r="AD119" i="1"/>
  <c r="AD118" i="1"/>
  <c r="AD117" i="1"/>
  <c r="AD115" i="1"/>
  <c r="AD113" i="1"/>
  <c r="AD112" i="1"/>
  <c r="AD108" i="1"/>
  <c r="AD106" i="1"/>
  <c r="AD105" i="1"/>
  <c r="AD104" i="1"/>
  <c r="AD91" i="1"/>
  <c r="AD89" i="1"/>
  <c r="AD88" i="1"/>
  <c r="AD85" i="1"/>
  <c r="AD84" i="1"/>
  <c r="AD81" i="1"/>
  <c r="AD80" i="1"/>
  <c r="AD79" i="1"/>
  <c r="AD78" i="1"/>
  <c r="AD76" i="1"/>
  <c r="AD73" i="1"/>
  <c r="AD71" i="1"/>
  <c r="AD70" i="1"/>
  <c r="AD68" i="1"/>
  <c r="AD67" i="1"/>
  <c r="AD66" i="1"/>
  <c r="AD65" i="1"/>
  <c r="AD64" i="1"/>
  <c r="AD63" i="1"/>
  <c r="AD62" i="1"/>
  <c r="AD59" i="1"/>
  <c r="AD58" i="1"/>
  <c r="AD57" i="1"/>
  <c r="AD54" i="1"/>
  <c r="AD53" i="1"/>
  <c r="AD52" i="1"/>
  <c r="AD50" i="1"/>
  <c r="AD49" i="1"/>
  <c r="AD48" i="1"/>
  <c r="AD42" i="1"/>
  <c r="AD40" i="1"/>
  <c r="AD39" i="1"/>
  <c r="AD37" i="1"/>
  <c r="AD36" i="1"/>
  <c r="AD35" i="1"/>
  <c r="AD31" i="1"/>
  <c r="AD30" i="1"/>
  <c r="AD29" i="1"/>
  <c r="AD26" i="1"/>
  <c r="AD25" i="1"/>
  <c r="AD24" i="1"/>
  <c r="AD23" i="1"/>
  <c r="AD22" i="1"/>
  <c r="AD21" i="1"/>
  <c r="AD20" i="1"/>
  <c r="AD17" i="1"/>
  <c r="AT40" i="1"/>
  <c r="AP40" i="1"/>
  <c r="AH40" i="1"/>
  <c r="Z40" i="1"/>
  <c r="W40" i="1"/>
  <c r="S40" i="1"/>
  <c r="R40" i="1"/>
  <c r="O40" i="1"/>
  <c r="N40" i="1"/>
  <c r="K40" i="1"/>
  <c r="AT501" i="1"/>
  <c r="AP501" i="1"/>
  <c r="AH501" i="1"/>
  <c r="Z501" i="1"/>
  <c r="W501" i="1"/>
  <c r="V501" i="1"/>
  <c r="S501" i="1"/>
  <c r="R501" i="1"/>
  <c r="O501" i="1"/>
  <c r="N501" i="1"/>
  <c r="K501" i="1"/>
  <c r="Z242" i="1"/>
  <c r="AT242" i="1"/>
  <c r="AP242" i="1"/>
  <c r="AH242" i="1"/>
  <c r="W242" i="1"/>
  <c r="V242" i="1"/>
  <c r="S242" i="1"/>
  <c r="R242" i="1"/>
  <c r="O242" i="1"/>
  <c r="N242" i="1"/>
  <c r="K242" i="1"/>
  <c r="AT42" i="1"/>
  <c r="AP42" i="1"/>
  <c r="AH42" i="1"/>
  <c r="Z42" i="1"/>
  <c r="W42" i="1"/>
  <c r="S42" i="1"/>
  <c r="R42" i="1"/>
  <c r="O42" i="1"/>
  <c r="N42" i="1"/>
  <c r="K42" i="1"/>
  <c r="AT350" i="1"/>
  <c r="AP350" i="1"/>
  <c r="AH350" i="1"/>
  <c r="Z350" i="1"/>
  <c r="W350" i="1"/>
  <c r="S350" i="1"/>
  <c r="R350" i="1"/>
  <c r="O350" i="1"/>
  <c r="N350" i="1"/>
  <c r="K350" i="1"/>
  <c r="AT329" i="1"/>
  <c r="AP329" i="1"/>
  <c r="AH329" i="1"/>
  <c r="Z329" i="1"/>
  <c r="W329" i="1"/>
  <c r="V329" i="1"/>
  <c r="S329" i="1"/>
  <c r="R329" i="1"/>
  <c r="O329" i="1"/>
  <c r="N329" i="1"/>
  <c r="K329" i="1"/>
  <c r="AH436" i="1"/>
  <c r="AH438" i="1"/>
  <c r="AT39" i="1"/>
  <c r="AP39" i="1"/>
  <c r="AH39" i="1"/>
  <c r="Z39" i="1"/>
  <c r="W39" i="1"/>
  <c r="V39" i="1"/>
  <c r="S39" i="1"/>
  <c r="R39" i="1"/>
  <c r="O39" i="1"/>
  <c r="N39" i="1"/>
  <c r="K39" i="1"/>
  <c r="AT565" i="1"/>
  <c r="AT237" i="1"/>
  <c r="AT58" i="1"/>
  <c r="AP237" i="1"/>
  <c r="AH237" i="1"/>
  <c r="Z237" i="1"/>
  <c r="W237" i="1"/>
  <c r="V237" i="1"/>
  <c r="S237" i="1"/>
  <c r="R237" i="1"/>
  <c r="O237" i="1"/>
  <c r="N237" i="1"/>
  <c r="K237" i="1"/>
  <c r="AT595" i="1"/>
  <c r="AP595" i="1"/>
  <c r="AH595" i="1"/>
  <c r="Z595" i="1"/>
  <c r="W595" i="1"/>
  <c r="V595" i="1"/>
  <c r="S595" i="1"/>
  <c r="R595" i="1"/>
  <c r="O595" i="1"/>
  <c r="N595" i="1"/>
  <c r="K595" i="1"/>
  <c r="AT417" i="1"/>
  <c r="AP417" i="1"/>
  <c r="AH417" i="1"/>
  <c r="Z417" i="1"/>
  <c r="W417" i="1"/>
  <c r="V417" i="1"/>
  <c r="S417" i="1"/>
  <c r="R417" i="1"/>
  <c r="O417" i="1"/>
  <c r="N417" i="1"/>
  <c r="K417" i="1"/>
  <c r="AT372" i="1"/>
  <c r="AP372" i="1"/>
  <c r="AH372" i="1"/>
  <c r="Z372" i="1"/>
  <c r="W372" i="1"/>
  <c r="V372" i="1"/>
  <c r="S372" i="1"/>
  <c r="R372" i="1"/>
  <c r="O372" i="1"/>
  <c r="N372" i="1"/>
  <c r="K372" i="1"/>
  <c r="AP58" i="1"/>
  <c r="AH58" i="1"/>
  <c r="Z58" i="1"/>
  <c r="W58" i="1"/>
  <c r="V58" i="1"/>
  <c r="S58" i="1"/>
  <c r="R58" i="1"/>
  <c r="O58" i="1"/>
  <c r="N58" i="1"/>
  <c r="K58" i="1"/>
  <c r="AP565" i="1"/>
  <c r="AH565" i="1"/>
  <c r="Z565" i="1"/>
  <c r="W565" i="1"/>
  <c r="V565" i="1"/>
  <c r="S565" i="1"/>
  <c r="R565" i="1"/>
  <c r="O565" i="1"/>
  <c r="N565" i="1"/>
  <c r="K565" i="1"/>
  <c r="AT155" i="1"/>
  <c r="AP155" i="1"/>
  <c r="AH155" i="1"/>
  <c r="Z155" i="1"/>
  <c r="W155" i="1"/>
  <c r="V155" i="1"/>
  <c r="S155" i="1"/>
  <c r="R155" i="1"/>
  <c r="O155" i="1"/>
  <c r="N155" i="1"/>
  <c r="K155" i="1"/>
  <c r="AT108" i="1"/>
  <c r="AP108" i="1"/>
  <c r="AH108" i="1"/>
  <c r="Z108" i="1"/>
  <c r="W108" i="1"/>
  <c r="V108" i="1"/>
  <c r="S108" i="1"/>
  <c r="R108" i="1"/>
  <c r="O108" i="1"/>
  <c r="N108" i="1"/>
  <c r="K108" i="1"/>
  <c r="AT194" i="1"/>
  <c r="AP194" i="1"/>
  <c r="AH194" i="1"/>
  <c r="Z194" i="1"/>
  <c r="W194" i="1"/>
  <c r="V194" i="1"/>
  <c r="S194" i="1"/>
  <c r="R194" i="1"/>
  <c r="O194" i="1"/>
  <c r="N194" i="1"/>
  <c r="K194" i="1"/>
  <c r="AT91" i="1"/>
  <c r="AP91" i="1"/>
  <c r="AH91" i="1"/>
  <c r="Z91" i="1"/>
  <c r="W91" i="1"/>
  <c r="V91" i="1"/>
  <c r="S91" i="1"/>
  <c r="R91" i="1"/>
  <c r="O91" i="1"/>
  <c r="N91" i="1"/>
  <c r="K91" i="1"/>
  <c r="AT286" i="1"/>
  <c r="AP286" i="1"/>
  <c r="AH286" i="1"/>
  <c r="Z286" i="1"/>
  <c r="W286" i="1"/>
  <c r="V286" i="1"/>
  <c r="S286" i="1"/>
  <c r="R286" i="1"/>
  <c r="O286" i="1"/>
  <c r="N286" i="1"/>
  <c r="K286" i="1"/>
  <c r="AT381" i="1"/>
  <c r="AP381" i="1"/>
  <c r="AH381" i="1"/>
  <c r="Z381" i="1"/>
  <c r="W381" i="1"/>
  <c r="V381" i="1"/>
  <c r="S381" i="1"/>
  <c r="R381" i="1"/>
  <c r="O381" i="1"/>
  <c r="N381" i="1"/>
  <c r="K381" i="1"/>
  <c r="AT140" i="1"/>
  <c r="AP140" i="1"/>
  <c r="AH140" i="1"/>
  <c r="Z140" i="1"/>
  <c r="W140" i="1"/>
  <c r="V140" i="1"/>
  <c r="S140" i="1"/>
  <c r="R140" i="1"/>
  <c r="O140" i="1"/>
  <c r="N140" i="1"/>
  <c r="K140" i="1"/>
  <c r="AT500" i="1"/>
  <c r="AP500" i="1"/>
  <c r="AH500" i="1"/>
  <c r="Z500" i="1"/>
  <c r="W500" i="1"/>
  <c r="V500" i="1"/>
  <c r="S500" i="1"/>
  <c r="R500" i="1"/>
  <c r="O500" i="1"/>
  <c r="N500" i="1"/>
  <c r="K500" i="1"/>
  <c r="AT600" i="1"/>
  <c r="AP600" i="1"/>
  <c r="AH600" i="1"/>
  <c r="Z600" i="1"/>
  <c r="W600" i="1"/>
  <c r="V600" i="1"/>
  <c r="S600" i="1"/>
  <c r="R600" i="1"/>
  <c r="O600" i="1"/>
  <c r="N600" i="1"/>
  <c r="K600" i="1"/>
  <c r="AT310" i="1"/>
  <c r="AP310" i="1"/>
  <c r="AH310" i="1"/>
  <c r="Z310" i="1"/>
  <c r="W310" i="1"/>
  <c r="V310" i="1"/>
  <c r="S310" i="1"/>
  <c r="R310" i="1"/>
  <c r="O310" i="1"/>
  <c r="N310" i="1"/>
  <c r="K310" i="1"/>
  <c r="AT469" i="1"/>
  <c r="AP469" i="1"/>
  <c r="AH469" i="1"/>
  <c r="Z469" i="1"/>
  <c r="W469" i="1"/>
  <c r="V469" i="1"/>
  <c r="S469" i="1"/>
  <c r="R469" i="1"/>
  <c r="O469" i="1"/>
  <c r="N469" i="1"/>
  <c r="K469" i="1"/>
  <c r="AT131" i="1"/>
  <c r="AP131" i="1"/>
  <c r="AH131" i="1"/>
  <c r="Z131" i="1"/>
  <c r="W131" i="1"/>
  <c r="S131" i="1"/>
  <c r="R131" i="1"/>
  <c r="O131" i="1"/>
  <c r="N131" i="1"/>
  <c r="K131" i="1"/>
  <c r="AT254" i="1"/>
  <c r="AP254" i="1"/>
  <c r="AH254" i="1"/>
  <c r="Z254" i="1"/>
  <c r="W254" i="1"/>
  <c r="V254" i="1"/>
  <c r="S254" i="1"/>
  <c r="R254" i="1"/>
  <c r="O254" i="1"/>
  <c r="N254" i="1"/>
  <c r="K254" i="1"/>
  <c r="V730" i="1"/>
  <c r="V740" i="1"/>
  <c r="V739" i="1"/>
  <c r="V738" i="1"/>
  <c r="V731" i="1"/>
  <c r="V725" i="1"/>
  <c r="V724" i="1"/>
  <c r="V723" i="1"/>
  <c r="V722" i="1"/>
  <c r="V721" i="1"/>
  <c r="V720" i="1"/>
  <c r="V715" i="1"/>
  <c r="V714" i="1"/>
  <c r="V718" i="1"/>
  <c r="V711" i="1"/>
  <c r="V710" i="1"/>
  <c r="V709" i="1"/>
  <c r="V708" i="1"/>
  <c r="V707" i="1"/>
  <c r="V706" i="1"/>
  <c r="V705" i="1"/>
  <c r="V703" i="1"/>
  <c r="V701" i="1"/>
  <c r="V700" i="1"/>
  <c r="V699" i="1"/>
  <c r="V697" i="1"/>
  <c r="V696" i="1"/>
  <c r="V689" i="1"/>
  <c r="V688" i="1"/>
  <c r="V687" i="1"/>
  <c r="V686" i="1"/>
  <c r="V685" i="1"/>
  <c r="V684" i="1"/>
  <c r="V683" i="1"/>
  <c r="V682" i="1"/>
  <c r="V681" i="1"/>
  <c r="V680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4" i="1"/>
  <c r="V633" i="1"/>
  <c r="V632" i="1"/>
  <c r="V631" i="1"/>
  <c r="V630" i="1"/>
  <c r="V629" i="1"/>
  <c r="V628" i="1"/>
  <c r="V627" i="1"/>
  <c r="V624" i="1"/>
  <c r="V623" i="1"/>
  <c r="V622" i="1"/>
  <c r="V621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599" i="1"/>
  <c r="V596" i="1"/>
  <c r="V593" i="1"/>
  <c r="V592" i="1"/>
  <c r="V591" i="1"/>
  <c r="V590" i="1"/>
  <c r="V589" i="1"/>
  <c r="V588" i="1"/>
  <c r="V587" i="1"/>
  <c r="V586" i="1"/>
  <c r="V585" i="1"/>
  <c r="V584" i="1"/>
  <c r="V581" i="1"/>
  <c r="V580" i="1"/>
  <c r="V576" i="1"/>
  <c r="V570" i="1"/>
  <c r="V569" i="1"/>
  <c r="V568" i="1"/>
  <c r="V567" i="1"/>
  <c r="V566" i="1"/>
  <c r="V563" i="1"/>
  <c r="V550" i="1"/>
  <c r="V542" i="1"/>
  <c r="V554" i="1"/>
  <c r="V546" i="1"/>
  <c r="V541" i="1"/>
  <c r="V552" i="1"/>
  <c r="V549" i="1"/>
  <c r="V548" i="1"/>
  <c r="V560" i="1"/>
  <c r="V556" i="1"/>
  <c r="V544" i="1"/>
  <c r="V557" i="1"/>
  <c r="V540" i="1"/>
  <c r="V539" i="1"/>
  <c r="V545" i="1"/>
  <c r="V538" i="1"/>
  <c r="V536" i="1"/>
  <c r="V535" i="1"/>
  <c r="V562" i="1"/>
  <c r="V534" i="1"/>
  <c r="V559" i="1"/>
  <c r="V533" i="1"/>
  <c r="V532" i="1"/>
  <c r="V531" i="1"/>
  <c r="V530" i="1"/>
  <c r="V529" i="1"/>
  <c r="V528" i="1"/>
  <c r="V527" i="1"/>
  <c r="V525" i="1"/>
  <c r="V524" i="1"/>
  <c r="V521" i="1"/>
  <c r="V523" i="1"/>
  <c r="V517" i="1"/>
  <c r="V518" i="1"/>
  <c r="V514" i="1"/>
  <c r="V513" i="1"/>
  <c r="V511" i="1"/>
  <c r="V512" i="1"/>
  <c r="V507" i="1"/>
  <c r="V522" i="1"/>
  <c r="V504" i="1"/>
  <c r="V503" i="1"/>
  <c r="V498" i="1"/>
  <c r="V497" i="1"/>
  <c r="V495" i="1"/>
  <c r="V494" i="1"/>
  <c r="V493" i="1"/>
  <c r="V492" i="1"/>
  <c r="V491" i="1"/>
  <c r="V490" i="1"/>
  <c r="V424" i="1"/>
  <c r="V487" i="1"/>
  <c r="V486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68" i="1"/>
  <c r="V467" i="1"/>
  <c r="V466" i="1"/>
  <c r="V465" i="1"/>
  <c r="V463" i="1"/>
  <c r="V462" i="1"/>
  <c r="V459" i="1"/>
  <c r="V458" i="1"/>
  <c r="V453" i="1"/>
  <c r="V451" i="1"/>
  <c r="V449" i="1"/>
  <c r="V446" i="1"/>
  <c r="V445" i="1"/>
  <c r="V443" i="1"/>
  <c r="V442" i="1"/>
  <c r="V440" i="1"/>
  <c r="V439" i="1"/>
  <c r="V438" i="1"/>
  <c r="V436" i="1"/>
  <c r="V434" i="1"/>
  <c r="V431" i="1"/>
  <c r="V428" i="1"/>
  <c r="V427" i="1"/>
  <c r="V426" i="1"/>
  <c r="V423" i="1"/>
  <c r="V422" i="1"/>
  <c r="V421" i="1"/>
  <c r="V419" i="1"/>
  <c r="V418" i="1"/>
  <c r="V414" i="1"/>
  <c r="V413" i="1"/>
  <c r="V409" i="1"/>
  <c r="V408" i="1"/>
  <c r="V407" i="1"/>
  <c r="V406" i="1"/>
  <c r="V405" i="1"/>
  <c r="V404" i="1"/>
  <c r="V403" i="1"/>
  <c r="V402" i="1"/>
  <c r="V401" i="1"/>
  <c r="V400" i="1"/>
  <c r="V398" i="1"/>
  <c r="V388" i="1"/>
  <c r="V396" i="1"/>
  <c r="V395" i="1"/>
  <c r="V394" i="1"/>
  <c r="V393" i="1"/>
  <c r="V389" i="1"/>
  <c r="V385" i="1"/>
  <c r="V361" i="1"/>
  <c r="V345" i="1"/>
  <c r="V362" i="1"/>
  <c r="V340" i="1"/>
  <c r="V339" i="1"/>
  <c r="V338" i="1"/>
  <c r="V337" i="1"/>
  <c r="V336" i="1"/>
  <c r="V335" i="1"/>
  <c r="V334" i="1"/>
  <c r="V333" i="1"/>
  <c r="V332" i="1"/>
  <c r="V331" i="1"/>
  <c r="V328" i="1"/>
  <c r="V326" i="1"/>
  <c r="V324" i="1"/>
  <c r="V323" i="1"/>
  <c r="V322" i="1"/>
  <c r="V321" i="1"/>
  <c r="V309" i="1"/>
  <c r="V308" i="1"/>
  <c r="V306" i="1"/>
  <c r="V305" i="1"/>
  <c r="V304" i="1"/>
  <c r="V295" i="1"/>
  <c r="V301" i="1"/>
  <c r="V302" i="1"/>
  <c r="V298" i="1"/>
  <c r="V297" i="1"/>
  <c r="V293" i="1"/>
  <c r="V303" i="1"/>
  <c r="V291" i="1"/>
  <c r="V288" i="1"/>
  <c r="V287" i="1"/>
  <c r="V277" i="1"/>
  <c r="V798" i="1"/>
  <c r="V797" i="1"/>
  <c r="V266" i="1"/>
  <c r="V262" i="1"/>
  <c r="V258" i="1"/>
  <c r="V253" i="1"/>
  <c r="V249" i="1"/>
  <c r="V247" i="1"/>
  <c r="V236" i="1"/>
  <c r="V234" i="1"/>
  <c r="V233" i="1"/>
  <c r="V240" i="1"/>
  <c r="V228" i="1"/>
  <c r="V227" i="1"/>
  <c r="V220" i="1"/>
  <c r="V217" i="1"/>
  <c r="V216" i="1"/>
  <c r="V215" i="1"/>
  <c r="V211" i="1"/>
  <c r="V191" i="1"/>
  <c r="V190" i="1"/>
  <c r="V205" i="1"/>
  <c r="V201" i="1"/>
  <c r="V184" i="1"/>
  <c r="V183" i="1"/>
  <c r="V176" i="1"/>
  <c r="V175" i="1"/>
  <c r="V174" i="1"/>
  <c r="V173" i="1"/>
  <c r="V172" i="1"/>
  <c r="V170" i="1"/>
  <c r="V168" i="1"/>
  <c r="V166" i="1"/>
  <c r="V163" i="1"/>
  <c r="V160" i="1"/>
  <c r="V154" i="1"/>
  <c r="V151" i="1"/>
  <c r="V150" i="1"/>
  <c r="V142" i="1"/>
  <c r="V133" i="1"/>
  <c r="V132" i="1"/>
  <c r="V125" i="1"/>
  <c r="V123" i="1"/>
  <c r="V120" i="1"/>
  <c r="V119" i="1"/>
  <c r="V118" i="1"/>
  <c r="V117" i="1"/>
  <c r="V115" i="1"/>
  <c r="V113" i="1"/>
  <c r="V112" i="1"/>
  <c r="V88" i="1"/>
  <c r="V85" i="1"/>
  <c r="V84" i="1"/>
  <c r="V81" i="1"/>
  <c r="V70" i="1"/>
  <c r="V66" i="1"/>
  <c r="V65" i="1"/>
  <c r="V64" i="1"/>
  <c r="V63" i="1"/>
  <c r="V54" i="1"/>
  <c r="V53" i="1"/>
  <c r="V52" i="1"/>
  <c r="V48" i="1"/>
  <c r="V36" i="1"/>
  <c r="V35" i="1"/>
  <c r="V31" i="1"/>
  <c r="V26" i="1"/>
  <c r="V24" i="1"/>
  <c r="V23" i="1"/>
  <c r="V21" i="1"/>
  <c r="S730" i="1"/>
  <c r="S740" i="1"/>
  <c r="S739" i="1"/>
  <c r="S738" i="1"/>
  <c r="S731" i="1"/>
  <c r="S725" i="1"/>
  <c r="S724" i="1"/>
  <c r="S723" i="1"/>
  <c r="S722" i="1"/>
  <c r="S721" i="1"/>
  <c r="S720" i="1"/>
  <c r="S715" i="1"/>
  <c r="S714" i="1"/>
  <c r="S718" i="1"/>
  <c r="S711" i="1"/>
  <c r="S710" i="1"/>
  <c r="S709" i="1"/>
  <c r="S708" i="1"/>
  <c r="S707" i="1"/>
  <c r="S706" i="1"/>
  <c r="S705" i="1"/>
  <c r="S703" i="1"/>
  <c r="S701" i="1"/>
  <c r="S700" i="1"/>
  <c r="S699" i="1"/>
  <c r="S697" i="1"/>
  <c r="S696" i="1"/>
  <c r="S689" i="1"/>
  <c r="S688" i="1"/>
  <c r="S687" i="1"/>
  <c r="S686" i="1"/>
  <c r="S685" i="1"/>
  <c r="S684" i="1"/>
  <c r="S683" i="1"/>
  <c r="S682" i="1"/>
  <c r="S681" i="1"/>
  <c r="S680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4" i="1"/>
  <c r="S633" i="1"/>
  <c r="S632" i="1"/>
  <c r="S631" i="1"/>
  <c r="S630" i="1"/>
  <c r="S629" i="1"/>
  <c r="S628" i="1"/>
  <c r="S627" i="1"/>
  <c r="S624" i="1"/>
  <c r="S623" i="1"/>
  <c r="S622" i="1"/>
  <c r="S621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599" i="1"/>
  <c r="S596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6" i="1"/>
  <c r="S574" i="1"/>
  <c r="S573" i="1"/>
  <c r="S570" i="1"/>
  <c r="S569" i="1"/>
  <c r="S568" i="1"/>
  <c r="S567" i="1"/>
  <c r="S566" i="1"/>
  <c r="S564" i="1"/>
  <c r="S572" i="1"/>
  <c r="S563" i="1"/>
  <c r="S550" i="1"/>
  <c r="S542" i="1"/>
  <c r="S554" i="1"/>
  <c r="S546" i="1"/>
  <c r="S541" i="1"/>
  <c r="S552" i="1"/>
  <c r="S549" i="1"/>
  <c r="S548" i="1"/>
  <c r="S560" i="1"/>
  <c r="S556" i="1"/>
  <c r="S544" i="1"/>
  <c r="S557" i="1"/>
  <c r="S540" i="1"/>
  <c r="S539" i="1"/>
  <c r="S545" i="1"/>
  <c r="S538" i="1"/>
  <c r="S536" i="1"/>
  <c r="S535" i="1"/>
  <c r="S562" i="1"/>
  <c r="S534" i="1"/>
  <c r="S559" i="1"/>
  <c r="S533" i="1"/>
  <c r="S532" i="1"/>
  <c r="S531" i="1"/>
  <c r="S530" i="1"/>
  <c r="S529" i="1"/>
  <c r="S528" i="1"/>
  <c r="S527" i="1"/>
  <c r="S525" i="1"/>
  <c r="S524" i="1"/>
  <c r="S521" i="1"/>
  <c r="S523" i="1"/>
  <c r="S517" i="1"/>
  <c r="S518" i="1"/>
  <c r="S514" i="1"/>
  <c r="S513" i="1"/>
  <c r="S511" i="1"/>
  <c r="S512" i="1"/>
  <c r="S507" i="1"/>
  <c r="S522" i="1"/>
  <c r="S504" i="1"/>
  <c r="S503" i="1"/>
  <c r="S498" i="1"/>
  <c r="S497" i="1"/>
  <c r="S495" i="1"/>
  <c r="S494" i="1"/>
  <c r="S493" i="1"/>
  <c r="S492" i="1"/>
  <c r="S491" i="1"/>
  <c r="S490" i="1"/>
  <c r="S424" i="1"/>
  <c r="S487" i="1"/>
  <c r="S486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68" i="1"/>
  <c r="S467" i="1"/>
  <c r="S466" i="1"/>
  <c r="S465" i="1"/>
  <c r="S463" i="1"/>
  <c r="S462" i="1"/>
  <c r="S459" i="1"/>
  <c r="S458" i="1"/>
  <c r="S453" i="1"/>
  <c r="S451" i="1"/>
  <c r="S449" i="1"/>
  <c r="S446" i="1"/>
  <c r="S445" i="1"/>
  <c r="S443" i="1"/>
  <c r="S442" i="1"/>
  <c r="S440" i="1"/>
  <c r="S439" i="1"/>
  <c r="S438" i="1"/>
  <c r="S436" i="1"/>
  <c r="S434" i="1"/>
  <c r="S431" i="1"/>
  <c r="S430" i="1"/>
  <c r="S429" i="1"/>
  <c r="S428" i="1"/>
  <c r="S427" i="1"/>
  <c r="S426" i="1"/>
  <c r="S423" i="1"/>
  <c r="S422" i="1"/>
  <c r="S421" i="1"/>
  <c r="S419" i="1"/>
  <c r="S418" i="1"/>
  <c r="S414" i="1"/>
  <c r="S413" i="1"/>
  <c r="S409" i="1"/>
  <c r="S408" i="1"/>
  <c r="S407" i="1"/>
  <c r="S406" i="1"/>
  <c r="S405" i="1"/>
  <c r="S404" i="1"/>
  <c r="S403" i="1"/>
  <c r="S402" i="1"/>
  <c r="S401" i="1"/>
  <c r="S400" i="1"/>
  <c r="S398" i="1"/>
  <c r="S388" i="1"/>
  <c r="S396" i="1"/>
  <c r="S395" i="1"/>
  <c r="S394" i="1"/>
  <c r="S393" i="1"/>
  <c r="S392" i="1"/>
  <c r="S389" i="1"/>
  <c r="S391" i="1"/>
  <c r="S390" i="1"/>
  <c r="S385" i="1"/>
  <c r="S384" i="1"/>
  <c r="S375" i="1"/>
  <c r="S373" i="1"/>
  <c r="S369" i="1"/>
  <c r="S367" i="1"/>
  <c r="S361" i="1"/>
  <c r="S360" i="1"/>
  <c r="S353" i="1"/>
  <c r="S351" i="1"/>
  <c r="S348" i="1"/>
  <c r="S344" i="1"/>
  <c r="S345" i="1"/>
  <c r="S362" i="1"/>
  <c r="S340" i="1"/>
  <c r="S339" i="1"/>
  <c r="S338" i="1"/>
  <c r="S337" i="1"/>
  <c r="S336" i="1"/>
  <c r="S335" i="1"/>
  <c r="S334" i="1"/>
  <c r="S333" i="1"/>
  <c r="S332" i="1"/>
  <c r="S331" i="1"/>
  <c r="S328" i="1"/>
  <c r="S326" i="1"/>
  <c r="S324" i="1"/>
  <c r="S323" i="1"/>
  <c r="S322" i="1"/>
  <c r="S321" i="1"/>
  <c r="S320" i="1"/>
  <c r="S314" i="1"/>
  <c r="S313" i="1"/>
  <c r="S309" i="1"/>
  <c r="S308" i="1"/>
  <c r="S306" i="1"/>
  <c r="S305" i="1"/>
  <c r="S304" i="1"/>
  <c r="S295" i="1"/>
  <c r="S301" i="1"/>
  <c r="S302" i="1"/>
  <c r="S298" i="1"/>
  <c r="S297" i="1"/>
  <c r="S293" i="1"/>
  <c r="S282" i="1"/>
  <c r="S280" i="1"/>
  <c r="S303" i="1"/>
  <c r="S291" i="1"/>
  <c r="S288" i="1"/>
  <c r="S287" i="1"/>
  <c r="S277" i="1"/>
  <c r="S798" i="1"/>
  <c r="S797" i="1"/>
  <c r="S269" i="1"/>
  <c r="S266" i="1"/>
  <c r="S264" i="1"/>
  <c r="S263" i="1"/>
  <c r="S262" i="1"/>
  <c r="S261" i="1"/>
  <c r="S258" i="1"/>
  <c r="S253" i="1"/>
  <c r="S251" i="1"/>
  <c r="S249" i="1"/>
  <c r="S248" i="1"/>
  <c r="S247" i="1"/>
  <c r="S245" i="1"/>
  <c r="S236" i="1"/>
  <c r="S234" i="1"/>
  <c r="S233" i="1"/>
  <c r="S243" i="1"/>
  <c r="S238" i="1"/>
  <c r="S240" i="1"/>
  <c r="S239" i="1"/>
  <c r="S228" i="1"/>
  <c r="S227" i="1"/>
  <c r="S220" i="1"/>
  <c r="S218" i="1"/>
  <c r="S217" i="1"/>
  <c r="S216" i="1"/>
  <c r="S215" i="1"/>
  <c r="S212" i="1"/>
  <c r="S211" i="1"/>
  <c r="S209" i="1"/>
  <c r="S207" i="1"/>
  <c r="S193" i="1"/>
  <c r="S192" i="1"/>
  <c r="S191" i="1"/>
  <c r="S190" i="1"/>
  <c r="S205" i="1"/>
  <c r="S201" i="1"/>
  <c r="S198" i="1"/>
  <c r="S186" i="1"/>
  <c r="S184" i="1"/>
  <c r="S183" i="1"/>
  <c r="S179" i="1"/>
  <c r="S176" i="1"/>
  <c r="S175" i="1"/>
  <c r="S174" i="1"/>
  <c r="S173" i="1"/>
  <c r="S172" i="1"/>
  <c r="S170" i="1"/>
  <c r="S168" i="1"/>
  <c r="S166" i="1"/>
  <c r="S163" i="1"/>
  <c r="S160" i="1"/>
  <c r="S159" i="1"/>
  <c r="S158" i="1"/>
  <c r="S154" i="1"/>
  <c r="S152" i="1"/>
  <c r="S151" i="1"/>
  <c r="S150" i="1"/>
  <c r="S142" i="1"/>
  <c r="S138" i="1"/>
  <c r="S133" i="1"/>
  <c r="S132" i="1"/>
  <c r="S127" i="1"/>
  <c r="S125" i="1"/>
  <c r="S123" i="1"/>
  <c r="S122" i="1"/>
  <c r="S120" i="1"/>
  <c r="S119" i="1"/>
  <c r="S118" i="1"/>
  <c r="S117" i="1"/>
  <c r="S115" i="1"/>
  <c r="S113" i="1"/>
  <c r="S112" i="1"/>
  <c r="S106" i="1"/>
  <c r="S105" i="1"/>
  <c r="S104" i="1"/>
  <c r="S89" i="1"/>
  <c r="S88" i="1"/>
  <c r="S85" i="1"/>
  <c r="S84" i="1"/>
  <c r="S81" i="1"/>
  <c r="S80" i="1"/>
  <c r="S79" i="1"/>
  <c r="S78" i="1"/>
  <c r="S76" i="1"/>
  <c r="S73" i="1"/>
  <c r="S71" i="1"/>
  <c r="S70" i="1"/>
  <c r="S68" i="1"/>
  <c r="S67" i="1"/>
  <c r="S66" i="1"/>
  <c r="S65" i="1"/>
  <c r="S64" i="1"/>
  <c r="S63" i="1"/>
  <c r="S62" i="1"/>
  <c r="S59" i="1"/>
  <c r="S57" i="1"/>
  <c r="S54" i="1"/>
  <c r="S53" i="1"/>
  <c r="S52" i="1"/>
  <c r="S50" i="1"/>
  <c r="S49" i="1"/>
  <c r="S48" i="1"/>
  <c r="S37" i="1"/>
  <c r="S36" i="1"/>
  <c r="S35" i="1"/>
  <c r="S31" i="1"/>
  <c r="S30" i="1"/>
  <c r="S29" i="1"/>
  <c r="S26" i="1"/>
  <c r="S25" i="1"/>
  <c r="S24" i="1"/>
  <c r="S23" i="1"/>
  <c r="S22" i="1"/>
  <c r="S21" i="1"/>
  <c r="S20" i="1"/>
  <c r="S17" i="1"/>
  <c r="AT54" i="1"/>
  <c r="AP54" i="1"/>
  <c r="AH54" i="1"/>
  <c r="Z54" i="1"/>
  <c r="W54" i="1"/>
  <c r="R54" i="1"/>
  <c r="O54" i="1"/>
  <c r="N54" i="1"/>
  <c r="K54" i="1"/>
  <c r="AT730" i="1"/>
  <c r="AT740" i="1"/>
  <c r="AT739" i="1"/>
  <c r="AT738" i="1"/>
  <c r="AT731" i="1"/>
  <c r="AT725" i="1"/>
  <c r="AT724" i="1"/>
  <c r="AT723" i="1"/>
  <c r="AT722" i="1"/>
  <c r="AT721" i="1"/>
  <c r="AT720" i="1"/>
  <c r="AT715" i="1"/>
  <c r="AT714" i="1"/>
  <c r="AT718" i="1"/>
  <c r="AT711" i="1"/>
  <c r="AT710" i="1"/>
  <c r="AT709" i="1"/>
  <c r="AT708" i="1"/>
  <c r="AT707" i="1"/>
  <c r="AT706" i="1"/>
  <c r="AT705" i="1"/>
  <c r="AT703" i="1"/>
  <c r="AT701" i="1"/>
  <c r="AT700" i="1"/>
  <c r="AT699" i="1"/>
  <c r="AT697" i="1"/>
  <c r="AT696" i="1"/>
  <c r="AT689" i="1"/>
  <c r="AT688" i="1"/>
  <c r="AT687" i="1"/>
  <c r="AT686" i="1"/>
  <c r="AT685" i="1"/>
  <c r="AT684" i="1"/>
  <c r="AT683" i="1"/>
  <c r="AT682" i="1"/>
  <c r="AT681" i="1"/>
  <c r="AT680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4" i="1"/>
  <c r="AT633" i="1"/>
  <c r="AT632" i="1"/>
  <c r="AT631" i="1"/>
  <c r="AT630" i="1"/>
  <c r="AT629" i="1"/>
  <c r="AT628" i="1"/>
  <c r="AT627" i="1"/>
  <c r="AT624" i="1"/>
  <c r="AT623" i="1"/>
  <c r="AT622" i="1"/>
  <c r="AT621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599" i="1"/>
  <c r="AT596" i="1"/>
  <c r="AT593" i="1"/>
  <c r="AT592" i="1"/>
  <c r="AT591" i="1"/>
  <c r="AT590" i="1"/>
  <c r="AT589" i="1"/>
  <c r="AT588" i="1"/>
  <c r="AT587" i="1"/>
  <c r="AT586" i="1"/>
  <c r="AT585" i="1"/>
  <c r="AT584" i="1"/>
  <c r="AT583" i="1"/>
  <c r="AT582" i="1"/>
  <c r="AT581" i="1"/>
  <c r="AT580" i="1"/>
  <c r="AT579" i="1"/>
  <c r="AT578" i="1"/>
  <c r="AT576" i="1"/>
  <c r="AT574" i="1"/>
  <c r="AT573" i="1"/>
  <c r="AT570" i="1"/>
  <c r="AT569" i="1"/>
  <c r="AT568" i="1"/>
  <c r="AT567" i="1"/>
  <c r="AT566" i="1"/>
  <c r="AT564" i="1"/>
  <c r="AT572" i="1"/>
  <c r="AT563" i="1"/>
  <c r="AT550" i="1"/>
  <c r="AT542" i="1"/>
  <c r="AT554" i="1"/>
  <c r="AT546" i="1"/>
  <c r="AT541" i="1"/>
  <c r="AT552" i="1"/>
  <c r="AT549" i="1"/>
  <c r="AT548" i="1"/>
  <c r="AT560" i="1"/>
  <c r="AT556" i="1"/>
  <c r="AT544" i="1"/>
  <c r="AT557" i="1"/>
  <c r="AT540" i="1"/>
  <c r="AT539" i="1"/>
  <c r="AT545" i="1"/>
  <c r="AT538" i="1"/>
  <c r="AT536" i="1"/>
  <c r="AT535" i="1"/>
  <c r="AT562" i="1"/>
  <c r="AT534" i="1"/>
  <c r="AT559" i="1"/>
  <c r="AT533" i="1"/>
  <c r="AT532" i="1"/>
  <c r="AT531" i="1"/>
  <c r="AT530" i="1"/>
  <c r="AT529" i="1"/>
  <c r="AT528" i="1"/>
  <c r="AT527" i="1"/>
  <c r="AT525" i="1"/>
  <c r="AT524" i="1"/>
  <c r="AT521" i="1"/>
  <c r="AT523" i="1"/>
  <c r="AT517" i="1"/>
  <c r="AT518" i="1"/>
  <c r="AT514" i="1"/>
  <c r="AT513" i="1"/>
  <c r="AT511" i="1"/>
  <c r="AT512" i="1"/>
  <c r="AT507" i="1"/>
  <c r="AT522" i="1"/>
  <c r="AT504" i="1"/>
  <c r="AT503" i="1"/>
  <c r="AT498" i="1"/>
  <c r="AT497" i="1"/>
  <c r="AT495" i="1"/>
  <c r="AT494" i="1"/>
  <c r="AT493" i="1"/>
  <c r="AT492" i="1"/>
  <c r="AT491" i="1"/>
  <c r="AT490" i="1"/>
  <c r="AT424" i="1"/>
  <c r="AT487" i="1"/>
  <c r="AT486" i="1"/>
  <c r="AT484" i="1"/>
  <c r="AT483" i="1"/>
  <c r="AT482" i="1"/>
  <c r="AT481" i="1"/>
  <c r="AT480" i="1"/>
  <c r="AT479" i="1"/>
  <c r="AT478" i="1"/>
  <c r="AT477" i="1"/>
  <c r="AT476" i="1"/>
  <c r="AT475" i="1"/>
  <c r="AT474" i="1"/>
  <c r="AT473" i="1"/>
  <c r="AT468" i="1"/>
  <c r="AT467" i="1"/>
  <c r="AT466" i="1"/>
  <c r="AT465" i="1"/>
  <c r="AT463" i="1"/>
  <c r="AT462" i="1"/>
  <c r="AT459" i="1"/>
  <c r="AT458" i="1"/>
  <c r="AT453" i="1"/>
  <c r="AT451" i="1"/>
  <c r="AT449" i="1"/>
  <c r="AT446" i="1"/>
  <c r="AT445" i="1"/>
  <c r="AT443" i="1"/>
  <c r="AT442" i="1"/>
  <c r="AT440" i="1"/>
  <c r="AT439" i="1"/>
  <c r="AT438" i="1"/>
  <c r="AT436" i="1"/>
  <c r="AT434" i="1"/>
  <c r="AT431" i="1"/>
  <c r="AT430" i="1"/>
  <c r="AT429" i="1"/>
  <c r="AT428" i="1"/>
  <c r="AT427" i="1"/>
  <c r="AT426" i="1"/>
  <c r="AT423" i="1"/>
  <c r="AT422" i="1"/>
  <c r="AT421" i="1"/>
  <c r="AT419" i="1"/>
  <c r="AT418" i="1"/>
  <c r="AT414" i="1"/>
  <c r="AT413" i="1"/>
  <c r="AT409" i="1"/>
  <c r="AT408" i="1"/>
  <c r="AT407" i="1"/>
  <c r="AT406" i="1"/>
  <c r="AT405" i="1"/>
  <c r="AT404" i="1"/>
  <c r="AT403" i="1"/>
  <c r="AT402" i="1"/>
  <c r="AT401" i="1"/>
  <c r="AT400" i="1"/>
  <c r="AT398" i="1"/>
  <c r="AT388" i="1"/>
  <c r="AT396" i="1"/>
  <c r="AT395" i="1"/>
  <c r="AT394" i="1"/>
  <c r="AT393" i="1"/>
  <c r="AT392" i="1"/>
  <c r="AT389" i="1"/>
  <c r="AT391" i="1"/>
  <c r="AT390" i="1"/>
  <c r="AT385" i="1"/>
  <c r="AT384" i="1"/>
  <c r="AT375" i="1"/>
  <c r="AT373" i="1"/>
  <c r="AT369" i="1"/>
  <c r="AT367" i="1"/>
  <c r="AT361" i="1"/>
  <c r="AT360" i="1"/>
  <c r="AT353" i="1"/>
  <c r="AT351" i="1"/>
  <c r="AT348" i="1"/>
  <c r="AT344" i="1"/>
  <c r="AT345" i="1"/>
  <c r="AT362" i="1"/>
  <c r="AT340" i="1"/>
  <c r="AT339" i="1"/>
  <c r="AT338" i="1"/>
  <c r="AT337" i="1"/>
  <c r="AT336" i="1"/>
  <c r="AT335" i="1"/>
  <c r="AT334" i="1"/>
  <c r="AT333" i="1"/>
  <c r="AT332" i="1"/>
  <c r="AT331" i="1"/>
  <c r="AT328" i="1"/>
  <c r="AT326" i="1"/>
  <c r="AT324" i="1"/>
  <c r="AT323" i="1"/>
  <c r="AT322" i="1"/>
  <c r="AT321" i="1"/>
  <c r="AT320" i="1"/>
  <c r="AT314" i="1"/>
  <c r="AT313" i="1"/>
  <c r="AT309" i="1"/>
  <c r="AT308" i="1"/>
  <c r="AT306" i="1"/>
  <c r="AT305" i="1"/>
  <c r="AT304" i="1"/>
  <c r="AT295" i="1"/>
  <c r="AT301" i="1"/>
  <c r="AT302" i="1"/>
  <c r="AT298" i="1"/>
  <c r="AT297" i="1"/>
  <c r="AT293" i="1"/>
  <c r="AT282" i="1"/>
  <c r="AT280" i="1"/>
  <c r="AT303" i="1"/>
  <c r="AT291" i="1"/>
  <c r="AT288" i="1"/>
  <c r="AT287" i="1"/>
  <c r="AT277" i="1"/>
  <c r="AT798" i="1"/>
  <c r="AT797" i="1"/>
  <c r="AT269" i="1"/>
  <c r="AT266" i="1"/>
  <c r="AT264" i="1"/>
  <c r="AT263" i="1"/>
  <c r="AT262" i="1"/>
  <c r="AT261" i="1"/>
  <c r="AT258" i="1"/>
  <c r="AT253" i="1"/>
  <c r="AT251" i="1"/>
  <c r="AT249" i="1"/>
  <c r="AT248" i="1"/>
  <c r="AT247" i="1"/>
  <c r="AT245" i="1"/>
  <c r="AT236" i="1"/>
  <c r="AT234" i="1"/>
  <c r="AT233" i="1"/>
  <c r="AT243" i="1"/>
  <c r="AT238" i="1"/>
  <c r="AT240" i="1"/>
  <c r="AT239" i="1"/>
  <c r="AT228" i="1"/>
  <c r="AT227" i="1"/>
  <c r="AT220" i="1"/>
  <c r="AT218" i="1"/>
  <c r="AT217" i="1"/>
  <c r="AT216" i="1"/>
  <c r="AT215" i="1"/>
  <c r="AT212" i="1"/>
  <c r="AT211" i="1"/>
  <c r="AT209" i="1"/>
  <c r="AT207" i="1"/>
  <c r="AT193" i="1"/>
  <c r="AT192" i="1"/>
  <c r="AT191" i="1"/>
  <c r="AT190" i="1"/>
  <c r="AT205" i="1"/>
  <c r="AT201" i="1"/>
  <c r="AT198" i="1"/>
  <c r="AT186" i="1"/>
  <c r="AT184" i="1"/>
  <c r="AT183" i="1"/>
  <c r="AT179" i="1"/>
  <c r="AT176" i="1"/>
  <c r="AT175" i="1"/>
  <c r="AT174" i="1"/>
  <c r="AT173" i="1"/>
  <c r="AT172" i="1"/>
  <c r="AT170" i="1"/>
  <c r="AT168" i="1"/>
  <c r="AT166" i="1"/>
  <c r="AT163" i="1"/>
  <c r="AT160" i="1"/>
  <c r="AT159" i="1"/>
  <c r="AT158" i="1"/>
  <c r="AT154" i="1"/>
  <c r="AT152" i="1"/>
  <c r="AT151" i="1"/>
  <c r="AT150" i="1"/>
  <c r="AT142" i="1"/>
  <c r="AT138" i="1"/>
  <c r="AT133" i="1"/>
  <c r="AT132" i="1"/>
  <c r="AT127" i="1"/>
  <c r="AT125" i="1"/>
  <c r="AT123" i="1"/>
  <c r="AT122" i="1"/>
  <c r="AT120" i="1"/>
  <c r="AT119" i="1"/>
  <c r="AT118" i="1"/>
  <c r="AT117" i="1"/>
  <c r="AT115" i="1"/>
  <c r="AT113" i="1"/>
  <c r="AT112" i="1"/>
  <c r="AT106" i="1"/>
  <c r="AT105" i="1"/>
  <c r="AT104" i="1"/>
  <c r="AT89" i="1"/>
  <c r="AT88" i="1"/>
  <c r="AT85" i="1"/>
  <c r="AT84" i="1"/>
  <c r="AT81" i="1"/>
  <c r="AT80" i="1"/>
  <c r="AT79" i="1"/>
  <c r="AT78" i="1"/>
  <c r="AT76" i="1"/>
  <c r="AT73" i="1"/>
  <c r="AT71" i="1"/>
  <c r="AT70" i="1"/>
  <c r="AT68" i="1"/>
  <c r="AT67" i="1"/>
  <c r="AT66" i="1"/>
  <c r="AT65" i="1"/>
  <c r="AT64" i="1"/>
  <c r="AT63" i="1"/>
  <c r="AT62" i="1"/>
  <c r="AT59" i="1"/>
  <c r="AT57" i="1"/>
  <c r="AT53" i="1"/>
  <c r="AT52" i="1"/>
  <c r="AT50" i="1"/>
  <c r="AT49" i="1"/>
  <c r="AT48" i="1"/>
  <c r="AT37" i="1"/>
  <c r="AT36" i="1"/>
  <c r="AT35" i="1"/>
  <c r="AT31" i="1"/>
  <c r="AT30" i="1"/>
  <c r="AT29" i="1"/>
  <c r="AT26" i="1"/>
  <c r="AT25" i="1"/>
  <c r="AT24" i="1"/>
  <c r="AT23" i="1"/>
  <c r="AT22" i="1"/>
  <c r="AT21" i="1"/>
  <c r="AT17" i="1"/>
  <c r="AP730" i="1"/>
  <c r="AP740" i="1"/>
  <c r="AP739" i="1"/>
  <c r="AP738" i="1"/>
  <c r="AP731" i="1"/>
  <c r="AP725" i="1"/>
  <c r="AP724" i="1"/>
  <c r="AP723" i="1"/>
  <c r="AP722" i="1"/>
  <c r="AP721" i="1"/>
  <c r="AP720" i="1"/>
  <c r="AP715" i="1"/>
  <c r="AP714" i="1"/>
  <c r="AP718" i="1"/>
  <c r="AP711" i="1"/>
  <c r="AP710" i="1"/>
  <c r="AP709" i="1"/>
  <c r="AP708" i="1"/>
  <c r="AP707" i="1"/>
  <c r="AP706" i="1"/>
  <c r="AP705" i="1"/>
  <c r="AP703" i="1"/>
  <c r="AP701" i="1"/>
  <c r="AP700" i="1"/>
  <c r="AP699" i="1"/>
  <c r="AP697" i="1"/>
  <c r="AP696" i="1"/>
  <c r="AP689" i="1"/>
  <c r="AP688" i="1"/>
  <c r="AP687" i="1"/>
  <c r="AP686" i="1"/>
  <c r="AP685" i="1"/>
  <c r="AP684" i="1"/>
  <c r="AP683" i="1"/>
  <c r="AP682" i="1"/>
  <c r="AP681" i="1"/>
  <c r="AP680" i="1"/>
  <c r="AP678" i="1"/>
  <c r="AP677" i="1"/>
  <c r="AP676" i="1"/>
  <c r="AP675" i="1"/>
  <c r="AP674" i="1"/>
  <c r="AP673" i="1"/>
  <c r="AP672" i="1"/>
  <c r="AP671" i="1"/>
  <c r="AP670" i="1"/>
  <c r="AP669" i="1"/>
  <c r="AP668" i="1"/>
  <c r="AP667" i="1"/>
  <c r="AP666" i="1"/>
  <c r="AP665" i="1"/>
  <c r="AP664" i="1"/>
  <c r="AP663" i="1"/>
  <c r="AP662" i="1"/>
  <c r="AP661" i="1"/>
  <c r="AP660" i="1"/>
  <c r="AP659" i="1"/>
  <c r="AP658" i="1"/>
  <c r="AP657" i="1"/>
  <c r="AP656" i="1"/>
  <c r="AP655" i="1"/>
  <c r="AP654" i="1"/>
  <c r="AP653" i="1"/>
  <c r="AP652" i="1"/>
  <c r="AP651" i="1"/>
  <c r="AP650" i="1"/>
  <c r="AP649" i="1"/>
  <c r="AP648" i="1"/>
  <c r="AP647" i="1"/>
  <c r="AP646" i="1"/>
  <c r="AP645" i="1"/>
  <c r="AP644" i="1"/>
  <c r="AP643" i="1"/>
  <c r="AP642" i="1"/>
  <c r="AP641" i="1"/>
  <c r="AP640" i="1"/>
  <c r="AP639" i="1"/>
  <c r="AP638" i="1"/>
  <c r="AP637" i="1"/>
  <c r="AP636" i="1"/>
  <c r="AP634" i="1"/>
  <c r="AP633" i="1"/>
  <c r="AP632" i="1"/>
  <c r="AP631" i="1"/>
  <c r="AP630" i="1"/>
  <c r="AP629" i="1"/>
  <c r="AP628" i="1"/>
  <c r="AP627" i="1"/>
  <c r="AP624" i="1"/>
  <c r="AP623" i="1"/>
  <c r="AP622" i="1"/>
  <c r="AP621" i="1"/>
  <c r="AP619" i="1"/>
  <c r="AP618" i="1"/>
  <c r="AP617" i="1"/>
  <c r="AP616" i="1"/>
  <c r="AP615" i="1"/>
  <c r="AP614" i="1"/>
  <c r="AP613" i="1"/>
  <c r="AP612" i="1"/>
  <c r="AP611" i="1"/>
  <c r="AP610" i="1"/>
  <c r="AP609" i="1"/>
  <c r="AP608" i="1"/>
  <c r="AP607" i="1"/>
  <c r="AP606" i="1"/>
  <c r="AP605" i="1"/>
  <c r="AP604" i="1"/>
  <c r="AP603" i="1"/>
  <c r="AP602" i="1"/>
  <c r="AP601" i="1"/>
  <c r="AP599" i="1"/>
  <c r="AP596" i="1"/>
  <c r="AP593" i="1"/>
  <c r="AP592" i="1"/>
  <c r="AP591" i="1"/>
  <c r="AP590" i="1"/>
  <c r="AP589" i="1"/>
  <c r="AP588" i="1"/>
  <c r="AP587" i="1"/>
  <c r="AP586" i="1"/>
  <c r="AP585" i="1"/>
  <c r="AP584" i="1"/>
  <c r="AP583" i="1"/>
  <c r="AP582" i="1"/>
  <c r="AP581" i="1"/>
  <c r="AP580" i="1"/>
  <c r="AP579" i="1"/>
  <c r="AP578" i="1"/>
  <c r="AP576" i="1"/>
  <c r="AP574" i="1"/>
  <c r="AP573" i="1"/>
  <c r="AP570" i="1"/>
  <c r="AP569" i="1"/>
  <c r="AP568" i="1"/>
  <c r="AP567" i="1"/>
  <c r="AP566" i="1"/>
  <c r="AP564" i="1"/>
  <c r="AP572" i="1"/>
  <c r="AP563" i="1"/>
  <c r="AP550" i="1"/>
  <c r="AP542" i="1"/>
  <c r="AP554" i="1"/>
  <c r="AP546" i="1"/>
  <c r="AP541" i="1"/>
  <c r="AP552" i="1"/>
  <c r="AP549" i="1"/>
  <c r="AP548" i="1"/>
  <c r="AP560" i="1"/>
  <c r="AP556" i="1"/>
  <c r="AP544" i="1"/>
  <c r="AP557" i="1"/>
  <c r="AP540" i="1"/>
  <c r="AP539" i="1"/>
  <c r="AP545" i="1"/>
  <c r="AP538" i="1"/>
  <c r="AP536" i="1"/>
  <c r="AP535" i="1"/>
  <c r="AP562" i="1"/>
  <c r="AP534" i="1"/>
  <c r="AP559" i="1"/>
  <c r="AP533" i="1"/>
  <c r="AP532" i="1"/>
  <c r="AP531" i="1"/>
  <c r="AP530" i="1"/>
  <c r="AP529" i="1"/>
  <c r="AP528" i="1"/>
  <c r="AP527" i="1"/>
  <c r="AP525" i="1"/>
  <c r="AP524" i="1"/>
  <c r="AP521" i="1"/>
  <c r="AP523" i="1"/>
  <c r="AP517" i="1"/>
  <c r="AP518" i="1"/>
  <c r="AP514" i="1"/>
  <c r="AP513" i="1"/>
  <c r="AP511" i="1"/>
  <c r="AP512" i="1"/>
  <c r="AP507" i="1"/>
  <c r="AP522" i="1"/>
  <c r="AP504" i="1"/>
  <c r="AP503" i="1"/>
  <c r="AP498" i="1"/>
  <c r="AP497" i="1"/>
  <c r="AP495" i="1"/>
  <c r="AP494" i="1"/>
  <c r="AP493" i="1"/>
  <c r="AP492" i="1"/>
  <c r="AP491" i="1"/>
  <c r="AP490" i="1"/>
  <c r="AP424" i="1"/>
  <c r="AP487" i="1"/>
  <c r="AP486" i="1"/>
  <c r="AP484" i="1"/>
  <c r="AP483" i="1"/>
  <c r="AP482" i="1"/>
  <c r="AP481" i="1"/>
  <c r="AP480" i="1"/>
  <c r="AP479" i="1"/>
  <c r="AP478" i="1"/>
  <c r="AP477" i="1"/>
  <c r="AP476" i="1"/>
  <c r="AP475" i="1"/>
  <c r="AP474" i="1"/>
  <c r="AP473" i="1"/>
  <c r="AP468" i="1"/>
  <c r="AP467" i="1"/>
  <c r="AP466" i="1"/>
  <c r="AP465" i="1"/>
  <c r="AP463" i="1"/>
  <c r="AP462" i="1"/>
  <c r="AP459" i="1"/>
  <c r="AP458" i="1"/>
  <c r="AP453" i="1"/>
  <c r="AP451" i="1"/>
  <c r="AP449" i="1"/>
  <c r="AP446" i="1"/>
  <c r="AP445" i="1"/>
  <c r="AP443" i="1"/>
  <c r="AP442" i="1"/>
  <c r="AP440" i="1"/>
  <c r="AP439" i="1"/>
  <c r="AP438" i="1"/>
  <c r="AP436" i="1"/>
  <c r="AP434" i="1"/>
  <c r="AP431" i="1"/>
  <c r="AP430" i="1"/>
  <c r="AP429" i="1"/>
  <c r="AP428" i="1"/>
  <c r="AP427" i="1"/>
  <c r="AP426" i="1"/>
  <c r="AP423" i="1"/>
  <c r="AP422" i="1"/>
  <c r="AP421" i="1"/>
  <c r="AP419" i="1"/>
  <c r="AP418" i="1"/>
  <c r="AP414" i="1"/>
  <c r="AP413" i="1"/>
  <c r="AP409" i="1"/>
  <c r="AP408" i="1"/>
  <c r="AP407" i="1"/>
  <c r="AP406" i="1"/>
  <c r="AP405" i="1"/>
  <c r="AP404" i="1"/>
  <c r="AP403" i="1"/>
  <c r="AP402" i="1"/>
  <c r="AP401" i="1"/>
  <c r="AP400" i="1"/>
  <c r="AP398" i="1"/>
  <c r="AP388" i="1"/>
  <c r="AP396" i="1"/>
  <c r="AP395" i="1"/>
  <c r="AP394" i="1"/>
  <c r="AP393" i="1"/>
  <c r="AP392" i="1"/>
  <c r="AP389" i="1"/>
  <c r="AP391" i="1"/>
  <c r="AP390" i="1"/>
  <c r="AP385" i="1"/>
  <c r="AP384" i="1"/>
  <c r="AP375" i="1"/>
  <c r="AP373" i="1"/>
  <c r="AP369" i="1"/>
  <c r="AP367" i="1"/>
  <c r="AP361" i="1"/>
  <c r="AP360" i="1"/>
  <c r="AP353" i="1"/>
  <c r="AP351" i="1"/>
  <c r="AP348" i="1"/>
  <c r="AP344" i="1"/>
  <c r="AP345" i="1"/>
  <c r="AP362" i="1"/>
  <c r="AP340" i="1"/>
  <c r="AP339" i="1"/>
  <c r="AP338" i="1"/>
  <c r="AP337" i="1"/>
  <c r="AP336" i="1"/>
  <c r="AP335" i="1"/>
  <c r="AP334" i="1"/>
  <c r="AP333" i="1"/>
  <c r="AP332" i="1"/>
  <c r="AP331" i="1"/>
  <c r="AP328" i="1"/>
  <c r="AP326" i="1"/>
  <c r="AP324" i="1"/>
  <c r="AP323" i="1"/>
  <c r="AP322" i="1"/>
  <c r="AP321" i="1"/>
  <c r="AP320" i="1"/>
  <c r="AP314" i="1"/>
  <c r="AP313" i="1"/>
  <c r="AP309" i="1"/>
  <c r="AP308" i="1"/>
  <c r="AP306" i="1"/>
  <c r="AP305" i="1"/>
  <c r="AP304" i="1"/>
  <c r="AP295" i="1"/>
  <c r="AP301" i="1"/>
  <c r="AP302" i="1"/>
  <c r="AP298" i="1"/>
  <c r="AP297" i="1"/>
  <c r="AP293" i="1"/>
  <c r="AP282" i="1"/>
  <c r="AP280" i="1"/>
  <c r="AP303" i="1"/>
  <c r="AP291" i="1"/>
  <c r="AP288" i="1"/>
  <c r="AP287" i="1"/>
  <c r="AP277" i="1"/>
  <c r="AP798" i="1"/>
  <c r="AP797" i="1"/>
  <c r="AP269" i="1"/>
  <c r="AP266" i="1"/>
  <c r="AP264" i="1"/>
  <c r="AP263" i="1"/>
  <c r="AP262" i="1"/>
  <c r="AP261" i="1"/>
  <c r="AP258" i="1"/>
  <c r="AP253" i="1"/>
  <c r="AP251" i="1"/>
  <c r="AP249" i="1"/>
  <c r="AP248" i="1"/>
  <c r="AP247" i="1"/>
  <c r="AP245" i="1"/>
  <c r="AP236" i="1"/>
  <c r="AP234" i="1"/>
  <c r="AP233" i="1"/>
  <c r="AP243" i="1"/>
  <c r="AP238" i="1"/>
  <c r="AP240" i="1"/>
  <c r="AP239" i="1"/>
  <c r="AP228" i="1"/>
  <c r="AP227" i="1"/>
  <c r="AP220" i="1"/>
  <c r="AP218" i="1"/>
  <c r="AP217" i="1"/>
  <c r="AP216" i="1"/>
  <c r="AP215" i="1"/>
  <c r="AP212" i="1"/>
  <c r="AP211" i="1"/>
  <c r="AP209" i="1"/>
  <c r="AP207" i="1"/>
  <c r="AP193" i="1"/>
  <c r="AP192" i="1"/>
  <c r="AP191" i="1"/>
  <c r="AP190" i="1"/>
  <c r="AP205" i="1"/>
  <c r="AP201" i="1"/>
  <c r="AP198" i="1"/>
  <c r="AP186" i="1"/>
  <c r="AP184" i="1"/>
  <c r="AP183" i="1"/>
  <c r="AP179" i="1"/>
  <c r="AP176" i="1"/>
  <c r="AP175" i="1"/>
  <c r="AP174" i="1"/>
  <c r="AP173" i="1"/>
  <c r="AP172" i="1"/>
  <c r="AP170" i="1"/>
  <c r="AP168" i="1"/>
  <c r="AP166" i="1"/>
  <c r="AP163" i="1"/>
  <c r="AP160" i="1"/>
  <c r="AP159" i="1"/>
  <c r="AP158" i="1"/>
  <c r="AP154" i="1"/>
  <c r="AP152" i="1"/>
  <c r="AP151" i="1"/>
  <c r="AP150" i="1"/>
  <c r="AP142" i="1"/>
  <c r="AP138" i="1"/>
  <c r="AP133" i="1"/>
  <c r="AP132" i="1"/>
  <c r="AP127" i="1"/>
  <c r="AP125" i="1"/>
  <c r="AP123" i="1"/>
  <c r="AP122" i="1"/>
  <c r="AP120" i="1"/>
  <c r="AP119" i="1"/>
  <c r="AP118" i="1"/>
  <c r="AP117" i="1"/>
  <c r="AP115" i="1"/>
  <c r="AP113" i="1"/>
  <c r="AP112" i="1"/>
  <c r="AP106" i="1"/>
  <c r="AP105" i="1"/>
  <c r="AP104" i="1"/>
  <c r="AP89" i="1"/>
  <c r="AP88" i="1"/>
  <c r="AP85" i="1"/>
  <c r="AP84" i="1"/>
  <c r="AP81" i="1"/>
  <c r="AP80" i="1"/>
  <c r="AP79" i="1"/>
  <c r="AP78" i="1"/>
  <c r="AP76" i="1"/>
  <c r="AP73" i="1"/>
  <c r="AP71" i="1"/>
  <c r="AP70" i="1"/>
  <c r="AP68" i="1"/>
  <c r="AP67" i="1"/>
  <c r="AP66" i="1"/>
  <c r="AP65" i="1"/>
  <c r="AP64" i="1"/>
  <c r="AP63" i="1"/>
  <c r="AP62" i="1"/>
  <c r="AP59" i="1"/>
  <c r="AP57" i="1"/>
  <c r="AP53" i="1"/>
  <c r="AP52" i="1"/>
  <c r="AP50" i="1"/>
  <c r="AP49" i="1"/>
  <c r="AP48" i="1"/>
  <c r="AP37" i="1"/>
  <c r="AP36" i="1"/>
  <c r="AP35" i="1"/>
  <c r="AP31" i="1"/>
  <c r="AP30" i="1"/>
  <c r="AP29" i="1"/>
  <c r="AP26" i="1"/>
  <c r="AP25" i="1"/>
  <c r="AP24" i="1"/>
  <c r="AP23" i="1"/>
  <c r="AP22" i="1"/>
  <c r="AP21" i="1"/>
  <c r="AP20" i="1"/>
  <c r="AP17" i="1"/>
  <c r="AH730" i="1"/>
  <c r="AH740" i="1"/>
  <c r="AH739" i="1"/>
  <c r="AH738" i="1"/>
  <c r="AH731" i="1"/>
  <c r="AH725" i="1"/>
  <c r="AH724" i="1"/>
  <c r="AH723" i="1"/>
  <c r="AH722" i="1"/>
  <c r="AH721" i="1"/>
  <c r="AH720" i="1"/>
  <c r="AH715" i="1"/>
  <c r="AH714" i="1"/>
  <c r="AH718" i="1"/>
  <c r="AH711" i="1"/>
  <c r="AH710" i="1"/>
  <c r="AH709" i="1"/>
  <c r="AH708" i="1"/>
  <c r="AH707" i="1"/>
  <c r="AH706" i="1"/>
  <c r="AH705" i="1"/>
  <c r="AH703" i="1"/>
  <c r="AH701" i="1"/>
  <c r="AH700" i="1"/>
  <c r="AH699" i="1"/>
  <c r="AH697" i="1"/>
  <c r="AH696" i="1"/>
  <c r="AH689" i="1"/>
  <c r="AH688" i="1"/>
  <c r="AH687" i="1"/>
  <c r="AH686" i="1"/>
  <c r="AH685" i="1"/>
  <c r="AH684" i="1"/>
  <c r="AH683" i="1"/>
  <c r="AH682" i="1"/>
  <c r="AH681" i="1"/>
  <c r="AH680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4" i="1"/>
  <c r="AH633" i="1"/>
  <c r="AH632" i="1"/>
  <c r="AH631" i="1"/>
  <c r="AH630" i="1"/>
  <c r="AH629" i="1"/>
  <c r="AH628" i="1"/>
  <c r="AH627" i="1"/>
  <c r="AH624" i="1"/>
  <c r="AH623" i="1"/>
  <c r="AH622" i="1"/>
  <c r="AH621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599" i="1"/>
  <c r="AH596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6" i="1"/>
  <c r="AH574" i="1"/>
  <c r="AH573" i="1"/>
  <c r="AH570" i="1"/>
  <c r="AH569" i="1"/>
  <c r="AH568" i="1"/>
  <c r="AH567" i="1"/>
  <c r="AH566" i="1"/>
  <c r="AH564" i="1"/>
  <c r="AH572" i="1"/>
  <c r="AH563" i="1"/>
  <c r="AH550" i="1"/>
  <c r="AH542" i="1"/>
  <c r="AH554" i="1"/>
  <c r="AH546" i="1"/>
  <c r="AH541" i="1"/>
  <c r="AH552" i="1"/>
  <c r="AH549" i="1"/>
  <c r="AH548" i="1"/>
  <c r="AH560" i="1"/>
  <c r="AH556" i="1"/>
  <c r="AH544" i="1"/>
  <c r="AH557" i="1"/>
  <c r="AH540" i="1"/>
  <c r="AH539" i="1"/>
  <c r="AH545" i="1"/>
  <c r="AH538" i="1"/>
  <c r="AH536" i="1"/>
  <c r="AH535" i="1"/>
  <c r="AH562" i="1"/>
  <c r="AH534" i="1"/>
  <c r="AH559" i="1"/>
  <c r="AH533" i="1"/>
  <c r="AH532" i="1"/>
  <c r="AH531" i="1"/>
  <c r="AH530" i="1"/>
  <c r="AH529" i="1"/>
  <c r="AH528" i="1"/>
  <c r="AH527" i="1"/>
  <c r="AH525" i="1"/>
  <c r="AH524" i="1"/>
  <c r="AH521" i="1"/>
  <c r="AH523" i="1"/>
  <c r="AH517" i="1"/>
  <c r="AH518" i="1"/>
  <c r="AH514" i="1"/>
  <c r="AH513" i="1"/>
  <c r="AH511" i="1"/>
  <c r="AH512" i="1"/>
  <c r="AH507" i="1"/>
  <c r="AH522" i="1"/>
  <c r="AH504" i="1"/>
  <c r="AH503" i="1"/>
  <c r="AH498" i="1"/>
  <c r="AH497" i="1"/>
  <c r="AH495" i="1"/>
  <c r="AH494" i="1"/>
  <c r="AH493" i="1"/>
  <c r="AH492" i="1"/>
  <c r="AH491" i="1"/>
  <c r="AH490" i="1"/>
  <c r="AH424" i="1"/>
  <c r="AH487" i="1"/>
  <c r="AH486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68" i="1"/>
  <c r="AH467" i="1"/>
  <c r="AH466" i="1"/>
  <c r="AH465" i="1"/>
  <c r="AH463" i="1"/>
  <c r="AH462" i="1"/>
  <c r="AH459" i="1"/>
  <c r="AH458" i="1"/>
  <c r="AH453" i="1"/>
  <c r="AH451" i="1"/>
  <c r="AH449" i="1"/>
  <c r="AH446" i="1"/>
  <c r="AH445" i="1"/>
  <c r="AH443" i="1"/>
  <c r="AH442" i="1"/>
  <c r="AH440" i="1"/>
  <c r="AH439" i="1"/>
  <c r="AH434" i="1"/>
  <c r="AH431" i="1"/>
  <c r="AH430" i="1"/>
  <c r="AH429" i="1"/>
  <c r="AH428" i="1"/>
  <c r="AH427" i="1"/>
  <c r="AH426" i="1"/>
  <c r="AH423" i="1"/>
  <c r="AH422" i="1"/>
  <c r="AH421" i="1"/>
  <c r="AH419" i="1"/>
  <c r="AH418" i="1"/>
  <c r="AH414" i="1"/>
  <c r="AH413" i="1"/>
  <c r="AH409" i="1"/>
  <c r="AH408" i="1"/>
  <c r="AH407" i="1"/>
  <c r="AH406" i="1"/>
  <c r="AH405" i="1"/>
  <c r="AH404" i="1"/>
  <c r="AH403" i="1"/>
  <c r="AH402" i="1"/>
  <c r="AH401" i="1"/>
  <c r="AH400" i="1"/>
  <c r="AH398" i="1"/>
  <c r="AH388" i="1"/>
  <c r="AH396" i="1"/>
  <c r="AH395" i="1"/>
  <c r="AH394" i="1"/>
  <c r="AH393" i="1"/>
  <c r="AH392" i="1"/>
  <c r="AH389" i="1"/>
  <c r="AH391" i="1"/>
  <c r="AH390" i="1"/>
  <c r="AH385" i="1"/>
  <c r="AH384" i="1"/>
  <c r="AH375" i="1"/>
  <c r="AH373" i="1"/>
  <c r="AH369" i="1"/>
  <c r="AH367" i="1"/>
  <c r="AH361" i="1"/>
  <c r="AH360" i="1"/>
  <c r="AH353" i="1"/>
  <c r="AH351" i="1"/>
  <c r="AH348" i="1"/>
  <c r="AH344" i="1"/>
  <c r="AH345" i="1"/>
  <c r="AH362" i="1"/>
  <c r="AH340" i="1"/>
  <c r="AH339" i="1"/>
  <c r="AH338" i="1"/>
  <c r="AH337" i="1"/>
  <c r="AH336" i="1"/>
  <c r="AH335" i="1"/>
  <c r="AH334" i="1"/>
  <c r="AH333" i="1"/>
  <c r="AH332" i="1"/>
  <c r="AH331" i="1"/>
  <c r="AH328" i="1"/>
  <c r="AH326" i="1"/>
  <c r="AH324" i="1"/>
  <c r="AH323" i="1"/>
  <c r="AH322" i="1"/>
  <c r="AH321" i="1"/>
  <c r="AH320" i="1"/>
  <c r="AH314" i="1"/>
  <c r="AH313" i="1"/>
  <c r="AH309" i="1"/>
  <c r="AH308" i="1"/>
  <c r="AH306" i="1"/>
  <c r="AH305" i="1"/>
  <c r="AH304" i="1"/>
  <c r="AH295" i="1"/>
  <c r="AH301" i="1"/>
  <c r="AH302" i="1"/>
  <c r="AH298" i="1"/>
  <c r="AH297" i="1"/>
  <c r="AH293" i="1"/>
  <c r="AH282" i="1"/>
  <c r="AH280" i="1"/>
  <c r="AH303" i="1"/>
  <c r="AH291" i="1"/>
  <c r="AH288" i="1"/>
  <c r="AH287" i="1"/>
  <c r="AH277" i="1"/>
  <c r="AH798" i="1"/>
  <c r="AH797" i="1"/>
  <c r="AH269" i="1"/>
  <c r="AH266" i="1"/>
  <c r="AH264" i="1"/>
  <c r="AH263" i="1"/>
  <c r="AH262" i="1"/>
  <c r="AH261" i="1"/>
  <c r="AH258" i="1"/>
  <c r="AH253" i="1"/>
  <c r="AH251" i="1"/>
  <c r="AH249" i="1"/>
  <c r="AH248" i="1"/>
  <c r="AH247" i="1"/>
  <c r="AH245" i="1"/>
  <c r="AH236" i="1"/>
  <c r="AH234" i="1"/>
  <c r="AH233" i="1"/>
  <c r="AH243" i="1"/>
  <c r="AH238" i="1"/>
  <c r="AH240" i="1"/>
  <c r="AH239" i="1"/>
  <c r="AH228" i="1"/>
  <c r="AH227" i="1"/>
  <c r="AH220" i="1"/>
  <c r="AH218" i="1"/>
  <c r="AH217" i="1"/>
  <c r="AH216" i="1"/>
  <c r="AH215" i="1"/>
  <c r="AH212" i="1"/>
  <c r="AH211" i="1"/>
  <c r="AH209" i="1"/>
  <c r="AH207" i="1"/>
  <c r="AH193" i="1"/>
  <c r="AH192" i="1"/>
  <c r="AH191" i="1"/>
  <c r="AH190" i="1"/>
  <c r="AH205" i="1"/>
  <c r="AH201" i="1"/>
  <c r="AH198" i="1"/>
  <c r="AH186" i="1"/>
  <c r="AH184" i="1"/>
  <c r="AH183" i="1"/>
  <c r="AH179" i="1"/>
  <c r="AH176" i="1"/>
  <c r="AH175" i="1"/>
  <c r="AH174" i="1"/>
  <c r="AH173" i="1"/>
  <c r="AH172" i="1"/>
  <c r="AH170" i="1"/>
  <c r="AH168" i="1"/>
  <c r="AH166" i="1"/>
  <c r="AH163" i="1"/>
  <c r="AH160" i="1"/>
  <c r="AH159" i="1"/>
  <c r="AH158" i="1"/>
  <c r="AH154" i="1"/>
  <c r="AH152" i="1"/>
  <c r="AH151" i="1"/>
  <c r="AH150" i="1"/>
  <c r="AH142" i="1"/>
  <c r="AH138" i="1"/>
  <c r="AH133" i="1"/>
  <c r="AH132" i="1"/>
  <c r="AH127" i="1"/>
  <c r="AH125" i="1"/>
  <c r="AH123" i="1"/>
  <c r="AH122" i="1"/>
  <c r="AH120" i="1"/>
  <c r="AH119" i="1"/>
  <c r="AH118" i="1"/>
  <c r="AH117" i="1"/>
  <c r="AH115" i="1"/>
  <c r="AH113" i="1"/>
  <c r="AH112" i="1"/>
  <c r="AH106" i="1"/>
  <c r="AH105" i="1"/>
  <c r="AH104" i="1"/>
  <c r="AH89" i="1"/>
  <c r="AH88" i="1"/>
  <c r="AH85" i="1"/>
  <c r="AH84" i="1"/>
  <c r="AH81" i="1"/>
  <c r="AH80" i="1"/>
  <c r="AH79" i="1"/>
  <c r="AH78" i="1"/>
  <c r="AH76" i="1"/>
  <c r="AH73" i="1"/>
  <c r="AH71" i="1"/>
  <c r="AH70" i="1"/>
  <c r="AH68" i="1"/>
  <c r="AH67" i="1"/>
  <c r="AH66" i="1"/>
  <c r="AH65" i="1"/>
  <c r="AH64" i="1"/>
  <c r="AH63" i="1"/>
  <c r="AH62" i="1"/>
  <c r="AH59" i="1"/>
  <c r="AH57" i="1"/>
  <c r="AH53" i="1"/>
  <c r="AH52" i="1"/>
  <c r="AH50" i="1"/>
  <c r="AH49" i="1"/>
  <c r="AH48" i="1"/>
  <c r="AH37" i="1"/>
  <c r="AH36" i="1"/>
  <c r="AH35" i="1"/>
  <c r="AH31" i="1"/>
  <c r="AH30" i="1"/>
  <c r="AH29" i="1"/>
  <c r="AH26" i="1"/>
  <c r="AH25" i="1"/>
  <c r="AH24" i="1"/>
  <c r="AH23" i="1"/>
  <c r="AH22" i="1"/>
  <c r="AH21" i="1"/>
  <c r="AH20" i="1"/>
  <c r="Z730" i="1"/>
  <c r="Z740" i="1"/>
  <c r="Z739" i="1"/>
  <c r="Z738" i="1"/>
  <c r="Z731" i="1"/>
  <c r="Z725" i="1"/>
  <c r="Z724" i="1"/>
  <c r="Z723" i="1"/>
  <c r="Z722" i="1"/>
  <c r="Z721" i="1"/>
  <c r="Z720" i="1"/>
  <c r="Z715" i="1"/>
  <c r="Z714" i="1"/>
  <c r="Z718" i="1"/>
  <c r="Z711" i="1"/>
  <c r="Z710" i="1"/>
  <c r="Z709" i="1"/>
  <c r="Z708" i="1"/>
  <c r="Z707" i="1"/>
  <c r="Z706" i="1"/>
  <c r="Z705" i="1"/>
  <c r="Z703" i="1"/>
  <c r="Z701" i="1"/>
  <c r="Z700" i="1"/>
  <c r="Z699" i="1"/>
  <c r="Z697" i="1"/>
  <c r="Z696" i="1"/>
  <c r="Z689" i="1"/>
  <c r="Z688" i="1"/>
  <c r="Z687" i="1"/>
  <c r="Z686" i="1"/>
  <c r="Z685" i="1"/>
  <c r="Z684" i="1"/>
  <c r="Z683" i="1"/>
  <c r="Z682" i="1"/>
  <c r="Z681" i="1"/>
  <c r="Z680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4" i="1"/>
  <c r="Z633" i="1"/>
  <c r="Z632" i="1"/>
  <c r="Z631" i="1"/>
  <c r="Z630" i="1"/>
  <c r="Z629" i="1"/>
  <c r="Z628" i="1"/>
  <c r="Z627" i="1"/>
  <c r="Z624" i="1"/>
  <c r="Z623" i="1"/>
  <c r="Z622" i="1"/>
  <c r="Z621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599" i="1"/>
  <c r="Z596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6" i="1"/>
  <c r="Z574" i="1"/>
  <c r="Z573" i="1"/>
  <c r="Z570" i="1"/>
  <c r="Z569" i="1"/>
  <c r="Z568" i="1"/>
  <c r="Z567" i="1"/>
  <c r="Z566" i="1"/>
  <c r="Z564" i="1"/>
  <c r="Z572" i="1"/>
  <c r="Z563" i="1"/>
  <c r="Z550" i="1"/>
  <c r="Z542" i="1"/>
  <c r="Z554" i="1"/>
  <c r="Z546" i="1"/>
  <c r="Z541" i="1"/>
  <c r="Z552" i="1"/>
  <c r="Z549" i="1"/>
  <c r="Z548" i="1"/>
  <c r="Z560" i="1"/>
  <c r="Z556" i="1"/>
  <c r="Z544" i="1"/>
  <c r="Z557" i="1"/>
  <c r="Z540" i="1"/>
  <c r="Z539" i="1"/>
  <c r="Z545" i="1"/>
  <c r="Z538" i="1"/>
  <c r="Z536" i="1"/>
  <c r="Z535" i="1"/>
  <c r="Z562" i="1"/>
  <c r="Z534" i="1"/>
  <c r="Z559" i="1"/>
  <c r="Z533" i="1"/>
  <c r="Z532" i="1"/>
  <c r="Z531" i="1"/>
  <c r="Z530" i="1"/>
  <c r="Z529" i="1"/>
  <c r="Z528" i="1"/>
  <c r="Z527" i="1"/>
  <c r="Z525" i="1"/>
  <c r="Z524" i="1"/>
  <c r="Z521" i="1"/>
  <c r="Z523" i="1"/>
  <c r="Z517" i="1"/>
  <c r="Z518" i="1"/>
  <c r="Z514" i="1"/>
  <c r="Z513" i="1"/>
  <c r="Z511" i="1"/>
  <c r="Z512" i="1"/>
  <c r="Z507" i="1"/>
  <c r="Z522" i="1"/>
  <c r="Z504" i="1"/>
  <c r="Z503" i="1"/>
  <c r="Z498" i="1"/>
  <c r="Z497" i="1"/>
  <c r="Z495" i="1"/>
  <c r="Z494" i="1"/>
  <c r="Z493" i="1"/>
  <c r="Z492" i="1"/>
  <c r="Z491" i="1"/>
  <c r="Z490" i="1"/>
  <c r="Z424" i="1"/>
  <c r="Z487" i="1"/>
  <c r="Z486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68" i="1"/>
  <c r="Z467" i="1"/>
  <c r="Z466" i="1"/>
  <c r="Z465" i="1"/>
  <c r="Z463" i="1"/>
  <c r="Z462" i="1"/>
  <c r="Z459" i="1"/>
  <c r="Z458" i="1"/>
  <c r="Z453" i="1"/>
  <c r="Z451" i="1"/>
  <c r="Z449" i="1"/>
  <c r="Z446" i="1"/>
  <c r="Z445" i="1"/>
  <c r="Z443" i="1"/>
  <c r="Z442" i="1"/>
  <c r="Z440" i="1"/>
  <c r="Z439" i="1"/>
  <c r="Z438" i="1"/>
  <c r="Z436" i="1"/>
  <c r="Z434" i="1"/>
  <c r="Z431" i="1"/>
  <c r="Z430" i="1"/>
  <c r="Z429" i="1"/>
  <c r="Z428" i="1"/>
  <c r="Z427" i="1"/>
  <c r="Z426" i="1"/>
  <c r="Z423" i="1"/>
  <c r="Z422" i="1"/>
  <c r="Z421" i="1"/>
  <c r="Z419" i="1"/>
  <c r="Z418" i="1"/>
  <c r="Z414" i="1"/>
  <c r="Z413" i="1"/>
  <c r="Z409" i="1"/>
  <c r="Z408" i="1"/>
  <c r="Z407" i="1"/>
  <c r="Z406" i="1"/>
  <c r="Z405" i="1"/>
  <c r="Z404" i="1"/>
  <c r="Z403" i="1"/>
  <c r="Z402" i="1"/>
  <c r="Z401" i="1"/>
  <c r="Z400" i="1"/>
  <c r="Z398" i="1"/>
  <c r="Z388" i="1"/>
  <c r="Z396" i="1"/>
  <c r="Z395" i="1"/>
  <c r="Z394" i="1"/>
  <c r="Z393" i="1"/>
  <c r="Z392" i="1"/>
  <c r="Z389" i="1"/>
  <c r="Z391" i="1"/>
  <c r="Z390" i="1"/>
  <c r="Z385" i="1"/>
  <c r="Z384" i="1"/>
  <c r="Z375" i="1"/>
  <c r="Z373" i="1"/>
  <c r="Z369" i="1"/>
  <c r="Z367" i="1"/>
  <c r="Z361" i="1"/>
  <c r="Z360" i="1"/>
  <c r="Z353" i="1"/>
  <c r="Z351" i="1"/>
  <c r="Z348" i="1"/>
  <c r="Z344" i="1"/>
  <c r="Z345" i="1"/>
  <c r="Z362" i="1"/>
  <c r="Z340" i="1"/>
  <c r="Z339" i="1"/>
  <c r="Z338" i="1"/>
  <c r="Z337" i="1"/>
  <c r="Z336" i="1"/>
  <c r="Z335" i="1"/>
  <c r="Z334" i="1"/>
  <c r="Z333" i="1"/>
  <c r="Z332" i="1"/>
  <c r="Z331" i="1"/>
  <c r="Z328" i="1"/>
  <c r="Z326" i="1"/>
  <c r="Z324" i="1"/>
  <c r="Z323" i="1"/>
  <c r="Z322" i="1"/>
  <c r="Z321" i="1"/>
  <c r="Z320" i="1"/>
  <c r="Z314" i="1"/>
  <c r="Z313" i="1"/>
  <c r="Z309" i="1"/>
  <c r="Z308" i="1"/>
  <c r="Z306" i="1"/>
  <c r="Z305" i="1"/>
  <c r="Z304" i="1"/>
  <c r="Z295" i="1"/>
  <c r="Z301" i="1"/>
  <c r="Z302" i="1"/>
  <c r="Z297" i="1"/>
  <c r="Z293" i="1"/>
  <c r="Z282" i="1"/>
  <c r="Z280" i="1"/>
  <c r="Z303" i="1"/>
  <c r="Z291" i="1"/>
  <c r="Z288" i="1"/>
  <c r="Z287" i="1"/>
  <c r="Z277" i="1"/>
  <c r="Z798" i="1"/>
  <c r="Z797" i="1"/>
  <c r="Z269" i="1"/>
  <c r="Z266" i="1"/>
  <c r="Z264" i="1"/>
  <c r="Z263" i="1"/>
  <c r="Z262" i="1"/>
  <c r="Z261" i="1"/>
  <c r="Z258" i="1"/>
  <c r="Z253" i="1"/>
  <c r="Z251" i="1"/>
  <c r="Z249" i="1"/>
  <c r="Z248" i="1"/>
  <c r="Z247" i="1"/>
  <c r="Z245" i="1"/>
  <c r="Z236" i="1"/>
  <c r="Z234" i="1"/>
  <c r="Z233" i="1"/>
  <c r="Z243" i="1"/>
  <c r="Z238" i="1"/>
  <c r="Z240" i="1"/>
  <c r="Z239" i="1"/>
  <c r="Z228" i="1"/>
  <c r="Z227" i="1"/>
  <c r="Z220" i="1"/>
  <c r="Z218" i="1"/>
  <c r="Z217" i="1"/>
  <c r="Z216" i="1"/>
  <c r="Z215" i="1"/>
  <c r="Z212" i="1"/>
  <c r="Z211" i="1"/>
  <c r="Z209" i="1"/>
  <c r="Z207" i="1"/>
  <c r="Z193" i="1"/>
  <c r="Z192" i="1"/>
  <c r="Z191" i="1"/>
  <c r="Z190" i="1"/>
  <c r="Z205" i="1"/>
  <c r="Z201" i="1"/>
  <c r="Z198" i="1"/>
  <c r="Z186" i="1"/>
  <c r="Z184" i="1"/>
  <c r="Z183" i="1"/>
  <c r="Z179" i="1"/>
  <c r="Z176" i="1"/>
  <c r="Z175" i="1"/>
  <c r="Z174" i="1"/>
  <c r="Z173" i="1"/>
  <c r="Z172" i="1"/>
  <c r="Z170" i="1"/>
  <c r="Z168" i="1"/>
  <c r="Z166" i="1"/>
  <c r="Z163" i="1"/>
  <c r="Z160" i="1"/>
  <c r="Z159" i="1"/>
  <c r="Z158" i="1"/>
  <c r="Z154" i="1"/>
  <c r="Z152" i="1"/>
  <c r="Z151" i="1"/>
  <c r="Z150" i="1"/>
  <c r="Z142" i="1"/>
  <c r="Z138" i="1"/>
  <c r="Z133" i="1"/>
  <c r="Z132" i="1"/>
  <c r="Z127" i="1"/>
  <c r="Z125" i="1"/>
  <c r="Z123" i="1"/>
  <c r="Z122" i="1"/>
  <c r="Z120" i="1"/>
  <c r="Z119" i="1"/>
  <c r="Z118" i="1"/>
  <c r="Z117" i="1"/>
  <c r="Z115" i="1"/>
  <c r="Z113" i="1"/>
  <c r="Z112" i="1"/>
  <c r="Z106" i="1"/>
  <c r="Z105" i="1"/>
  <c r="Z104" i="1"/>
  <c r="Z89" i="1"/>
  <c r="Z88" i="1"/>
  <c r="Z85" i="1"/>
  <c r="Z84" i="1"/>
  <c r="Z81" i="1"/>
  <c r="Z80" i="1"/>
  <c r="Z79" i="1"/>
  <c r="Z78" i="1"/>
  <c r="Z76" i="1"/>
  <c r="Z73" i="1"/>
  <c r="Z71" i="1"/>
  <c r="Z70" i="1"/>
  <c r="Z68" i="1"/>
  <c r="Z67" i="1"/>
  <c r="Z66" i="1"/>
  <c r="Z65" i="1"/>
  <c r="Z64" i="1"/>
  <c r="Z63" i="1"/>
  <c r="Z62" i="1"/>
  <c r="Z59" i="1"/>
  <c r="Z57" i="1"/>
  <c r="Z53" i="1"/>
  <c r="Z52" i="1"/>
  <c r="Z50" i="1"/>
  <c r="Z49" i="1"/>
  <c r="Z48" i="1"/>
  <c r="Z37" i="1"/>
  <c r="Z36" i="1"/>
  <c r="Z35" i="1"/>
  <c r="Z31" i="1"/>
  <c r="Z30" i="1"/>
  <c r="Z29" i="1"/>
  <c r="Z26" i="1"/>
  <c r="Z25" i="1"/>
  <c r="Z24" i="1"/>
  <c r="Z23" i="1"/>
  <c r="Z22" i="1"/>
  <c r="Z21" i="1"/>
  <c r="Z20" i="1"/>
  <c r="AH17" i="1"/>
  <c r="W730" i="1"/>
  <c r="W740" i="1"/>
  <c r="W739" i="1"/>
  <c r="W738" i="1"/>
  <c r="W731" i="1"/>
  <c r="W725" i="1"/>
  <c r="W724" i="1"/>
  <c r="W723" i="1"/>
  <c r="W722" i="1"/>
  <c r="W721" i="1"/>
  <c r="W720" i="1"/>
  <c r="W715" i="1"/>
  <c r="W714" i="1"/>
  <c r="W718" i="1"/>
  <c r="W711" i="1"/>
  <c r="W710" i="1"/>
  <c r="W709" i="1"/>
  <c r="W708" i="1"/>
  <c r="W707" i="1"/>
  <c r="W706" i="1"/>
  <c r="W705" i="1"/>
  <c r="W703" i="1"/>
  <c r="W701" i="1"/>
  <c r="W700" i="1"/>
  <c r="W699" i="1"/>
  <c r="W697" i="1"/>
  <c r="W696" i="1"/>
  <c r="W689" i="1"/>
  <c r="W688" i="1"/>
  <c r="W687" i="1"/>
  <c r="W686" i="1"/>
  <c r="W685" i="1"/>
  <c r="W684" i="1"/>
  <c r="W683" i="1"/>
  <c r="W682" i="1"/>
  <c r="W681" i="1"/>
  <c r="W680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4" i="1"/>
  <c r="W633" i="1"/>
  <c r="W632" i="1"/>
  <c r="W631" i="1"/>
  <c r="W630" i="1"/>
  <c r="W629" i="1"/>
  <c r="W628" i="1"/>
  <c r="W627" i="1"/>
  <c r="W624" i="1"/>
  <c r="W623" i="1"/>
  <c r="W622" i="1"/>
  <c r="W621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599" i="1"/>
  <c r="W596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6" i="1"/>
  <c r="W574" i="1"/>
  <c r="W573" i="1"/>
  <c r="W570" i="1"/>
  <c r="W569" i="1"/>
  <c r="W568" i="1"/>
  <c r="W567" i="1"/>
  <c r="W566" i="1"/>
  <c r="W564" i="1"/>
  <c r="W572" i="1"/>
  <c r="W563" i="1"/>
  <c r="W550" i="1"/>
  <c r="W542" i="1"/>
  <c r="W554" i="1"/>
  <c r="W546" i="1"/>
  <c r="W541" i="1"/>
  <c r="W552" i="1"/>
  <c r="W549" i="1"/>
  <c r="W548" i="1"/>
  <c r="W560" i="1"/>
  <c r="W556" i="1"/>
  <c r="W544" i="1"/>
  <c r="W557" i="1"/>
  <c r="W540" i="1"/>
  <c r="W539" i="1"/>
  <c r="W545" i="1"/>
  <c r="W538" i="1"/>
  <c r="W536" i="1"/>
  <c r="W535" i="1"/>
  <c r="W562" i="1"/>
  <c r="W534" i="1"/>
  <c r="W559" i="1"/>
  <c r="W533" i="1"/>
  <c r="W532" i="1"/>
  <c r="W531" i="1"/>
  <c r="W530" i="1"/>
  <c r="W529" i="1"/>
  <c r="W528" i="1"/>
  <c r="W527" i="1"/>
  <c r="W525" i="1"/>
  <c r="W524" i="1"/>
  <c r="W521" i="1"/>
  <c r="W523" i="1"/>
  <c r="W517" i="1"/>
  <c r="W518" i="1"/>
  <c r="W514" i="1"/>
  <c r="W513" i="1"/>
  <c r="W511" i="1"/>
  <c r="W512" i="1"/>
  <c r="W507" i="1"/>
  <c r="W522" i="1"/>
  <c r="W504" i="1"/>
  <c r="W503" i="1"/>
  <c r="W498" i="1"/>
  <c r="W497" i="1"/>
  <c r="W495" i="1"/>
  <c r="W494" i="1"/>
  <c r="W493" i="1"/>
  <c r="W492" i="1"/>
  <c r="W491" i="1"/>
  <c r="W490" i="1"/>
  <c r="W424" i="1"/>
  <c r="W487" i="1"/>
  <c r="W486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68" i="1"/>
  <c r="W467" i="1"/>
  <c r="W466" i="1"/>
  <c r="W465" i="1"/>
  <c r="W463" i="1"/>
  <c r="W462" i="1"/>
  <c r="W459" i="1"/>
  <c r="W458" i="1"/>
  <c r="W453" i="1"/>
  <c r="W451" i="1"/>
  <c r="W449" i="1"/>
  <c r="W446" i="1"/>
  <c r="W445" i="1"/>
  <c r="W443" i="1"/>
  <c r="W442" i="1"/>
  <c r="W440" i="1"/>
  <c r="W439" i="1"/>
  <c r="W438" i="1"/>
  <c r="W436" i="1"/>
  <c r="W434" i="1"/>
  <c r="W431" i="1"/>
  <c r="W430" i="1"/>
  <c r="W429" i="1"/>
  <c r="W428" i="1"/>
  <c r="W427" i="1"/>
  <c r="W426" i="1"/>
  <c r="W423" i="1"/>
  <c r="W422" i="1"/>
  <c r="W421" i="1"/>
  <c r="W419" i="1"/>
  <c r="W418" i="1"/>
  <c r="W414" i="1"/>
  <c r="W413" i="1"/>
  <c r="W409" i="1"/>
  <c r="W408" i="1"/>
  <c r="W407" i="1"/>
  <c r="W406" i="1"/>
  <c r="W405" i="1"/>
  <c r="W404" i="1"/>
  <c r="W403" i="1"/>
  <c r="W402" i="1"/>
  <c r="W401" i="1"/>
  <c r="W400" i="1"/>
  <c r="W398" i="1"/>
  <c r="W388" i="1"/>
  <c r="W396" i="1"/>
  <c r="W395" i="1"/>
  <c r="W394" i="1"/>
  <c r="W393" i="1"/>
  <c r="W392" i="1"/>
  <c r="W389" i="1"/>
  <c r="W391" i="1"/>
  <c r="W390" i="1"/>
  <c r="W385" i="1"/>
  <c r="W384" i="1"/>
  <c r="W375" i="1"/>
  <c r="W373" i="1"/>
  <c r="W369" i="1"/>
  <c r="W367" i="1"/>
  <c r="W361" i="1"/>
  <c r="W360" i="1"/>
  <c r="W353" i="1"/>
  <c r="W351" i="1"/>
  <c r="W348" i="1"/>
  <c r="W344" i="1"/>
  <c r="W345" i="1"/>
  <c r="W362" i="1"/>
  <c r="W340" i="1"/>
  <c r="W339" i="1"/>
  <c r="W338" i="1"/>
  <c r="W337" i="1"/>
  <c r="W336" i="1"/>
  <c r="W335" i="1"/>
  <c r="W334" i="1"/>
  <c r="W333" i="1"/>
  <c r="W332" i="1"/>
  <c r="W331" i="1"/>
  <c r="W328" i="1"/>
  <c r="W326" i="1"/>
  <c r="W324" i="1"/>
  <c r="W323" i="1"/>
  <c r="W322" i="1"/>
  <c r="W321" i="1"/>
  <c r="W320" i="1"/>
  <c r="W314" i="1"/>
  <c r="W313" i="1"/>
  <c r="W309" i="1"/>
  <c r="W308" i="1"/>
  <c r="W306" i="1"/>
  <c r="W305" i="1"/>
  <c r="W304" i="1"/>
  <c r="W295" i="1"/>
  <c r="W301" i="1"/>
  <c r="W302" i="1"/>
  <c r="W298" i="1"/>
  <c r="W297" i="1"/>
  <c r="W293" i="1"/>
  <c r="W282" i="1"/>
  <c r="W280" i="1"/>
  <c r="W303" i="1"/>
  <c r="W291" i="1"/>
  <c r="W288" i="1"/>
  <c r="W287" i="1"/>
  <c r="W277" i="1"/>
  <c r="W798" i="1"/>
  <c r="W797" i="1"/>
  <c r="W269" i="1"/>
  <c r="W266" i="1"/>
  <c r="W264" i="1"/>
  <c r="W263" i="1"/>
  <c r="W262" i="1"/>
  <c r="W261" i="1"/>
  <c r="W258" i="1"/>
  <c r="W253" i="1"/>
  <c r="W251" i="1"/>
  <c r="W249" i="1"/>
  <c r="W248" i="1"/>
  <c r="W247" i="1"/>
  <c r="W245" i="1"/>
  <c r="W236" i="1"/>
  <c r="W234" i="1"/>
  <c r="W233" i="1"/>
  <c r="W243" i="1"/>
  <c r="W238" i="1"/>
  <c r="W240" i="1"/>
  <c r="W239" i="1"/>
  <c r="W228" i="1"/>
  <c r="W227" i="1"/>
  <c r="W220" i="1"/>
  <c r="W218" i="1"/>
  <c r="W217" i="1"/>
  <c r="W216" i="1"/>
  <c r="W215" i="1"/>
  <c r="W212" i="1"/>
  <c r="W211" i="1"/>
  <c r="W209" i="1"/>
  <c r="W207" i="1"/>
  <c r="W193" i="1"/>
  <c r="W192" i="1"/>
  <c r="W191" i="1"/>
  <c r="W190" i="1"/>
  <c r="W205" i="1"/>
  <c r="W201" i="1"/>
  <c r="W198" i="1"/>
  <c r="W186" i="1"/>
  <c r="W184" i="1"/>
  <c r="W183" i="1"/>
  <c r="W179" i="1"/>
  <c r="W176" i="1"/>
  <c r="W175" i="1"/>
  <c r="W174" i="1"/>
  <c r="W173" i="1"/>
  <c r="W172" i="1"/>
  <c r="W170" i="1"/>
  <c r="W168" i="1"/>
  <c r="W166" i="1"/>
  <c r="W163" i="1"/>
  <c r="W160" i="1"/>
  <c r="W159" i="1"/>
  <c r="W158" i="1"/>
  <c r="W154" i="1"/>
  <c r="W152" i="1"/>
  <c r="W151" i="1"/>
  <c r="W150" i="1"/>
  <c r="W142" i="1"/>
  <c r="W138" i="1"/>
  <c r="W133" i="1"/>
  <c r="W132" i="1"/>
  <c r="W127" i="1"/>
  <c r="W125" i="1"/>
  <c r="W123" i="1"/>
  <c r="W122" i="1"/>
  <c r="W120" i="1"/>
  <c r="W119" i="1"/>
  <c r="W118" i="1"/>
  <c r="W117" i="1"/>
  <c r="W115" i="1"/>
  <c r="W113" i="1"/>
  <c r="W112" i="1"/>
  <c r="W106" i="1"/>
  <c r="W105" i="1"/>
  <c r="W104" i="1"/>
  <c r="W89" i="1"/>
  <c r="W88" i="1"/>
  <c r="W85" i="1"/>
  <c r="W84" i="1"/>
  <c r="W81" i="1"/>
  <c r="W80" i="1"/>
  <c r="W79" i="1"/>
  <c r="W78" i="1"/>
  <c r="W76" i="1"/>
  <c r="W73" i="1"/>
  <c r="W71" i="1"/>
  <c r="W70" i="1"/>
  <c r="W68" i="1"/>
  <c r="W67" i="1"/>
  <c r="W66" i="1"/>
  <c r="W65" i="1"/>
  <c r="W64" i="1"/>
  <c r="W63" i="1"/>
  <c r="W62" i="1"/>
  <c r="W59" i="1"/>
  <c r="W57" i="1"/>
  <c r="W53" i="1"/>
  <c r="W52" i="1"/>
  <c r="W50" i="1"/>
  <c r="W49" i="1"/>
  <c r="W48" i="1"/>
  <c r="W37" i="1"/>
  <c r="W36" i="1"/>
  <c r="W35" i="1"/>
  <c r="W31" i="1"/>
  <c r="W30" i="1"/>
  <c r="W29" i="1"/>
  <c r="W26" i="1"/>
  <c r="W25" i="1"/>
  <c r="W24" i="1"/>
  <c r="W23" i="1"/>
  <c r="W22" i="1"/>
  <c r="W21" i="1"/>
  <c r="W20" i="1"/>
  <c r="W17" i="1"/>
  <c r="Z17" i="1"/>
  <c r="O740" i="1"/>
  <c r="R739" i="1"/>
  <c r="O739" i="1"/>
  <c r="O738" i="1"/>
  <c r="R731" i="1"/>
  <c r="O725" i="1"/>
  <c r="R724" i="1"/>
  <c r="O724" i="1"/>
  <c r="O723" i="1"/>
  <c r="R722" i="1"/>
  <c r="O722" i="1"/>
  <c r="O721" i="1"/>
  <c r="R720" i="1"/>
  <c r="O720" i="1"/>
  <c r="R715" i="1"/>
  <c r="O715" i="1"/>
  <c r="O714" i="1"/>
  <c r="R718" i="1"/>
  <c r="O718" i="1"/>
  <c r="R711" i="1"/>
  <c r="O711" i="1"/>
  <c r="R710" i="1"/>
  <c r="O710" i="1"/>
  <c r="R709" i="1"/>
  <c r="O709" i="1"/>
  <c r="R708" i="1"/>
  <c r="O708" i="1"/>
  <c r="R707" i="1"/>
  <c r="O707" i="1"/>
  <c r="R706" i="1"/>
  <c r="O706" i="1"/>
  <c r="O705" i="1"/>
  <c r="R703" i="1"/>
  <c r="O703" i="1"/>
  <c r="O701" i="1"/>
  <c r="R700" i="1"/>
  <c r="O700" i="1"/>
  <c r="O699" i="1"/>
  <c r="R697" i="1"/>
  <c r="O697" i="1"/>
  <c r="R696" i="1"/>
  <c r="O696" i="1"/>
  <c r="R689" i="1"/>
  <c r="O689" i="1"/>
  <c r="R688" i="1"/>
  <c r="O688" i="1"/>
  <c r="R687" i="1"/>
  <c r="O687" i="1"/>
  <c r="O686" i="1"/>
  <c r="R685" i="1"/>
  <c r="O685" i="1"/>
  <c r="O684" i="1"/>
  <c r="R683" i="1"/>
  <c r="O683" i="1"/>
  <c r="O682" i="1"/>
  <c r="R681" i="1"/>
  <c r="O681" i="1"/>
  <c r="O680" i="1"/>
  <c r="R678" i="1"/>
  <c r="O678" i="1"/>
  <c r="O677" i="1"/>
  <c r="R676" i="1"/>
  <c r="O676" i="1"/>
  <c r="O675" i="1"/>
  <c r="R674" i="1"/>
  <c r="O674" i="1"/>
  <c r="R673" i="1"/>
  <c r="O673" i="1"/>
  <c r="R672" i="1"/>
  <c r="O672" i="1"/>
  <c r="O671" i="1"/>
  <c r="R670" i="1"/>
  <c r="O670" i="1"/>
  <c r="O669" i="1"/>
  <c r="R668" i="1"/>
  <c r="O668" i="1"/>
  <c r="O667" i="1"/>
  <c r="R666" i="1"/>
  <c r="O666" i="1"/>
  <c r="O665" i="1"/>
  <c r="R664" i="1"/>
  <c r="O664" i="1"/>
  <c r="R663" i="1"/>
  <c r="O663" i="1"/>
  <c r="R662" i="1"/>
  <c r="O662" i="1"/>
  <c r="O661" i="1"/>
  <c r="R660" i="1"/>
  <c r="O660" i="1"/>
  <c r="O659" i="1"/>
  <c r="R658" i="1"/>
  <c r="O658" i="1"/>
  <c r="O657" i="1"/>
  <c r="R656" i="1"/>
  <c r="O656" i="1"/>
  <c r="O655" i="1"/>
  <c r="R654" i="1"/>
  <c r="O654" i="1"/>
  <c r="O653" i="1"/>
  <c r="R652" i="1"/>
  <c r="O652" i="1"/>
  <c r="O651" i="1"/>
  <c r="R650" i="1"/>
  <c r="O650" i="1"/>
  <c r="O649" i="1"/>
  <c r="R648" i="1"/>
  <c r="O648" i="1"/>
  <c r="O647" i="1"/>
  <c r="R646" i="1"/>
  <c r="O646" i="1"/>
  <c r="R645" i="1"/>
  <c r="O645" i="1"/>
  <c r="R644" i="1"/>
  <c r="O644" i="1"/>
  <c r="R643" i="1"/>
  <c r="O643" i="1"/>
  <c r="R642" i="1"/>
  <c r="O642" i="1"/>
  <c r="R641" i="1"/>
  <c r="O641" i="1"/>
  <c r="R640" i="1"/>
  <c r="O640" i="1"/>
  <c r="R639" i="1"/>
  <c r="O639" i="1"/>
  <c r="R638" i="1"/>
  <c r="O638" i="1"/>
  <c r="O637" i="1"/>
  <c r="R636" i="1"/>
  <c r="O636" i="1"/>
  <c r="R634" i="1"/>
  <c r="O634" i="1"/>
  <c r="R633" i="1"/>
  <c r="O633" i="1"/>
  <c r="R632" i="1"/>
  <c r="O632" i="1"/>
  <c r="R631" i="1"/>
  <c r="O631" i="1"/>
  <c r="R630" i="1"/>
  <c r="O630" i="1"/>
  <c r="R629" i="1"/>
  <c r="O629" i="1"/>
  <c r="R628" i="1"/>
  <c r="O628" i="1"/>
  <c r="R627" i="1"/>
  <c r="O627" i="1"/>
  <c r="R624" i="1"/>
  <c r="O624" i="1"/>
  <c r="R623" i="1"/>
  <c r="O623" i="1"/>
  <c r="R622" i="1"/>
  <c r="O622" i="1"/>
  <c r="R621" i="1"/>
  <c r="O621" i="1"/>
  <c r="R619" i="1"/>
  <c r="O619" i="1"/>
  <c r="R618" i="1"/>
  <c r="O618" i="1"/>
  <c r="R617" i="1"/>
  <c r="O617" i="1"/>
  <c r="R616" i="1"/>
  <c r="O616" i="1"/>
  <c r="R615" i="1"/>
  <c r="O615" i="1"/>
  <c r="R614" i="1"/>
  <c r="O614" i="1"/>
  <c r="R613" i="1"/>
  <c r="O613" i="1"/>
  <c r="R612" i="1"/>
  <c r="O612" i="1"/>
  <c r="O611" i="1"/>
  <c r="R610" i="1"/>
  <c r="O610" i="1"/>
  <c r="O609" i="1"/>
  <c r="R608" i="1"/>
  <c r="O608" i="1"/>
  <c r="O607" i="1"/>
  <c r="R606" i="1"/>
  <c r="O606" i="1"/>
  <c r="O605" i="1"/>
  <c r="R604" i="1"/>
  <c r="O604" i="1"/>
  <c r="O603" i="1"/>
  <c r="R602" i="1"/>
  <c r="O602" i="1"/>
  <c r="O601" i="1"/>
  <c r="O599" i="1"/>
  <c r="R596" i="1"/>
  <c r="O596" i="1"/>
  <c r="O593" i="1"/>
  <c r="O592" i="1"/>
  <c r="O591" i="1"/>
  <c r="R590" i="1"/>
  <c r="O590" i="1"/>
  <c r="R589" i="1"/>
  <c r="O589" i="1"/>
  <c r="O588" i="1"/>
  <c r="O587" i="1"/>
  <c r="R586" i="1"/>
  <c r="O586" i="1"/>
  <c r="R585" i="1"/>
  <c r="O585" i="1"/>
  <c r="O584" i="1"/>
  <c r="R583" i="1"/>
  <c r="O583" i="1"/>
  <c r="R582" i="1"/>
  <c r="O582" i="1"/>
  <c r="R581" i="1"/>
  <c r="O581" i="1"/>
  <c r="R580" i="1"/>
  <c r="O580" i="1"/>
  <c r="R579" i="1"/>
  <c r="O579" i="1"/>
  <c r="R578" i="1"/>
  <c r="O578" i="1"/>
  <c r="R576" i="1"/>
  <c r="O576" i="1"/>
  <c r="O574" i="1"/>
  <c r="O573" i="1"/>
  <c r="R570" i="1"/>
  <c r="O570" i="1"/>
  <c r="R569" i="1"/>
  <c r="O569" i="1"/>
  <c r="O568" i="1"/>
  <c r="O567" i="1"/>
  <c r="R566" i="1"/>
  <c r="O566" i="1"/>
  <c r="R564" i="1"/>
  <c r="O564" i="1"/>
  <c r="O572" i="1"/>
  <c r="R563" i="1"/>
  <c r="O563" i="1"/>
  <c r="R550" i="1"/>
  <c r="O550" i="1"/>
  <c r="R542" i="1"/>
  <c r="O542" i="1"/>
  <c r="R554" i="1"/>
  <c r="O554" i="1"/>
  <c r="R546" i="1"/>
  <c r="O546" i="1"/>
  <c r="R541" i="1"/>
  <c r="O541" i="1"/>
  <c r="R552" i="1"/>
  <c r="O552" i="1"/>
  <c r="O549" i="1"/>
  <c r="R548" i="1"/>
  <c r="O548" i="1"/>
  <c r="R560" i="1"/>
  <c r="O560" i="1"/>
  <c r="R556" i="1"/>
  <c r="O556" i="1"/>
  <c r="O544" i="1"/>
  <c r="R557" i="1"/>
  <c r="O557" i="1"/>
  <c r="R540" i="1"/>
  <c r="O540" i="1"/>
  <c r="R539" i="1"/>
  <c r="O539" i="1"/>
  <c r="O545" i="1"/>
  <c r="O538" i="1"/>
  <c r="R536" i="1"/>
  <c r="O536" i="1"/>
  <c r="R535" i="1"/>
  <c r="O535" i="1"/>
  <c r="O562" i="1"/>
  <c r="R534" i="1"/>
  <c r="O534" i="1"/>
  <c r="R559" i="1"/>
  <c r="O559" i="1"/>
  <c r="R533" i="1"/>
  <c r="O533" i="1"/>
  <c r="R532" i="1"/>
  <c r="O532" i="1"/>
  <c r="O531" i="1"/>
  <c r="R530" i="1"/>
  <c r="O530" i="1"/>
  <c r="R529" i="1"/>
  <c r="O529" i="1"/>
  <c r="O528" i="1"/>
  <c r="R527" i="1"/>
  <c r="O527" i="1"/>
  <c r="R525" i="1"/>
  <c r="R524" i="1"/>
  <c r="O524" i="1"/>
  <c r="R521" i="1"/>
  <c r="O521" i="1"/>
  <c r="O523" i="1"/>
  <c r="R517" i="1"/>
  <c r="O517" i="1"/>
  <c r="R518" i="1"/>
  <c r="O518" i="1"/>
  <c r="R514" i="1"/>
  <c r="O514" i="1"/>
  <c r="R513" i="1"/>
  <c r="O513" i="1"/>
  <c r="R511" i="1"/>
  <c r="O511" i="1"/>
  <c r="R512" i="1"/>
  <c r="O512" i="1"/>
  <c r="R507" i="1"/>
  <c r="O507" i="1"/>
  <c r="R522" i="1"/>
  <c r="O522" i="1"/>
  <c r="R504" i="1"/>
  <c r="O504" i="1"/>
  <c r="R503" i="1"/>
  <c r="O503" i="1"/>
  <c r="R498" i="1"/>
  <c r="O498" i="1"/>
  <c r="R497" i="1"/>
  <c r="O497" i="1"/>
  <c r="O495" i="1"/>
  <c r="R494" i="1"/>
  <c r="O494" i="1"/>
  <c r="R493" i="1"/>
  <c r="O493" i="1"/>
  <c r="O492" i="1"/>
  <c r="O491" i="1"/>
  <c r="R490" i="1"/>
  <c r="O490" i="1"/>
  <c r="R424" i="1"/>
  <c r="O424" i="1"/>
  <c r="O487" i="1"/>
  <c r="O486" i="1"/>
  <c r="R484" i="1"/>
  <c r="O484" i="1"/>
  <c r="O483" i="1"/>
  <c r="R482" i="1"/>
  <c r="O482" i="1"/>
  <c r="O481" i="1"/>
  <c r="R480" i="1"/>
  <c r="O480" i="1"/>
  <c r="R479" i="1"/>
  <c r="O479" i="1"/>
  <c r="O478" i="1"/>
  <c r="O477" i="1"/>
  <c r="R476" i="1"/>
  <c r="O476" i="1"/>
  <c r="R475" i="1"/>
  <c r="O475" i="1"/>
  <c r="R474" i="1"/>
  <c r="O474" i="1"/>
  <c r="O473" i="1"/>
  <c r="R468" i="1"/>
  <c r="O468" i="1"/>
  <c r="R467" i="1"/>
  <c r="O467" i="1"/>
  <c r="R466" i="1"/>
  <c r="O466" i="1"/>
  <c r="R465" i="1"/>
  <c r="O465" i="1"/>
  <c r="R463" i="1"/>
  <c r="O463" i="1"/>
  <c r="R462" i="1"/>
  <c r="O462" i="1"/>
  <c r="R459" i="1"/>
  <c r="O459" i="1"/>
  <c r="R458" i="1"/>
  <c r="O458" i="1"/>
  <c r="R453" i="1"/>
  <c r="O453" i="1"/>
  <c r="R451" i="1"/>
  <c r="O451" i="1"/>
  <c r="O449" i="1"/>
  <c r="R446" i="1"/>
  <c r="O446" i="1"/>
  <c r="R445" i="1"/>
  <c r="O445" i="1"/>
  <c r="R443" i="1"/>
  <c r="O443" i="1"/>
  <c r="O442" i="1"/>
  <c r="R440" i="1"/>
  <c r="O440" i="1"/>
  <c r="R439" i="1"/>
  <c r="O439" i="1"/>
  <c r="R438" i="1"/>
  <c r="O438" i="1"/>
  <c r="O436" i="1"/>
  <c r="R434" i="1"/>
  <c r="O434" i="1"/>
  <c r="R431" i="1"/>
  <c r="O431" i="1"/>
  <c r="R430" i="1"/>
  <c r="O430" i="1"/>
  <c r="O429" i="1"/>
  <c r="R428" i="1"/>
  <c r="O428" i="1"/>
  <c r="R427" i="1"/>
  <c r="O427" i="1"/>
  <c r="R426" i="1"/>
  <c r="O426" i="1"/>
  <c r="O423" i="1"/>
  <c r="R422" i="1"/>
  <c r="O422" i="1"/>
  <c r="R421" i="1"/>
  <c r="O421" i="1"/>
  <c r="O419" i="1"/>
  <c r="O418" i="1"/>
  <c r="R414" i="1"/>
  <c r="O414" i="1"/>
  <c r="R413" i="1"/>
  <c r="O413" i="1"/>
  <c r="R409" i="1"/>
  <c r="O409" i="1"/>
  <c r="R408" i="1"/>
  <c r="O408" i="1"/>
  <c r="R407" i="1"/>
  <c r="O407" i="1"/>
  <c r="R406" i="1"/>
  <c r="O406" i="1"/>
  <c r="R405" i="1"/>
  <c r="O405" i="1"/>
  <c r="R404" i="1"/>
  <c r="O404" i="1"/>
  <c r="R403" i="1"/>
  <c r="O403" i="1"/>
  <c r="R402" i="1"/>
  <c r="O402" i="1"/>
  <c r="R401" i="1"/>
  <c r="O401" i="1"/>
  <c r="O400" i="1"/>
  <c r="R398" i="1"/>
  <c r="O398" i="1"/>
  <c r="R388" i="1"/>
  <c r="O388" i="1"/>
  <c r="R396" i="1"/>
  <c r="O396" i="1"/>
  <c r="R395" i="1"/>
  <c r="O395" i="1"/>
  <c r="O394" i="1"/>
  <c r="R393" i="1"/>
  <c r="O393" i="1"/>
  <c r="R392" i="1"/>
  <c r="O392" i="1"/>
  <c r="R389" i="1"/>
  <c r="O389" i="1"/>
  <c r="R391" i="1"/>
  <c r="O391" i="1"/>
  <c r="R390" i="1"/>
  <c r="O390" i="1"/>
  <c r="O385" i="1"/>
  <c r="O384" i="1"/>
  <c r="O375" i="1"/>
  <c r="R373" i="1"/>
  <c r="O373" i="1"/>
  <c r="O369" i="1"/>
  <c r="O367" i="1"/>
  <c r="O361" i="1"/>
  <c r="R360" i="1"/>
  <c r="O360" i="1"/>
  <c r="O353" i="1"/>
  <c r="O351" i="1"/>
  <c r="R348" i="1"/>
  <c r="O348" i="1"/>
  <c r="O344" i="1"/>
  <c r="R345" i="1"/>
  <c r="O345" i="1"/>
  <c r="R362" i="1"/>
  <c r="O362" i="1"/>
  <c r="R340" i="1"/>
  <c r="O340" i="1"/>
  <c r="O339" i="1"/>
  <c r="O338" i="1"/>
  <c r="O337" i="1"/>
  <c r="R336" i="1"/>
  <c r="O336" i="1"/>
  <c r="R335" i="1"/>
  <c r="O335" i="1"/>
  <c r="O334" i="1"/>
  <c r="R333" i="1"/>
  <c r="O333" i="1"/>
  <c r="R332" i="1"/>
  <c r="O332" i="1"/>
  <c r="R331" i="1"/>
  <c r="O331" i="1"/>
  <c r="O328" i="1"/>
  <c r="R326" i="1"/>
  <c r="O326" i="1"/>
  <c r="R324" i="1"/>
  <c r="O324" i="1"/>
  <c r="R323" i="1"/>
  <c r="O323" i="1"/>
  <c r="R322" i="1"/>
  <c r="O322" i="1"/>
  <c r="R321" i="1"/>
  <c r="O321" i="1"/>
  <c r="R320" i="1"/>
  <c r="O320" i="1"/>
  <c r="R314" i="1"/>
  <c r="O314" i="1"/>
  <c r="O313" i="1"/>
  <c r="R309" i="1"/>
  <c r="O309" i="1"/>
  <c r="R308" i="1"/>
  <c r="O308" i="1"/>
  <c r="R306" i="1"/>
  <c r="O306" i="1"/>
  <c r="O305" i="1"/>
  <c r="R304" i="1"/>
  <c r="O304" i="1"/>
  <c r="R295" i="1"/>
  <c r="O295" i="1"/>
  <c r="O301" i="1"/>
  <c r="O302" i="1"/>
  <c r="R298" i="1"/>
  <c r="O298" i="1"/>
  <c r="R297" i="1"/>
  <c r="O297" i="1"/>
  <c r="O293" i="1"/>
  <c r="O282" i="1"/>
  <c r="R280" i="1"/>
  <c r="O280" i="1"/>
  <c r="R303" i="1"/>
  <c r="O303" i="1"/>
  <c r="O291" i="1"/>
  <c r="R288" i="1"/>
  <c r="O288" i="1"/>
  <c r="R287" i="1"/>
  <c r="O287" i="1"/>
  <c r="R277" i="1"/>
  <c r="O277" i="1"/>
  <c r="R798" i="1"/>
  <c r="O798" i="1"/>
  <c r="R797" i="1"/>
  <c r="O797" i="1"/>
  <c r="R269" i="1"/>
  <c r="O269" i="1"/>
  <c r="O266" i="1"/>
  <c r="O264" i="1"/>
  <c r="R263" i="1"/>
  <c r="O263" i="1"/>
  <c r="R262" i="1"/>
  <c r="O262" i="1"/>
  <c r="O261" i="1"/>
  <c r="O258" i="1"/>
  <c r="R253" i="1"/>
  <c r="O253" i="1"/>
  <c r="R251" i="1"/>
  <c r="O251" i="1"/>
  <c r="R249" i="1"/>
  <c r="O249" i="1"/>
  <c r="R248" i="1"/>
  <c r="O248" i="1"/>
  <c r="R247" i="1"/>
  <c r="O247" i="1"/>
  <c r="R245" i="1"/>
  <c r="O245" i="1"/>
  <c r="R236" i="1"/>
  <c r="O236" i="1"/>
  <c r="O234" i="1"/>
  <c r="R233" i="1"/>
  <c r="O233" i="1"/>
  <c r="R243" i="1"/>
  <c r="O243" i="1"/>
  <c r="R238" i="1"/>
  <c r="O238" i="1"/>
  <c r="O240" i="1"/>
  <c r="R239" i="1"/>
  <c r="O239" i="1"/>
  <c r="O228" i="1"/>
  <c r="R227" i="1"/>
  <c r="O227" i="1"/>
  <c r="R220" i="1"/>
  <c r="O220" i="1"/>
  <c r="R218" i="1"/>
  <c r="O218" i="1"/>
  <c r="R217" i="1"/>
  <c r="O217" i="1"/>
  <c r="R216" i="1"/>
  <c r="O216" i="1"/>
  <c r="R215" i="1"/>
  <c r="O215" i="1"/>
  <c r="R212" i="1"/>
  <c r="O212" i="1"/>
  <c r="R211" i="1"/>
  <c r="O211" i="1"/>
  <c r="R209" i="1"/>
  <c r="O209" i="1"/>
  <c r="R207" i="1"/>
  <c r="O207" i="1"/>
  <c r="R193" i="1"/>
  <c r="O193" i="1"/>
  <c r="R192" i="1"/>
  <c r="O192" i="1"/>
  <c r="R191" i="1"/>
  <c r="O191" i="1"/>
  <c r="R190" i="1"/>
  <c r="O190" i="1"/>
  <c r="R205" i="1"/>
  <c r="O205" i="1"/>
  <c r="R201" i="1"/>
  <c r="O201" i="1"/>
  <c r="R198" i="1"/>
  <c r="O198" i="1"/>
  <c r="R186" i="1"/>
  <c r="O186" i="1"/>
  <c r="O184" i="1"/>
  <c r="R183" i="1"/>
  <c r="O183" i="1"/>
  <c r="R179" i="1"/>
  <c r="O179" i="1"/>
  <c r="R176" i="1"/>
  <c r="O176" i="1"/>
  <c r="R175" i="1"/>
  <c r="O175" i="1"/>
  <c r="R174" i="1"/>
  <c r="O174" i="1"/>
  <c r="R173" i="1"/>
  <c r="O173" i="1"/>
  <c r="R172" i="1"/>
  <c r="O172" i="1"/>
  <c r="R170" i="1"/>
  <c r="O170" i="1"/>
  <c r="R168" i="1"/>
  <c r="O168" i="1"/>
  <c r="R166" i="1"/>
  <c r="O166" i="1"/>
  <c r="R163" i="1"/>
  <c r="O163" i="1"/>
  <c r="R160" i="1"/>
  <c r="O160" i="1"/>
  <c r="R159" i="1"/>
  <c r="O159" i="1"/>
  <c r="R158" i="1"/>
  <c r="O158" i="1"/>
  <c r="O154" i="1"/>
  <c r="O152" i="1"/>
  <c r="R151" i="1"/>
  <c r="O151" i="1"/>
  <c r="R150" i="1"/>
  <c r="O150" i="1"/>
  <c r="R142" i="1"/>
  <c r="O142" i="1"/>
  <c r="R138" i="1"/>
  <c r="O138" i="1"/>
  <c r="R133" i="1"/>
  <c r="O133" i="1"/>
  <c r="O132" i="1"/>
  <c r="R127" i="1"/>
  <c r="O127" i="1"/>
  <c r="R125" i="1"/>
  <c r="O125" i="1"/>
  <c r="R123" i="1"/>
  <c r="O123" i="1"/>
  <c r="R122" i="1"/>
  <c r="O122" i="1"/>
  <c r="O120" i="1"/>
  <c r="R119" i="1"/>
  <c r="O119" i="1"/>
  <c r="R118" i="1"/>
  <c r="O118" i="1"/>
  <c r="R117" i="1"/>
  <c r="O117" i="1"/>
  <c r="R115" i="1"/>
  <c r="O115" i="1"/>
  <c r="R113" i="1"/>
  <c r="O113" i="1"/>
  <c r="R112" i="1"/>
  <c r="O112" i="1"/>
  <c r="R106" i="1"/>
  <c r="O106" i="1"/>
  <c r="O105" i="1"/>
  <c r="R104" i="1"/>
  <c r="O104" i="1"/>
  <c r="R89" i="1"/>
  <c r="O89" i="1"/>
  <c r="R88" i="1"/>
  <c r="O88" i="1"/>
  <c r="O85" i="1"/>
  <c r="R84" i="1"/>
  <c r="O84" i="1"/>
  <c r="R81" i="1"/>
  <c r="O81" i="1"/>
  <c r="R80" i="1"/>
  <c r="O80" i="1"/>
  <c r="O79" i="1"/>
  <c r="R78" i="1"/>
  <c r="O78" i="1"/>
  <c r="R76" i="1"/>
  <c r="O76" i="1"/>
  <c r="R73" i="1"/>
  <c r="O73" i="1"/>
  <c r="R71" i="1"/>
  <c r="O71" i="1"/>
  <c r="R70" i="1"/>
  <c r="O70" i="1"/>
  <c r="R68" i="1"/>
  <c r="O68" i="1"/>
  <c r="R67" i="1"/>
  <c r="O67" i="1"/>
  <c r="R66" i="1"/>
  <c r="O66" i="1"/>
  <c r="R65" i="1"/>
  <c r="O65" i="1"/>
  <c r="R64" i="1"/>
  <c r="O64" i="1"/>
  <c r="R63" i="1"/>
  <c r="O63" i="1"/>
  <c r="R62" i="1"/>
  <c r="O62" i="1"/>
  <c r="R59" i="1"/>
  <c r="O59" i="1"/>
  <c r="R57" i="1"/>
  <c r="O57" i="1"/>
  <c r="R53" i="1"/>
  <c r="O53" i="1"/>
  <c r="R52" i="1"/>
  <c r="O52" i="1"/>
  <c r="O50" i="1"/>
  <c r="R49" i="1"/>
  <c r="O49" i="1"/>
  <c r="R48" i="1"/>
  <c r="O48" i="1"/>
  <c r="R37" i="1"/>
  <c r="O37" i="1"/>
  <c r="R36" i="1"/>
  <c r="O36" i="1"/>
  <c r="R35" i="1"/>
  <c r="O35" i="1"/>
  <c r="R31" i="1"/>
  <c r="O31" i="1"/>
  <c r="R30" i="1"/>
  <c r="O30" i="1"/>
  <c r="R29" i="1"/>
  <c r="O29" i="1"/>
  <c r="R26" i="1"/>
  <c r="O26" i="1"/>
  <c r="R25" i="1"/>
  <c r="O25" i="1"/>
  <c r="R24" i="1"/>
  <c r="O24" i="1"/>
  <c r="R23" i="1"/>
  <c r="O23" i="1"/>
  <c r="R22" i="1"/>
  <c r="O22" i="1"/>
  <c r="R21" i="1"/>
  <c r="O21" i="1"/>
  <c r="R20" i="1"/>
  <c r="O20" i="1"/>
  <c r="R17" i="1"/>
  <c r="O17" i="1"/>
  <c r="R730" i="1"/>
  <c r="O730" i="1"/>
  <c r="R337" i="1"/>
  <c r="R351" i="1"/>
  <c r="R361" i="1"/>
  <c r="R375" i="1"/>
  <c r="R79" i="1"/>
  <c r="R132" i="1"/>
  <c r="R154" i="1"/>
  <c r="R228" i="1"/>
  <c r="R261" i="1"/>
  <c r="R266" i="1"/>
  <c r="R291" i="1"/>
  <c r="R293" i="1"/>
  <c r="R301" i="1"/>
  <c r="R339" i="1"/>
  <c r="R344" i="1"/>
  <c r="R369" i="1"/>
  <c r="R385" i="1"/>
  <c r="R85" i="1"/>
  <c r="R50" i="1"/>
  <c r="R105" i="1"/>
  <c r="R120" i="1"/>
  <c r="R152" i="1"/>
  <c r="R184" i="1"/>
  <c r="R240" i="1"/>
  <c r="R234" i="1"/>
  <c r="R258" i="1"/>
  <c r="R264" i="1"/>
  <c r="R282" i="1"/>
  <c r="R302" i="1"/>
  <c r="R305" i="1"/>
  <c r="R313" i="1"/>
  <c r="R328" i="1"/>
  <c r="R334" i="1"/>
  <c r="R338" i="1"/>
  <c r="R353" i="1"/>
  <c r="R367" i="1"/>
  <c r="R384" i="1"/>
  <c r="R419" i="1"/>
  <c r="R483" i="1"/>
  <c r="R400" i="1"/>
  <c r="R418" i="1"/>
  <c r="R423" i="1"/>
  <c r="R429" i="1"/>
  <c r="R436" i="1"/>
  <c r="R442" i="1"/>
  <c r="R449" i="1"/>
  <c r="R478" i="1"/>
  <c r="R487" i="1"/>
  <c r="R492" i="1"/>
  <c r="R394" i="1"/>
  <c r="R473" i="1"/>
  <c r="R477" i="1"/>
  <c r="R481" i="1"/>
  <c r="R486" i="1"/>
  <c r="R491" i="1"/>
  <c r="R495" i="1"/>
  <c r="R593" i="1"/>
  <c r="R528" i="1"/>
  <c r="R562" i="1"/>
  <c r="R545" i="1"/>
  <c r="R544" i="1"/>
  <c r="R549" i="1"/>
  <c r="R572" i="1"/>
  <c r="R568" i="1"/>
  <c r="R574" i="1"/>
  <c r="R584" i="1"/>
  <c r="R588" i="1"/>
  <c r="R592" i="1"/>
  <c r="R601" i="1"/>
  <c r="R605" i="1"/>
  <c r="R609" i="1"/>
  <c r="R523" i="1"/>
  <c r="R531" i="1"/>
  <c r="R538" i="1"/>
  <c r="R567" i="1"/>
  <c r="R573" i="1"/>
  <c r="R587" i="1"/>
  <c r="R591" i="1"/>
  <c r="R599" i="1"/>
  <c r="R603" i="1"/>
  <c r="R607" i="1"/>
  <c r="R611" i="1"/>
  <c r="R637" i="1"/>
  <c r="R649" i="1"/>
  <c r="R653" i="1"/>
  <c r="R657" i="1"/>
  <c r="R661" i="1"/>
  <c r="R665" i="1"/>
  <c r="R669" i="1"/>
  <c r="R677" i="1"/>
  <c r="R682" i="1"/>
  <c r="R686" i="1"/>
  <c r="R701" i="1"/>
  <c r="R723" i="1"/>
  <c r="R738" i="1"/>
  <c r="R647" i="1"/>
  <c r="R651" i="1"/>
  <c r="R655" i="1"/>
  <c r="R659" i="1"/>
  <c r="R667" i="1"/>
  <c r="R671" i="1"/>
  <c r="R675" i="1"/>
  <c r="R680" i="1"/>
  <c r="R684" i="1"/>
  <c r="R699" i="1"/>
  <c r="R705" i="1"/>
  <c r="R714" i="1"/>
  <c r="R721" i="1"/>
  <c r="R725" i="1"/>
  <c r="R740" i="1"/>
  <c r="K686" i="1"/>
  <c r="N686" i="1"/>
  <c r="K730" i="1"/>
  <c r="K193" i="1"/>
  <c r="K142" i="1"/>
  <c r="K192" i="1"/>
  <c r="K89" i="1"/>
  <c r="K138" i="1"/>
  <c r="K37" i="1"/>
  <c r="K71" i="1"/>
  <c r="K593" i="1"/>
  <c r="K592" i="1"/>
  <c r="K591" i="1"/>
  <c r="K689" i="1"/>
  <c r="K685" i="1"/>
  <c r="K563" i="1"/>
  <c r="K277" i="1"/>
  <c r="K550" i="1"/>
  <c r="K542" i="1"/>
  <c r="K533" i="1"/>
  <c r="K52" i="1"/>
  <c r="K336" i="1"/>
  <c r="K320" i="1"/>
  <c r="K405" i="1"/>
  <c r="K554" i="1"/>
  <c r="K710" i="1"/>
  <c r="K711" i="1"/>
  <c r="K507" i="1"/>
  <c r="K681" i="1"/>
  <c r="K622" i="1"/>
  <c r="K696" i="1"/>
  <c r="K674" i="1"/>
  <c r="K22" i="1"/>
  <c r="K798" i="1"/>
  <c r="K797" i="1"/>
  <c r="K191" i="1"/>
  <c r="K190" i="1"/>
  <c r="K70" i="1"/>
  <c r="K64" i="1"/>
  <c r="K532" i="1"/>
  <c r="K504" i="1"/>
  <c r="K546" i="1"/>
  <c r="K512" i="1"/>
  <c r="K243" i="1"/>
  <c r="K227" i="1"/>
  <c r="K220" i="1"/>
  <c r="K396" i="1"/>
  <c r="K314" i="1"/>
  <c r="K335" i="1"/>
  <c r="K530" i="1"/>
  <c r="K186" i="1"/>
  <c r="K179" i="1"/>
  <c r="K80" i="1"/>
  <c r="K122" i="1"/>
  <c r="K30" i="1"/>
  <c r="K106" i="1"/>
  <c r="K720" i="1"/>
  <c r="K725" i="1"/>
  <c r="K738" i="1"/>
  <c r="K714" i="1"/>
  <c r="K740" i="1"/>
  <c r="K715" i="1"/>
  <c r="K724" i="1"/>
  <c r="K718" i="1"/>
  <c r="K739" i="1"/>
  <c r="K723" i="1"/>
  <c r="K722" i="1"/>
  <c r="K721" i="1"/>
  <c r="K731" i="1"/>
  <c r="K88" i="1"/>
  <c r="K36" i="1"/>
  <c r="K151" i="1"/>
  <c r="K205" i="1"/>
  <c r="K211" i="1"/>
  <c r="K306" i="1"/>
  <c r="K249" i="1"/>
  <c r="K295" i="1"/>
  <c r="K112" i="1"/>
  <c r="K404" i="1"/>
  <c r="K484" i="1"/>
  <c r="K580" i="1"/>
  <c r="K160" i="1"/>
  <c r="K479" i="1"/>
  <c r="K474" i="1"/>
  <c r="K463" i="1"/>
  <c r="K395" i="1"/>
  <c r="K247" i="1"/>
  <c r="K309" i="1"/>
  <c r="K321" i="1"/>
  <c r="K331" i="1"/>
  <c r="K585" i="1"/>
  <c r="K421" i="1"/>
  <c r="K236" i="1"/>
  <c r="K660" i="1"/>
  <c r="K663" i="1"/>
  <c r="K666" i="1"/>
  <c r="K630" i="1"/>
  <c r="K697" i="1"/>
  <c r="K676" i="1"/>
  <c r="K670" i="1"/>
  <c r="K707" i="1"/>
  <c r="K678" i="1"/>
  <c r="K688" i="1"/>
  <c r="K683" i="1"/>
  <c r="K628" i="1"/>
  <c r="K634" i="1"/>
  <c r="K656" i="1"/>
  <c r="K652" i="1"/>
  <c r="K658" i="1"/>
  <c r="K632" i="1"/>
  <c r="K654" i="1"/>
  <c r="K643" i="1"/>
  <c r="K709" i="1"/>
  <c r="K668" i="1"/>
  <c r="K650" i="1"/>
  <c r="K673" i="1"/>
  <c r="K645" i="1"/>
  <c r="K641" i="1"/>
  <c r="K639" i="1"/>
  <c r="K621" i="1"/>
  <c r="K615" i="1"/>
  <c r="K613" i="1"/>
  <c r="K606" i="1"/>
  <c r="K610" i="1"/>
  <c r="K608" i="1"/>
  <c r="K602" i="1"/>
  <c r="K604" i="1"/>
  <c r="K617" i="1"/>
  <c r="K612" i="1"/>
  <c r="K611" i="1"/>
  <c r="K607" i="1"/>
  <c r="K605" i="1"/>
  <c r="K609" i="1"/>
  <c r="K601" i="1"/>
  <c r="K603" i="1"/>
  <c r="K669" i="1"/>
  <c r="K665" i="1"/>
  <c r="K662" i="1"/>
  <c r="K648" i="1"/>
  <c r="K644" i="1"/>
  <c r="K703" i="1"/>
  <c r="K708" i="1"/>
  <c r="K700" i="1"/>
  <c r="K699" i="1"/>
  <c r="K706" i="1"/>
  <c r="K667" i="1"/>
  <c r="K672" i="1"/>
  <c r="K684" i="1"/>
  <c r="K671" i="1"/>
  <c r="K682" i="1"/>
  <c r="K661" i="1"/>
  <c r="K614" i="1"/>
  <c r="K680" i="1"/>
  <c r="K687" i="1"/>
  <c r="K619" i="1"/>
  <c r="K642" i="1"/>
  <c r="K616" i="1"/>
  <c r="K640" i="1"/>
  <c r="K638" i="1"/>
  <c r="K659" i="1"/>
  <c r="K624" i="1"/>
  <c r="K627" i="1"/>
  <c r="K636" i="1"/>
  <c r="K633" i="1"/>
  <c r="K629" i="1"/>
  <c r="K631" i="1"/>
  <c r="K705" i="1"/>
  <c r="K657" i="1"/>
  <c r="K649" i="1"/>
  <c r="K653" i="1"/>
  <c r="K651" i="1"/>
  <c r="K664" i="1"/>
  <c r="K655" i="1"/>
  <c r="K701" i="1"/>
  <c r="K677" i="1"/>
  <c r="K675" i="1"/>
  <c r="K618" i="1"/>
  <c r="K623" i="1"/>
  <c r="K637" i="1"/>
  <c r="K647" i="1"/>
  <c r="K646" i="1"/>
  <c r="K168" i="1"/>
  <c r="K53" i="1"/>
  <c r="K228" i="1"/>
  <c r="K269" i="1"/>
  <c r="K308" i="1"/>
  <c r="K233" i="1"/>
  <c r="K588" i="1"/>
  <c r="K385" i="1"/>
  <c r="K361" i="1"/>
  <c r="K394" i="1"/>
  <c r="K393" i="1"/>
  <c r="K384" i="1"/>
  <c r="K541" i="1"/>
  <c r="K570" i="1"/>
  <c r="K360" i="1"/>
  <c r="K301" i="1"/>
  <c r="K552" i="1"/>
  <c r="K337" i="1"/>
  <c r="K453" i="1"/>
  <c r="K302" i="1"/>
  <c r="K424" i="1"/>
  <c r="K339" i="1"/>
  <c r="K525" i="1"/>
  <c r="K132" i="1"/>
  <c r="K549" i="1"/>
  <c r="K548" i="1"/>
  <c r="K560" i="1"/>
  <c r="K298" i="1"/>
  <c r="K297" i="1"/>
  <c r="K50" i="1"/>
  <c r="K170" i="1"/>
  <c r="K115" i="1"/>
  <c r="K590" i="1"/>
  <c r="K234" i="1"/>
  <c r="K599" i="1"/>
  <c r="K596" i="1"/>
  <c r="K258" i="1"/>
  <c r="K487" i="1"/>
  <c r="K486" i="1"/>
  <c r="K483" i="1"/>
  <c r="K482" i="1"/>
  <c r="K481" i="1"/>
  <c r="K480" i="1"/>
  <c r="K478" i="1"/>
  <c r="K477" i="1"/>
  <c r="K476" i="1"/>
  <c r="K475" i="1"/>
  <c r="K473" i="1"/>
  <c r="K468" i="1"/>
  <c r="K467" i="1"/>
  <c r="K466" i="1"/>
  <c r="K465" i="1"/>
  <c r="K462" i="1"/>
  <c r="K459" i="1"/>
  <c r="K458" i="1"/>
  <c r="K451" i="1"/>
  <c r="K449" i="1"/>
  <c r="K446" i="1"/>
  <c r="K445" i="1"/>
  <c r="K443" i="1"/>
  <c r="K442" i="1"/>
  <c r="K440" i="1"/>
  <c r="K439" i="1"/>
  <c r="K438" i="1"/>
  <c r="K436" i="1"/>
  <c r="K434" i="1"/>
  <c r="K431" i="1"/>
  <c r="K430" i="1"/>
  <c r="K429" i="1"/>
  <c r="K428" i="1"/>
  <c r="K427" i="1"/>
  <c r="K426" i="1"/>
  <c r="K423" i="1"/>
  <c r="K422" i="1"/>
  <c r="K419" i="1"/>
  <c r="K418" i="1"/>
  <c r="K414" i="1"/>
  <c r="K413" i="1"/>
  <c r="K407" i="1"/>
  <c r="K406" i="1"/>
  <c r="K409" i="1"/>
  <c r="K408" i="1"/>
  <c r="K556" i="1"/>
  <c r="K544" i="1"/>
  <c r="K557" i="1"/>
  <c r="K540" i="1"/>
  <c r="K539" i="1"/>
  <c r="K545" i="1"/>
  <c r="K538" i="1"/>
  <c r="K536" i="1"/>
  <c r="K535" i="1"/>
  <c r="K562" i="1"/>
  <c r="K534" i="1"/>
  <c r="K503" i="1"/>
  <c r="K517" i="1"/>
  <c r="K518" i="1"/>
  <c r="K522" i="1"/>
  <c r="K498" i="1"/>
  <c r="K495" i="1"/>
  <c r="K497" i="1"/>
  <c r="K521" i="1"/>
  <c r="K514" i="1"/>
  <c r="K511" i="1"/>
  <c r="K513" i="1"/>
  <c r="K559" i="1"/>
  <c r="K201" i="1"/>
  <c r="K198" i="1"/>
  <c r="K150" i="1"/>
  <c r="K85" i="1"/>
  <c r="K35" i="1"/>
  <c r="K529" i="1"/>
  <c r="K528" i="1"/>
  <c r="K494" i="1"/>
  <c r="K493" i="1"/>
  <c r="K523" i="1"/>
  <c r="K524" i="1"/>
  <c r="K527" i="1"/>
  <c r="K589" i="1"/>
  <c r="K388" i="1"/>
  <c r="K569" i="1"/>
  <c r="K568" i="1"/>
  <c r="K567" i="1"/>
  <c r="K566" i="1"/>
  <c r="K564" i="1"/>
  <c r="K572" i="1"/>
  <c r="K583" i="1"/>
  <c r="K582" i="1"/>
  <c r="K581" i="1"/>
  <c r="K579" i="1"/>
  <c r="K578" i="1"/>
  <c r="K576" i="1"/>
  <c r="K574" i="1"/>
  <c r="K573" i="1"/>
  <c r="K587" i="1"/>
  <c r="K586" i="1"/>
  <c r="K491" i="1"/>
  <c r="K490" i="1"/>
  <c r="K492" i="1"/>
  <c r="K403" i="1"/>
  <c r="K402" i="1"/>
  <c r="K400" i="1"/>
  <c r="K401" i="1"/>
  <c r="K398" i="1"/>
  <c r="K392" i="1"/>
  <c r="K389" i="1"/>
  <c r="K391" i="1"/>
  <c r="K390" i="1"/>
  <c r="K375" i="1"/>
  <c r="K373" i="1"/>
  <c r="K369" i="1"/>
  <c r="K367" i="1"/>
  <c r="K345" i="1"/>
  <c r="K362" i="1"/>
  <c r="K353" i="1"/>
  <c r="K351" i="1"/>
  <c r="K348" i="1"/>
  <c r="K344" i="1"/>
  <c r="K531" i="1"/>
  <c r="K293" i="1"/>
  <c r="K282" i="1"/>
  <c r="K280" i="1"/>
  <c r="K253" i="1"/>
  <c r="K304" i="1"/>
  <c r="K305" i="1"/>
  <c r="K338" i="1"/>
  <c r="K324" i="1"/>
  <c r="K323" i="1"/>
  <c r="K313" i="1"/>
  <c r="K340" i="1"/>
  <c r="K326" i="1"/>
  <c r="K328" i="1"/>
  <c r="K333" i="1"/>
  <c r="K332" i="1"/>
  <c r="K334" i="1"/>
  <c r="K584" i="1"/>
  <c r="K322" i="1"/>
  <c r="K266" i="1"/>
  <c r="K264" i="1"/>
  <c r="K263" i="1"/>
  <c r="K262" i="1"/>
  <c r="K261" i="1"/>
  <c r="K251" i="1"/>
  <c r="K245" i="1"/>
  <c r="K248" i="1"/>
  <c r="K303" i="1"/>
  <c r="K291" i="1"/>
  <c r="K287" i="1"/>
  <c r="K288" i="1"/>
  <c r="K216" i="1"/>
  <c r="K238" i="1"/>
  <c r="K240" i="1"/>
  <c r="K239" i="1"/>
  <c r="K218" i="1"/>
  <c r="K209" i="1"/>
  <c r="K207" i="1"/>
  <c r="K217" i="1"/>
  <c r="K212" i="1"/>
  <c r="K133" i="1"/>
  <c r="K154" i="1"/>
  <c r="K152" i="1"/>
  <c r="K84" i="1"/>
  <c r="K81" i="1"/>
  <c r="K79" i="1"/>
  <c r="K73" i="1"/>
  <c r="K78" i="1"/>
  <c r="K76" i="1"/>
  <c r="K125" i="1"/>
  <c r="K123" i="1"/>
  <c r="K118" i="1"/>
  <c r="K117" i="1"/>
  <c r="K113" i="1"/>
  <c r="K120" i="1"/>
  <c r="K119" i="1"/>
  <c r="K104" i="1"/>
  <c r="K127" i="1"/>
  <c r="K105" i="1"/>
  <c r="K63" i="1"/>
  <c r="K57" i="1"/>
  <c r="K62" i="1"/>
  <c r="K68" i="1"/>
  <c r="K67" i="1"/>
  <c r="K59" i="1"/>
  <c r="K49" i="1"/>
  <c r="K48" i="1"/>
  <c r="K166" i="1"/>
  <c r="K163" i="1"/>
  <c r="K184" i="1"/>
  <c r="K183" i="1"/>
  <c r="K176" i="1"/>
  <c r="K174" i="1"/>
  <c r="K175" i="1"/>
  <c r="K173" i="1"/>
  <c r="K159" i="1"/>
  <c r="K158" i="1"/>
  <c r="K29" i="1"/>
  <c r="K26" i="1"/>
  <c r="K25" i="1"/>
  <c r="K31" i="1"/>
  <c r="K21" i="1"/>
  <c r="K20" i="1"/>
  <c r="K17" i="1"/>
  <c r="K66" i="1"/>
  <c r="K65" i="1"/>
  <c r="K24" i="1"/>
  <c r="K23" i="1"/>
  <c r="K215" i="1"/>
  <c r="K172" i="1"/>
  <c r="N193" i="1"/>
  <c r="N142" i="1"/>
  <c r="N192" i="1"/>
  <c r="N89" i="1"/>
  <c r="N138" i="1"/>
  <c r="N37" i="1"/>
  <c r="N71" i="1"/>
  <c r="N17" i="1"/>
  <c r="N25" i="1"/>
  <c r="N118" i="1"/>
  <c r="N78" i="1"/>
  <c r="N266" i="1"/>
  <c r="N332" i="1"/>
  <c r="N373" i="1"/>
  <c r="N400" i="1"/>
  <c r="N26" i="1"/>
  <c r="N173" i="1"/>
  <c r="N120" i="1"/>
  <c r="N123" i="1"/>
  <c r="N288" i="1"/>
  <c r="N262" i="1"/>
  <c r="N333" i="1"/>
  <c r="N345" i="1"/>
  <c r="N29" i="1"/>
  <c r="N175" i="1"/>
  <c r="N62" i="1"/>
  <c r="N127" i="1"/>
  <c r="N79" i="1"/>
  <c r="N154" i="1"/>
  <c r="N240" i="1"/>
  <c r="N263" i="1"/>
  <c r="N215" i="1"/>
  <c r="N66" i="1"/>
  <c r="N31" i="1"/>
  <c r="N158" i="1"/>
  <c r="N174" i="1"/>
  <c r="N163" i="1"/>
  <c r="N59" i="1"/>
  <c r="N57" i="1"/>
  <c r="N104" i="1"/>
  <c r="N117" i="1"/>
  <c r="N76" i="1"/>
  <c r="N81" i="1"/>
  <c r="N133" i="1"/>
  <c r="N209" i="1"/>
  <c r="N238" i="1"/>
  <c r="N291" i="1"/>
  <c r="N251" i="1"/>
  <c r="N264" i="1"/>
  <c r="N334" i="1"/>
  <c r="N326" i="1"/>
  <c r="N324" i="1"/>
  <c r="N253" i="1"/>
  <c r="N531" i="1"/>
  <c r="N353" i="1"/>
  <c r="N369" i="1"/>
  <c r="N391" i="1"/>
  <c r="N401" i="1"/>
  <c r="N492" i="1"/>
  <c r="N587" i="1"/>
  <c r="N578" i="1"/>
  <c r="N583" i="1"/>
  <c r="N567" i="1"/>
  <c r="N589" i="1"/>
  <c r="N493" i="1"/>
  <c r="N35" i="1"/>
  <c r="N201" i="1"/>
  <c r="N514" i="1"/>
  <c r="N498" i="1"/>
  <c r="N503" i="1"/>
  <c r="N536" i="1"/>
  <c r="N540" i="1"/>
  <c r="N408" i="1"/>
  <c r="N413" i="1"/>
  <c r="N422" i="1"/>
  <c r="N428" i="1"/>
  <c r="N434" i="1"/>
  <c r="N440" i="1"/>
  <c r="N446" i="1"/>
  <c r="N459" i="1"/>
  <c r="N467" i="1"/>
  <c r="N476" i="1"/>
  <c r="N481" i="1"/>
  <c r="N487" i="1"/>
  <c r="N234" i="1"/>
  <c r="N50" i="1"/>
  <c r="N560" i="1"/>
  <c r="N525" i="1"/>
  <c r="N453" i="1"/>
  <c r="N360" i="1"/>
  <c r="N393" i="1"/>
  <c r="N588" i="1"/>
  <c r="N228" i="1"/>
  <c r="N647" i="1"/>
  <c r="N675" i="1"/>
  <c r="N664" i="1"/>
  <c r="N657" i="1"/>
  <c r="N633" i="1"/>
  <c r="N659" i="1"/>
  <c r="N642" i="1"/>
  <c r="N614" i="1"/>
  <c r="N684" i="1"/>
  <c r="N706" i="1"/>
  <c r="N703" i="1"/>
  <c r="N665" i="1"/>
  <c r="N609" i="1"/>
  <c r="N612" i="1"/>
  <c r="N608" i="1"/>
  <c r="N615" i="1"/>
  <c r="N645" i="1"/>
  <c r="N709" i="1"/>
  <c r="N658" i="1"/>
  <c r="N628" i="1"/>
  <c r="N707" i="1"/>
  <c r="N630" i="1"/>
  <c r="N236" i="1"/>
  <c r="N321" i="1"/>
  <c r="N463" i="1"/>
  <c r="N580" i="1"/>
  <c r="N295" i="1"/>
  <c r="N205" i="1"/>
  <c r="N731" i="1"/>
  <c r="N739" i="1"/>
  <c r="N725" i="1"/>
  <c r="N122" i="1"/>
  <c r="N530" i="1"/>
  <c r="N220" i="1"/>
  <c r="N546" i="1"/>
  <c r="N674" i="1"/>
  <c r="N507" i="1"/>
  <c r="N405" i="1"/>
  <c r="N277" i="1"/>
  <c r="N591" i="1"/>
  <c r="N176" i="1"/>
  <c r="N63" i="1"/>
  <c r="N218" i="1"/>
  <c r="N216" i="1"/>
  <c r="N280" i="1"/>
  <c r="N389" i="1"/>
  <c r="N579" i="1"/>
  <c r="N572" i="1"/>
  <c r="N568" i="1"/>
  <c r="N527" i="1"/>
  <c r="N494" i="1"/>
  <c r="N85" i="1"/>
  <c r="N559" i="1"/>
  <c r="N521" i="1"/>
  <c r="N522" i="1"/>
  <c r="N534" i="1"/>
  <c r="N538" i="1"/>
  <c r="N557" i="1"/>
  <c r="N409" i="1"/>
  <c r="N414" i="1"/>
  <c r="N423" i="1"/>
  <c r="N429" i="1"/>
  <c r="N436" i="1"/>
  <c r="N442" i="1"/>
  <c r="N449" i="1"/>
  <c r="N462" i="1"/>
  <c r="N468" i="1"/>
  <c r="N477" i="1"/>
  <c r="N482" i="1"/>
  <c r="N258" i="1"/>
  <c r="N590" i="1"/>
  <c r="N548" i="1"/>
  <c r="N339" i="1"/>
  <c r="N337" i="1"/>
  <c r="N570" i="1"/>
  <c r="N394" i="1"/>
  <c r="N233" i="1"/>
  <c r="N53" i="1"/>
  <c r="N637" i="1"/>
  <c r="N677" i="1"/>
  <c r="N651" i="1"/>
  <c r="N705" i="1"/>
  <c r="N636" i="1"/>
  <c r="N638" i="1"/>
  <c r="N619" i="1"/>
  <c r="N661" i="1"/>
  <c r="N672" i="1"/>
  <c r="N699" i="1"/>
  <c r="N644" i="1"/>
  <c r="N669" i="1"/>
  <c r="N605" i="1"/>
  <c r="N617" i="1"/>
  <c r="N610" i="1"/>
  <c r="N621" i="1"/>
  <c r="N673" i="1"/>
  <c r="N643" i="1"/>
  <c r="N652" i="1"/>
  <c r="N683" i="1"/>
  <c r="N670" i="1"/>
  <c r="N666" i="1"/>
  <c r="N421" i="1"/>
  <c r="N309" i="1"/>
  <c r="N474" i="1"/>
  <c r="N484" i="1"/>
  <c r="N249" i="1"/>
  <c r="N151" i="1"/>
  <c r="N721" i="1"/>
  <c r="N718" i="1"/>
  <c r="N740" i="1"/>
  <c r="N720" i="1"/>
  <c r="N80" i="1"/>
  <c r="N335" i="1"/>
  <c r="N227" i="1"/>
  <c r="N504" i="1"/>
  <c r="N70" i="1"/>
  <c r="N797" i="1"/>
  <c r="N696" i="1"/>
  <c r="N711" i="1"/>
  <c r="N320" i="1"/>
  <c r="N533" i="1"/>
  <c r="N563" i="1"/>
  <c r="N592" i="1"/>
  <c r="N166" i="1"/>
  <c r="N67" i="1"/>
  <c r="N212" i="1"/>
  <c r="N303" i="1"/>
  <c r="N338" i="1"/>
  <c r="N344" i="1"/>
  <c r="N573" i="1"/>
  <c r="N24" i="1"/>
  <c r="N48" i="1"/>
  <c r="N68" i="1"/>
  <c r="N152" i="1"/>
  <c r="N217" i="1"/>
  <c r="N322" i="1"/>
  <c r="N305" i="1"/>
  <c r="N282" i="1"/>
  <c r="N375" i="1"/>
  <c r="N392" i="1"/>
  <c r="N402" i="1"/>
  <c r="N491" i="1"/>
  <c r="N574" i="1"/>
  <c r="N581" i="1"/>
  <c r="N564" i="1"/>
  <c r="N569" i="1"/>
  <c r="N524" i="1"/>
  <c r="N528" i="1"/>
  <c r="N150" i="1"/>
  <c r="N513" i="1"/>
  <c r="N497" i="1"/>
  <c r="N518" i="1"/>
  <c r="N562" i="1"/>
  <c r="N545" i="1"/>
  <c r="N544" i="1"/>
  <c r="N406" i="1"/>
  <c r="N418" i="1"/>
  <c r="N426" i="1"/>
  <c r="N430" i="1"/>
  <c r="N438" i="1"/>
  <c r="N443" i="1"/>
  <c r="N451" i="1"/>
  <c r="N465" i="1"/>
  <c r="N473" i="1"/>
  <c r="N478" i="1"/>
  <c r="N483" i="1"/>
  <c r="N596" i="1"/>
  <c r="N115" i="1"/>
  <c r="N297" i="1"/>
  <c r="N549" i="1"/>
  <c r="N424" i="1"/>
  <c r="N552" i="1"/>
  <c r="N541" i="1"/>
  <c r="N361" i="1"/>
  <c r="N308" i="1"/>
  <c r="N168" i="1"/>
  <c r="N623" i="1"/>
  <c r="N701" i="1"/>
  <c r="N653" i="1"/>
  <c r="N640" i="1"/>
  <c r="N687" i="1"/>
  <c r="N682" i="1"/>
  <c r="N667" i="1"/>
  <c r="N700" i="1"/>
  <c r="N648" i="1"/>
  <c r="N603" i="1"/>
  <c r="N607" i="1"/>
  <c r="N604" i="1"/>
  <c r="N606" i="1"/>
  <c r="N639" i="1"/>
  <c r="N650" i="1"/>
  <c r="N654" i="1"/>
  <c r="N656" i="1"/>
  <c r="N688" i="1"/>
  <c r="N676" i="1"/>
  <c r="N663" i="1"/>
  <c r="N585" i="1"/>
  <c r="N247" i="1"/>
  <c r="N479" i="1"/>
  <c r="N404" i="1"/>
  <c r="N306" i="1"/>
  <c r="N36" i="1"/>
  <c r="N722" i="1"/>
  <c r="N724" i="1"/>
  <c r="N714" i="1"/>
  <c r="N106" i="1"/>
  <c r="N179" i="1"/>
  <c r="N314" i="1"/>
  <c r="N243" i="1"/>
  <c r="N532" i="1"/>
  <c r="N190" i="1"/>
  <c r="N798" i="1"/>
  <c r="N622" i="1"/>
  <c r="N710" i="1"/>
  <c r="N336" i="1"/>
  <c r="N542" i="1"/>
  <c r="N685" i="1"/>
  <c r="N593" i="1"/>
  <c r="N23" i="1"/>
  <c r="N159" i="1"/>
  <c r="N119" i="1"/>
  <c r="N84" i="1"/>
  <c r="N261" i="1"/>
  <c r="N340" i="1"/>
  <c r="N362" i="1"/>
  <c r="N490" i="1"/>
  <c r="N20" i="1"/>
  <c r="N183" i="1"/>
  <c r="N105" i="1"/>
  <c r="N73" i="1"/>
  <c r="N239" i="1"/>
  <c r="N248" i="1"/>
  <c r="N313" i="1"/>
  <c r="N348" i="1"/>
  <c r="N65" i="1"/>
  <c r="N21" i="1"/>
  <c r="N184" i="1"/>
  <c r="N49" i="1"/>
  <c r="N113" i="1"/>
  <c r="N125" i="1"/>
  <c r="N207" i="1"/>
  <c r="N287" i="1"/>
  <c r="N245" i="1"/>
  <c r="N584" i="1"/>
  <c r="N328" i="1"/>
  <c r="N323" i="1"/>
  <c r="N304" i="1"/>
  <c r="N293" i="1"/>
  <c r="N351" i="1"/>
  <c r="N367" i="1"/>
  <c r="N390" i="1"/>
  <c r="N398" i="1"/>
  <c r="N403" i="1"/>
  <c r="N586" i="1"/>
  <c r="N576" i="1"/>
  <c r="N582" i="1"/>
  <c r="N566" i="1"/>
  <c r="N388" i="1"/>
  <c r="N523" i="1"/>
  <c r="N529" i="1"/>
  <c r="N198" i="1"/>
  <c r="N511" i="1"/>
  <c r="N495" i="1"/>
  <c r="N517" i="1"/>
  <c r="N535" i="1"/>
  <c r="N539" i="1"/>
  <c r="N556" i="1"/>
  <c r="N407" i="1"/>
  <c r="N419" i="1"/>
  <c r="N427" i="1"/>
  <c r="N431" i="1"/>
  <c r="N439" i="1"/>
  <c r="N445" i="1"/>
  <c r="N458" i="1"/>
  <c r="N466" i="1"/>
  <c r="N475" i="1"/>
  <c r="N480" i="1"/>
  <c r="N486" i="1"/>
  <c r="N599" i="1"/>
  <c r="N170" i="1"/>
  <c r="N298" i="1"/>
  <c r="N132" i="1"/>
  <c r="N302" i="1"/>
  <c r="N301" i="1"/>
  <c r="N384" i="1"/>
  <c r="N385" i="1"/>
  <c r="N269" i="1"/>
  <c r="N646" i="1"/>
  <c r="N618" i="1"/>
  <c r="N655" i="1"/>
  <c r="N649" i="1"/>
  <c r="N629" i="1"/>
  <c r="N624" i="1"/>
  <c r="N616" i="1"/>
  <c r="N680" i="1"/>
  <c r="N671" i="1"/>
  <c r="N708" i="1"/>
  <c r="N662" i="1"/>
  <c r="N601" i="1"/>
  <c r="N611" i="1"/>
  <c r="N602" i="1"/>
  <c r="N613" i="1"/>
  <c r="N641" i="1"/>
  <c r="N668" i="1"/>
  <c r="N634" i="1"/>
  <c r="N678" i="1"/>
  <c r="N697" i="1"/>
  <c r="N660" i="1"/>
  <c r="N331" i="1"/>
  <c r="N395" i="1"/>
  <c r="N160" i="1"/>
  <c r="N112" i="1"/>
  <c r="N211" i="1"/>
  <c r="N88" i="1"/>
  <c r="N723" i="1"/>
  <c r="N715" i="1"/>
  <c r="N738" i="1"/>
  <c r="N30" i="1"/>
  <c r="N186" i="1"/>
  <c r="N396" i="1"/>
  <c r="N512" i="1"/>
  <c r="N64" i="1"/>
  <c r="N191" i="1"/>
  <c r="N22" i="1"/>
  <c r="N681" i="1"/>
  <c r="N554" i="1"/>
  <c r="N52" i="1"/>
  <c r="N550" i="1"/>
  <c r="N689" i="1"/>
  <c r="N730" i="1"/>
  <c r="N172" i="1"/>
  <c r="V351" i="1"/>
  <c r="V314" i="1"/>
  <c r="V320" i="1"/>
  <c r="V313" i="1"/>
  <c r="V62" i="1"/>
  <c r="V583" i="1"/>
  <c r="V582" i="1"/>
  <c r="V579" i="1"/>
  <c r="V578" i="1"/>
  <c r="V574" i="1"/>
  <c r="V573" i="1"/>
  <c r="V564" i="1"/>
  <c r="V572" i="1"/>
  <c r="V429" i="1"/>
  <c r="V430" i="1"/>
  <c r="V344" i="1"/>
  <c r="V360" i="1"/>
  <c r="V353" i="1"/>
  <c r="V350" i="1"/>
  <c r="V348" i="1"/>
  <c r="V367" i="1"/>
  <c r="V370" i="1"/>
  <c r="V369" i="1"/>
  <c r="V392" i="1"/>
  <c r="V391" i="1"/>
  <c r="V390" i="1"/>
  <c r="V384" i="1"/>
  <c r="V375" i="1"/>
  <c r="V373" i="1"/>
  <c r="V282" i="1"/>
  <c r="V280" i="1"/>
  <c r="V269" i="1"/>
  <c r="V264" i="1"/>
  <c r="V263" i="1"/>
  <c r="V261" i="1"/>
  <c r="V251" i="1"/>
  <c r="V248" i="1"/>
  <c r="V245" i="1"/>
  <c r="V243" i="1"/>
  <c r="V238" i="1"/>
  <c r="V239" i="1"/>
  <c r="V218" i="1"/>
  <c r="V212" i="1"/>
  <c r="V210" i="1"/>
  <c r="V209" i="1"/>
  <c r="V207" i="1"/>
  <c r="V193" i="1"/>
  <c r="V192" i="1"/>
  <c r="V198" i="1"/>
  <c r="V186" i="1"/>
  <c r="V179" i="1"/>
  <c r="V159" i="1"/>
  <c r="V158" i="1"/>
  <c r="V152" i="1"/>
  <c r="V138" i="1"/>
  <c r="V131" i="1"/>
  <c r="V127" i="1"/>
  <c r="V122" i="1"/>
  <c r="V106" i="1"/>
  <c r="V105" i="1"/>
  <c r="V104" i="1"/>
  <c r="V89" i="1"/>
  <c r="V80" i="1"/>
  <c r="V79" i="1"/>
  <c r="V78" i="1"/>
  <c r="V76" i="1"/>
  <c r="V73" i="1"/>
  <c r="V71" i="1"/>
  <c r="V68" i="1"/>
  <c r="V67" i="1"/>
  <c r="V59" i="1"/>
  <c r="V57" i="1"/>
  <c r="V42" i="1"/>
  <c r="V40" i="1"/>
  <c r="V50" i="1"/>
  <c r="V49" i="1"/>
  <c r="V37" i="1"/>
  <c r="V30" i="1"/>
  <c r="V29" i="1"/>
  <c r="V25" i="1"/>
  <c r="V22" i="1"/>
  <c r="V20" i="1"/>
  <c r="V17" i="1"/>
  <c r="Z298" i="1"/>
</calcChain>
</file>

<file path=xl/comments1.xml><?xml version="1.0" encoding="utf-8"?>
<comments xmlns="http://schemas.openxmlformats.org/spreadsheetml/2006/main">
  <authors>
    <author>Ponpat Apiwattanalunggarn</author>
  </authors>
  <commentList>
    <comment ref="G253" authorId="0" shapeId="0">
      <text>
        <r>
          <rPr>
            <b/>
            <sz val="9"/>
            <color indexed="81"/>
            <rFont val="Tahoma"/>
            <family val="2"/>
          </rPr>
          <t xml:space="preserve">คอหมูย่างชิ้นเล็ก
</t>
        </r>
      </text>
    </comment>
    <comment ref="G410" authorId="0" shapeId="0">
      <text>
        <r>
          <rPr>
            <b/>
            <sz val="9"/>
            <color indexed="81"/>
            <rFont val="Tahoma"/>
            <family val="2"/>
          </rPr>
          <t xml:space="preserve">6.85 กก./ถุง
</t>
        </r>
      </text>
    </comment>
  </commentList>
</comments>
</file>

<file path=xl/sharedStrings.xml><?xml version="1.0" encoding="utf-8"?>
<sst xmlns="http://schemas.openxmlformats.org/spreadsheetml/2006/main" count="7738" uniqueCount="2033">
  <si>
    <t xml:space="preserve">                          บริษัท  ซีพีเอฟ ประเทศไทย จำกัด มหาชน</t>
  </si>
  <si>
    <t xml:space="preserve">                        128 (ชั้น 7) ถ.เย็นจิต แขวงทุ่งวัดดอน เขตสาทร กรุงเทพฯ 10120 </t>
  </si>
  <si>
    <t xml:space="preserve">                          โทร. (02) 6804795  โทรสาร 02-680-4516</t>
  </si>
  <si>
    <t>เลขที่</t>
  </si>
  <si>
    <t>CPF  2562</t>
  </si>
  <si>
    <t>เรื่อง</t>
  </si>
  <si>
    <t>เสนอราคาขาย</t>
  </si>
  <si>
    <t>เรียน</t>
  </si>
  <si>
    <t xml:space="preserve">ท่านผู้มีอุปการะคุณ บริษัท ซีพีเอฟ เทรดดิ้ง จำกัด </t>
  </si>
  <si>
    <t>สุกรชำแหละ/ชิ้นส่วนสุกร</t>
  </si>
  <si>
    <t>โดยมีรายการดังต่อไปนี้</t>
  </si>
  <si>
    <t>Smart Soft Contract Price</t>
  </si>
  <si>
    <t>ราคาประกาศหมูเป็น</t>
  </si>
  <si>
    <t>บาท</t>
  </si>
  <si>
    <t>รหัสสินค้า</t>
  </si>
  <si>
    <t>ชื่อสินค้า</t>
  </si>
  <si>
    <t>หน่วยขาย</t>
  </si>
  <si>
    <t>Z Makro</t>
  </si>
  <si>
    <t>Z1</t>
  </si>
  <si>
    <t>Z2</t>
  </si>
  <si>
    <t>Z3</t>
  </si>
  <si>
    <t>Z4</t>
  </si>
  <si>
    <t>Z5</t>
  </si>
  <si>
    <t>Z6</t>
  </si>
  <si>
    <t>Z7</t>
  </si>
  <si>
    <t>Z MK</t>
  </si>
  <si>
    <t>ภาคตะวันออก</t>
  </si>
  <si>
    <t>ภาคใต้</t>
  </si>
  <si>
    <t>ภาคเหนือบน</t>
  </si>
  <si>
    <t>ภาคเหนือล่าง</t>
  </si>
  <si>
    <t>หมายเหตุ</t>
  </si>
  <si>
    <t>รหัส</t>
  </si>
  <si>
    <t>สินค้า</t>
  </si>
  <si>
    <t>ราคา</t>
  </si>
  <si>
    <t>ราคาขาย</t>
  </si>
  <si>
    <t>Makro</t>
  </si>
  <si>
    <t>MK-6%</t>
  </si>
  <si>
    <t>ต่อหน่วย</t>
  </si>
  <si>
    <t>ขึ้น / ลง</t>
  </si>
  <si>
    <t>SAP</t>
  </si>
  <si>
    <t>Unit</t>
  </si>
  <si>
    <t>( เก่า )</t>
  </si>
  <si>
    <t>( ใหม่ )</t>
  </si>
  <si>
    <t>ก.ก.</t>
  </si>
  <si>
    <t>23072566</t>
  </si>
  <si>
    <t>008</t>
  </si>
  <si>
    <t>หมูสามชั้นติดสันนอกและสันใน</t>
  </si>
  <si>
    <t>23072567</t>
  </si>
  <si>
    <t>017</t>
  </si>
  <si>
    <t>ซี่โครงหมูติดกระดูกสันหลัง</t>
  </si>
  <si>
    <t>23072568</t>
  </si>
  <si>
    <t>005</t>
  </si>
  <si>
    <t>สะโพกหมูติดหนัง  ไม่เลาะกระดูก</t>
  </si>
  <si>
    <t>23072569</t>
  </si>
  <si>
    <t>สะโพกหมูติดหนัง รวมขา</t>
  </si>
  <si>
    <t>23072570</t>
  </si>
  <si>
    <t>010</t>
  </si>
  <si>
    <t>เนื้อไหล่หมูติดหนัง ไม่เลาะกระดูก</t>
  </si>
  <si>
    <t>23072571</t>
  </si>
  <si>
    <t>เนื้อไหล่หมูติดหนัง รวมขา</t>
  </si>
  <si>
    <t>23057673</t>
  </si>
  <si>
    <t>สะโพกTT</t>
  </si>
  <si>
    <t>23057812</t>
  </si>
  <si>
    <t>23075352</t>
  </si>
  <si>
    <t>สะโพก (Freeze)</t>
  </si>
  <si>
    <t>23044835</t>
  </si>
  <si>
    <t>เนื้อสะโพกติดหนัง</t>
  </si>
  <si>
    <t>23063442</t>
  </si>
  <si>
    <t>สะโพกหั่นTT</t>
  </si>
  <si>
    <t>23056525</t>
  </si>
  <si>
    <t xml:space="preserve">สะโพกหั่นชิ้น </t>
  </si>
  <si>
    <t>23063343</t>
  </si>
  <si>
    <t>สะโพกบดTT</t>
  </si>
  <si>
    <t>23057677</t>
  </si>
  <si>
    <t>สามชั้นTT</t>
  </si>
  <si>
    <t>23057824</t>
  </si>
  <si>
    <t>23075356</t>
  </si>
  <si>
    <t>สามชั้น (Freeze)</t>
  </si>
  <si>
    <t>23074796</t>
  </si>
  <si>
    <t>สามชั้นพันก้อน</t>
  </si>
  <si>
    <t>23055673</t>
  </si>
  <si>
    <t>สามชั้นลอกหนัง (I)</t>
  </si>
  <si>
    <t>23074795</t>
  </si>
  <si>
    <t>สามชั้นลอกหนังพันก้อน</t>
  </si>
  <si>
    <t>23074799</t>
  </si>
  <si>
    <t>สามชั้นลอกหนังสไลด์</t>
  </si>
  <si>
    <t>23038532</t>
  </si>
  <si>
    <t>สามชั้นสไลด์ (I)</t>
  </si>
  <si>
    <t>23054649</t>
  </si>
  <si>
    <t>สามชั้นหั่นชิ้น (I)</t>
  </si>
  <si>
    <t>23058185</t>
  </si>
  <si>
    <t>สามชั้นแต่งขอบTT</t>
  </si>
  <si>
    <t>23045011</t>
  </si>
  <si>
    <t>สามชั้นแต่ง (Size S)</t>
  </si>
  <si>
    <t>23015185</t>
  </si>
  <si>
    <t>เนื้อแดง</t>
  </si>
  <si>
    <t>23057699</t>
  </si>
  <si>
    <t>เนื้อแดงหั่นชิ้นTT</t>
  </si>
  <si>
    <t>23075351</t>
  </si>
  <si>
    <t>ไหล่ (Freeze)</t>
  </si>
  <si>
    <t>23063342</t>
  </si>
  <si>
    <t>ไหล่บดTT</t>
  </si>
  <si>
    <t>23063441</t>
  </si>
  <si>
    <t>ไหล่หั่นTT</t>
  </si>
  <si>
    <t>23000127</t>
  </si>
  <si>
    <t>ไหล่ติดหนัง</t>
  </si>
  <si>
    <t>23057672</t>
  </si>
  <si>
    <t>ไหล่TT</t>
  </si>
  <si>
    <t>23057809</t>
  </si>
  <si>
    <t>23064257</t>
  </si>
  <si>
    <t xml:space="preserve">เนื้อไหล่ติดหนัง </t>
  </si>
  <si>
    <t>23075353</t>
  </si>
  <si>
    <t>012</t>
  </si>
  <si>
    <t>สันนอก (Freeze)</t>
  </si>
  <si>
    <t>23074798</t>
  </si>
  <si>
    <t>สันนอกพันก้อน</t>
  </si>
  <si>
    <t>23057674</t>
  </si>
  <si>
    <t>สันนอกTT</t>
  </si>
  <si>
    <t>23057815</t>
  </si>
  <si>
    <t>23015211</t>
  </si>
  <si>
    <t>สันนอกสเต็ก</t>
  </si>
  <si>
    <t>23069295</t>
  </si>
  <si>
    <t>สันนอกสเต็กTT</t>
  </si>
  <si>
    <t>23058186</t>
  </si>
  <si>
    <t>สันนอกแต่งTT</t>
  </si>
  <si>
    <t>23020283</t>
  </si>
  <si>
    <t>สันนอกติดหนัง</t>
  </si>
  <si>
    <t>23044839</t>
  </si>
  <si>
    <t>สันนอกติดหนัง(I)</t>
  </si>
  <si>
    <t>23015214</t>
  </si>
  <si>
    <t>สันนอกสไลด์ (F)</t>
  </si>
  <si>
    <t>23038537</t>
  </si>
  <si>
    <t>สันนอกสไลด์ (I)</t>
  </si>
  <si>
    <t>23075355</t>
  </si>
  <si>
    <t>014</t>
  </si>
  <si>
    <t>สันคอ (Freeze)</t>
  </si>
  <si>
    <t>23074797</t>
  </si>
  <si>
    <t>สันคอพันก้อน</t>
  </si>
  <si>
    <t>23057676</t>
  </si>
  <si>
    <t>สันคอTT</t>
  </si>
  <si>
    <t>23057821</t>
  </si>
  <si>
    <t>23069296</t>
  </si>
  <si>
    <t>สันคอสเต็กTT</t>
  </si>
  <si>
    <t>23067099</t>
  </si>
  <si>
    <t>สันคอสไลด์ (F)</t>
  </si>
  <si>
    <t>23038535</t>
  </si>
  <si>
    <t>สันคอสไลด์ (I)</t>
  </si>
  <si>
    <t>23057675</t>
  </si>
  <si>
    <t>019</t>
  </si>
  <si>
    <t>สันในTT</t>
  </si>
  <si>
    <t>23057818</t>
  </si>
  <si>
    <t>23075354</t>
  </si>
  <si>
    <t>สันใน (Freeze)</t>
  </si>
  <si>
    <t>23069298</t>
  </si>
  <si>
    <t>พอร์คช็อปติดสันในสเต็ก TT</t>
  </si>
  <si>
    <t>23057700</t>
  </si>
  <si>
    <t>ซี่โครงTT</t>
  </si>
  <si>
    <t>23058092</t>
  </si>
  <si>
    <t>ซี่โครงหั่นชิ้น (I)</t>
  </si>
  <si>
    <t>23057678</t>
  </si>
  <si>
    <t>ซี่โครงแผ่นTT</t>
  </si>
  <si>
    <t>23057827</t>
  </si>
  <si>
    <t>23078870</t>
  </si>
  <si>
    <t>ซี่โครงฟรีส (Freeze)</t>
  </si>
  <si>
    <t>23015265</t>
  </si>
  <si>
    <t>ซี่โครงหั่นชิ้น</t>
  </si>
  <si>
    <t>23000151</t>
  </si>
  <si>
    <t>ซี่โครงอ่อน</t>
  </si>
  <si>
    <t>23045894</t>
  </si>
  <si>
    <t>ซี่โครงอ่อน (I)</t>
  </si>
  <si>
    <t>23057701</t>
  </si>
  <si>
    <t>085</t>
  </si>
  <si>
    <t>ซี่โครงอ่อนTT</t>
  </si>
  <si>
    <t>23044836</t>
  </si>
  <si>
    <t>ซี่โครง (ติดกระดูกสันหลัง)(I)</t>
  </si>
  <si>
    <t>23075358</t>
  </si>
  <si>
    <t>024</t>
  </si>
  <si>
    <t>เศษเนื้อเกรด B (Freeze)</t>
  </si>
  <si>
    <t>23046090</t>
  </si>
  <si>
    <t>เศษเนื้อเกรด B (I)</t>
  </si>
  <si>
    <t>23037325</t>
  </si>
  <si>
    <t>เศษเนื้อติดมัน (I)</t>
  </si>
  <si>
    <t>23057692</t>
  </si>
  <si>
    <t>เศษเนื้อเศษมันรวมTT</t>
  </si>
  <si>
    <t>23075357</t>
  </si>
  <si>
    <t>021</t>
  </si>
  <si>
    <t>คอหมูย่าง (Freeze)</t>
  </si>
  <si>
    <t>23057671</t>
  </si>
  <si>
    <t>คอหมูย่างTT</t>
  </si>
  <si>
    <t>23058551</t>
  </si>
  <si>
    <t>23028622</t>
  </si>
  <si>
    <t>คอหมูย่างติดหนัง</t>
  </si>
  <si>
    <t>23057698</t>
  </si>
  <si>
    <t>หมูบดTT</t>
  </si>
  <si>
    <t>23046091</t>
  </si>
  <si>
    <t>หมูบดเกรด B (I)</t>
  </si>
  <si>
    <t>23067918</t>
  </si>
  <si>
    <t>หมูบดเกรด C (TT)</t>
  </si>
  <si>
    <t>23039556</t>
  </si>
  <si>
    <t>หมูบดปนมัน 30%</t>
  </si>
  <si>
    <t>23063559</t>
  </si>
  <si>
    <t>หมูบดพิเศษ (I)</t>
  </si>
  <si>
    <t>23047669</t>
  </si>
  <si>
    <t>043</t>
  </si>
  <si>
    <t>กระดูกซุปคอ (I)</t>
  </si>
  <si>
    <t>23000176</t>
  </si>
  <si>
    <t>กระโหลกหมู</t>
  </si>
  <si>
    <t>23057693</t>
  </si>
  <si>
    <t>040</t>
  </si>
  <si>
    <t>กระดูกแว่นTT</t>
  </si>
  <si>
    <t>23057694</t>
  </si>
  <si>
    <t>041</t>
  </si>
  <si>
    <t>กระดูกใบพายTT</t>
  </si>
  <si>
    <t>23036792</t>
  </si>
  <si>
    <t xml:space="preserve">กระดูกใบพาย </t>
  </si>
  <si>
    <t>23000216</t>
  </si>
  <si>
    <t>042</t>
  </si>
  <si>
    <t>กระดูกข้อ(รวม)</t>
  </si>
  <si>
    <t>23057689</t>
  </si>
  <si>
    <t>กระดูกข้อTT</t>
  </si>
  <si>
    <t>23000167</t>
  </si>
  <si>
    <t>กระดูกขาเลาะ</t>
  </si>
  <si>
    <t>23057688</t>
  </si>
  <si>
    <t>กระดูกซุปTT</t>
  </si>
  <si>
    <t>23056664</t>
  </si>
  <si>
    <t>กระดูกซุปท้าย (I)</t>
  </si>
  <si>
    <t>23061930</t>
  </si>
  <si>
    <t>กระดูกซุปหาง</t>
  </si>
  <si>
    <t>23057702</t>
  </si>
  <si>
    <t>กระดูกอกTT</t>
  </si>
  <si>
    <t>23075359</t>
  </si>
  <si>
    <t>044</t>
  </si>
  <si>
    <t>กระดูกอ่อน (Freeze)</t>
  </si>
  <si>
    <t>23057690</t>
  </si>
  <si>
    <t>กระดูกอ่อนTT</t>
  </si>
  <si>
    <t>23061439</t>
  </si>
  <si>
    <t>23069300</t>
  </si>
  <si>
    <t>ชิ้นเนื้อหมูบดTT</t>
  </si>
  <si>
    <t>23000158</t>
  </si>
  <si>
    <t>ชิ้นเนื้อหมูดี</t>
  </si>
  <si>
    <t>23015290</t>
  </si>
  <si>
    <t>ชิ้นเนื้อติดกระดูก</t>
  </si>
  <si>
    <t>23057697</t>
  </si>
  <si>
    <t>052</t>
  </si>
  <si>
    <t>ชิ้นมันคอTT</t>
  </si>
  <si>
    <t>23057679</t>
  </si>
  <si>
    <t>047</t>
  </si>
  <si>
    <t>ขาหน้าTT</t>
  </si>
  <si>
    <t>23016633</t>
  </si>
  <si>
    <t>128</t>
  </si>
  <si>
    <t>ขาหน้าเผา</t>
  </si>
  <si>
    <t>23063196</t>
  </si>
  <si>
    <t>ขาหน้าเผาTT</t>
  </si>
  <si>
    <t>23019171</t>
  </si>
  <si>
    <t>ขาหน้าเผาแบ่งคากิ</t>
  </si>
  <si>
    <t>23015308</t>
  </si>
  <si>
    <t>ขาหมูสไลด์</t>
  </si>
  <si>
    <t>23000161</t>
  </si>
  <si>
    <t>ขาหมูสด</t>
  </si>
  <si>
    <t>23057680</t>
  </si>
  <si>
    <t>048</t>
  </si>
  <si>
    <t>ขาหลังTT</t>
  </si>
  <si>
    <t>23016634</t>
  </si>
  <si>
    <t>129</t>
  </si>
  <si>
    <t>ขาหลังเผา</t>
  </si>
  <si>
    <t>23063197</t>
  </si>
  <si>
    <t>ขาหลังเผาTT</t>
  </si>
  <si>
    <t>23019173</t>
  </si>
  <si>
    <t>ขาหลังเผาแบ่งคากิ</t>
  </si>
  <si>
    <t>23015313</t>
  </si>
  <si>
    <t>คากิ</t>
  </si>
  <si>
    <t>23075365</t>
  </si>
  <si>
    <t>คากิ (Freeze)</t>
  </si>
  <si>
    <t>23058182</t>
  </si>
  <si>
    <t>คากิTT</t>
  </si>
  <si>
    <t>23000165</t>
  </si>
  <si>
    <t>คากิ (ข้อสอง)</t>
  </si>
  <si>
    <t>23057681</t>
  </si>
  <si>
    <t>หางหมูTT</t>
  </si>
  <si>
    <t>23073708</t>
  </si>
  <si>
    <t>หางหมูพิเศษ</t>
  </si>
  <si>
    <t>23015318</t>
  </si>
  <si>
    <t>หางหมูTT(Freeze)</t>
  </si>
  <si>
    <t>23011963</t>
  </si>
  <si>
    <t>หางหมูเผา</t>
  </si>
  <si>
    <t>23075366</t>
  </si>
  <si>
    <t>หางหมูเผา (Freeze)</t>
  </si>
  <si>
    <t>23053545</t>
  </si>
  <si>
    <t>อวัยวะเพศหมู(ตัวเมีย)</t>
  </si>
  <si>
    <t>23050895</t>
  </si>
  <si>
    <t>ตัวเดียวอันเดียว</t>
  </si>
  <si>
    <t>23080161</t>
  </si>
  <si>
    <t>อวัยวะเพศหมู (อัณฑะ)</t>
  </si>
  <si>
    <t>23066316</t>
  </si>
  <si>
    <t>กะโหลกหมูเลาะ</t>
  </si>
  <si>
    <t>23037310</t>
  </si>
  <si>
    <t>121</t>
  </si>
  <si>
    <t>เนื้อแก้ม</t>
  </si>
  <si>
    <t>23000172</t>
  </si>
  <si>
    <t>063</t>
  </si>
  <si>
    <t>ลิ้นหมู</t>
  </si>
  <si>
    <t>23075369</t>
  </si>
  <si>
    <t>ลิ้นหมู (Freeze)</t>
  </si>
  <si>
    <t>23037309</t>
  </si>
  <si>
    <t>ลิ้นหมู (I)</t>
  </si>
  <si>
    <t>23000175</t>
  </si>
  <si>
    <t>064</t>
  </si>
  <si>
    <t>หน้ากากหมู</t>
  </si>
  <si>
    <t>23075367</t>
  </si>
  <si>
    <t>หน้ากากหมู (Freeze)</t>
  </si>
  <si>
    <t>23034217</t>
  </si>
  <si>
    <t>หน้ากากหมู(F)</t>
  </si>
  <si>
    <t>23015327</t>
  </si>
  <si>
    <t>หน้ากากหมูเผา</t>
  </si>
  <si>
    <t>23075368</t>
  </si>
  <si>
    <t>หน้ากากหมูเผา (Freeze)</t>
  </si>
  <si>
    <t>23000171</t>
  </si>
  <si>
    <t>065</t>
  </si>
  <si>
    <t>หัวเต็ม</t>
  </si>
  <si>
    <t>23015321</t>
  </si>
  <si>
    <t>หัวติดลิ้น</t>
  </si>
  <si>
    <t>23062286</t>
  </si>
  <si>
    <t>หัวหมู (I)</t>
  </si>
  <si>
    <t>23023993</t>
  </si>
  <si>
    <t>หัวติดลิ้น size L</t>
  </si>
  <si>
    <t>23024223</t>
  </si>
  <si>
    <t>หัวหมูตัดเฉียง (SIZE X )</t>
  </si>
  <si>
    <t>23024224</t>
  </si>
  <si>
    <t>หัวหมูตัดเฉียง (SIZE XL )</t>
  </si>
  <si>
    <t>23000168</t>
  </si>
  <si>
    <t>เนื้อขาเลาะ</t>
  </si>
  <si>
    <t>23036499</t>
  </si>
  <si>
    <t>เศษเนื้อและเศษมัน 5</t>
  </si>
  <si>
    <t>23075360</t>
  </si>
  <si>
    <t>082</t>
  </si>
  <si>
    <t>เศษมัน (Freeze)</t>
  </si>
  <si>
    <t>23057696</t>
  </si>
  <si>
    <t>เศษมันTT</t>
  </si>
  <si>
    <t>23026398</t>
  </si>
  <si>
    <t>เศษมันแข็ง</t>
  </si>
  <si>
    <t>23000200</t>
  </si>
  <si>
    <t>เศษมันไส้</t>
  </si>
  <si>
    <t>23069294</t>
  </si>
  <si>
    <t>เศษมันไส้TT</t>
  </si>
  <si>
    <t>23075364</t>
  </si>
  <si>
    <t>เศษมันติดหนัง (Freeze)</t>
  </si>
  <si>
    <t>23067921</t>
  </si>
  <si>
    <t>เศษมันติดหนังTT</t>
  </si>
  <si>
    <t>23078865</t>
  </si>
  <si>
    <t>เศษสะโพกสไลด์</t>
  </si>
  <si>
    <t>23078866</t>
  </si>
  <si>
    <t>เศษสันคอสไลด์</t>
  </si>
  <si>
    <t>23078868</t>
  </si>
  <si>
    <t>เศษสันนอกสไลด์</t>
  </si>
  <si>
    <t>23058183</t>
  </si>
  <si>
    <t>เศษสามชั้นTT</t>
  </si>
  <si>
    <t>23078867</t>
  </si>
  <si>
    <t>เศษสามชั้นสไลด์</t>
  </si>
  <si>
    <t>23063344</t>
  </si>
  <si>
    <t>057</t>
  </si>
  <si>
    <t>เศษหนังTT</t>
  </si>
  <si>
    <t>23075362</t>
  </si>
  <si>
    <t>053</t>
  </si>
  <si>
    <t>มันเปลว (Freeze)</t>
  </si>
  <si>
    <t>23057691</t>
  </si>
  <si>
    <t>มันเปลวTT</t>
  </si>
  <si>
    <t>23045518</t>
  </si>
  <si>
    <t>มันเปลว เบอร์ 1</t>
  </si>
  <si>
    <t>23025099</t>
  </si>
  <si>
    <t>051</t>
  </si>
  <si>
    <t>เศษมันแข็งTT</t>
  </si>
  <si>
    <t>23075361</t>
  </si>
  <si>
    <t>054</t>
  </si>
  <si>
    <t>มันแข็ง (Freeze)</t>
  </si>
  <si>
    <t>23057685</t>
  </si>
  <si>
    <t>มันแข็งTT</t>
  </si>
  <si>
    <t>23064091</t>
  </si>
  <si>
    <t>มันแข็งติดหนัง TT</t>
  </si>
  <si>
    <t>23000203</t>
  </si>
  <si>
    <t>ชิ้นมันแข็ง</t>
  </si>
  <si>
    <t>23075363</t>
  </si>
  <si>
    <t>055</t>
  </si>
  <si>
    <t>มันท้อง (Freeze)</t>
  </si>
  <si>
    <t>23057695</t>
  </si>
  <si>
    <t>มันท้องTT</t>
  </si>
  <si>
    <t>23057684</t>
  </si>
  <si>
    <t>056</t>
  </si>
  <si>
    <t>มันสันหลังTT</t>
  </si>
  <si>
    <t>23078869</t>
  </si>
  <si>
    <t>หนัง (Freeze)</t>
  </si>
  <si>
    <t>23037322</t>
  </si>
  <si>
    <t>หนัง (I)</t>
  </si>
  <si>
    <t>23000212</t>
  </si>
  <si>
    <t>หนังติดมัน</t>
  </si>
  <si>
    <t>23045089</t>
  </si>
  <si>
    <t>หนังติดมัน (I)</t>
  </si>
  <si>
    <t>23047664</t>
  </si>
  <si>
    <t>059</t>
  </si>
  <si>
    <t>หนังราวนม (I)</t>
  </si>
  <si>
    <t>23047663</t>
  </si>
  <si>
    <t>060</t>
  </si>
  <si>
    <t>หนังสะโพก (I)</t>
  </si>
  <si>
    <t>23057686</t>
  </si>
  <si>
    <t>061</t>
  </si>
  <si>
    <t>หนังสันหลังTT</t>
  </si>
  <si>
    <t>23067922</t>
  </si>
  <si>
    <t>หนังสันหลังติดมันTT</t>
  </si>
  <si>
    <t>23044920</t>
  </si>
  <si>
    <t>หนังหมูรวม A</t>
  </si>
  <si>
    <t>23000208</t>
  </si>
  <si>
    <t>หนังหมูสะโพก</t>
  </si>
  <si>
    <t>23057687</t>
  </si>
  <si>
    <t>หนังหมูรวมTT</t>
  </si>
  <si>
    <t>23062287</t>
  </si>
  <si>
    <t>028</t>
  </si>
  <si>
    <t>เครื่องในแดง(หมู) (I)</t>
  </si>
  <si>
    <t>23062288</t>
  </si>
  <si>
    <t>เครื่องในขาว(หมู) (I)</t>
  </si>
  <si>
    <t>23000197</t>
  </si>
  <si>
    <t>เครื่องในชุด(หมู)</t>
  </si>
  <si>
    <t>23069979</t>
  </si>
  <si>
    <t>เครื่องในชุดเต็ม (หมู)</t>
  </si>
  <si>
    <t>23000194</t>
  </si>
  <si>
    <t>029</t>
  </si>
  <si>
    <t>ไต</t>
  </si>
  <si>
    <t>23058586</t>
  </si>
  <si>
    <t>23075372</t>
  </si>
  <si>
    <t>ไต (Freeze)</t>
  </si>
  <si>
    <t>23037318</t>
  </si>
  <si>
    <t>ไต (I)</t>
  </si>
  <si>
    <t>23015350</t>
  </si>
  <si>
    <t>030</t>
  </si>
  <si>
    <t>ไส้ใหญ่</t>
  </si>
  <si>
    <t>23058590</t>
  </si>
  <si>
    <t>23075374</t>
  </si>
  <si>
    <t>ไส้ใหญ่ (Freeze)</t>
  </si>
  <si>
    <t>23037320</t>
  </si>
  <si>
    <t>ไส้ใหญ่ (I)</t>
  </si>
  <si>
    <t>23000192</t>
  </si>
  <si>
    <t>ไส้ใหญ่(ลวก)</t>
  </si>
  <si>
    <t>23075375</t>
  </si>
  <si>
    <t>ไส้ใหญ่ลวก (Freeze)</t>
  </si>
  <si>
    <t>23044790</t>
  </si>
  <si>
    <t>ไส้ใหญ่ลวก (I)</t>
  </si>
  <si>
    <t>23000181</t>
  </si>
  <si>
    <t>031</t>
  </si>
  <si>
    <t>ไส้ขม</t>
  </si>
  <si>
    <t>23066875</t>
  </si>
  <si>
    <t>23075373</t>
  </si>
  <si>
    <t>ไส้ขม (Freeze)</t>
  </si>
  <si>
    <t>23037319</t>
  </si>
  <si>
    <t>ไส้ขม (I)</t>
  </si>
  <si>
    <t>23015346</t>
  </si>
  <si>
    <t>ไส้ตัน</t>
  </si>
  <si>
    <t>23014042</t>
  </si>
  <si>
    <t>ไส้ตันลวก</t>
  </si>
  <si>
    <t>23000191</t>
  </si>
  <si>
    <t>033</t>
  </si>
  <si>
    <t>ไส้อ่อน</t>
  </si>
  <si>
    <t>23058589</t>
  </si>
  <si>
    <t>23015348</t>
  </si>
  <si>
    <t>ไส้อ่อน (F)</t>
  </si>
  <si>
    <t>23075376</t>
  </si>
  <si>
    <t>ไส้อ่อน (Freeze)</t>
  </si>
  <si>
    <t>23037315</t>
  </si>
  <si>
    <t>ไส้อ่อน (I)</t>
  </si>
  <si>
    <t>23073707</t>
  </si>
  <si>
    <t>ใส้อ่อนเบอร์1</t>
  </si>
  <si>
    <t>23000189</t>
  </si>
  <si>
    <t>034</t>
  </si>
  <si>
    <t>กระเพาะ</t>
  </si>
  <si>
    <t>23062103</t>
  </si>
  <si>
    <t>23075377</t>
  </si>
  <si>
    <t>กระเพาะ (Freeze)</t>
  </si>
  <si>
    <t>23037314</t>
  </si>
  <si>
    <t>กระเพาะ (I)</t>
  </si>
  <si>
    <t>23015342</t>
  </si>
  <si>
    <t>กระเพาะลวก</t>
  </si>
  <si>
    <t>23000186</t>
  </si>
  <si>
    <t>035</t>
  </si>
  <si>
    <t>ขั้วตับ</t>
  </si>
  <si>
    <t>23058585</t>
  </si>
  <si>
    <t>23075370</t>
  </si>
  <si>
    <t>ขั้วตับ (Freeze)</t>
  </si>
  <si>
    <t>23000188</t>
  </si>
  <si>
    <t>036</t>
  </si>
  <si>
    <t>ตับ</t>
  </si>
  <si>
    <t>23058584</t>
  </si>
  <si>
    <t>23015334</t>
  </si>
  <si>
    <t>ตับ (1)</t>
  </si>
  <si>
    <t>23075378</t>
  </si>
  <si>
    <t>ตับ (Freeze)</t>
  </si>
  <si>
    <t>23037312</t>
  </si>
  <si>
    <t>ตับ (I)</t>
  </si>
  <si>
    <t>23067919</t>
  </si>
  <si>
    <t>ตับหั่นชิ้นTT</t>
  </si>
  <si>
    <t>23000187</t>
  </si>
  <si>
    <t>037</t>
  </si>
  <si>
    <t>ปอด</t>
  </si>
  <si>
    <t>23062111</t>
  </si>
  <si>
    <t>23015340</t>
  </si>
  <si>
    <t>ปอด (F)</t>
  </si>
  <si>
    <t>23075379</t>
  </si>
  <si>
    <t>ปอด (Freeze)</t>
  </si>
  <si>
    <t>23037317</t>
  </si>
  <si>
    <t>ปอด (I)</t>
  </si>
  <si>
    <t>23000193</t>
  </si>
  <si>
    <t>038</t>
  </si>
  <si>
    <t>ม้าม</t>
  </si>
  <si>
    <t>23015345</t>
  </si>
  <si>
    <t>ม้าม (F)</t>
  </si>
  <si>
    <t>23037316</t>
  </si>
  <si>
    <t>ม้าม (I)</t>
  </si>
  <si>
    <t>23058588</t>
  </si>
  <si>
    <t>23075371</t>
  </si>
  <si>
    <t>ม้าม (Freeze)</t>
  </si>
  <si>
    <t>23000190</t>
  </si>
  <si>
    <t>039</t>
  </si>
  <si>
    <t>หัวใจ</t>
  </si>
  <si>
    <t>23075380</t>
  </si>
  <si>
    <t>หัวใจ (Freeze)</t>
  </si>
  <si>
    <t>23037313</t>
  </si>
  <si>
    <t>หัวใจ (I)</t>
  </si>
  <si>
    <t>23058587</t>
  </si>
  <si>
    <t>23047665</t>
  </si>
  <si>
    <t>คอหมู (I)</t>
  </si>
  <si>
    <t>23015390</t>
  </si>
  <si>
    <t>เลือดหมูสด</t>
  </si>
  <si>
    <t>23067920</t>
  </si>
  <si>
    <t>066</t>
  </si>
  <si>
    <t>เลือดก้อนTT</t>
  </si>
  <si>
    <t>23015269</t>
  </si>
  <si>
    <t>เศษซี่โครง</t>
  </si>
  <si>
    <t>23000222</t>
  </si>
  <si>
    <t>เศษเนื้อและเศษมัน (2)</t>
  </si>
  <si>
    <t>23018803</t>
  </si>
  <si>
    <t>สันนอกติดซี่โครง</t>
  </si>
  <si>
    <t>23039061</t>
  </si>
  <si>
    <t>สามชั้นติดสันนอกติดหนัง</t>
  </si>
  <si>
    <t>23015189</t>
  </si>
  <si>
    <t>เนื้อแดงหั่นชิ้น</t>
  </si>
  <si>
    <t>23015297</t>
  </si>
  <si>
    <t>ขาหน้าตัดคากิ (Hock)</t>
  </si>
  <si>
    <t>23019157</t>
  </si>
  <si>
    <t>เนื้อช้ำ</t>
  </si>
  <si>
    <t>23033520</t>
  </si>
  <si>
    <t>เนื้อแทงคอ</t>
  </si>
  <si>
    <t>23000214</t>
  </si>
  <si>
    <t>เศษหนัง</t>
  </si>
  <si>
    <t>23015374</t>
  </si>
  <si>
    <t>058</t>
  </si>
  <si>
    <t>หนังไหล่</t>
  </si>
  <si>
    <t>23047661</t>
  </si>
  <si>
    <t>หนังไหล่ (I)</t>
  </si>
  <si>
    <t>23045893</t>
  </si>
  <si>
    <t>พอร์คช็อป (I)</t>
  </si>
  <si>
    <t>23016464</t>
  </si>
  <si>
    <t>เศษมัน(หมู) - เสื่อม</t>
  </si>
  <si>
    <t>23076240</t>
  </si>
  <si>
    <t>เศษติดกระดูกบด</t>
  </si>
  <si>
    <t>23014020</t>
  </si>
  <si>
    <t>หัวไส้ใหญ่</t>
  </si>
  <si>
    <t>23016458</t>
  </si>
  <si>
    <t>เศษเนื้อติดกระดูก(หมู) - เสื่อม</t>
  </si>
  <si>
    <t>23057682</t>
  </si>
  <si>
    <t>กระเพาะเล็ก TT</t>
  </si>
  <si>
    <t>23047666</t>
  </si>
  <si>
    <t>กระดูกสะโพก (I)</t>
  </si>
  <si>
    <t>23068344</t>
  </si>
  <si>
    <t>หนังสามชั้นหั่นชิ้น</t>
  </si>
  <si>
    <t>23014025</t>
  </si>
  <si>
    <t>เศษเนื้อติดกระดูก(หมู)</t>
  </si>
  <si>
    <t>23015300</t>
  </si>
  <si>
    <t>ขาหน้า ชำรุด</t>
  </si>
  <si>
    <t>23054656</t>
  </si>
  <si>
    <t>หัวหมูไหว้เจ้า(พร้อมหาง) (I)</t>
  </si>
  <si>
    <t>23030174</t>
  </si>
  <si>
    <t>หนังสันหลังแต่ง</t>
  </si>
  <si>
    <t>23015306</t>
  </si>
  <si>
    <t>ขาหลัง ชำรุด</t>
  </si>
  <si>
    <t>23045123</t>
  </si>
  <si>
    <t>คากิขาหน้า (I)</t>
  </si>
  <si>
    <t>23045124</t>
  </si>
  <si>
    <t>คากิขาหลัง (I)</t>
  </si>
  <si>
    <t>23044698</t>
  </si>
  <si>
    <t>ขาหน้าตัดคากิ (I)</t>
  </si>
  <si>
    <t>23044700</t>
  </si>
  <si>
    <t>ขาหลังตัดคากิ (I)</t>
  </si>
  <si>
    <t>23015284</t>
  </si>
  <si>
    <t>เศษเนื้อแก้ม</t>
  </si>
  <si>
    <t>23045895</t>
  </si>
  <si>
    <t>ซี่โครงคอ (I)</t>
  </si>
  <si>
    <t>23037328</t>
  </si>
  <si>
    <t>กระดูกอ่อน (I)</t>
  </si>
  <si>
    <t>23047038</t>
  </si>
  <si>
    <t>หมุบดเบอร์ 1</t>
  </si>
  <si>
    <t>23042211</t>
  </si>
  <si>
    <t>ซี่โครงตัดเส้น 4 นิ้ว</t>
  </si>
  <si>
    <t>23038534</t>
  </si>
  <si>
    <t>เนื้อแดงสไลด์ (I)</t>
  </si>
  <si>
    <t>23039808</t>
  </si>
  <si>
    <t>สามชั้นติดซี่โครง (I)</t>
  </si>
  <si>
    <t>23072937</t>
  </si>
  <si>
    <t>หมู S - เครื่องในแดง</t>
  </si>
  <si>
    <t>23072938</t>
  </si>
  <si>
    <t>หมู S - เครื่องในขาว</t>
  </si>
  <si>
    <t>23047344</t>
  </si>
  <si>
    <t>หมู S - เนื้อขาหมูเลาะ</t>
  </si>
  <si>
    <t>23047881</t>
  </si>
  <si>
    <t>หมู S - เนื้อช้ำ</t>
  </si>
  <si>
    <t>23072941</t>
  </si>
  <si>
    <t>หมู S - เศษเนื้อ</t>
  </si>
  <si>
    <t>23047359</t>
  </si>
  <si>
    <t>หมู S - เศษมัน</t>
  </si>
  <si>
    <t>23047855</t>
  </si>
  <si>
    <t>หมู S - เศษมันติดหนัง</t>
  </si>
  <si>
    <t>23047355</t>
  </si>
  <si>
    <t>หมู S - เศษหนัง</t>
  </si>
  <si>
    <t>23072942</t>
  </si>
  <si>
    <t>หมู S - ใส้ไหญ่</t>
  </si>
  <si>
    <t>23058736</t>
  </si>
  <si>
    <t>หมู S-ไต</t>
  </si>
  <si>
    <t>23072945</t>
  </si>
  <si>
    <t>หมู S - ไส้ขม</t>
  </si>
  <si>
    <t>23047885</t>
  </si>
  <si>
    <t>หมู S-ไส้ตัน</t>
  </si>
  <si>
    <t>23072943</t>
  </si>
  <si>
    <t>หมู S - ไส้อ่อน</t>
  </si>
  <si>
    <t>23072944</t>
  </si>
  <si>
    <t>หมู S - กระเพาะ</t>
  </si>
  <si>
    <t>23059067</t>
  </si>
  <si>
    <t>หมู S - กระโหลกหมู</t>
  </si>
  <si>
    <t>23047863</t>
  </si>
  <si>
    <t>หมู S - กระดูกข้อ(แว่น)</t>
  </si>
  <si>
    <t>23047862</t>
  </si>
  <si>
    <t>หมู S - กระดูกข้อ(คาตั๊ง)</t>
  </si>
  <si>
    <t>23047864</t>
  </si>
  <si>
    <t>หมู S - กระดูกข้อใบพาย</t>
  </si>
  <si>
    <t>23047866</t>
  </si>
  <si>
    <t>หมู S - กระดูกขาเลาะ</t>
  </si>
  <si>
    <t>23047865</t>
  </si>
  <si>
    <t>หมู S - กระดูกซุป</t>
  </si>
  <si>
    <t>23072939</t>
  </si>
  <si>
    <t>หมู S - กระดูกอ่อน</t>
  </si>
  <si>
    <t>23072946</t>
  </si>
  <si>
    <t>หมู S - ขั้วตับ</t>
  </si>
  <si>
    <t>23047342</t>
  </si>
  <si>
    <t>หมู S - ขาหน้า</t>
  </si>
  <si>
    <t>23047343</t>
  </si>
  <si>
    <t>หมู S - ขาหลัง</t>
  </si>
  <si>
    <t>23047341</t>
  </si>
  <si>
    <t>หมู S - คอหมูย่าง</t>
  </si>
  <si>
    <t>23047859</t>
  </si>
  <si>
    <t>หมู S - คากิ</t>
  </si>
  <si>
    <t>23047350</t>
  </si>
  <si>
    <t>หมู S - ชิ้นเนื้อดี</t>
  </si>
  <si>
    <t>23047868</t>
  </si>
  <si>
    <t>หมู S - ชิ้นเนื้อติดมัน</t>
  </si>
  <si>
    <t>23047360</t>
  </si>
  <si>
    <t>หมู S - ชิ้นมันคอ</t>
  </si>
  <si>
    <t>23047878</t>
  </si>
  <si>
    <t>หมู S - ซี่โครงแผ่น</t>
  </si>
  <si>
    <t>23061237</t>
  </si>
  <si>
    <t>หมู S - ตับอ่อน</t>
  </si>
  <si>
    <t>23047346</t>
  </si>
  <si>
    <t>หมู S - มันเปลว</t>
  </si>
  <si>
    <t>23047347</t>
  </si>
  <si>
    <t>หมู S - มันแข็ง</t>
  </si>
  <si>
    <t>23047345</t>
  </si>
  <si>
    <t>หมู S - มันท้อง</t>
  </si>
  <si>
    <t>23047349</t>
  </si>
  <si>
    <t>หมู S - มันสันหลัง</t>
  </si>
  <si>
    <t>23072947</t>
  </si>
  <si>
    <t>หมู S - ม้าม</t>
  </si>
  <si>
    <t>23047440</t>
  </si>
  <si>
    <t>หมู S - ราวนม</t>
  </si>
  <si>
    <t>23059066</t>
  </si>
  <si>
    <t>หมู S - ลิ้นหมู</t>
  </si>
  <si>
    <t>23047356</t>
  </si>
  <si>
    <t>หมู S - หนังขาหมู</t>
  </si>
  <si>
    <t>23072940</t>
  </si>
  <si>
    <t>หมู S - หนังติดมัน</t>
  </si>
  <si>
    <t>23059068</t>
  </si>
  <si>
    <t>หมู S - หน้ากากหมู</t>
  </si>
  <si>
    <t>23047363</t>
  </si>
  <si>
    <t>หมู S - หัวหมู</t>
  </si>
  <si>
    <t>23047361</t>
  </si>
  <si>
    <t>หมู S - หางหมู</t>
  </si>
  <si>
    <t>23047860</t>
  </si>
  <si>
    <t>หมู S-เครื่องในชุด</t>
  </si>
  <si>
    <t>23061234</t>
  </si>
  <si>
    <t>หมู S-ตับ</t>
  </si>
  <si>
    <t>23061236</t>
  </si>
  <si>
    <t>หมู S-ปอด</t>
  </si>
  <si>
    <t>23061235</t>
  </si>
  <si>
    <t>หมู S-หัวใจ</t>
  </si>
  <si>
    <t>23047335</t>
  </si>
  <si>
    <t>หมู S - เนื้อไหล่</t>
  </si>
  <si>
    <t>23047334</t>
  </si>
  <si>
    <t>หมู S - สะโพก</t>
  </si>
  <si>
    <t>23047337</t>
  </si>
  <si>
    <t>หมู S - สันใน</t>
  </si>
  <si>
    <t>23047338</t>
  </si>
  <si>
    <t>หมู S - สันคอ</t>
  </si>
  <si>
    <t>23047336</t>
  </si>
  <si>
    <t>หมู S - สันนอก</t>
  </si>
  <si>
    <t>23047851</t>
  </si>
  <si>
    <t>หมูS-สามชั้น</t>
  </si>
  <si>
    <t>23047339</t>
  </si>
  <si>
    <t>หมูS-สามชั้นลอกหนัง</t>
  </si>
  <si>
    <t>23049756</t>
  </si>
  <si>
    <t>หมู S - คอหมูย่าง(เสื่อม)</t>
  </si>
  <si>
    <t>23049757</t>
  </si>
  <si>
    <t>หมู S - เนื้อไหล่(เสื่อม)</t>
  </si>
  <si>
    <t>23049759</t>
  </si>
  <si>
    <t>หมู S - สะโพก(เสื่อม)</t>
  </si>
  <si>
    <t>23049760</t>
  </si>
  <si>
    <t>หมู S - สันนอก(เสื่อม)</t>
  </si>
  <si>
    <t>23049761</t>
  </si>
  <si>
    <t>หมู S - สันใน(เสื่อม)</t>
  </si>
  <si>
    <t>23049762</t>
  </si>
  <si>
    <t>หมู S - สันคอ(เสื่อม)</t>
  </si>
  <si>
    <t>23049763</t>
  </si>
  <si>
    <t>หมู S - สามชั้น(เสื่อม)</t>
  </si>
  <si>
    <t>23049766</t>
  </si>
  <si>
    <t>หมู S - ซี่โครงแผ่น(เสื่อม)</t>
  </si>
  <si>
    <t>23049767</t>
  </si>
  <si>
    <t>หมู S - ชิ้นเนื้อดี(เสื่อม)</t>
  </si>
  <si>
    <t>23049769</t>
  </si>
  <si>
    <t>หมู S - ขาหน้า(เสื่อม)</t>
  </si>
  <si>
    <t>23049770</t>
  </si>
  <si>
    <t>หมู S - ขาหลัง(เสื่อม)</t>
  </si>
  <si>
    <t>23049772</t>
  </si>
  <si>
    <t>หมู S - หางหมู(เสื่อม)</t>
  </si>
  <si>
    <t>23080830</t>
  </si>
  <si>
    <t>หมู S - มันแข็ง(เสื่อม)</t>
  </si>
  <si>
    <t>23080563</t>
  </si>
  <si>
    <t>หมู S - ไส้อ่อน(เสื่อม)</t>
  </si>
  <si>
    <t>23080566</t>
  </si>
  <si>
    <t>หมู S - ม้าม(เสื่อม)</t>
  </si>
  <si>
    <t>23080829</t>
  </si>
  <si>
    <t>หมู S - หน้ากากหมู(เสื่อม)</t>
  </si>
  <si>
    <t>23049773</t>
  </si>
  <si>
    <t>หมู S - คากิ(เสื่อม)</t>
  </si>
  <si>
    <t>23049776</t>
  </si>
  <si>
    <t>หมู S-ไส้ตัน(เสื่อม)</t>
  </si>
  <si>
    <t>23049795</t>
  </si>
  <si>
    <t>หมู S - กระดูกข้อ(แว่น)(เสื่อม)</t>
  </si>
  <si>
    <t>23080564</t>
  </si>
  <si>
    <t>หมู S - กระเพาะ(เสื่อม)</t>
  </si>
  <si>
    <t>23080565</t>
  </si>
  <si>
    <t>หมู S - ไส้ขม(เสื่อม)</t>
  </si>
  <si>
    <t>23080562</t>
  </si>
  <si>
    <t>หมู S - ไส้ใหญ่(เสื่อม)</t>
  </si>
  <si>
    <t>23049796</t>
  </si>
  <si>
    <t>หมู S - กระดูกข้อใบพาย(เสื่อม)</t>
  </si>
  <si>
    <t>23049797</t>
  </si>
  <si>
    <t>หมู S - กระดูกซุป(เสื่อม)</t>
  </si>
  <si>
    <t>23049800</t>
  </si>
  <si>
    <t>หมู S - มันเปลว(เสื่อม)</t>
  </si>
  <si>
    <t>23080553</t>
  </si>
  <si>
    <t>หมู S - ชิ้นเนื้อติดมัน(เสื่อม)</t>
  </si>
  <si>
    <t>23080554</t>
  </si>
  <si>
    <t>หมู S - เศษมันติดหนัง(เสื่อม)</t>
  </si>
  <si>
    <t>23080556</t>
  </si>
  <si>
    <t>หมู S - ลิ้นหมู(เสื่อม)</t>
  </si>
  <si>
    <t>23080558</t>
  </si>
  <si>
    <t>หมู S - หัวใจ(เสื่อม)</t>
  </si>
  <si>
    <t>23049778</t>
  </si>
  <si>
    <t>หมู S - เศษมัน(เสื่อม)</t>
  </si>
  <si>
    <t>23049783</t>
  </si>
  <si>
    <t>หมู S - หนังไหล่(เสื่อม)</t>
  </si>
  <si>
    <t>23049794</t>
  </si>
  <si>
    <t>หมู S - กระดูกข้อ(คาตั๊ง)(เสื่อม)</t>
  </si>
  <si>
    <t>23080559</t>
  </si>
  <si>
    <t>หมู S - ปอด(เสื่อม)</t>
  </si>
  <si>
    <t>23080557</t>
  </si>
  <si>
    <t>หมู S - ตับ(เสื่อม)</t>
  </si>
  <si>
    <t>23080560</t>
  </si>
  <si>
    <t>หมู S - ขั้วตับ(เสื่อม)</t>
  </si>
  <si>
    <t>23016462</t>
  </si>
  <si>
    <t>เศษซี่โครง(หมู) - เสื่อม</t>
  </si>
  <si>
    <t>23016473</t>
  </si>
  <si>
    <t>ไส้ใหญ่(หมู)- เสื่อม</t>
  </si>
  <si>
    <t>23016478</t>
  </si>
  <si>
    <t>กระโหลกหมู - เสื่อม</t>
  </si>
  <si>
    <t>23016479</t>
  </si>
  <si>
    <t>กระดูกข้อ(หมู)-เสื่อม</t>
  </si>
  <si>
    <t>23016482</t>
  </si>
  <si>
    <t>กระดูกซุป(หมู)-เสื่อม</t>
  </si>
  <si>
    <t>23016483</t>
  </si>
  <si>
    <t>กระดูกอ่อน(หมู) - เสื่อม</t>
  </si>
  <si>
    <t>23016498</t>
  </si>
  <si>
    <t>คอหมูย่าง-เสื่อม</t>
  </si>
  <si>
    <t>23016499</t>
  </si>
  <si>
    <t>คากิ - เสื่อม</t>
  </si>
  <si>
    <t>23016509</t>
  </si>
  <si>
    <t>ตับ(หมู) - เสื่อม</t>
  </si>
  <si>
    <t>23016510</t>
  </si>
  <si>
    <t>ปอด(หมู) - เสื่อม</t>
  </si>
  <si>
    <t>23016517</t>
  </si>
  <si>
    <t>ม้าม(หมู) - เสื่อม</t>
  </si>
  <si>
    <t>23016526</t>
  </si>
  <si>
    <t>สามชั้น(หมู)-เสื่อม</t>
  </si>
  <si>
    <t>23016536</t>
  </si>
  <si>
    <t>หน้ากากหมู - เสื่อม</t>
  </si>
  <si>
    <t>23016543</t>
  </si>
  <si>
    <t>หัวใจ(หมู) - เสื่อม</t>
  </si>
  <si>
    <t>23016546</t>
  </si>
  <si>
    <t>หางหมูสด - เสื่อม</t>
  </si>
  <si>
    <t>23017241</t>
  </si>
  <si>
    <t>สันนอกหมู-เสื่อม</t>
  </si>
  <si>
    <t>23080831</t>
  </si>
  <si>
    <t>ชิ้นเนื้อติดกระดูก-เสื่อม</t>
  </si>
  <si>
    <t>23080569</t>
  </si>
  <si>
    <t>คอหมูย่าง (Freeze) - เสื่อม</t>
  </si>
  <si>
    <t>23080572</t>
  </si>
  <si>
    <t>กระดูกอ่อน (Freeze) - เสื่อม</t>
  </si>
  <si>
    <t>23080573</t>
  </si>
  <si>
    <t>ซี่โครง (Freeze) - เสื่อม</t>
  </si>
  <si>
    <t>23080832</t>
  </si>
  <si>
    <t>เศษสามชั้นสไลด์-เสื่อม</t>
  </si>
  <si>
    <t>23080833</t>
  </si>
  <si>
    <t>เศษสันนอกสไลด์-เสื่อม</t>
  </si>
  <si>
    <t>23080834</t>
  </si>
  <si>
    <t>เศษสะโพกสไลด์-เสื่อม</t>
  </si>
  <si>
    <t>23080835</t>
  </si>
  <si>
    <t>เศษสันคอสไลด์-เสื่อม</t>
  </si>
  <si>
    <t>23000134</t>
  </si>
  <si>
    <t>สันนอก</t>
  </si>
  <si>
    <t>23065140</t>
  </si>
  <si>
    <t>สะโพกสไลด์</t>
  </si>
  <si>
    <t>23065141</t>
  </si>
  <si>
    <t>สันนอกสไลด์</t>
  </si>
  <si>
    <t>23065142</t>
  </si>
  <si>
    <t>สันคอสไลด์</t>
  </si>
  <si>
    <t>23065143</t>
  </si>
  <si>
    <t>สามชั้นสไลด์</t>
  </si>
  <si>
    <t>23070475</t>
  </si>
  <si>
    <t>สามชั้นหมูตัดเส้น 3-4 นิ้ว</t>
  </si>
  <si>
    <t>23000204</t>
  </si>
  <si>
    <t>เศษมันติดหนัง</t>
  </si>
  <si>
    <t>23038090</t>
  </si>
  <si>
    <t>กระดูกแว่น</t>
  </si>
  <si>
    <t>23000215</t>
  </si>
  <si>
    <t>กระดูกซุป</t>
  </si>
  <si>
    <t>23014036</t>
  </si>
  <si>
    <t>คากิเผา</t>
  </si>
  <si>
    <t>23071882</t>
  </si>
  <si>
    <t>ซี่โครงหมูสไลด์</t>
  </si>
  <si>
    <t>23074622</t>
  </si>
  <si>
    <t>ซี่โครงหมูหั่นชิ้น 2 นิ้ว</t>
  </si>
  <si>
    <t>23015267</t>
  </si>
  <si>
    <t>ซี่โครงอ่อนหั่นชิ้น</t>
  </si>
  <si>
    <t>23000218</t>
  </si>
  <si>
    <t>มันเปลว</t>
  </si>
  <si>
    <t>23015378</t>
  </si>
  <si>
    <t>หนังสะโพกติดมัน</t>
  </si>
  <si>
    <t>23077573</t>
  </si>
  <si>
    <t>มันสันหลัง (Freeze)</t>
  </si>
  <si>
    <t>23077571</t>
  </si>
  <si>
    <t>ชิ้นมันคอ (Freeze)</t>
  </si>
  <si>
    <t>23044834</t>
  </si>
  <si>
    <t>เนื้อไหล่ติดหนัง (I)</t>
  </si>
  <si>
    <t>23047039</t>
  </si>
  <si>
    <t>หมุบดเบอร์ 1(F)</t>
  </si>
  <si>
    <t>23062968</t>
  </si>
  <si>
    <t>หมูบดเบอร์ 1(1 กก.)(F)</t>
  </si>
  <si>
    <t>23000130</t>
  </si>
  <si>
    <t>สะโพกติดหนัง</t>
  </si>
  <si>
    <t>23047348</t>
  </si>
  <si>
    <t>หมู S - เศษมันแข็ง</t>
  </si>
  <si>
    <t>23047353</t>
  </si>
  <si>
    <t>หมู S - หนังไหล่</t>
  </si>
  <si>
    <t>23047867</t>
  </si>
  <si>
    <t>หมู S - ชิ้นเนื้อล้วน</t>
  </si>
  <si>
    <t>23047872</t>
  </si>
  <si>
    <t>หมู S - ชิ้นมันคอติดหนัง</t>
  </si>
  <si>
    <t>23056260</t>
  </si>
  <si>
    <t>มันแข็งบด (I)</t>
  </si>
  <si>
    <t>23059065</t>
  </si>
  <si>
    <t>หมู S - เนื้อแก้ม</t>
  </si>
  <si>
    <t>23059069</t>
  </si>
  <si>
    <t>หมู S - หน้ากากหมูเผา</t>
  </si>
  <si>
    <t>23071823</t>
  </si>
  <si>
    <t>หนังขาหมู</t>
  </si>
  <si>
    <t>23077538</t>
  </si>
  <si>
    <t>หางหมู (Freeze)</t>
  </si>
  <si>
    <t>23077539</t>
  </si>
  <si>
    <t>กระดูกซุป (Freeze)</t>
  </si>
  <si>
    <t>23077541</t>
  </si>
  <si>
    <t>กระดูกแว่น (Freeze)</t>
  </si>
  <si>
    <t>23037700</t>
  </si>
  <si>
    <t>เนื้อแดงหั่นชิ้น (I)</t>
  </si>
  <si>
    <t>23049985</t>
  </si>
  <si>
    <t>มันบด (I)</t>
  </si>
  <si>
    <t>23077568</t>
  </si>
  <si>
    <t>หนังสันหลัง (Freeze)</t>
  </si>
  <si>
    <t>23015376</t>
  </si>
  <si>
    <t>หนังไหล่ติดมัน</t>
  </si>
  <si>
    <t>23037338</t>
  </si>
  <si>
    <t>หมูบด (I-PS)</t>
  </si>
  <si>
    <t>23037352</t>
  </si>
  <si>
    <t>หนัง (I-PS)</t>
  </si>
  <si>
    <t>23056259</t>
  </si>
  <si>
    <t>หมู S มันราวนมหมู</t>
  </si>
  <si>
    <t>23047858</t>
  </si>
  <si>
    <t>หมู S -เศษเนื้อและเศษมัน</t>
  </si>
  <si>
    <t>หมายเหตุ :</t>
  </si>
  <si>
    <t>กำหนดการประชุมราคาสุกรชำแหละและชิ้นส่วนให้ บริษัท ซีพีเอฟ เทรดดิ้ง จำกัด ทุกวันจันทร์เวลา 15.00 น. เป็นต้นไป</t>
  </si>
  <si>
    <t>23066877</t>
  </si>
  <si>
    <t>กระดูกแว่น(M)</t>
  </si>
  <si>
    <t>23066879</t>
  </si>
  <si>
    <t>กระดูกอ่อน(M)</t>
  </si>
  <si>
    <t>23058555</t>
  </si>
  <si>
    <t>กระดูกซุป (M)</t>
  </si>
  <si>
    <t>23067590</t>
  </si>
  <si>
    <t>ขาหน้าเผา (M)</t>
  </si>
  <si>
    <t>23063759</t>
  </si>
  <si>
    <t>ขาหลังเผา(M)</t>
  </si>
  <si>
    <t>23062101</t>
  </si>
  <si>
    <t>หางหมูเผา(M)</t>
  </si>
  <si>
    <t>23062097</t>
  </si>
  <si>
    <t>ลิ้นหมู(M)</t>
  </si>
  <si>
    <t>23062095</t>
  </si>
  <si>
    <t>หน้ากากหมูเผา(M)</t>
  </si>
  <si>
    <t>23000221</t>
  </si>
  <si>
    <t>เศษเนื้อและเศษมัน(1)</t>
  </si>
  <si>
    <t>23000223</t>
  </si>
  <si>
    <t>เศษเนื้อและเศษมัน(3)</t>
  </si>
  <si>
    <t>23036500</t>
  </si>
  <si>
    <t>เศษเนื้อและเศษมัน4</t>
  </si>
  <si>
    <t>23081423</t>
  </si>
  <si>
    <t>เนื้อไหล่หมูตัดชิ้น</t>
  </si>
  <si>
    <t>23081424</t>
  </si>
  <si>
    <t>สะโพกหมูตัดชิ้น</t>
  </si>
  <si>
    <t>23081425</t>
  </si>
  <si>
    <t>สันนอกหมูตัดชิ้น</t>
  </si>
  <si>
    <t>23081426</t>
  </si>
  <si>
    <t>สันคอหมูตัดชิ้น</t>
  </si>
  <si>
    <t>23081427</t>
  </si>
  <si>
    <t>สามชั้นหมูตัดเส้น</t>
  </si>
  <si>
    <t>23081428</t>
  </si>
  <si>
    <t>สันนอกหมูสไลซ์ 3 มม.</t>
  </si>
  <si>
    <t>23081429</t>
  </si>
  <si>
    <t>สามชั้นหมูสไลซ์ 3 มม.</t>
  </si>
  <si>
    <t>ราคาประกาศ Z สินค้า Makro</t>
  </si>
  <si>
    <t>ตับหมู (M)</t>
  </si>
  <si>
    <t>23071884</t>
  </si>
  <si>
    <t>ตับหมูสไลด์ (M)</t>
  </si>
  <si>
    <t>ขั้วตับ (M)</t>
  </si>
  <si>
    <t>หัวใจหมู (M)</t>
  </si>
  <si>
    <t>23072364</t>
  </si>
  <si>
    <t>หัวใจหมูสไลซ์ (M)</t>
  </si>
  <si>
    <t>ไต (M)</t>
  </si>
  <si>
    <t>23071883</t>
  </si>
  <si>
    <t>เซ่งจี้หมูสไลด์ (M)</t>
  </si>
  <si>
    <t>ปอด(M)</t>
  </si>
  <si>
    <t>ม้าม (M)</t>
  </si>
  <si>
    <t>กระเพาะหมู(M)</t>
  </si>
  <si>
    <t>23058556</t>
  </si>
  <si>
    <t>กระเพาะลวก (M)</t>
  </si>
  <si>
    <t>23062105</t>
  </si>
  <si>
    <t>ไส้ตันลวก(M)</t>
  </si>
  <si>
    <t>ไส้อ่อน (M)</t>
  </si>
  <si>
    <t>ไส้ขม(M)</t>
  </si>
  <si>
    <t>ไส้ใหญ่(ลวก) (M)</t>
  </si>
  <si>
    <t>23078871</t>
  </si>
  <si>
    <t>เครื่องในหมูรวม 2 kg</t>
  </si>
  <si>
    <t>23058591</t>
  </si>
  <si>
    <t>กระดูกข้อ(คาตั๊ง) (M)</t>
  </si>
  <si>
    <t>23068390</t>
  </si>
  <si>
    <t>กระดูกซุปติดเนื้อพิเศษ(M)</t>
  </si>
  <si>
    <t>23073188</t>
  </si>
  <si>
    <t>กระดูกอก(M)</t>
  </si>
  <si>
    <t>ซี่โครง(M)</t>
  </si>
  <si>
    <t>23066876</t>
  </si>
  <si>
    <t>ซี่โครงคอ(M)</t>
  </si>
  <si>
    <t>ซี่โครงหมูสไลด์รวม (M)</t>
  </si>
  <si>
    <t>ซี่โครงหมูหั่นชิ้น 2 นิ้ว (M)</t>
  </si>
  <si>
    <t>23058553</t>
  </si>
  <si>
    <t>หนังสันหลัง (M)</t>
  </si>
  <si>
    <t>23000210</t>
  </si>
  <si>
    <t>หนังสามชั้น</t>
  </si>
  <si>
    <t>23058552</t>
  </si>
  <si>
    <t>มันสันหลัง (M)</t>
  </si>
  <si>
    <t>23074623</t>
  </si>
  <si>
    <t>มันหมูหั่นชิ้น(M)</t>
  </si>
  <si>
    <t>23074621</t>
  </si>
  <si>
    <t>มันหมูบด(M)</t>
  </si>
  <si>
    <t>23075089</t>
  </si>
  <si>
    <t>มันตัดเส้น(M)</t>
  </si>
  <si>
    <t>23024219</t>
  </si>
  <si>
    <t>หัวเต็ม size X</t>
  </si>
  <si>
    <t>23023991</t>
  </si>
  <si>
    <t>หัวติดลิ้น size M</t>
  </si>
  <si>
    <t>23062107</t>
  </si>
  <si>
    <t>เลือดก้อน(M)</t>
  </si>
  <si>
    <t>23076428</t>
  </si>
  <si>
    <t>23076431</t>
  </si>
  <si>
    <t>23070476</t>
  </si>
  <si>
    <t>ขาหน้าหมูเผาตัดแบ่งคากิ Spec-1</t>
  </si>
  <si>
    <t>23070477</t>
  </si>
  <si>
    <t>ขาหลังหมูเผาตัดแบ่งคากิ Spec-1</t>
  </si>
  <si>
    <t>23015198</t>
  </si>
  <si>
    <t>พอร์คช็อป</t>
  </si>
  <si>
    <t>คอหมูย่าง (M)</t>
  </si>
  <si>
    <t>สันใน(M)</t>
  </si>
  <si>
    <t>สันนอก(M)</t>
  </si>
  <si>
    <t>23076427</t>
  </si>
  <si>
    <t>สันนอกหมูตัดหัว-ท้าย(M)</t>
  </si>
  <si>
    <t>23074627</t>
  </si>
  <si>
    <t>สันนอกหมูตัดชิ้น (M)</t>
  </si>
  <si>
    <t>23070473</t>
  </si>
  <si>
    <t>สันกลมหมู Spec-1</t>
  </si>
  <si>
    <t>สันคอ(M)</t>
  </si>
  <si>
    <t>23074626</t>
  </si>
  <si>
    <t>สันคอหมูตัดชิ้น (M)</t>
  </si>
  <si>
    <t>สามชั้น(M)</t>
  </si>
  <si>
    <t>23073308</t>
  </si>
  <si>
    <t>สามชั้นหมูตัดเส้น 1-2 นิ้ว(M)</t>
  </si>
  <si>
    <t>สะโพก(M)</t>
  </si>
  <si>
    <t>23074625</t>
  </si>
  <si>
    <t>สะโพกหมูตัดชิ้น (M)</t>
  </si>
  <si>
    <t>เนื้อไหล่(M)</t>
  </si>
  <si>
    <t>23074624</t>
  </si>
  <si>
    <t>เนื้อไหล่หมูตัดชิ้น (M)</t>
  </si>
  <si>
    <t>23066874</t>
  </si>
  <si>
    <t>เศษเนื้อติดมัน(M)</t>
  </si>
  <si>
    <t>23071881</t>
  </si>
  <si>
    <t>เนื้อไหล่หมูบด(M)</t>
  </si>
  <si>
    <t>23073666</t>
  </si>
  <si>
    <t>หมูเนื้อแดงหั่นแกง(M)</t>
  </si>
  <si>
    <t>23000206</t>
  </si>
  <si>
    <t>ชิ้นมันคอ</t>
  </si>
  <si>
    <t>สุกรสด</t>
  </si>
  <si>
    <t>กลุ่มสามชั้น</t>
  </si>
  <si>
    <t>MAIN</t>
  </si>
  <si>
    <t>หมูธรรมดา</t>
  </si>
  <si>
    <t>กลุ่มซี่โครง</t>
  </si>
  <si>
    <t>กลุ่มเนื้อสะโพก</t>
  </si>
  <si>
    <t>กลุ่มเนื้อไหล่</t>
  </si>
  <si>
    <t>กลุ่มสันนอก</t>
  </si>
  <si>
    <t>กลุ่มสันคอ</t>
  </si>
  <si>
    <t>กลุ่มสันใน</t>
  </si>
  <si>
    <t>กลุ่มเศษเนื้อ</t>
  </si>
  <si>
    <t>กลุ่มคอหมูย่าง</t>
  </si>
  <si>
    <t>กลุ่มหมูบด</t>
  </si>
  <si>
    <t>กลุ่มกระดูก</t>
  </si>
  <si>
    <t>BY</t>
  </si>
  <si>
    <t>กลุ่มหัวหมู</t>
  </si>
  <si>
    <t>กลุ่มขาหมู</t>
  </si>
  <si>
    <t>กลุ่มเศษมัน</t>
  </si>
  <si>
    <t>กลุ่มเครื่องใน</t>
  </si>
  <si>
    <t>กลุ่มอื่นๆ</t>
  </si>
  <si>
    <t>กลุ่มหนัง</t>
  </si>
  <si>
    <t>กลุ่มมันท้อง-มันเปลว</t>
  </si>
  <si>
    <t>กลุ่มมัน</t>
  </si>
  <si>
    <t>หมูพันธุ์</t>
  </si>
  <si>
    <t>สุกร Marinate</t>
  </si>
  <si>
    <t>กลุ่มเลือด</t>
  </si>
  <si>
    <t>กลุ่มกระดูกข้อ</t>
  </si>
  <si>
    <t>กลุ่มกระดูกแว่น</t>
  </si>
  <si>
    <t>กลุ่มกระดูกใบพาย</t>
  </si>
  <si>
    <t>กลุ่มกระดูกซุป</t>
  </si>
  <si>
    <t>กลุ่มกระดูกอ่อน</t>
  </si>
  <si>
    <t>กลุ่มกระดูกขาเลาะ</t>
  </si>
  <si>
    <t>กลุ่มขาหมูเนื้อเลาะ</t>
  </si>
  <si>
    <t>กลุ่มขาหมูขาหน้า</t>
  </si>
  <si>
    <t>กลุ่มขาหมูขาหลัง</t>
  </si>
  <si>
    <t>กลุ่มขาหมูคากิ</t>
  </si>
  <si>
    <t>กลุ่มขาหมูหางหมู</t>
  </si>
  <si>
    <t>กลุ่มเครื่องในชุด</t>
  </si>
  <si>
    <t>กลุ่มเครื่องในไส้ใหญ่</t>
  </si>
  <si>
    <t>กลุ่มเครื่องในไต</t>
  </si>
  <si>
    <t>กลุ่มเครื่องในไส้ขม</t>
  </si>
  <si>
    <t>กลุ่มเครื่องในไส้ตัน</t>
  </si>
  <si>
    <t>กลุ่มเครื่องในไส้อ่อน</t>
  </si>
  <si>
    <t>กลุ่มเครื่องในกระเพาะ</t>
  </si>
  <si>
    <t>กลุ่มเครื่องในขั้วตับ</t>
  </si>
  <si>
    <t>กลุ่มเครื่องในตับ</t>
  </si>
  <si>
    <t>กลุ่มเครื่องในม้าม</t>
  </si>
  <si>
    <t>กลุ่มเครื่องในปอด</t>
  </si>
  <si>
    <t>กลุ่มเครื่องในหัวใจ</t>
  </si>
  <si>
    <t>กลุ่มกระดูกซุปคอ</t>
  </si>
  <si>
    <t>กลุ่มกระดูกซูป</t>
  </si>
  <si>
    <t>กลุ่มกระดูกซุปท้าย</t>
  </si>
  <si>
    <t>กลุ่มกระดูกซูปหาง</t>
  </si>
  <si>
    <t>กลุ่มกระดูกอก</t>
  </si>
  <si>
    <t>กลุ่มกระดูกสะโพก</t>
  </si>
  <si>
    <t/>
  </si>
  <si>
    <t>23040203</t>
  </si>
  <si>
    <t>เนื้อแดงแต่งพิเศษ-cp</t>
  </si>
  <si>
    <t>กทม.</t>
  </si>
  <si>
    <t>คอหมูย่างพิเศษ</t>
  </si>
  <si>
    <t>23028175</t>
  </si>
  <si>
    <t>23015482</t>
  </si>
  <si>
    <t>ตับหั่นชิ้น                   </t>
  </si>
  <si>
    <t>23013773</t>
  </si>
  <si>
    <t>กระดูกอ่อนสะโพก</t>
  </si>
  <si>
    <t>23016438</t>
  </si>
  <si>
    <t>เลือดก้อน(หมู)                      </t>
  </si>
  <si>
    <t>23026394</t>
  </si>
  <si>
    <t>มันแข็ง-CP</t>
  </si>
  <si>
    <t>23045595</t>
  </si>
  <si>
    <t>สันนอกหั่นชิ้น-Spec4</t>
  </si>
  <si>
    <t>23053194</t>
  </si>
  <si>
    <t>ขาเผาหลังติดคากิ 1.4-1.6 กก.-CP</t>
  </si>
  <si>
    <t>23024421</t>
  </si>
  <si>
    <t>เศษเนื้อดี-Raw</t>
  </si>
  <si>
    <t>23015239</t>
  </si>
  <si>
    <t>สันคอแต่ง</t>
  </si>
  <si>
    <t>23015251</t>
  </si>
  <si>
    <t>สามชั้นลอกหนังแต่ง</t>
  </si>
  <si>
    <t>23015209</t>
  </si>
  <si>
    <t>สันนอกแต่ง</t>
  </si>
  <si>
    <t>23000142</t>
  </si>
  <si>
    <t>สันในแต่ง</t>
  </si>
  <si>
    <t>หัวติดลิ้น(เสื่อม)</t>
  </si>
  <si>
    <t>23016452</t>
  </si>
  <si>
    <t>เนื้อไหล่TT(เสื่อม)</t>
  </si>
  <si>
    <t>23016494</t>
  </si>
  <si>
    <t>23016472</t>
  </si>
  <si>
    <t>ไต(เสื่อม)</t>
  </si>
  <si>
    <t>23016457</t>
  </si>
  <si>
    <t>กระดูกซี่โครง(เสื่อม)</t>
  </si>
  <si>
    <t>23016544</t>
  </si>
  <si>
    <t>23016505</t>
  </si>
  <si>
    <t>23026135</t>
  </si>
  <si>
    <t>สะโพกแยกกล้ามเนื้อ-Spec2</t>
  </si>
  <si>
    <t>23077540</t>
  </si>
  <si>
    <t>กระดูกข้อ (Freeze)</t>
  </si>
  <si>
    <t>23077549</t>
  </si>
  <si>
    <t>ขาหน้าเผา (Freeze)</t>
  </si>
  <si>
    <t>23015177</t>
  </si>
  <si>
    <t>สะโพกแต่ง</t>
  </si>
  <si>
    <t>23015268</t>
  </si>
  <si>
    <t>ซี่โครงอ่อนสไลด์</t>
  </si>
  <si>
    <t>23058258</t>
  </si>
  <si>
    <t>มันหมูบด-CP</t>
  </si>
  <si>
    <t>23083182</t>
  </si>
  <si>
    <t>สะโพกแต่งพิเศษแยกกล้ามเนื้อ-spec 5</t>
  </si>
  <si>
    <t>ภาคอีสานบน</t>
  </si>
  <si>
    <t>Z8</t>
  </si>
  <si>
    <t>ภาคอีสานล่าง</t>
  </si>
  <si>
    <t>23015336</t>
  </si>
  <si>
    <t>เศษตับ</t>
  </si>
  <si>
    <t>23016514</t>
  </si>
  <si>
    <t>มันแข็ง(หมุ) - เลื่อม</t>
  </si>
  <si>
    <t>23016515</t>
  </si>
  <si>
    <t>มันท้อง(หมู) - เลื่อม</t>
  </si>
  <si>
    <t>23061004</t>
  </si>
  <si>
    <t>เครื่องในชุดไม่มีไส้ใหญ่</t>
  </si>
  <si>
    <t>23045512</t>
  </si>
  <si>
    <t>23045513</t>
  </si>
  <si>
    <t>เนื้อติดหัวกระดูกข้อ</t>
  </si>
  <si>
    <t>เนื้อติดหัวกระดูกข้อ (F)</t>
  </si>
  <si>
    <t>ดีหมู(F)</t>
  </si>
  <si>
    <t>23053537</t>
  </si>
  <si>
    <t>ซี่โครงสไลซ์ (รวม)</t>
  </si>
  <si>
    <t>23084860</t>
  </si>
  <si>
    <t>สองชั้นสไลด์</t>
  </si>
  <si>
    <t>23077547</t>
  </si>
  <si>
    <t>ขาหน้าสด(Freeze)</t>
  </si>
  <si>
    <t>23077548</t>
  </si>
  <si>
    <t>ขาหลังสด(Freeze)</t>
  </si>
  <si>
    <t>23016519</t>
  </si>
  <si>
    <t>สะโพก-เสื่อม                  </t>
  </si>
  <si>
    <t>23016522</t>
  </si>
  <si>
    <t>สันใน - เสื่อม                  </t>
  </si>
  <si>
    <t>23016524</t>
  </si>
  <si>
    <t>สันคอ - เสื่อม                  </t>
  </si>
  <si>
    <t>ขาหลังสด-เสื่อม               </t>
  </si>
  <si>
    <t>23016488</t>
  </si>
  <si>
    <t>ขาหน้า-เสื่อม                 </t>
  </si>
  <si>
    <t>23077579</t>
  </si>
  <si>
    <t>สามชั้นสไลด์(Freeze)</t>
  </si>
  <si>
    <t>23077550</t>
  </si>
  <si>
    <t>ขาหลังเผา(Freeze)</t>
  </si>
  <si>
    <t>23084605</t>
  </si>
  <si>
    <t>หมู S - เศษมันไส้</t>
  </si>
  <si>
    <t>23015353</t>
  </si>
  <si>
    <t>หัวไส้ใหญ่ลวก</t>
  </si>
  <si>
    <t>23000198</t>
  </si>
  <si>
    <t>เครื่องในชุด(ไม่รวมตับ)</t>
  </si>
  <si>
    <t>23077570</t>
  </si>
  <si>
    <t>มันแข็งติดหนัง (Freeze)</t>
  </si>
  <si>
    <t>23080722</t>
  </si>
  <si>
    <t>23014026</t>
  </si>
  <si>
    <t>เศษเนื้อล้วน</t>
  </si>
  <si>
    <t>23082620</t>
  </si>
  <si>
    <t>เศษสามชั้นตัดแต่ง</t>
  </si>
  <si>
    <t>ไส้ขม-เสื่อม</t>
  </si>
  <si>
    <t>23016474</t>
  </si>
  <si>
    <t>ซี่โครงแผ่น (Freeze)</t>
  </si>
  <si>
    <t>23077584</t>
  </si>
  <si>
    <t>23080717</t>
  </si>
  <si>
    <t>23080718</t>
  </si>
  <si>
    <t>23080721</t>
  </si>
  <si>
    <t>23016477</t>
  </si>
  <si>
    <t>กระเพาะ(หมู)-เสื่อม</t>
  </si>
  <si>
    <t>23015413</t>
  </si>
  <si>
    <t>สะโพกแต่งพิเศษ 1</t>
  </si>
  <si>
    <t>23000159</t>
  </si>
  <si>
    <t>เศษเนื้อติดมัน</t>
  </si>
  <si>
    <t>23086964</t>
  </si>
  <si>
    <t>23086963</t>
  </si>
  <si>
    <t>23086967</t>
  </si>
  <si>
    <t>23086965</t>
  </si>
  <si>
    <t>23086966</t>
  </si>
  <si>
    <t>23086968</t>
  </si>
  <si>
    <t>23086962</t>
  </si>
  <si>
    <t>23086969</t>
  </si>
  <si>
    <t>23086970</t>
  </si>
  <si>
    <t>เศษเนื้อหมูสไลซ์(หมูกระทะ )</t>
  </si>
  <si>
    <t>หนังสามชั้น(ลอก)</t>
  </si>
  <si>
    <t>23077543</t>
  </si>
  <si>
    <t>กระดูกขาเลาะ(Freeze)</t>
  </si>
  <si>
    <t>23087427</t>
  </si>
  <si>
    <t>กระดูกสันหลังเลาะTT</t>
  </si>
  <si>
    <t>23087387</t>
  </si>
  <si>
    <t>หนังขาหมู(Freeze)</t>
  </si>
  <si>
    <t>23087643</t>
  </si>
  <si>
    <t>สะโพกติดมัน10%</t>
  </si>
  <si>
    <t>23080716</t>
  </si>
  <si>
    <t>23082621</t>
  </si>
  <si>
    <t>23080723</t>
  </si>
  <si>
    <t>เศษสันนอกตัดแต่ง</t>
  </si>
  <si>
    <t>23054653</t>
  </si>
  <si>
    <t>ขาหน้าสไลด์ (I)</t>
  </si>
  <si>
    <t>23054654</t>
  </si>
  <si>
    <t xml:space="preserve">ขาหลังสไลด์ (I) </t>
  </si>
  <si>
    <t>ขาหมูเลาะติดหนัง</t>
  </si>
  <si>
    <t>23072463</t>
  </si>
  <si>
    <t>23080719</t>
  </si>
  <si>
    <t>23087679</t>
  </si>
  <si>
    <t>23077583</t>
  </si>
  <si>
    <t>ซี่โครงตัดเส้น (Freeze)</t>
  </si>
  <si>
    <t>23077580</t>
  </si>
  <si>
    <t>เศษสามชั้น  (Freeze)</t>
  </si>
  <si>
    <t>23081187</t>
  </si>
  <si>
    <t>หัวหมู เบอร์ 1</t>
  </si>
  <si>
    <t>สันคอแช่แข็ง (I)</t>
  </si>
  <si>
    <t>23056623</t>
  </si>
  <si>
    <t>23056621</t>
  </si>
  <si>
    <t>สามชั้นแช่แข็ง (I)</t>
  </si>
  <si>
    <t>23088035</t>
  </si>
  <si>
    <t>หนังหมูรวมสไลซ์(M)</t>
  </si>
  <si>
    <t>23088036</t>
  </si>
  <si>
    <t>เนื้อไหล่หมูติดหนังหั่นชิ้น(M)</t>
  </si>
  <si>
    <t>คอหมูย่าง-Spec 1</t>
  </si>
  <si>
    <t>23015286</t>
  </si>
  <si>
    <t>เนื้อกระบังลม</t>
  </si>
  <si>
    <t>เนื้อแดงหั่นชิ้นเล็กTT</t>
  </si>
  <si>
    <t>23058181</t>
  </si>
  <si>
    <t xml:space="preserve">ขาหลังเผาแบ่งคากิ XL </t>
  </si>
  <si>
    <t>23043644</t>
  </si>
  <si>
    <t>ชิ้นเนื้อหมูบด (Freeze)</t>
  </si>
  <si>
    <t>23077581</t>
  </si>
  <si>
    <t>ไส้ตัน(หมู) - เสื่อม</t>
  </si>
  <si>
    <t>ขั้วตับ(หมู) - เสื่อม</t>
  </si>
  <si>
    <t>23016485</t>
  </si>
  <si>
    <t>23016475</t>
  </si>
  <si>
    <t>เศษเนื้อหมู(สไลซ์)-สเปค2</t>
  </si>
  <si>
    <t>เศษสันคอ(สไลซ์)-สเปค3</t>
  </si>
  <si>
    <t>เศษสันคอ(สไลซ์)-สเปค2</t>
  </si>
  <si>
    <t>เศษสันนอก(สไลซ์)-สเปค2</t>
  </si>
  <si>
    <t>เศษสันนอก(สไลซ์)-สเปค3</t>
  </si>
  <si>
    <t>เศษสามชั้น(สไลซ์)-สเปค2</t>
  </si>
  <si>
    <t>เศษสามชั้น(สไลซ์)-สเปค3</t>
  </si>
  <si>
    <t>เศษเนื้อหมู(สไลซ์)-สเปค3</t>
  </si>
  <si>
    <t>Z9</t>
  </si>
  <si>
    <t>ภาคตะวันตก</t>
  </si>
  <si>
    <t>ภาคกลาง</t>
  </si>
  <si>
    <t>23088111</t>
  </si>
  <si>
    <t>หน้ากากหมูหั่นชิ้น(M)</t>
  </si>
  <si>
    <t>23088348</t>
  </si>
  <si>
    <t>ขาหมูเผาเลาะกระดูกหั่นชิ้นSpec-1(M)</t>
  </si>
  <si>
    <t>23047351</t>
  </si>
  <si>
    <t>หมู S - หนังสะโพก</t>
  </si>
  <si>
    <t>23047352</t>
  </si>
  <si>
    <t>หมู S - หนังสันหลัง</t>
  </si>
  <si>
    <t>23047354</t>
  </si>
  <si>
    <t>หมู S - หนังสามชั้น</t>
  </si>
  <si>
    <t>23015383</t>
  </si>
  <si>
    <t>หนังราวนม</t>
  </si>
  <si>
    <t>KG</t>
  </si>
  <si>
    <t>23043469</t>
  </si>
  <si>
    <t>เนื้อแดงหั่นชิ้นซีพี-wrap 450 กรัม</t>
  </si>
  <si>
    <t>TRA</t>
  </si>
  <si>
    <t>23025287</t>
  </si>
  <si>
    <t>สันนอกหมูอนามัยซีพี-W1000กรัม</t>
  </si>
  <si>
    <t>23043468</t>
  </si>
  <si>
    <t>สันนอกสเต็กซีพี-wrap 450 กรัม</t>
  </si>
  <si>
    <t>23025306</t>
  </si>
  <si>
    <t>สันคอหมูอนามัยซีพี-W1000กรัม</t>
  </si>
  <si>
    <t>23025313</t>
  </si>
  <si>
    <t>หมูสามชั้นอนามัยซีพี-W1000กรัม</t>
  </si>
  <si>
    <t>23043470</t>
  </si>
  <si>
    <t>สามชั้นหั่นชิ้นซีพี-wrap 450 กรัม</t>
  </si>
  <si>
    <t>23025303</t>
  </si>
  <si>
    <t>สันในหมูอนามัยซีพี-W1000กรัม</t>
  </si>
  <si>
    <t>23025320</t>
  </si>
  <si>
    <t>ซี่โครงหมูหั่นชิ้นอนามัยซีพี-W1000กรัม</t>
  </si>
  <si>
    <t>23025323</t>
  </si>
  <si>
    <t>ซี่โครงหมูอ่อนหั่่นชิ้นอนามัยซีพี-W1000g</t>
  </si>
  <si>
    <t>ขาหน้าหมูเผาสไลซ์(บั้ง)(M)</t>
  </si>
  <si>
    <t>ขาหลังหมูเผาสไลซ์(บั้ง)(M)</t>
  </si>
  <si>
    <t>หนังหมูรวม(M)</t>
  </si>
  <si>
    <t>23065146</t>
  </si>
  <si>
    <t>สะโพกติดหนังตัดชิ้นแช่แข็ง</t>
  </si>
  <si>
    <t>23068941</t>
  </si>
  <si>
    <t>เนื้อหมูกระทะแช่แข็ง</t>
  </si>
  <si>
    <t>CS</t>
  </si>
  <si>
    <t>23067980</t>
  </si>
  <si>
    <t>สันนอกหมูแช่แข็งตัดแต่งพิเศษ</t>
  </si>
  <si>
    <t>23069879</t>
  </si>
  <si>
    <t>สันนอกหมูชาบูแช่แข็ง</t>
  </si>
  <si>
    <t>23073304</t>
  </si>
  <si>
    <t>สันนอกหมูกระทะแช่แข็ง</t>
  </si>
  <si>
    <t>23073306</t>
  </si>
  <si>
    <t>สันนอกหมูสไลซ์แช่แข็ง</t>
  </si>
  <si>
    <t>23079933</t>
  </si>
  <si>
    <t>สันนอกหมูสไลซ์เเช่เเข็ง (Aro)(5X1)</t>
  </si>
  <si>
    <t>23068411</t>
  </si>
  <si>
    <t>พอร์คช็อพสไสซ์แช่แข็ง</t>
  </si>
  <si>
    <t>23066624</t>
  </si>
  <si>
    <t>พอร์คช็อพสเต๊กแช่แข็ง</t>
  </si>
  <si>
    <t>23067982</t>
  </si>
  <si>
    <t>สันคอหมูแช่แข็งตัดแต่งพิเศษ</t>
  </si>
  <si>
    <t>23068937</t>
  </si>
  <si>
    <t>สันคอหมูกระทะแช่แข็ง</t>
  </si>
  <si>
    <t>23068939</t>
  </si>
  <si>
    <t>สันคอหมูสไลซ์เช่แข็ง</t>
  </si>
  <si>
    <t>23069881</t>
  </si>
  <si>
    <t>สันคอหมูชาบูแช่แข็ง</t>
  </si>
  <si>
    <t>23079931</t>
  </si>
  <si>
    <t>สันคอหมูสไลซ์เเช่เเข็ง (Aro)(5X1)</t>
  </si>
  <si>
    <t>23068355</t>
  </si>
  <si>
    <t>หมูสามชั้นแช่แข็ง</t>
  </si>
  <si>
    <t>23065156</t>
  </si>
  <si>
    <t>สามชั้นหมูตัดชิ้นแช่แข็ง</t>
  </si>
  <si>
    <t>23068943</t>
  </si>
  <si>
    <t>สามชั้นหมูกระทะแช่แข็ง</t>
  </si>
  <si>
    <t>23068945</t>
  </si>
  <si>
    <t>สามชั้นหมูสไลซ์แช่แข็ง</t>
  </si>
  <si>
    <t>23079935</t>
  </si>
  <si>
    <t>สามชั้นหมูสไลซ์เเช่เเข็ง (Aro)(5X1)</t>
  </si>
  <si>
    <t>23079156</t>
  </si>
  <si>
    <t>คอหมูย่างแช่แข็ง</t>
  </si>
  <si>
    <t>23070204</t>
  </si>
  <si>
    <t>ซี่โครงหมูแช่แข็ง</t>
  </si>
  <si>
    <t>23067466</t>
  </si>
  <si>
    <t>เนื้อหมูบดแช่แข็งตราเอโร่</t>
  </si>
  <si>
    <t>23079937</t>
  </si>
  <si>
    <t>เนื้อหมูบดเเช่เเข็ง (Aro)(5X1)</t>
  </si>
  <si>
    <t>23078906</t>
  </si>
  <si>
    <t>กระดูกซุปหมูแช่แข็ง A</t>
  </si>
  <si>
    <t>23064901</t>
  </si>
  <si>
    <t>กระดูกซุปหมูแช่แข็ง</t>
  </si>
  <si>
    <t>23064903</t>
  </si>
  <si>
    <t>กระดูกข้อขาหมูแช่แข็ง</t>
  </si>
  <si>
    <t>23070200</t>
  </si>
  <si>
    <t>ขาหลังหมูเผาแช่แข็ง</t>
  </si>
  <si>
    <t>23070202</t>
  </si>
  <si>
    <t>ขาหน้าหมูเผาแช่แข็ง</t>
  </si>
  <si>
    <t>23065050</t>
  </si>
  <si>
    <t>คากิหมูเผาแช่แข็ง</t>
  </si>
  <si>
    <t>23067679</t>
  </si>
  <si>
    <t>หางหมูเผาแช่แข็ง</t>
  </si>
  <si>
    <t>23064879</t>
  </si>
  <si>
    <t>หัวใจหมูแช่แข็ง</t>
  </si>
  <si>
    <t>23064881</t>
  </si>
  <si>
    <t>เซ่งจี๊หมูแช่แข็ง</t>
  </si>
  <si>
    <t>23064885</t>
  </si>
  <si>
    <t>ปอดหมูแช่แข็ง</t>
  </si>
  <si>
    <t>23064889</t>
  </si>
  <si>
    <t>ไส้ใหญ่หมูลวกแช่แข็ง</t>
  </si>
  <si>
    <t>23064891</t>
  </si>
  <si>
    <t>ไส้อ่อนหมูแช่แข็ง</t>
  </si>
  <si>
    <t>23064893</t>
  </si>
  <si>
    <t>กระเพาะหมูแช่แข็ง</t>
  </si>
  <si>
    <t>23066048</t>
  </si>
  <si>
    <t>กระเพาะหมูลวกแช่แข็ง</t>
  </si>
  <si>
    <t>23067276</t>
  </si>
  <si>
    <t>เซ่งจี้หมูกระทะแช่แข็ง</t>
  </si>
  <si>
    <t>23067278</t>
  </si>
  <si>
    <t>ตับหมูกระทะแช่แข็ง</t>
  </si>
  <si>
    <t>23061884</t>
  </si>
  <si>
    <t>เครื่องในหมูต้มพร้อมปรุงซีพี-แช่แข็ง1กก.</t>
  </si>
  <si>
    <t>23070670</t>
  </si>
  <si>
    <t>มันหมูหั่นชิ้นเเช่เเข็ง</t>
  </si>
  <si>
    <t>23069883</t>
  </si>
  <si>
    <t>หัวหมูเผาแช่แข็ง</t>
  </si>
  <si>
    <t>23065158</t>
  </si>
  <si>
    <t>หน้ากากหมูเผาแช่แข็ง</t>
  </si>
  <si>
    <t>23065160</t>
  </si>
  <si>
    <t>หน้ากากหมูเลาะกระดูกแช่แข็ง</t>
  </si>
  <si>
    <t>23067470</t>
  </si>
  <si>
    <t>ลิ้นหมูแช่แข็ง</t>
  </si>
  <si>
    <t>23016538</t>
  </si>
  <si>
    <t>หมูบด - เสื่อม</t>
  </si>
  <si>
    <t>23034864</t>
  </si>
  <si>
    <t>เครื่องในชุดไม่มีปอด</t>
  </si>
  <si>
    <t>23086658</t>
  </si>
  <si>
    <t>เนื้อไหล่ติดหนังสไลด์</t>
  </si>
  <si>
    <t>23088370</t>
  </si>
  <si>
    <t>ขาหมูเผาเลาะกระดูกหั่นชิ้น 500 กรัม(M)</t>
  </si>
  <si>
    <t>BAG</t>
  </si>
  <si>
    <t>เนื้อไหล่หมูติดหนังหั่นชิ้น</t>
  </si>
  <si>
    <t>23016476</t>
  </si>
  <si>
    <t>ไส้อ่อน(หมู) - เสื่อม</t>
  </si>
  <si>
    <t>SAC</t>
  </si>
  <si>
    <t>23088112</t>
  </si>
  <si>
    <t>เครื่องในหมูรวมหั่นชิ้น(M)</t>
  </si>
  <si>
    <t>23088530</t>
  </si>
  <si>
    <t>เครื่องในหมูรวมหั่นชิ้น 500 กรัม(M)</t>
  </si>
  <si>
    <t>PAC</t>
  </si>
  <si>
    <t>23088531</t>
  </si>
  <si>
    <t>หน้ากากหมูหั่นชิ้น 500 กรัม(M)</t>
  </si>
  <si>
    <t>23034416</t>
  </si>
  <si>
    <t>สันคอ-Raw</t>
  </si>
  <si>
    <t>23041118</t>
  </si>
  <si>
    <t>หมูบดพิเศษ</t>
  </si>
  <si>
    <t>23000126</t>
  </si>
  <si>
    <t xml:space="preserve">เนื้อไหล่แต่ง  </t>
  </si>
  <si>
    <t>23080720</t>
  </si>
  <si>
    <t>23082110</t>
  </si>
  <si>
    <t>23087116</t>
  </si>
  <si>
    <t>สามชั้นหั่น(ชิ้นเล็ก)</t>
  </si>
  <si>
    <t>23037435</t>
  </si>
  <si>
    <t>23015386</t>
  </si>
  <si>
    <t>กระดูกซุป - หั่นชิ้น</t>
  </si>
  <si>
    <t>23089378</t>
  </si>
  <si>
    <t>มันเปลว เบอร์ 1 (FREEZE)</t>
  </si>
  <si>
    <t>23089376</t>
  </si>
  <si>
    <t>สามชั้นหมูลอกหนังพร้อมสไลด์(F)</t>
  </si>
  <si>
    <t>23089377</t>
  </si>
  <si>
    <t>สันคอหมูพร้อมสไลด์(F)</t>
  </si>
  <si>
    <t>23068102</t>
  </si>
  <si>
    <t>คอหมูติดหนังติดมันคอ TT</t>
  </si>
  <si>
    <t>23016466</t>
  </si>
  <si>
    <t>เศษมันคอ(หมู) - เสื่อม</t>
  </si>
  <si>
    <t>23089787</t>
  </si>
  <si>
    <t>สามชั้นติดสันนอกติดหนังเลาะซี่โครง</t>
  </si>
  <si>
    <t>23016513</t>
  </si>
  <si>
    <t>มันเปลว(หมู)-เสื่อม</t>
  </si>
  <si>
    <t>23016516</t>
  </si>
  <si>
    <t>มันสันหลัง(หมู)-เสื่อม</t>
  </si>
  <si>
    <t>23016533</t>
  </si>
  <si>
    <t>หนังสันหลัง(หมู)-เสื่อม</t>
  </si>
  <si>
    <t>23016471</t>
  </si>
  <si>
    <t>เศษหนัง(หมู)-เสื่อม</t>
  </si>
  <si>
    <t>สะโพกพันก้อน</t>
  </si>
  <si>
    <t>23089380</t>
  </si>
  <si>
    <t>สันในพันก้อน</t>
  </si>
  <si>
    <t>23089379</t>
  </si>
  <si>
    <t>23016480</t>
  </si>
  <si>
    <t>กระดูกขาเลาะ (หมู) - เสื่อม</t>
  </si>
  <si>
    <t>23090086</t>
  </si>
  <si>
    <t>ขาหน้าหมูเผาแบ่งคากิ TT (สเปคพิเศษ)-PNT</t>
  </si>
  <si>
    <t>ขาหลังหมูเผาแบ่งคากิ TT (สเปคพิเศษ)-PNT</t>
  </si>
  <si>
    <t>23090085</t>
  </si>
  <si>
    <t>23089733</t>
  </si>
  <si>
    <t>ซี่โครงอ่อนหั่นชิ้นแช่แข็ง</t>
  </si>
  <si>
    <t>23089732</t>
  </si>
  <si>
    <t>ซี่โครงหมูหั่นชิ้นแช่แข็ง</t>
  </si>
  <si>
    <t>23009209</t>
  </si>
  <si>
    <t>เลือดเสีย(ต้มแล้ว)(ห้ามบริโภค)</t>
  </si>
  <si>
    <t>23090950</t>
  </si>
  <si>
    <t>23090951</t>
  </si>
  <si>
    <t>23091099</t>
  </si>
  <si>
    <t>เศษเลือดต้มอาหารปลา(ห้ามบริโภค)</t>
  </si>
  <si>
    <t>23016518</t>
  </si>
  <si>
    <t>ลิ้นหมู - (เสื่อม)</t>
  </si>
  <si>
    <t>23091097</t>
  </si>
  <si>
    <t>23091098</t>
  </si>
  <si>
    <t>สามชั้นสไลซ์หมูกระทะ 1 kg(F)PNT</t>
  </si>
  <si>
    <t>สามชั้นหมูลอกหนัง(เตรียมสไลซ์)-(F)</t>
  </si>
  <si>
    <t>เบคอนสดรมควันเกรด B (F)</t>
  </si>
  <si>
    <t>เบคอนสดรมควันสเปก 2(F)</t>
  </si>
  <si>
    <t>23091048</t>
  </si>
  <si>
    <t>23091047</t>
  </si>
  <si>
    <t>เบคอนสดไม่รมควันสเปก 2(F)</t>
  </si>
  <si>
    <t>เบคอนสดไม่รมควันเกรดB(F)</t>
  </si>
  <si>
    <t>23056959</t>
  </si>
  <si>
    <t>ซี่โครงตัดเส้น</t>
  </si>
  <si>
    <t>23016531</t>
  </si>
  <si>
    <t>หนังสะโพก(หมู)-เสื่อม</t>
  </si>
  <si>
    <t>กระเพาะเล็ก(F)</t>
  </si>
  <si>
    <t>23037783</t>
  </si>
  <si>
    <t>สามชั้นลอกหนัง 1 กก.</t>
  </si>
  <si>
    <t>23000146</t>
  </si>
  <si>
    <t>รายการ</t>
  </si>
  <si>
    <t>เดิม</t>
  </si>
  <si>
    <t>ใหม่</t>
  </si>
  <si>
    <t>ขอปรับ</t>
  </si>
  <si>
    <t>สะโพก</t>
  </si>
  <si>
    <t>ไหล่</t>
  </si>
  <si>
    <t>สันคอ</t>
  </si>
  <si>
    <t>สันใน</t>
  </si>
  <si>
    <t>สามชั้น</t>
  </si>
  <si>
    <t>ซี่โครงแผ่น</t>
  </si>
  <si>
    <t>คอหมูย่าง</t>
  </si>
  <si>
    <t>หมูบด</t>
  </si>
  <si>
    <t>กระดูกอ่อน</t>
  </si>
  <si>
    <t>กระดูกข้อ</t>
  </si>
  <si>
    <t>กระดูกอก</t>
  </si>
  <si>
    <t>ขาหน้า</t>
  </si>
  <si>
    <t>ขาหลัง</t>
  </si>
  <si>
    <t>หางหมู</t>
  </si>
  <si>
    <t>มันแข็ง</t>
  </si>
  <si>
    <t>มันแข็งติดหนัง</t>
  </si>
  <si>
    <t>มันสันหลัง</t>
  </si>
  <si>
    <t>มันท้อง</t>
  </si>
  <si>
    <t>เศษมัน</t>
  </si>
  <si>
    <t>หนังสันหลัง</t>
  </si>
  <si>
    <t>หนังหมูรวม</t>
  </si>
  <si>
    <t>Class Z2(ภาคตะวันออก)</t>
  </si>
  <si>
    <t>Class Z3(ภาคกลาง)</t>
  </si>
  <si>
    <t>Class Z4(ภาคอีสานบน)</t>
  </si>
  <si>
    <t>Class Z8(ภาคอีสานล่าง)</t>
  </si>
  <si>
    <t>Class Z1(กทม.-ปริมณฑล)</t>
  </si>
  <si>
    <t>Class Z6(ภาคเหนือบน)</t>
  </si>
  <si>
    <t>Class Z7(ภาคเหนือล่าง)</t>
  </si>
  <si>
    <t>Class Z9(ภาคตะวันตก)</t>
  </si>
  <si>
    <t>** ราคาราย SKU ให้ดูจาก Price Book</t>
  </si>
  <si>
    <t>** สินค้าฟรีสและบรรจุภัณฑ์ขนาดอื่นปรับตาม</t>
  </si>
  <si>
    <t>ขาหน้าหมูเผาสไลน์บั้ง(M)</t>
  </si>
  <si>
    <t>23076437</t>
  </si>
  <si>
    <t>ขาหลังหมูเผาสไลน์บั้ง(M)</t>
  </si>
  <si>
    <t>23091655</t>
  </si>
  <si>
    <t>23091656</t>
  </si>
  <si>
    <t>23091657</t>
  </si>
  <si>
    <t>พอร์คช็อพสเต็ก spec.1(F)PNT</t>
  </si>
  <si>
    <t>พอร์คช็อพสเต็ก spec.2(F)PNT</t>
  </si>
  <si>
    <t>สันนอกสเต็ก 200-250g/pc(F)PNT</t>
  </si>
  <si>
    <t>23091658</t>
  </si>
  <si>
    <t>23091659</t>
  </si>
  <si>
    <t>23091660</t>
  </si>
  <si>
    <t>23091661</t>
  </si>
  <si>
    <t>ซี่โครงตัดชิ้น spec.1(F)PNT</t>
  </si>
  <si>
    <t>ซี่โครงติดเนื้อหั่นชิ้น spec.1(F)PNT</t>
  </si>
  <si>
    <t>ซี่โครงตัดเส้น spec.1(F)PNT</t>
  </si>
  <si>
    <t>ซี่โครงตัดเส้น spec.2(F)PNT</t>
  </si>
  <si>
    <t>23091662</t>
  </si>
  <si>
    <t>สามชั้นหั่นชิ้น spec.1(F)PNT</t>
  </si>
  <si>
    <t>23091663</t>
  </si>
  <si>
    <t>กระดูกอ่อนหั่นชิ้น spec.1(F)PNT</t>
  </si>
  <si>
    <t>บริษัท ซีพีเอฟ (ประเทศไทย) จำกัด (มหาชน)</t>
  </si>
  <si>
    <t>ประกาศราคาขายให้  บริษัท ซีพีเอฟ เทรดดิ้ง จำกัด</t>
  </si>
  <si>
    <t>Z10</t>
  </si>
  <si>
    <t>นครปฐม-ราชบุรี</t>
  </si>
  <si>
    <t>23015248</t>
  </si>
  <si>
    <t>สามชั้นแต่ง</t>
  </si>
  <si>
    <t>สันคอหมูตัดสเต๊ก 160-180 กรัม (F)</t>
  </si>
  <si>
    <t>23089281</t>
  </si>
  <si>
    <t>สันนอกหมูตัดสเต๊ก 100-120 กรัม (F)</t>
  </si>
  <si>
    <t>พอร์คชอพตัดสเต๊ก 200 กรัม (F)</t>
  </si>
  <si>
    <t>23089285</t>
  </si>
  <si>
    <t>23090890</t>
  </si>
  <si>
    <t>23044921</t>
  </si>
  <si>
    <t>กระเพาะเล็ก A</t>
  </si>
  <si>
    <t>23092034</t>
  </si>
  <si>
    <t>คอหมูซีพี 1 kg (F)</t>
  </si>
  <si>
    <t>23092035</t>
  </si>
  <si>
    <t>ซี่โครงหมูตัดเส้นซีพี 1 kg</t>
  </si>
  <si>
    <t>23092036</t>
  </si>
  <si>
    <t>หมูเนื้อแดงซีพี 1 kg</t>
  </si>
  <si>
    <t>23092037</t>
  </si>
  <si>
    <t>หมูบดปนมันซีพี 10% 1 kg</t>
  </si>
  <si>
    <t>23092038</t>
  </si>
  <si>
    <t>หมูบดปนมันซีพี 30% 1 kg</t>
  </si>
  <si>
    <t>23092039</t>
  </si>
  <si>
    <t>สันนอกหมูซีพี 1 kg</t>
  </si>
  <si>
    <t>23092040</t>
  </si>
  <si>
    <t>สันคอหมูซีพี 1 kg</t>
  </si>
  <si>
    <t>23092043</t>
  </si>
  <si>
    <t>สันคอหมู(เตรียมสไลซ์)-(F)-PNT</t>
  </si>
  <si>
    <t>23092041</t>
  </si>
  <si>
    <t>หมูสามชั้นตัดเส้นซีพี 1 kg</t>
  </si>
  <si>
    <t>23092042</t>
  </si>
  <si>
    <t>คอหมู 5 kg(F)-PNT</t>
  </si>
  <si>
    <t>23092117</t>
  </si>
  <si>
    <t>สันนอกหมูตัดสเต็ก-spec1</t>
  </si>
  <si>
    <t>Class Z10(นครปฐม-ราชบุรี)</t>
  </si>
  <si>
    <t>23092670</t>
  </si>
  <si>
    <t>สันคอแต่งพิเศษ Spec1-NE</t>
  </si>
  <si>
    <t>23092320</t>
  </si>
  <si>
    <t>สามชั้นติดซี่โครง TT</t>
  </si>
  <si>
    <t>23015216</t>
  </si>
  <si>
    <t>สันกลมแต่ง</t>
  </si>
  <si>
    <t>23040901</t>
  </si>
  <si>
    <t>สะโพกหั่นเต๋า</t>
  </si>
  <si>
    <t>สันนอกหั่นชิ้น 5 มม.</t>
  </si>
  <si>
    <t>23092899</t>
  </si>
  <si>
    <t>23068255</t>
  </si>
  <si>
    <t>23092557</t>
  </si>
  <si>
    <t>เนื้อไหล่หมูบด 8 มม. (M)</t>
  </si>
  <si>
    <t>23092558</t>
  </si>
  <si>
    <t>สามชั้นหั่นชิ้น (M)</t>
  </si>
  <si>
    <t>23093200</t>
  </si>
  <si>
    <t>เนื้อหมูไหว้เจ้า 1 กก.(M)</t>
  </si>
  <si>
    <t>23093174</t>
  </si>
  <si>
    <t>ชุดหมูกะทะแพ็คถาด 500กรัม(F)</t>
  </si>
  <si>
    <t>ซี่โครงตัดเส้น 5 นิ้ว</t>
  </si>
  <si>
    <t>23055975</t>
  </si>
  <si>
    <t>23000143</t>
  </si>
  <si>
    <t>ขั้วกระเพาะหมู</t>
  </si>
  <si>
    <t>มันหมูหั่นชิ้นTT</t>
  </si>
  <si>
    <t>23093947</t>
  </si>
  <si>
    <t>23093948</t>
  </si>
  <si>
    <t>ขาหมูเผาสไลด์</t>
  </si>
  <si>
    <t>23015309</t>
  </si>
  <si>
    <t>เศษเนื้อดี(หมู) - เสื่อม</t>
  </si>
  <si>
    <t>23093390</t>
  </si>
  <si>
    <t>สะโพกหั่นเต๋าเล็ก</t>
  </si>
  <si>
    <t>ขาหน้าสดตัดคากิ(1.1-1.3 กก.)(F)</t>
  </si>
  <si>
    <t>ชิ้น</t>
  </si>
  <si>
    <t>23065259</t>
  </si>
  <si>
    <t>23066873</t>
  </si>
  <si>
    <t>หมูบดปนมัน 30%(M)</t>
  </si>
  <si>
    <t>23015302</t>
  </si>
  <si>
    <t>ขาหลังตัดคากิ Hock</t>
  </si>
  <si>
    <t>23077578</t>
  </si>
  <si>
    <t>สันคอสไลด์ (Freeze)</t>
  </si>
  <si>
    <t>23077577</t>
  </si>
  <si>
    <t>สันนอกสไลด์ (Freeze)</t>
  </si>
  <si>
    <t>23092113</t>
  </si>
  <si>
    <t>23092154</t>
  </si>
  <si>
    <t>กระดูกซุปหั่นชิ้น</t>
  </si>
  <si>
    <t>กระดูกซุปหั่นชิ้น 1-1.5 นิ้ว</t>
  </si>
  <si>
    <t>23025500</t>
  </si>
  <si>
    <t>เนื้อแดงหั่นชิ้นอนามัยซีพี 1000 กรัม</t>
  </si>
  <si>
    <t>23025486</t>
  </si>
  <si>
    <t>สะโพกหมูอนามัยซีพี 1000 กรัม</t>
  </si>
  <si>
    <t>คอหมูย่างอนามัยซีพี 1000 กรัม</t>
  </si>
  <si>
    <t>สันคอหมูอนามัยซีพี 1000 กรัม</t>
  </si>
  <si>
    <t>23025519</t>
  </si>
  <si>
    <t>23025529</t>
  </si>
  <si>
    <t>หมูสามชั้นตัดเส้นอนามัยซีพี 1000 กรัม</t>
  </si>
  <si>
    <t>ไหล่หมูบด 1000 กรัม</t>
  </si>
  <si>
    <t>23094537</t>
  </si>
  <si>
    <t>23026100</t>
  </si>
  <si>
    <t>ซี่โครงตัดเส้นอนามัยซีพี 1000 กรัม</t>
  </si>
  <si>
    <t>หมูบดอนามัยซีพี 1,000 กรัม</t>
  </si>
  <si>
    <t>23025554</t>
  </si>
  <si>
    <t>23025709</t>
  </si>
  <si>
    <t>กระดูกอ่อนอนามัยซีพี 1000 กรัม</t>
  </si>
  <si>
    <t>23025559</t>
  </si>
  <si>
    <t>23013786</t>
  </si>
  <si>
    <t>คากิเผา (ข้อสอง)</t>
  </si>
  <si>
    <t>ตับหั่นชิ้น คัดพิเศษ</t>
  </si>
  <si>
    <t>23033278</t>
  </si>
  <si>
    <t>เศษเนื้อติดมัน -Spec 1</t>
  </si>
  <si>
    <t>23057118</t>
  </si>
  <si>
    <t>23091529</t>
  </si>
  <si>
    <t>หมูบดแช่แข็ง 1000 กรัม</t>
  </si>
  <si>
    <t>23083019</t>
  </si>
  <si>
    <t>ไส้ใหญ่สดTT</t>
  </si>
  <si>
    <t>ดีหมู</t>
  </si>
  <si>
    <t>กระเพาะเล็ก(สด)</t>
  </si>
  <si>
    <t>23071533</t>
  </si>
  <si>
    <t>23084650</t>
  </si>
  <si>
    <t>ชิ้นเนื้อติดกระดูก (Freeze)</t>
  </si>
  <si>
    <t>23088262</t>
  </si>
  <si>
    <t>23094965</t>
  </si>
  <si>
    <t>ขาหลังเผาติดหนังเลาะกระดูก</t>
  </si>
  <si>
    <t>23095309</t>
  </si>
  <si>
    <t>23095146</t>
  </si>
  <si>
    <t>สันนอกหมูตัดชิ้น-Spect1</t>
  </si>
  <si>
    <t>23095145</t>
  </si>
  <si>
    <t>สันคอหมูตัดชิ้น-Spect1</t>
  </si>
  <si>
    <t>23095144</t>
  </si>
  <si>
    <t>สะโพกหมูตัดชิ้น-Spect1</t>
  </si>
  <si>
    <t>สามชั้นแต่งตัดพิเศษ (F)</t>
  </si>
  <si>
    <t>23093389</t>
  </si>
  <si>
    <t>หมูสามชั้นตัดเส้นอนามัยซีพี 1000g.</t>
  </si>
  <si>
    <t>23025326</t>
  </si>
  <si>
    <t>หมูบดอนามัยซีพี-W1000กรัม</t>
  </si>
  <si>
    <t>ทางกิจการขอแจ้งราคาขายสินค้าตั้งแต่วันที่  26 พ.ค.64 - 1 มิ.ย.64</t>
  </si>
  <si>
    <t>ขาหลังเผาXL</t>
  </si>
  <si>
    <t>23043642</t>
  </si>
  <si>
    <t>หมูสามชั้นตัดเส้นอนามัย 1,000 กรัม</t>
  </si>
  <si>
    <t>23026275</t>
  </si>
  <si>
    <t>สันนอกหมูอนามัยซีพี 1,000 กรัม</t>
  </si>
  <si>
    <t>23025505</t>
  </si>
  <si>
    <t>23077569</t>
  </si>
  <si>
    <t>หนังหมูรวม (Freeze)</t>
  </si>
  <si>
    <t>23091527</t>
  </si>
  <si>
    <t>กระดูกซุปแช่แข็ง 1000 กรัม</t>
  </si>
  <si>
    <t>23091530</t>
  </si>
  <si>
    <t>พอร์คช็อปสไลด์ 500 g (F)</t>
  </si>
  <si>
    <t>23091528</t>
  </si>
  <si>
    <t xml:space="preserve">หมูเนื้อแดงหั่นชิ้นแช่แข็ง 1,000 กรัม </t>
  </si>
  <si>
    <t>แพ็ค</t>
  </si>
  <si>
    <t>สันคอหมูสไลซ์แช่แข็ง</t>
  </si>
  <si>
    <t>23015298</t>
  </si>
  <si>
    <t>ขาหน้าเผาตัดคากิ</t>
  </si>
  <si>
    <t>23015303</t>
  </si>
  <si>
    <t>ขาหลังเผาตัดคากิ</t>
  </si>
  <si>
    <t>-</t>
  </si>
  <si>
    <t>23088037</t>
  </si>
  <si>
    <t>สะโพกแต่งพิเศษแยกกล้าม(พับในพับนอก)</t>
  </si>
  <si>
    <t>23090967</t>
  </si>
  <si>
    <t>23090968</t>
  </si>
  <si>
    <t>23090969</t>
  </si>
  <si>
    <t>23090984</t>
  </si>
  <si>
    <t>23028089</t>
  </si>
  <si>
    <t>สันคอหมูสไลซ์อนามัยซีพี 500 กรัม(F)</t>
  </si>
  <si>
    <t>23028073</t>
  </si>
  <si>
    <t>23028093</t>
  </si>
  <si>
    <t>หมูสามชั้นสไลซ์อนามัยซีพี 1000 กรัม(F)</t>
  </si>
  <si>
    <t>หมูสามชั้นสไลซ์อนามัยซีพี 500 กรัม(F)</t>
  </si>
  <si>
    <t>23028091</t>
  </si>
  <si>
    <t>สันนอกหมูสไลซ์อนามัยซีพี 500 กรัม(F)</t>
  </si>
  <si>
    <t>สะโพกแต่งตัดชิ้น SIS กก.ละ</t>
  </si>
  <si>
    <t>เนื้อไหล่แต่งตัดชิ้น SIS กก.ละ</t>
  </si>
  <si>
    <t>สันคอแต่งตัดชิ้น SIS กก.ละ</t>
  </si>
  <si>
    <t>สันนอกแต่งตัดชิ้น SIS กก.ละ</t>
  </si>
  <si>
    <t>สันนอกสไลซ์ SIS กก.ละ</t>
  </si>
  <si>
    <t>สันในแต่ง SIS กก.ละ</t>
  </si>
  <si>
    <t>สามชั้นตัดเส้น SIS กก.ละ</t>
  </si>
  <si>
    <t>ซี่โครงแข็งตัดเส้น 2 นิ้ว SIS กก.ละ</t>
  </si>
  <si>
    <t>ซี่โครงอ่อนแผ่น 3 นิ้ว SIS กก.ละ</t>
  </si>
  <si>
    <t>คอหมูย่างแต่ง SIS กก.ละ</t>
  </si>
  <si>
    <t>หมูบด SIS กก.ละ</t>
  </si>
  <si>
    <t>กระดูกซุป SIS กก.ละ</t>
  </si>
  <si>
    <t>กระดูกข้อ SIS กก.ละ</t>
  </si>
  <si>
    <t>ขาหมูเผาสไลซ์ SIS กก.ละ</t>
  </si>
  <si>
    <t>23090983</t>
  </si>
  <si>
    <t>สะโพกสไลซ์ SIS กก.ละ</t>
  </si>
  <si>
    <t>23090974</t>
  </si>
  <si>
    <t>สันคอสไลซ์ SIS กก.ละ</t>
  </si>
  <si>
    <t>23090975</t>
  </si>
  <si>
    <t>สามชั้นสไลซ์ SIS กก.ละ</t>
  </si>
  <si>
    <t>23090970</t>
  </si>
  <si>
    <t>สะโพกหั่น SIS กก.ละ</t>
  </si>
  <si>
    <t>23090966</t>
  </si>
  <si>
    <t>ขั้วตับหมู SIS กก.ละ</t>
  </si>
  <si>
    <t>23090971</t>
  </si>
  <si>
    <t>กระดูกอ่อน SIS กก.ละ</t>
  </si>
  <si>
    <t>23090972</t>
  </si>
  <si>
    <t>ขาหน้าเผา SIS กก.ละ</t>
  </si>
  <si>
    <t>23090973</t>
  </si>
  <si>
    <t>ขาหลังเผา SIS กก.ละ</t>
  </si>
  <si>
    <t>23090976</t>
  </si>
  <si>
    <t>ลิ้นหมู SIS กก.ละ</t>
  </si>
  <si>
    <t>23090977</t>
  </si>
  <si>
    <t>ตับหมู SIS กก.ละ</t>
  </si>
  <si>
    <t>23090978</t>
  </si>
  <si>
    <t>กระเพาะหมู SIS กก.ละ</t>
  </si>
  <si>
    <t>23090979</t>
  </si>
  <si>
    <t>หัวใจหมู SIS กก.ละ</t>
  </si>
  <si>
    <t>23090980</t>
  </si>
  <si>
    <t>ไส้อ่อนหมู SIS กก.ละ</t>
  </si>
  <si>
    <t>23090981</t>
  </si>
  <si>
    <t>ไส้ใหญ่(ลวก) SIS กก.ละ</t>
  </si>
  <si>
    <t>23090982</t>
  </si>
  <si>
    <t>ไตหมู SIS กก.ละ</t>
  </si>
  <si>
    <t>23095844</t>
  </si>
  <si>
    <t>มันหมูหั่นชิ้น SIS กก.ละ</t>
  </si>
  <si>
    <t>23037434</t>
  </si>
  <si>
    <t>สะโพกหมูสไลซ์</t>
  </si>
  <si>
    <t>23083364</t>
  </si>
  <si>
    <t>สันคอตัดสเต๊ก 150-170 กรัม (F)</t>
  </si>
  <si>
    <t>23049554</t>
  </si>
  <si>
    <t>สันนอกติดมัน-CP ส่งออก</t>
  </si>
  <si>
    <t>23083015</t>
  </si>
  <si>
    <t>หมู S - หนังสามชั้น(F)</t>
  </si>
  <si>
    <t>23083012</t>
  </si>
  <si>
    <t>หมู S - หนังสะโพก(F)</t>
  </si>
  <si>
    <t>23083013</t>
  </si>
  <si>
    <t>หมู S - หนังสันหลัง(F)</t>
  </si>
  <si>
    <t>23083014</t>
  </si>
  <si>
    <t>หมู S - หนังไหล่(F)</t>
  </si>
  <si>
    <t>ไส้ตัน (FREEZE)</t>
  </si>
  <si>
    <t>23096297</t>
  </si>
  <si>
    <t>กระดูกซุป-หั่นชิ้น(ตักขาย)</t>
  </si>
  <si>
    <t>23096298</t>
  </si>
  <si>
    <t>23000201</t>
  </si>
  <si>
    <t>23096296</t>
  </si>
  <si>
    <t>กระเพาะเล็ก (FREEZE)</t>
  </si>
  <si>
    <t>23082483</t>
  </si>
  <si>
    <t>ขาหลังเผาแบ่ง 3 ท่อน</t>
  </si>
  <si>
    <t>หมู S - หัวหมู(เสื่อม)</t>
  </si>
  <si>
    <t>23049774</t>
  </si>
  <si>
    <t>23000150</t>
  </si>
  <si>
    <t>23016490</t>
  </si>
  <si>
    <t>ขาหน้าเผา เสื่อม</t>
  </si>
  <si>
    <t>23039284</t>
  </si>
  <si>
    <t>23039287</t>
  </si>
  <si>
    <t>23039403</t>
  </si>
  <si>
    <t>23039286</t>
  </si>
  <si>
    <t>23039285</t>
  </si>
  <si>
    <t>23051831</t>
  </si>
  <si>
    <t>สะโพก-(KUROBUTA)</t>
  </si>
  <si>
    <t>สันนอก-(KUROBUTA)</t>
  </si>
  <si>
    <t>สันใน-(KUROBUTA)</t>
  </si>
  <si>
    <t>สันคอ-(KUROBUTA)</t>
  </si>
  <si>
    <t>สามชั้น-(KUROBUTA)</t>
  </si>
  <si>
    <t xml:space="preserve">หมูดำ(Kuro)ซี่โครงสไลซ์(รวม) </t>
  </si>
  <si>
    <t>23046452</t>
  </si>
  <si>
    <t>สะโพกติดมันพิเศษ-ส่งออก</t>
  </si>
  <si>
    <t>หมูบดปนมัน 20%-CP(13มม.)</t>
  </si>
  <si>
    <t>23064669</t>
  </si>
  <si>
    <t>23052461</t>
  </si>
  <si>
    <t>หมูดำ(Koro)-สันนอกสเต๊ก Spec8(F)</t>
  </si>
  <si>
    <t>23089667</t>
  </si>
  <si>
    <t>คอหมูย่างแช่แข็ง(F)</t>
  </si>
  <si>
    <t>23015425</t>
  </si>
  <si>
    <t>23015403</t>
  </si>
  <si>
    <t>23055440</t>
  </si>
  <si>
    <t>23045313</t>
  </si>
  <si>
    <t>23030166</t>
  </si>
  <si>
    <t>23044056</t>
  </si>
  <si>
    <t>23091864</t>
  </si>
  <si>
    <t>สะโพกแต่งพิเศษ ( แยกกล้ามเนื้อ )</t>
  </si>
  <si>
    <t>ไหล่แต่งพิเศษ</t>
  </si>
  <si>
    <t>สันคอแต่ง-แยกชิ้น (F)</t>
  </si>
  <si>
    <t>มันบด 5 กก</t>
  </si>
  <si>
    <t>มันสันหลังแต่ง</t>
  </si>
  <si>
    <t>หมูบด 1 กก.</t>
  </si>
  <si>
    <t>สะโพกหมูหั่นท่อน</t>
  </si>
  <si>
    <t>23056584</t>
  </si>
  <si>
    <t>หมูบดปนมัน10%(1กก.)</t>
  </si>
  <si>
    <t>หมูดำ(KUROBUTA) COLLAR (F)</t>
  </si>
  <si>
    <t>หมูดำ(Kuro) สามชั้นลอกหนัง -spec 16 (F)</t>
  </si>
  <si>
    <t>23040122</t>
  </si>
  <si>
    <t>23048057</t>
  </si>
  <si>
    <t>หมูดำ(KUROBUTA) ซี่โครงตัดเส้น 4 นิ้ว</t>
  </si>
  <si>
    <t>หมูดำ(KUROBUTA) ซี่โครงตัดเส้น 4 นิ้ว(F)</t>
  </si>
  <si>
    <t>หมูดำ(KUROBUTA) คอหมูย่าง(F)</t>
  </si>
  <si>
    <t>หมูดำบด 1000 กรัม(แช่แข็ง)</t>
  </si>
  <si>
    <t>23047565</t>
  </si>
  <si>
    <t>23047566</t>
  </si>
  <si>
    <t>23039488</t>
  </si>
  <si>
    <t>23057798</t>
  </si>
  <si>
    <t>หมูบดปนมัน 10%(ทั่วไป)</t>
  </si>
  <si>
    <t>23015292</t>
  </si>
  <si>
    <t>23015387</t>
  </si>
  <si>
    <t>กระดูกข้อ (คาตั้ง)</t>
  </si>
  <si>
    <t>23014019</t>
  </si>
  <si>
    <t xml:space="preserve">หมูบดอย่างดี </t>
  </si>
  <si>
    <t>23065710</t>
  </si>
  <si>
    <t>หมูบดหยาบปนมัน 10%</t>
  </si>
  <si>
    <t>23000169</t>
  </si>
  <si>
    <t>คอหมู(ย่าง)</t>
  </si>
  <si>
    <t>23028092</t>
  </si>
  <si>
    <t>หมูสามชั้นสไลซ์อนามัยซีพี 500 กรัม</t>
  </si>
  <si>
    <t>23045510</t>
  </si>
  <si>
    <t>เศษสามชั้น</t>
  </si>
  <si>
    <t>23050542</t>
  </si>
  <si>
    <t>23050543</t>
  </si>
  <si>
    <t>23050544</t>
  </si>
  <si>
    <t>23050545</t>
  </si>
  <si>
    <t>23050549</t>
  </si>
  <si>
    <t>23050551</t>
  </si>
  <si>
    <t>23050650</t>
  </si>
  <si>
    <t>23050652</t>
  </si>
  <si>
    <t>23050656</t>
  </si>
  <si>
    <t>23050659</t>
  </si>
  <si>
    <t>23050533</t>
  </si>
  <si>
    <t>หนังไหล่-K</t>
  </si>
  <si>
    <t>หนังไหล่ติดมัน-K</t>
  </si>
  <si>
    <t>หนังสะโพก-K</t>
  </si>
  <si>
    <t>หนังสะโพกติดมัน-K</t>
  </si>
  <si>
    <t>หนังสามชั้น-K</t>
  </si>
  <si>
    <t>เศษหนัง-K</t>
  </si>
  <si>
    <t>หนังไหล่ -K(F)</t>
  </si>
  <si>
    <t>หนังสะโพก-K (F)</t>
  </si>
  <si>
    <t>หนังสามชั้น-K (F)</t>
  </si>
  <si>
    <t>เศษหนัง-K (F)</t>
  </si>
  <si>
    <t xml:space="preserve">มันสันหลัง-K </t>
  </si>
  <si>
    <t xml:space="preserve"> </t>
  </si>
  <si>
    <t>กระดูกอ่อนไหล่</t>
  </si>
  <si>
    <t>23000217</t>
  </si>
  <si>
    <t>23062967</t>
  </si>
  <si>
    <t>หมูบดเบอร์1(1 กก.)</t>
  </si>
  <si>
    <t>23072654</t>
  </si>
  <si>
    <t>ซีพีคูโรบูตะCOLLAR CHOP 120 g.(F)</t>
  </si>
  <si>
    <t>ซี่โครงหมูหั่นชิ้นอนามัยซีพี 1000g.(F)</t>
  </si>
  <si>
    <t>23065812</t>
  </si>
  <si>
    <t>ซี่โครงหั่นซุปอนามัยซีพี(F)</t>
  </si>
  <si>
    <t>ซี่โครงหมูอ่อนหั่นชิ้นอนามัยซีพี 1000g.F</t>
  </si>
  <si>
    <t>23025545</t>
  </si>
  <si>
    <t>23025540</t>
  </si>
  <si>
    <t>ไต (F)</t>
  </si>
  <si>
    <t>กระเพาะ (F)</t>
  </si>
  <si>
    <t>23026852</t>
  </si>
  <si>
    <t>23015341</t>
  </si>
  <si>
    <t>23025539</t>
  </si>
  <si>
    <t>ซี่โครงหมูหั่นชิ้นอนามัยซีพี 1000g.</t>
  </si>
  <si>
    <t>23050485</t>
  </si>
  <si>
    <t>หัวติดลิ้น-K</t>
  </si>
  <si>
    <t>23093386</t>
  </si>
  <si>
    <t>23093384</t>
  </si>
  <si>
    <t>23093381</t>
  </si>
  <si>
    <t>23093382</t>
  </si>
  <si>
    <t>23093385</t>
  </si>
  <si>
    <t>23093387</t>
  </si>
  <si>
    <t>23093383</t>
  </si>
  <si>
    <t>23047806</t>
  </si>
  <si>
    <t>23047809</t>
  </si>
  <si>
    <t>23047815</t>
  </si>
  <si>
    <t>สันนอกหมู ตรายูฟาร์ม Bulk (แช่เย็น)</t>
  </si>
  <si>
    <t>สันในหมู ตรายูฟาร์ม Bulk (แช่เย็น)</t>
  </si>
  <si>
    <t>ซี่โครงหมู ตรายูฟาร์ม Bulk (แช่เย็น)</t>
  </si>
  <si>
    <t>ซี่โครงหมูอ่อนสไลซ์ตรายูฟาร์มBulkแช่เย็น</t>
  </si>
  <si>
    <t>สันคอหมู ตรายูฟาร์ม Bulk (แช่เย็น)</t>
  </si>
  <si>
    <t>หมูสามชั้น ตรายูฟาร์ม Bulk (แช่เย็น)</t>
  </si>
  <si>
    <t>สะโพกหมู ตรายูฟาร์ม Bulk (แช่เย็น)</t>
  </si>
  <si>
    <t>หมูดำ(KURO) ตับ</t>
  </si>
  <si>
    <t>หมูดำ(KURO) กระดูกซุปหั่นชิ้น</t>
  </si>
  <si>
    <t>หมูดำ(KURO) พอร์คช็อพติดซี่โครง</t>
  </si>
  <si>
    <t>สะโพกหมูหั้นชิ้นสไลซ์อนามัยซีพี 1000g.</t>
  </si>
  <si>
    <t>23025491</t>
  </si>
  <si>
    <t>23074717</t>
  </si>
  <si>
    <t>มันหมูบด</t>
  </si>
  <si>
    <t>23016470</t>
  </si>
  <si>
    <t>เศษสามชั้น-เสื่อม</t>
  </si>
  <si>
    <t>23028095</t>
  </si>
  <si>
    <t>เบคอนอนามัยซีพี 500 กรัม(F)</t>
  </si>
  <si>
    <t>ซี่โครงหมูอ่อนหั่นชิ้นอนามัยซีพี 1000g.</t>
  </si>
  <si>
    <t>23025544</t>
  </si>
  <si>
    <t>23000160</t>
  </si>
  <si>
    <t>หางหมูสด</t>
  </si>
  <si>
    <t>23000140</t>
  </si>
  <si>
    <t>23026836</t>
  </si>
  <si>
    <t>ตับหมูสไลด์อนามัยซีพี1000กรัม</t>
  </si>
  <si>
    <t>23025501</t>
  </si>
  <si>
    <t>เนื้อแดงหั่นชิ้นอนามัยซีพี 1 KG  (F)</t>
  </si>
  <si>
    <t>23025555</t>
  </si>
  <si>
    <t>หมูบดอนามัยซีพี 1000g.(F)</t>
  </si>
  <si>
    <t>23025611</t>
  </si>
  <si>
    <t>กระดูกซุปหั่นชิ้นอนามัยซีพี 1000g.</t>
  </si>
  <si>
    <t>23000219</t>
  </si>
  <si>
    <t>Class Z5(ภาคใต้)</t>
  </si>
  <si>
    <t>23000202</t>
  </si>
  <si>
    <t>ชิ้นเนื้อดี (Freeze)</t>
  </si>
  <si>
    <t>23087113</t>
  </si>
  <si>
    <t>สันนอกแต่ง (F)</t>
  </si>
  <si>
    <t>23015210</t>
  </si>
  <si>
    <t>มีผลตั้งแต่วันที่ 27 ม.ค.65 - 2 ก.พ.65</t>
  </si>
  <si>
    <t>23087114</t>
  </si>
  <si>
    <t>เศษซี่โครง (Freeze)</t>
  </si>
  <si>
    <t>Z6 (เหนือบน)</t>
  </si>
  <si>
    <t>Z7 (เหนือล่าง)</t>
  </si>
  <si>
    <t>Z4 (อีสานบน)</t>
  </si>
  <si>
    <t>Z8 (อีสานล่าง)</t>
  </si>
  <si>
    <t>Z9 (ตะวันตก)</t>
  </si>
  <si>
    <t>Z10 (นครปฐม)</t>
  </si>
  <si>
    <t>Z1 (กทม.)</t>
  </si>
  <si>
    <t>Z2 (ตะวันออก)</t>
  </si>
  <si>
    <t>Z3 (ภาคกลาง)</t>
  </si>
  <si>
    <t>Z5 (ภาคใต้)</t>
  </si>
  <si>
    <t>พอร์คชอพสไลด์</t>
  </si>
  <si>
    <t>23015200</t>
  </si>
  <si>
    <t>.</t>
  </si>
  <si>
    <t>23025514</t>
  </si>
  <si>
    <t>สันในหมูอนามัยซีพี 1000 กรัม</t>
  </si>
  <si>
    <t>23098765</t>
  </si>
  <si>
    <t>พอร์คช็อพติดซี่โครง (สั้น) -spec2</t>
  </si>
  <si>
    <t>23098769</t>
  </si>
  <si>
    <t>ซี่โครงตัดเส้น 4 นิ้ว (พิเศษ)</t>
  </si>
  <si>
    <t>23049792</t>
  </si>
  <si>
    <t>หมู S - กระดูกซี่โครง(เสื่อม)</t>
  </si>
  <si>
    <t>23049785</t>
  </si>
  <si>
    <t>หมู S - เศษหนัง(เสื่อม)</t>
  </si>
  <si>
    <t>23015391</t>
  </si>
  <si>
    <t>เศษเลือด</t>
  </si>
  <si>
    <t>23096254</t>
  </si>
  <si>
    <t>สามชั้นTT(XL)</t>
  </si>
  <si>
    <t>23097499</t>
  </si>
  <si>
    <t>23097503</t>
  </si>
  <si>
    <t>23097502</t>
  </si>
  <si>
    <t>23097500</t>
  </si>
  <si>
    <t>23097501</t>
  </si>
  <si>
    <t>23097498</t>
  </si>
  <si>
    <t>หมูดำ (KUROBUTA) สะโพก(SB)</t>
  </si>
  <si>
    <t>หมูดำ (KUROBUTA) สามชั้น(SB)</t>
  </si>
  <si>
    <t>หมูดำ (KUROBUTA) สันคอ(SB)</t>
  </si>
  <si>
    <t>หมูดำ (KUROBUTA) สันนอก(SB)</t>
  </si>
  <si>
    <t>หมูดำ (KUROBUTA) สันใน(SB)</t>
  </si>
  <si>
    <t>หมูดำ (KUROBUTA) เนื้อไหล่(SB)</t>
  </si>
  <si>
    <t>สันคอ W TT</t>
  </si>
  <si>
    <t>23064247</t>
  </si>
  <si>
    <t>สันนอก W TT</t>
  </si>
  <si>
    <t>23064248</t>
  </si>
  <si>
    <t>สามชั้นหมู W TT</t>
  </si>
  <si>
    <t>23064249</t>
  </si>
  <si>
    <t>ไส้ขมผ่าลวก</t>
  </si>
  <si>
    <t>23060325</t>
  </si>
  <si>
    <t>เพิ่มสินค้า</t>
  </si>
  <si>
    <t>23015283</t>
  </si>
  <si>
    <t>เศษเนื้อติดมัน (F)</t>
  </si>
  <si>
    <t>23025560</t>
  </si>
  <si>
    <t>คอหมูย่างอนามัยซีพี 1000 กรัม (F)</t>
  </si>
  <si>
    <t>23025487</t>
  </si>
  <si>
    <t>สะโพกหมูอนามัยซีพี 1000 กรัม (F)</t>
  </si>
  <si>
    <t>23095498</t>
  </si>
  <si>
    <t>สันนอกหมู_CPS 250 กรัม(F)</t>
  </si>
  <si>
    <t>สันในหมูอนามัยซีพี 1000 กรัม(F)</t>
  </si>
  <si>
    <t>หมู S - กระดูกอ่อนไหล่</t>
  </si>
  <si>
    <t>หมู S - กระดูกอ่อนสะโพก</t>
  </si>
  <si>
    <t>23047357</t>
  </si>
  <si>
    <t>23047358</t>
  </si>
  <si>
    <t>หมู S - เนื้อแดงแทงคอ</t>
  </si>
  <si>
    <t>หมู S - เนื้อแดงแทงคอ(เสื่อม)</t>
  </si>
  <si>
    <t>23047870</t>
  </si>
  <si>
    <t>23049804</t>
  </si>
  <si>
    <t>23095506</t>
  </si>
  <si>
    <t>สะโพกหมู_CPS1000 กรัม</t>
  </si>
  <si>
    <t>23025515</t>
  </si>
  <si>
    <t>23098811</t>
  </si>
  <si>
    <t>ซี่โครงตัดเส้น 4 นิ้ว (พิเศษ)(F)</t>
  </si>
  <si>
    <t>23059838</t>
  </si>
  <si>
    <t>เศษเนื้อและเศษมัน (6)</t>
  </si>
  <si>
    <t>เลือดหมู</t>
  </si>
  <si>
    <t>23036962</t>
  </si>
  <si>
    <t>หมู S - ชิ้นเนื้อดี -Raw</t>
  </si>
  <si>
    <t>23047303</t>
  </si>
  <si>
    <t>23092652</t>
  </si>
  <si>
    <t>สามชั้นTT-spec 1</t>
  </si>
  <si>
    <t>23028176</t>
  </si>
  <si>
    <t>คอหมูย่างพิเศษ(F)</t>
  </si>
  <si>
    <t>สามชั้นลอกหนังติดสันนอก</t>
  </si>
  <si>
    <t>23098855</t>
  </si>
  <si>
    <t>23045343</t>
  </si>
  <si>
    <t>สันคอแต่งพิเศษ-Spec 3</t>
  </si>
  <si>
    <t>ทางกิจการขอแจ้งราคาขายสินค้าตั้งแต่วันที่  2 - 8 มิ.ย.65</t>
  </si>
  <si>
    <t>มีผลตั้งแต่วันที่ 2 - 8 มิ.ย.65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</si>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</sst>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87" formatCode="_(* #,##0.00_);_(* \(#,##0.00\);_(* &quot;-&quot;??_);_(@_)"/>
    <numFmt numFmtId="188" formatCode="#,##0_ ;[Red]\-#,##0\ "/>
    <numFmt numFmtId="189" formatCode="#,##0.0;[Red]\-#,##0.0"/>
  </numFmts>
  <fonts count="28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b/>
      <sz val="16"/>
      <name val="Arial"/>
      <family val="2"/>
    </font>
    <font>
      <sz val="16"/>
      <color theme="1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20"/>
      <color theme="1"/>
      <name val="Arial"/>
      <family val="2"/>
    </font>
    <font>
      <b/>
      <sz val="22"/>
      <color rgb="FFFF0000"/>
      <name val="Arial"/>
      <family val="2"/>
    </font>
    <font>
      <b/>
      <sz val="22"/>
      <name val="Arial"/>
      <family val="2"/>
    </font>
    <font>
      <b/>
      <sz val="22"/>
      <color theme="1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b/>
      <sz val="13"/>
      <name val="Arial"/>
      <family val="2"/>
    </font>
    <font>
      <sz val="10"/>
      <name val="Arial"/>
      <family val="2"/>
    </font>
    <font>
      <sz val="16"/>
      <color rgb="FF0000CC"/>
      <name val="Arial"/>
      <family val="2"/>
    </font>
    <font>
      <sz val="11"/>
      <color rgb="FFFF0000"/>
      <name val="Tahoma"/>
      <family val="2"/>
      <charset val="222"/>
      <scheme val="minor"/>
    </font>
    <font>
      <b/>
      <sz val="14"/>
      <name val="Arial"/>
      <family val="2"/>
    </font>
    <font>
      <b/>
      <sz val="16"/>
      <color theme="1"/>
      <name val="Arial"/>
      <family val="2"/>
    </font>
    <font>
      <sz val="16"/>
      <color rgb="FF0070C0"/>
      <name val="Arial"/>
      <family val="2"/>
    </font>
    <font>
      <sz val="16"/>
      <color theme="0"/>
      <name val="Arial"/>
      <family val="2"/>
    </font>
    <font>
      <b/>
      <sz val="9"/>
      <color indexed="81"/>
      <name val="Tahoma"/>
      <family val="2"/>
    </font>
    <font>
      <b/>
      <sz val="11"/>
      <color theme="0"/>
      <name val="Tahoma"/>
      <family val="2"/>
      <scheme val="minor"/>
    </font>
    <font>
      <sz val="12"/>
      <color theme="1"/>
      <name val="Tahoma"/>
      <family val="2"/>
      <charset val="222"/>
      <scheme val="minor"/>
    </font>
    <font>
      <b/>
      <sz val="12"/>
      <color theme="0"/>
      <name val="Tahoma"/>
      <family val="2"/>
      <scheme val="minor"/>
    </font>
    <font>
      <b/>
      <sz val="14"/>
      <color theme="0"/>
      <name val="Tahoma"/>
      <family val="2"/>
      <scheme val="minor"/>
    </font>
    <font>
      <b/>
      <sz val="12"/>
      <color theme="1"/>
      <name val="Tahoma"/>
      <family val="2"/>
      <scheme val="minor"/>
    </font>
    <font>
      <b/>
      <sz val="18"/>
      <color theme="1"/>
      <name val="Tahoma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1" fillId="0" borderId="0"/>
    <xf numFmtId="0" fontId="14" fillId="0" borderId="0"/>
    <xf numFmtId="187" fontId="14" fillId="0" borderId="0" applyFont="0" applyFill="0" applyBorder="0" applyAlignment="0" applyProtection="0"/>
    <xf numFmtId="187" fontId="1" fillId="0" borderId="0" applyFont="0" applyFill="0" applyBorder="0" applyAlignment="0" applyProtection="0"/>
  </cellStyleXfs>
  <cellXfs count="148">
    <xf numFmtId="0" fontId="0" fillId="0" borderId="0" xfId="0"/>
    <xf numFmtId="0" fontId="2" fillId="0" borderId="0" xfId="1" applyFont="1" applyAlignment="1">
      <alignment vertical="center"/>
    </xf>
    <xf numFmtId="0" fontId="3" fillId="0" borderId="0" xfId="1" applyFont="1"/>
    <xf numFmtId="0" fontId="2" fillId="0" borderId="0" xfId="1" applyFont="1" applyBorder="1" applyAlignment="1">
      <alignment vertical="center"/>
    </xf>
    <xf numFmtId="0" fontId="3" fillId="0" borderId="0" xfId="1" applyFont="1" applyBorder="1"/>
    <xf numFmtId="0" fontId="2" fillId="0" borderId="0" xfId="1" applyFont="1" applyAlignment="1">
      <alignment horizontal="right" vertical="center"/>
    </xf>
    <xf numFmtId="0" fontId="2" fillId="0" borderId="0" xfId="1" quotePrefix="1" applyFont="1" applyAlignment="1">
      <alignment vertical="center"/>
    </xf>
    <xf numFmtId="0" fontId="4" fillId="0" borderId="0" xfId="1" applyFont="1" applyAlignment="1">
      <alignment horizontal="left" vertical="center"/>
    </xf>
    <xf numFmtId="0" fontId="5" fillId="0" borderId="0" xfId="1" applyFont="1"/>
    <xf numFmtId="0" fontId="6" fillId="2" borderId="1" xfId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vertical="center"/>
    </xf>
    <xf numFmtId="0" fontId="8" fillId="2" borderId="2" xfId="1" applyFont="1" applyFill="1" applyBorder="1" applyAlignment="1">
      <alignment vertical="center"/>
    </xf>
    <xf numFmtId="0" fontId="9" fillId="2" borderId="3" xfId="1" applyFont="1" applyFill="1" applyBorder="1" applyAlignment="1">
      <alignment horizontal="center" vertical="center"/>
    </xf>
    <xf numFmtId="1" fontId="7" fillId="2" borderId="2" xfId="1" applyNumberFormat="1" applyFont="1" applyFill="1" applyBorder="1" applyAlignment="1">
      <alignment vertical="center"/>
    </xf>
    <xf numFmtId="0" fontId="3" fillId="0" borderId="4" xfId="1" applyFont="1" applyBorder="1"/>
    <xf numFmtId="0" fontId="5" fillId="0" borderId="4" xfId="1" applyFont="1" applyBorder="1"/>
    <xf numFmtId="0" fontId="12" fillId="3" borderId="20" xfId="1" applyFont="1" applyFill="1" applyBorder="1" applyAlignment="1">
      <alignment horizontal="center" vertical="center"/>
    </xf>
    <xf numFmtId="0" fontId="10" fillId="3" borderId="24" xfId="1" applyFont="1" applyFill="1" applyBorder="1" applyAlignment="1">
      <alignment horizontal="center" vertical="center"/>
    </xf>
    <xf numFmtId="0" fontId="13" fillId="3" borderId="23" xfId="1" applyFont="1" applyFill="1" applyBorder="1" applyAlignment="1">
      <alignment horizontal="center" vertical="center"/>
    </xf>
    <xf numFmtId="0" fontId="13" fillId="3" borderId="25" xfId="1" applyFont="1" applyFill="1" applyBorder="1" applyAlignment="1">
      <alignment horizontal="center" vertical="center"/>
    </xf>
    <xf numFmtId="0" fontId="13" fillId="3" borderId="26" xfId="1" applyFont="1" applyFill="1" applyBorder="1" applyAlignment="1">
      <alignment horizontal="center" vertical="center"/>
    </xf>
    <xf numFmtId="0" fontId="13" fillId="3" borderId="15" xfId="1" applyFont="1" applyFill="1" applyBorder="1" applyAlignment="1">
      <alignment horizontal="center" vertical="center"/>
    </xf>
    <xf numFmtId="0" fontId="13" fillId="3" borderId="16" xfId="1" applyFont="1" applyFill="1" applyBorder="1" applyAlignment="1">
      <alignment horizontal="center" vertical="center"/>
    </xf>
    <xf numFmtId="0" fontId="10" fillId="3" borderId="31" xfId="1" applyFont="1" applyFill="1" applyBorder="1" applyAlignment="1">
      <alignment horizontal="center" vertical="center"/>
    </xf>
    <xf numFmtId="0" fontId="13" fillId="3" borderId="17" xfId="1" quotePrefix="1" applyFont="1" applyFill="1" applyBorder="1" applyAlignment="1">
      <alignment horizontal="center" vertical="center"/>
    </xf>
    <xf numFmtId="0" fontId="2" fillId="3" borderId="32" xfId="1" applyFont="1" applyFill="1" applyBorder="1" applyAlignment="1">
      <alignment horizontal="center" vertical="center"/>
    </xf>
    <xf numFmtId="0" fontId="2" fillId="3" borderId="32" xfId="1" applyFont="1" applyFill="1" applyBorder="1" applyAlignment="1">
      <alignment vertical="center"/>
    </xf>
    <xf numFmtId="0" fontId="10" fillId="3" borderId="33" xfId="1" applyFont="1" applyFill="1" applyBorder="1" applyAlignment="1">
      <alignment vertical="center"/>
    </xf>
    <xf numFmtId="0" fontId="10" fillId="3" borderId="20" xfId="1" applyFont="1" applyFill="1" applyBorder="1" applyAlignment="1">
      <alignment horizontal="center" vertical="center"/>
    </xf>
    <xf numFmtId="0" fontId="13" fillId="3" borderId="28" xfId="1" applyFont="1" applyFill="1" applyBorder="1" applyAlignment="1">
      <alignment horizontal="center" vertical="center"/>
    </xf>
    <xf numFmtId="0" fontId="13" fillId="3" borderId="29" xfId="1" applyFont="1" applyFill="1" applyBorder="1" applyAlignment="1">
      <alignment horizontal="center" vertical="center"/>
    </xf>
    <xf numFmtId="0" fontId="13" fillId="3" borderId="30" xfId="1" quotePrefix="1" applyFont="1" applyFill="1" applyBorder="1" applyAlignment="1">
      <alignment horizontal="center" vertical="center"/>
    </xf>
    <xf numFmtId="49" fontId="5" fillId="0" borderId="32" xfId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187" fontId="5" fillId="0" borderId="33" xfId="3" applyFont="1" applyBorder="1" applyAlignment="1">
      <alignment horizontal="center" vertical="center"/>
    </xf>
    <xf numFmtId="0" fontId="5" fillId="0" borderId="20" xfId="3" applyNumberFormat="1" applyFont="1" applyBorder="1" applyAlignment="1">
      <alignment horizontal="center" vertical="center"/>
    </xf>
    <xf numFmtId="187" fontId="5" fillId="0" borderId="29" xfId="4" applyFont="1" applyFill="1" applyBorder="1" applyAlignment="1">
      <alignment vertical="center"/>
    </xf>
    <xf numFmtId="0" fontId="5" fillId="0" borderId="32" xfId="2" applyFont="1" applyBorder="1" applyAlignment="1">
      <alignment vertical="center"/>
    </xf>
    <xf numFmtId="0" fontId="5" fillId="4" borderId="32" xfId="1" applyFont="1" applyFill="1" applyBorder="1" applyAlignment="1">
      <alignment vertical="center"/>
    </xf>
    <xf numFmtId="0" fontId="5" fillId="4" borderId="32" xfId="1" applyFont="1" applyFill="1" applyBorder="1" applyAlignment="1" applyProtection="1">
      <alignment vertical="center"/>
      <protection locked="0"/>
    </xf>
    <xf numFmtId="0" fontId="5" fillId="0" borderId="32" xfId="1" applyFont="1" applyBorder="1" applyAlignment="1" applyProtection="1">
      <alignment vertical="center"/>
      <protection locked="0"/>
    </xf>
    <xf numFmtId="0" fontId="5" fillId="4" borderId="32" xfId="2" applyFont="1" applyFill="1" applyBorder="1" applyAlignment="1">
      <alignment vertical="center"/>
    </xf>
    <xf numFmtId="0" fontId="5" fillId="0" borderId="32" xfId="2" applyFont="1" applyFill="1" applyBorder="1" applyAlignment="1">
      <alignment vertical="center"/>
    </xf>
    <xf numFmtId="0" fontId="3" fillId="0" borderId="32" xfId="1" applyFont="1" applyBorder="1"/>
    <xf numFmtId="0" fontId="5" fillId="0" borderId="32" xfId="2" quotePrefix="1" applyFont="1" applyBorder="1" applyAlignment="1">
      <alignment horizontal="left" vertical="center"/>
    </xf>
    <xf numFmtId="49" fontId="5" fillId="0" borderId="32" xfId="1" applyNumberFormat="1" applyFont="1" applyFill="1" applyBorder="1" applyAlignment="1">
      <alignment horizontal="center" vertical="center"/>
    </xf>
    <xf numFmtId="49" fontId="5" fillId="0" borderId="32" xfId="1" quotePrefix="1" applyNumberFormat="1" applyFont="1" applyFill="1" applyBorder="1" applyAlignment="1">
      <alignment horizontal="center" vertical="center"/>
    </xf>
    <xf numFmtId="187" fontId="15" fillId="0" borderId="28" xfId="3" applyFont="1" applyFill="1" applyBorder="1" applyAlignment="1">
      <alignment horizontal="center" vertical="center"/>
    </xf>
    <xf numFmtId="187" fontId="5" fillId="0" borderId="33" xfId="3" applyFont="1" applyFill="1" applyBorder="1" applyAlignment="1">
      <alignment horizontal="center" vertical="center"/>
    </xf>
    <xf numFmtId="1" fontId="5" fillId="0" borderId="20" xfId="3" applyNumberFormat="1" applyFont="1" applyFill="1" applyBorder="1" applyAlignment="1">
      <alignment horizontal="center" vertical="center"/>
    </xf>
    <xf numFmtId="38" fontId="5" fillId="0" borderId="30" xfId="1" quotePrefix="1" applyNumberFormat="1" applyFont="1" applyFill="1" applyBorder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0" fillId="3" borderId="27" xfId="1" applyFont="1" applyFill="1" applyBorder="1" applyAlignment="1">
      <alignment horizontal="center" vertical="center"/>
    </xf>
    <xf numFmtId="0" fontId="10" fillId="3" borderId="0" xfId="1" applyFont="1" applyFill="1" applyBorder="1" applyAlignment="1">
      <alignment horizontal="center" vertical="center"/>
    </xf>
    <xf numFmtId="0" fontId="10" fillId="3" borderId="21" xfId="1" applyFont="1" applyFill="1" applyBorder="1" applyAlignment="1">
      <alignment horizontal="center" vertical="center"/>
    </xf>
    <xf numFmtId="1" fontId="5" fillId="0" borderId="21" xfId="3" applyNumberFormat="1" applyFont="1" applyBorder="1" applyAlignment="1">
      <alignment horizontal="center" vertical="center"/>
    </xf>
    <xf numFmtId="1" fontId="5" fillId="0" borderId="21" xfId="3" applyNumberFormat="1" applyFont="1" applyFill="1" applyBorder="1" applyAlignment="1">
      <alignment horizontal="center" vertical="center"/>
    </xf>
    <xf numFmtId="0" fontId="5" fillId="0" borderId="20" xfId="3" applyNumberFormat="1" applyFont="1" applyFill="1" applyBorder="1" applyAlignment="1">
      <alignment horizontal="center" vertical="center"/>
    </xf>
    <xf numFmtId="187" fontId="5" fillId="0" borderId="28" xfId="4" applyFont="1" applyFill="1" applyBorder="1" applyAlignment="1">
      <alignment vertical="center"/>
    </xf>
    <xf numFmtId="43" fontId="3" fillId="0" borderId="0" xfId="1" applyNumberFormat="1" applyFont="1"/>
    <xf numFmtId="49" fontId="3" fillId="0" borderId="32" xfId="1" applyNumberFormat="1" applyFont="1" applyFill="1" applyBorder="1" applyAlignment="1">
      <alignment horizontal="center"/>
    </xf>
    <xf numFmtId="0" fontId="3" fillId="0" borderId="32" xfId="1" applyFont="1" applyFill="1" applyBorder="1"/>
    <xf numFmtId="187" fontId="5" fillId="0" borderId="29" xfId="3" applyFont="1" applyFill="1" applyBorder="1" applyAlignment="1">
      <alignment horizontal="center" vertical="center"/>
    </xf>
    <xf numFmtId="187" fontId="5" fillId="0" borderId="28" xfId="3" applyFont="1" applyFill="1" applyBorder="1" applyAlignment="1">
      <alignment horizontal="center" vertical="center"/>
    </xf>
    <xf numFmtId="0" fontId="20" fillId="0" borderId="0" xfId="1" applyFont="1"/>
    <xf numFmtId="0" fontId="20" fillId="0" borderId="0" xfId="1" applyFont="1" applyBorder="1"/>
    <xf numFmtId="0" fontId="3" fillId="0" borderId="0" xfId="1" applyFont="1" applyFill="1"/>
    <xf numFmtId="187" fontId="15" fillId="0" borderId="34" xfId="3" applyFont="1" applyFill="1" applyBorder="1" applyAlignment="1">
      <alignment horizontal="center" vertical="center"/>
    </xf>
    <xf numFmtId="38" fontId="5" fillId="0" borderId="33" xfId="1" quotePrefix="1" applyNumberFormat="1" applyFont="1" applyFill="1" applyBorder="1" applyAlignment="1">
      <alignment horizontal="center" vertical="center"/>
    </xf>
    <xf numFmtId="0" fontId="5" fillId="0" borderId="32" xfId="2" quotePrefix="1" applyFont="1" applyFill="1" applyBorder="1" applyAlignment="1">
      <alignment vertical="center"/>
    </xf>
    <xf numFmtId="0" fontId="5" fillId="0" borderId="32" xfId="1" applyFont="1" applyFill="1" applyBorder="1" applyAlignment="1">
      <alignment vertical="center"/>
    </xf>
    <xf numFmtId="40" fontId="5" fillId="0" borderId="30" xfId="1" quotePrefix="1" applyNumberFormat="1" applyFont="1" applyFill="1" applyBorder="1" applyAlignment="1">
      <alignment horizontal="center" vertical="center"/>
    </xf>
    <xf numFmtId="49" fontId="5" fillId="2" borderId="32" xfId="1" quotePrefix="1" applyNumberFormat="1" applyFont="1" applyFill="1" applyBorder="1" applyAlignment="1">
      <alignment horizontal="center" vertical="center"/>
    </xf>
    <xf numFmtId="0" fontId="5" fillId="0" borderId="32" xfId="2" applyFont="1" applyFill="1" applyBorder="1" applyAlignment="1">
      <alignment horizontal="left" vertical="center"/>
    </xf>
    <xf numFmtId="43" fontId="18" fillId="0" borderId="35" xfId="1" applyNumberFormat="1" applyFont="1" applyFill="1" applyBorder="1" applyAlignment="1">
      <alignment vertical="center"/>
    </xf>
    <xf numFmtId="0" fontId="19" fillId="0" borderId="35" xfId="1" applyFont="1" applyFill="1" applyBorder="1" applyAlignment="1">
      <alignment horizontal="center" vertical="center"/>
    </xf>
    <xf numFmtId="49" fontId="5" fillId="5" borderId="32" xfId="1" quotePrefix="1" applyNumberFormat="1" applyFont="1" applyFill="1" applyBorder="1" applyAlignment="1">
      <alignment horizontal="center" vertical="center"/>
    </xf>
    <xf numFmtId="0" fontId="5" fillId="2" borderId="20" xfId="3" applyNumberFormat="1" applyFont="1" applyFill="1" applyBorder="1" applyAlignment="1">
      <alignment horizontal="center" vertical="center"/>
    </xf>
    <xf numFmtId="1" fontId="5" fillId="2" borderId="21" xfId="3" applyNumberFormat="1" applyFont="1" applyFill="1" applyBorder="1" applyAlignment="1">
      <alignment horizontal="center" vertical="center"/>
    </xf>
    <xf numFmtId="0" fontId="5" fillId="0" borderId="32" xfId="1" applyFont="1" applyFill="1" applyBorder="1" applyAlignment="1" applyProtection="1">
      <alignment vertical="center"/>
      <protection locked="0"/>
    </xf>
    <xf numFmtId="0" fontId="22" fillId="6" borderId="40" xfId="0" applyFont="1" applyFill="1" applyBorder="1" applyAlignment="1">
      <alignment horizontal="center" vertical="center"/>
    </xf>
    <xf numFmtId="0" fontId="22" fillId="6" borderId="41" xfId="0" applyFont="1" applyFill="1" applyBorder="1" applyAlignment="1">
      <alignment horizontal="center" vertical="center"/>
    </xf>
    <xf numFmtId="0" fontId="22" fillId="6" borderId="4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43" xfId="0" applyBorder="1" applyAlignment="1">
      <alignment vertical="center"/>
    </xf>
    <xf numFmtId="0" fontId="0" fillId="0" borderId="45" xfId="0" applyBorder="1" applyAlignment="1">
      <alignment vertical="center"/>
    </xf>
    <xf numFmtId="0" fontId="0" fillId="2" borderId="0" xfId="0" applyFill="1" applyAlignment="1">
      <alignment vertical="center"/>
    </xf>
    <xf numFmtId="0" fontId="0" fillId="0" borderId="38" xfId="0" applyBorder="1" applyAlignment="1">
      <alignment vertical="center"/>
    </xf>
    <xf numFmtId="188" fontId="23" fillId="0" borderId="20" xfId="0" applyNumberFormat="1" applyFont="1" applyBorder="1" applyAlignment="1">
      <alignment horizontal="center" vertical="center"/>
    </xf>
    <xf numFmtId="188" fontId="23" fillId="0" borderId="29" xfId="0" applyNumberFormat="1" applyFont="1" applyBorder="1" applyAlignment="1">
      <alignment horizontal="center" vertical="center"/>
    </xf>
    <xf numFmtId="188" fontId="23" fillId="0" borderId="30" xfId="0" applyNumberFormat="1" applyFont="1" applyBorder="1" applyAlignment="1">
      <alignment horizontal="center" vertical="center"/>
    </xf>
    <xf numFmtId="188" fontId="23" fillId="0" borderId="39" xfId="0" applyNumberFormat="1" applyFont="1" applyBorder="1" applyAlignment="1">
      <alignment horizontal="center" vertical="center"/>
    </xf>
    <xf numFmtId="188" fontId="23" fillId="0" borderId="32" xfId="0" applyNumberFormat="1" applyFont="1" applyBorder="1" applyAlignment="1">
      <alignment horizontal="center" vertical="center"/>
    </xf>
    <xf numFmtId="188" fontId="23" fillId="0" borderId="33" xfId="0" applyNumberFormat="1" applyFont="1" applyBorder="1" applyAlignment="1">
      <alignment horizontal="center" vertical="center"/>
    </xf>
    <xf numFmtId="188" fontId="23" fillId="0" borderId="40" xfId="0" applyNumberFormat="1" applyFont="1" applyBorder="1" applyAlignment="1">
      <alignment horizontal="center" vertical="center"/>
    </xf>
    <xf numFmtId="188" fontId="23" fillId="0" borderId="41" xfId="0" applyNumberFormat="1" applyFont="1" applyBorder="1" applyAlignment="1">
      <alignment horizontal="center" vertical="center"/>
    </xf>
    <xf numFmtId="188" fontId="23" fillId="0" borderId="42" xfId="0" applyNumberFormat="1" applyFont="1" applyBorder="1" applyAlignment="1">
      <alignment horizontal="center" vertical="center"/>
    </xf>
    <xf numFmtId="0" fontId="26" fillId="0" borderId="43" xfId="0" applyFont="1" applyFill="1" applyBorder="1" applyAlignment="1">
      <alignment vertical="center"/>
    </xf>
    <xf numFmtId="0" fontId="26" fillId="0" borderId="45" xfId="0" applyFont="1" applyFill="1" applyBorder="1" applyAlignment="1">
      <alignment vertical="center"/>
    </xf>
    <xf numFmtId="0" fontId="26" fillId="0" borderId="38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49" fontId="0" fillId="0" borderId="0" xfId="0" applyNumberFormat="1" applyFill="1" applyAlignment="1">
      <alignment vertical="center"/>
    </xf>
    <xf numFmtId="49" fontId="5" fillId="7" borderId="32" xfId="1" quotePrefix="1" applyNumberFormat="1" applyFont="1" applyFill="1" applyBorder="1" applyAlignment="1">
      <alignment horizontal="center" vertical="center"/>
    </xf>
    <xf numFmtId="40" fontId="5" fillId="0" borderId="33" xfId="1" quotePrefix="1" applyNumberFormat="1" applyFont="1" applyFill="1" applyBorder="1" applyAlignment="1">
      <alignment horizontal="center" vertical="center"/>
    </xf>
    <xf numFmtId="187" fontId="3" fillId="0" borderId="28" xfId="3" applyFont="1" applyFill="1" applyBorder="1" applyAlignment="1">
      <alignment horizontal="center" vertical="center"/>
    </xf>
    <xf numFmtId="189" fontId="5" fillId="0" borderId="30" xfId="1" quotePrefix="1" applyNumberFormat="1" applyFont="1" applyFill="1" applyBorder="1" applyAlignment="1">
      <alignment horizontal="center" vertical="center"/>
    </xf>
    <xf numFmtId="188" fontId="23" fillId="0" borderId="29" xfId="0" applyNumberFormat="1" applyFont="1" applyFill="1" applyBorder="1" applyAlignment="1">
      <alignment horizontal="center" vertical="center"/>
    </xf>
    <xf numFmtId="188" fontId="23" fillId="0" borderId="32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49" fontId="5" fillId="8" borderId="32" xfId="1" applyNumberFormat="1" applyFont="1" applyFill="1" applyBorder="1" applyAlignment="1">
      <alignment horizontal="center" vertical="center"/>
    </xf>
    <xf numFmtId="49" fontId="5" fillId="8" borderId="32" xfId="1" quotePrefix="1" applyNumberFormat="1" applyFont="1" applyFill="1" applyBorder="1" applyAlignment="1">
      <alignment horizontal="center" vertical="center"/>
    </xf>
    <xf numFmtId="0" fontId="5" fillId="8" borderId="32" xfId="2" applyFont="1" applyFill="1" applyBorder="1" applyAlignment="1">
      <alignment vertical="center"/>
    </xf>
    <xf numFmtId="187" fontId="5" fillId="8" borderId="33" xfId="3" applyFont="1" applyFill="1" applyBorder="1" applyAlignment="1">
      <alignment horizontal="center" vertical="center"/>
    </xf>
    <xf numFmtId="49" fontId="5" fillId="9" borderId="32" xfId="1" quotePrefix="1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5" fillId="6" borderId="36" xfId="0" applyFont="1" applyFill="1" applyBorder="1" applyAlignment="1">
      <alignment horizontal="center" vertical="center"/>
    </xf>
    <xf numFmtId="0" fontId="25" fillId="6" borderId="46" xfId="0" applyFont="1" applyFill="1" applyBorder="1" applyAlignment="1">
      <alignment horizontal="center" vertical="center"/>
    </xf>
    <xf numFmtId="0" fontId="24" fillId="6" borderId="9" xfId="0" applyFont="1" applyFill="1" applyBorder="1" applyAlignment="1">
      <alignment horizontal="center" vertical="center"/>
    </xf>
    <xf numFmtId="0" fontId="24" fillId="6" borderId="44" xfId="0" applyFont="1" applyFill="1" applyBorder="1" applyAlignment="1">
      <alignment horizontal="center" vertical="center"/>
    </xf>
    <xf numFmtId="0" fontId="24" fillId="6" borderId="10" xfId="0" applyFont="1" applyFill="1" applyBorder="1" applyAlignment="1">
      <alignment horizontal="center" vertical="center"/>
    </xf>
    <xf numFmtId="0" fontId="22" fillId="6" borderId="36" xfId="0" applyFont="1" applyFill="1" applyBorder="1" applyAlignment="1">
      <alignment horizontal="center" vertical="center"/>
    </xf>
    <xf numFmtId="0" fontId="22" fillId="6" borderId="46" xfId="0" applyFont="1" applyFill="1" applyBorder="1" applyAlignment="1">
      <alignment horizontal="center" vertical="center"/>
    </xf>
    <xf numFmtId="0" fontId="17" fillId="3" borderId="36" xfId="1" applyFont="1" applyFill="1" applyBorder="1" applyAlignment="1">
      <alignment horizontal="center" vertical="center"/>
    </xf>
    <xf numFmtId="0" fontId="17" fillId="3" borderId="37" xfId="1" applyFont="1" applyFill="1" applyBorder="1" applyAlignment="1">
      <alignment horizontal="center" vertical="center"/>
    </xf>
    <xf numFmtId="0" fontId="2" fillId="0" borderId="0" xfId="1" quotePrefix="1" applyFont="1" applyAlignment="1">
      <alignment horizontal="right" vertical="center"/>
    </xf>
    <xf numFmtId="0" fontId="11" fillId="3" borderId="11" xfId="1" quotePrefix="1" applyFont="1" applyFill="1" applyBorder="1" applyAlignment="1">
      <alignment horizontal="center" vertical="center"/>
    </xf>
    <xf numFmtId="0" fontId="11" fillId="3" borderId="12" xfId="1" quotePrefix="1" applyFont="1" applyFill="1" applyBorder="1" applyAlignment="1">
      <alignment horizontal="center" vertical="center"/>
    </xf>
    <xf numFmtId="0" fontId="11" fillId="3" borderId="13" xfId="1" quotePrefix="1" applyFont="1" applyFill="1" applyBorder="1" applyAlignment="1">
      <alignment horizontal="center" vertical="center"/>
    </xf>
    <xf numFmtId="0" fontId="12" fillId="3" borderId="21" xfId="1" applyFont="1" applyFill="1" applyBorder="1" applyAlignment="1">
      <alignment horizontal="center" vertical="center"/>
    </xf>
    <xf numFmtId="0" fontId="12" fillId="3" borderId="19" xfId="1" applyFont="1" applyFill="1" applyBorder="1" applyAlignment="1">
      <alignment horizontal="center" vertical="center"/>
    </xf>
    <xf numFmtId="0" fontId="2" fillId="3" borderId="5" xfId="1" applyFont="1" applyFill="1" applyBorder="1" applyAlignment="1">
      <alignment horizontal="center" vertical="center"/>
    </xf>
    <xf numFmtId="0" fontId="2" fillId="3" borderId="6" xfId="1" applyFont="1" applyFill="1" applyBorder="1" applyAlignment="1">
      <alignment horizontal="center" vertical="center"/>
    </xf>
    <xf numFmtId="0" fontId="2" fillId="3" borderId="14" xfId="1" applyFont="1" applyFill="1" applyBorder="1" applyAlignment="1">
      <alignment horizontal="center" vertical="center"/>
    </xf>
    <xf numFmtId="0" fontId="2" fillId="3" borderId="15" xfId="1" applyFont="1" applyFill="1" applyBorder="1" applyAlignment="1">
      <alignment horizontal="center" vertical="center"/>
    </xf>
    <xf numFmtId="0" fontId="2" fillId="3" borderId="22" xfId="1" applyFont="1" applyFill="1" applyBorder="1" applyAlignment="1">
      <alignment horizontal="center" vertical="center"/>
    </xf>
    <xf numFmtId="0" fontId="2" fillId="3" borderId="28" xfId="1" applyFont="1" applyFill="1" applyBorder="1" applyAlignment="1">
      <alignment horizontal="center" vertical="center"/>
    </xf>
    <xf numFmtId="0" fontId="2" fillId="3" borderId="7" xfId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29" xfId="1" applyFont="1" applyFill="1" applyBorder="1" applyAlignment="1">
      <alignment horizontal="center" vertical="center"/>
    </xf>
    <xf numFmtId="0" fontId="10" fillId="3" borderId="8" xfId="1" applyFont="1" applyFill="1" applyBorder="1" applyAlignment="1">
      <alignment horizontal="center" vertical="center"/>
    </xf>
    <xf numFmtId="0" fontId="10" fillId="3" borderId="17" xfId="1" applyFont="1" applyFill="1" applyBorder="1" applyAlignment="1">
      <alignment horizontal="center" vertical="center"/>
    </xf>
    <xf numFmtId="0" fontId="10" fillId="3" borderId="30" xfId="1" applyFont="1" applyFill="1" applyBorder="1" applyAlignment="1">
      <alignment horizontal="center" vertical="center"/>
    </xf>
    <xf numFmtId="0" fontId="11" fillId="3" borderId="9" xfId="1" quotePrefix="1" applyFont="1" applyFill="1" applyBorder="1" applyAlignment="1">
      <alignment horizontal="center" vertical="center"/>
    </xf>
    <xf numFmtId="0" fontId="11" fillId="3" borderId="10" xfId="1" quotePrefix="1" applyFont="1" applyFill="1" applyBorder="1" applyAlignment="1">
      <alignment horizontal="center" vertical="center"/>
    </xf>
    <xf numFmtId="0" fontId="11" fillId="3" borderId="18" xfId="1" quotePrefix="1" applyFont="1" applyFill="1" applyBorder="1" applyAlignment="1">
      <alignment horizontal="center" vertical="center"/>
    </xf>
    <xf numFmtId="0" fontId="11" fillId="3" borderId="19" xfId="1" quotePrefix="1" applyFont="1" applyFill="1" applyBorder="1" applyAlignment="1">
      <alignment horizontal="center" vertical="center"/>
    </xf>
  </cellXfs>
  <cellStyles count="5">
    <cellStyle name="Comma 3" xfId="4"/>
    <cellStyle name="Comma_หมู" xfId="3"/>
    <cellStyle name="Normal" xfId="0" builtinId="0"/>
    <cellStyle name="Normal 3 4" xfId="1"/>
    <cellStyle name="Normal_Sheet1" xfId="2"/>
  </cellStyles>
  <dxfs count="6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FF"/>
      <color rgb="FFFF99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21" Type="http://schemas.openxmlformats.org/officeDocument/2006/relationships/externalLink" Target="externalLinks/externalLink9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32" Type="http://schemas.openxmlformats.org/officeDocument/2006/relationships/externalLink" Target="externalLinks/externalLink20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31" Type="http://schemas.openxmlformats.org/officeDocument/2006/relationships/externalLink" Target="externalLinks/externalLink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30" Type="http://schemas.openxmlformats.org/officeDocument/2006/relationships/externalLink" Target="externalLinks/externalLink18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1303867</xdr:colOff>
      <xdr:row>61</xdr:row>
      <xdr:rowOff>64817</xdr:rowOff>
    </xdr:from>
    <xdr:to>
      <xdr:col>7</xdr:col>
      <xdr:colOff>350837</xdr:colOff>
      <xdr:row>69</xdr:row>
      <xdr:rowOff>54234</xdr:rowOff>
    </xdr:to>
    <xdr:sp macro="" textlink="">
      <xdr:nvSpPr>
        <xdr:cNvPr id="7" name="Rectangle 6"/>
        <xdr:cNvSpPr/>
      </xdr:nvSpPr>
      <xdr:spPr>
        <a:xfrm>
          <a:off x="1600200" y="13848550"/>
          <a:ext cx="2264304" cy="14118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เสนอ</a:t>
          </a:r>
        </a:p>
        <a:p>
          <a:pPr algn="ctr"/>
          <a:endParaRPr lang="th-TH" sz="1200" b="1">
            <a:solidFill>
              <a:sysClr val="windowText" lastClr="000000"/>
            </a:solidFill>
            <a:cs typeface="+mn-cs"/>
          </a:endParaRPr>
        </a:p>
        <a:p>
          <a:pPr algn="ctr"/>
          <a:endParaRPr lang="th-TH" sz="2000" b="1">
            <a:solidFill>
              <a:sysClr val="windowText" lastClr="000000"/>
            </a:solidFill>
            <a:cs typeface="+mn-cs"/>
          </a:endParaRPr>
        </a:p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........................................</a:t>
          </a:r>
        </a:p>
        <a:p>
          <a:pPr algn="ctr"/>
          <a:r>
            <a:rPr lang="en-US" sz="1200" b="1">
              <a:solidFill>
                <a:sysClr val="windowText" lastClr="000000"/>
              </a:solidFill>
              <a:cs typeface="+mn-cs"/>
            </a:rPr>
            <a:t>(</a:t>
          </a:r>
          <a:r>
            <a:rPr lang="th-TH" sz="1200" b="1">
              <a:solidFill>
                <a:sysClr val="windowText" lastClr="000000"/>
              </a:solidFill>
              <a:cs typeface="+mn-cs"/>
            </a:rPr>
            <a:t>คุณอรอนงค์ ไชยปัญญา</a:t>
          </a:r>
          <a:r>
            <a:rPr lang="th-TH" sz="1200" b="1" baseline="0">
              <a:solidFill>
                <a:sysClr val="windowText" lastClr="000000"/>
              </a:solidFill>
              <a:cs typeface="+mn-cs"/>
            </a:rPr>
            <a:t>)</a:t>
          </a:r>
        </a:p>
        <a:p>
          <a:pPr algn="ctr"/>
          <a:r>
            <a:rPr lang="en-US" sz="1400" b="1" baseline="0">
              <a:solidFill>
                <a:sysClr val="windowText" lastClr="000000"/>
              </a:solidFill>
              <a:cs typeface="+mn-cs"/>
            </a:rPr>
            <a:t>Product Manager</a:t>
          </a:r>
          <a:endParaRPr lang="th-TH" sz="1200" b="1" baseline="0">
            <a:solidFill>
              <a:sysClr val="windowText" lastClr="000000"/>
            </a:solidFill>
            <a:cs typeface="+mn-cs"/>
          </a:endParaRPr>
        </a:p>
      </xdr:txBody>
    </xdr:sp>
    <xdr:clientData/>
  </xdr:twoCellAnchor>
  <xdr:twoCellAnchor>
    <xdr:from>
      <xdr:col>20</xdr:col>
      <xdr:colOff>112206</xdr:colOff>
      <xdr:row>61</xdr:row>
      <xdr:rowOff>93127</xdr:rowOff>
    </xdr:from>
    <xdr:to>
      <xdr:col>24</xdr:col>
      <xdr:colOff>207458</xdr:colOff>
      <xdr:row>69</xdr:row>
      <xdr:rowOff>69050</xdr:rowOff>
    </xdr:to>
    <xdr:sp macro="" textlink="">
      <xdr:nvSpPr>
        <xdr:cNvPr id="8" name="Rectangle 7"/>
        <xdr:cNvSpPr/>
      </xdr:nvSpPr>
      <xdr:spPr>
        <a:xfrm>
          <a:off x="11110406" y="13876860"/>
          <a:ext cx="2398185" cy="13983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ผู้อนุมัติ</a:t>
          </a:r>
        </a:p>
        <a:p>
          <a:pPr algn="ctr"/>
          <a:endParaRPr lang="th-TH" sz="1200" b="1">
            <a:solidFill>
              <a:sysClr val="windowText" lastClr="000000"/>
            </a:solidFill>
            <a:cs typeface="+mn-cs"/>
          </a:endParaRPr>
        </a:p>
        <a:p>
          <a:pPr algn="ctr"/>
          <a:endParaRPr lang="th-TH" sz="2000" b="1">
            <a:solidFill>
              <a:sysClr val="windowText" lastClr="000000"/>
            </a:solidFill>
            <a:cs typeface="+mn-cs"/>
          </a:endParaRPr>
        </a:p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..........................................</a:t>
          </a:r>
        </a:p>
        <a:p>
          <a:pPr algn="ctr"/>
          <a:r>
            <a:rPr lang="en-US" sz="1200" b="1">
              <a:solidFill>
                <a:sysClr val="windowText" lastClr="000000"/>
              </a:solidFill>
              <a:cs typeface="+mn-cs"/>
            </a:rPr>
            <a:t>(</a:t>
          </a:r>
          <a:r>
            <a:rPr lang="th-TH" sz="1200" b="1">
              <a:solidFill>
                <a:sysClr val="windowText" lastClr="000000"/>
              </a:solidFill>
              <a:cs typeface="+mn-cs"/>
            </a:rPr>
            <a:t>น.สพ. จตุรงค์ โยธารักษ์</a:t>
          </a:r>
          <a:r>
            <a:rPr lang="th-TH" sz="1200" b="1" baseline="0">
              <a:solidFill>
                <a:sysClr val="windowText" lastClr="000000"/>
              </a:solidFill>
              <a:cs typeface="+mn-cs"/>
            </a:rPr>
            <a:t>)</a:t>
          </a:r>
        </a:p>
        <a:p>
          <a:pPr algn="ctr"/>
          <a:r>
            <a:rPr lang="th-TH" sz="1200" b="1" baseline="0">
              <a:solidFill>
                <a:sysClr val="windowText" lastClr="000000"/>
              </a:solidFill>
              <a:cs typeface="+mn-cs"/>
            </a:rPr>
            <a:t>รองกรรมการผู้จัดการอาวุโส</a:t>
          </a:r>
        </a:p>
      </xdr:txBody>
    </xdr:sp>
    <xdr:clientData/>
  </xdr:twoCellAnchor>
  <xdr:twoCellAnchor>
    <xdr:from>
      <xdr:col>11</xdr:col>
      <xdr:colOff>421236</xdr:colOff>
      <xdr:row>61</xdr:row>
      <xdr:rowOff>74604</xdr:rowOff>
    </xdr:from>
    <xdr:to>
      <xdr:col>15</xdr:col>
      <xdr:colOff>413296</xdr:colOff>
      <xdr:row>69</xdr:row>
      <xdr:rowOff>64021</xdr:rowOff>
    </xdr:to>
    <xdr:sp macro="" textlink="">
      <xdr:nvSpPr>
        <xdr:cNvPr id="9" name="Rectangle 8"/>
        <xdr:cNvSpPr/>
      </xdr:nvSpPr>
      <xdr:spPr>
        <a:xfrm>
          <a:off x="6237836" y="13858337"/>
          <a:ext cx="2294993" cy="14118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ผู้อนุมัติ</a:t>
          </a:r>
        </a:p>
        <a:p>
          <a:pPr algn="ctr"/>
          <a:endParaRPr lang="th-TH" sz="1200" b="1">
            <a:solidFill>
              <a:sysClr val="windowText" lastClr="000000"/>
            </a:solidFill>
            <a:cs typeface="+mn-cs"/>
          </a:endParaRPr>
        </a:p>
        <a:p>
          <a:pPr algn="ctr"/>
          <a:endParaRPr lang="th-TH" sz="2000" b="1">
            <a:solidFill>
              <a:sysClr val="windowText" lastClr="000000"/>
            </a:solidFill>
            <a:cs typeface="+mn-cs"/>
          </a:endParaRPr>
        </a:p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........................................</a:t>
          </a:r>
        </a:p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(คุณศราวุธฒ์</a:t>
          </a:r>
          <a:r>
            <a:rPr lang="th-TH" sz="1200" b="1" baseline="0">
              <a:solidFill>
                <a:sysClr val="windowText" lastClr="000000"/>
              </a:solidFill>
              <a:cs typeface="+mn-cs"/>
            </a:rPr>
            <a:t> คิวเจริญ)</a:t>
          </a:r>
        </a:p>
        <a:p>
          <a:pPr algn="ctr"/>
          <a:r>
            <a:rPr lang="en-US" sz="1400" b="1" baseline="0">
              <a:solidFill>
                <a:sysClr val="windowText" lastClr="000000"/>
              </a:solidFill>
              <a:cs typeface="+mn-cs"/>
            </a:rPr>
            <a:t>Product Champion</a:t>
          </a:r>
          <a:endParaRPr lang="th-TH" sz="1200" b="1" baseline="0">
            <a:solidFill>
              <a:sysClr val="windowText" lastClr="000000"/>
            </a:solidFill>
            <a:cs typeface="+mn-cs"/>
          </a:endParaRPr>
        </a:p>
      </xdr:txBody>
    </xdr:sp>
    <xdr:clientData/>
  </xdr:twoCellAnchor>
  <xdr:twoCellAnchor>
    <xdr:from>
      <xdr:col>29</xdr:col>
      <xdr:colOff>105854</xdr:colOff>
      <xdr:row>61</xdr:row>
      <xdr:rowOff>93126</xdr:rowOff>
    </xdr:from>
    <xdr:to>
      <xdr:col>33</xdr:col>
      <xdr:colOff>82571</xdr:colOff>
      <xdr:row>69</xdr:row>
      <xdr:rowOff>69049</xdr:rowOff>
    </xdr:to>
    <xdr:sp macro="" textlink="">
      <xdr:nvSpPr>
        <xdr:cNvPr id="10" name="Rectangle 9"/>
        <xdr:cNvSpPr/>
      </xdr:nvSpPr>
      <xdr:spPr>
        <a:xfrm>
          <a:off x="16285654" y="13876859"/>
          <a:ext cx="2279650" cy="13983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ผู้อนุมัติ</a:t>
          </a:r>
        </a:p>
        <a:p>
          <a:pPr algn="ctr"/>
          <a:endParaRPr lang="th-TH" sz="1200" b="1">
            <a:solidFill>
              <a:sysClr val="windowText" lastClr="000000"/>
            </a:solidFill>
            <a:cs typeface="+mn-cs"/>
          </a:endParaRPr>
        </a:p>
        <a:p>
          <a:pPr algn="ctr"/>
          <a:endParaRPr lang="th-TH" sz="2000" b="1">
            <a:solidFill>
              <a:sysClr val="windowText" lastClr="000000"/>
            </a:solidFill>
            <a:cs typeface="+mn-cs"/>
          </a:endParaRPr>
        </a:p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..........................................</a:t>
          </a:r>
        </a:p>
        <a:p>
          <a:pPr algn="ctr"/>
          <a:r>
            <a:rPr lang="en-US" sz="1200" b="1">
              <a:solidFill>
                <a:sysClr val="windowText" lastClr="000000"/>
              </a:solidFill>
              <a:cs typeface="+mn-cs"/>
            </a:rPr>
            <a:t>(</a:t>
          </a:r>
          <a:r>
            <a:rPr lang="th-TH" sz="1200" b="1">
              <a:solidFill>
                <a:sysClr val="windowText" lastClr="000000"/>
              </a:solidFill>
              <a:cs typeface="+mn-cs"/>
            </a:rPr>
            <a:t>คุณสุมาตร รุ่งกำจัด</a:t>
          </a:r>
          <a:r>
            <a:rPr lang="th-TH" sz="1200" b="1" baseline="0">
              <a:solidFill>
                <a:sysClr val="windowText" lastClr="000000"/>
              </a:solidFill>
              <a:cs typeface="+mn-cs"/>
            </a:rPr>
            <a:t>)</a:t>
          </a:r>
        </a:p>
        <a:p>
          <a:pPr algn="ctr"/>
          <a:r>
            <a:rPr lang="th-TH" sz="1200" b="1" baseline="0">
              <a:solidFill>
                <a:sysClr val="windowText" lastClr="000000"/>
              </a:solidFill>
              <a:cs typeface="+mn-cs"/>
            </a:rPr>
            <a:t>รองกรรมการผู้จัดการอาวุโส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60</xdr:row>
      <xdr:rowOff>22491</xdr:rowOff>
    </xdr:from>
    <xdr:to>
      <xdr:col>3</xdr:col>
      <xdr:colOff>2512218</xdr:colOff>
      <xdr:row>67</xdr:row>
      <xdr:rowOff>177008</xdr:rowOff>
    </xdr:to>
    <xdr:sp macro="" textlink="">
      <xdr:nvSpPr>
        <xdr:cNvPr id="6" name="Rectangle 5"/>
        <xdr:cNvSpPr/>
      </xdr:nvSpPr>
      <xdr:spPr>
        <a:xfrm>
          <a:off x="297656" y="13726585"/>
          <a:ext cx="2512218" cy="140467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เสนอ</a:t>
          </a:r>
        </a:p>
        <a:p>
          <a:pPr algn="ctr"/>
          <a:endParaRPr lang="th-TH" sz="1200" b="1">
            <a:solidFill>
              <a:sysClr val="windowText" lastClr="000000"/>
            </a:solidFill>
            <a:cs typeface="+mn-cs"/>
          </a:endParaRPr>
        </a:p>
        <a:p>
          <a:pPr algn="ctr"/>
          <a:endParaRPr lang="th-TH" sz="2000" b="1">
            <a:solidFill>
              <a:sysClr val="windowText" lastClr="000000"/>
            </a:solidFill>
            <a:cs typeface="+mn-cs"/>
          </a:endParaRPr>
        </a:p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..........................................</a:t>
          </a:r>
        </a:p>
        <a:p>
          <a:pPr algn="ctr"/>
          <a:r>
            <a:rPr lang="en-US" sz="1200" b="1">
              <a:solidFill>
                <a:sysClr val="windowText" lastClr="000000"/>
              </a:solidFill>
              <a:cs typeface="+mn-cs"/>
            </a:rPr>
            <a:t>(</a:t>
          </a:r>
          <a:r>
            <a:rPr lang="th-TH" sz="1200" b="1">
              <a:solidFill>
                <a:sysClr val="windowText" lastClr="000000"/>
              </a:solidFill>
              <a:cs typeface="+mn-cs"/>
            </a:rPr>
            <a:t>คุณสุรชัย เต็มสงสัย</a:t>
          </a:r>
          <a:r>
            <a:rPr lang="th-TH" sz="1200" b="1" baseline="0">
              <a:solidFill>
                <a:sysClr val="windowText" lastClr="000000"/>
              </a:solidFill>
              <a:cs typeface="+mn-cs"/>
            </a:rPr>
            <a:t>)</a:t>
          </a:r>
        </a:p>
        <a:p>
          <a:pPr algn="ctr"/>
          <a:r>
            <a:rPr lang="th-TH" sz="1200" b="1" baseline="0">
              <a:solidFill>
                <a:sysClr val="windowText" lastClr="000000"/>
              </a:solidFill>
              <a:cs typeface="+mn-cs"/>
            </a:rPr>
            <a:t>ผู้จัดการทั่วไป</a:t>
          </a:r>
        </a:p>
      </xdr:txBody>
    </xdr:sp>
    <xdr:clientData/>
  </xdr:twoCellAnchor>
  <xdr:twoCellAnchor>
    <xdr:from>
      <xdr:col>3</xdr:col>
      <xdr:colOff>2512217</xdr:colOff>
      <xdr:row>60</xdr:row>
      <xdr:rowOff>14024</xdr:rowOff>
    </xdr:from>
    <xdr:to>
      <xdr:col>5</xdr:col>
      <xdr:colOff>535779</xdr:colOff>
      <xdr:row>68</xdr:row>
      <xdr:rowOff>3441</xdr:rowOff>
    </xdr:to>
    <xdr:sp macro="" textlink="">
      <xdr:nvSpPr>
        <xdr:cNvPr id="7" name="Rectangle 6"/>
        <xdr:cNvSpPr/>
      </xdr:nvSpPr>
      <xdr:spPr>
        <a:xfrm>
          <a:off x="2809873" y="13718118"/>
          <a:ext cx="2274094" cy="141816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กลั่นกรอง</a:t>
          </a:r>
        </a:p>
        <a:p>
          <a:pPr algn="ctr"/>
          <a:endParaRPr lang="th-TH" sz="1200" b="1">
            <a:solidFill>
              <a:sysClr val="windowText" lastClr="000000"/>
            </a:solidFill>
            <a:cs typeface="+mn-cs"/>
          </a:endParaRPr>
        </a:p>
        <a:p>
          <a:pPr algn="ctr"/>
          <a:endParaRPr lang="th-TH" sz="2000" b="1">
            <a:solidFill>
              <a:sysClr val="windowText" lastClr="000000"/>
            </a:solidFill>
            <a:cs typeface="+mn-cs"/>
          </a:endParaRPr>
        </a:p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........................................</a:t>
          </a:r>
        </a:p>
        <a:p>
          <a:pPr algn="ctr"/>
          <a:r>
            <a:rPr lang="en-US" sz="1200" b="1">
              <a:solidFill>
                <a:sysClr val="windowText" lastClr="000000"/>
              </a:solidFill>
              <a:cs typeface="+mn-cs"/>
            </a:rPr>
            <a:t>(</a:t>
          </a:r>
          <a:r>
            <a:rPr lang="th-TH" sz="1200" b="1">
              <a:solidFill>
                <a:sysClr val="windowText" lastClr="000000"/>
              </a:solidFill>
              <a:cs typeface="+mn-cs"/>
            </a:rPr>
            <a:t>คุณอรอนงค์ ไชยปัญญา</a:t>
          </a:r>
          <a:r>
            <a:rPr lang="th-TH" sz="1200" b="1" baseline="0">
              <a:solidFill>
                <a:sysClr val="windowText" lastClr="000000"/>
              </a:solidFill>
              <a:cs typeface="+mn-cs"/>
            </a:rPr>
            <a:t>)</a:t>
          </a:r>
        </a:p>
        <a:p>
          <a:pPr algn="ctr"/>
          <a:r>
            <a:rPr lang="en-US" sz="1400" b="1" baseline="0">
              <a:solidFill>
                <a:sysClr val="windowText" lastClr="000000"/>
              </a:solidFill>
              <a:cs typeface="+mn-cs"/>
            </a:rPr>
            <a:t>Product Manager</a:t>
          </a:r>
          <a:endParaRPr lang="th-TH" sz="1200" b="1" baseline="0">
            <a:solidFill>
              <a:sysClr val="windowText" lastClr="000000"/>
            </a:solidFill>
            <a:cs typeface="+mn-cs"/>
          </a:endParaRPr>
        </a:p>
      </xdr:txBody>
    </xdr:sp>
    <xdr:clientData/>
  </xdr:twoCellAnchor>
  <xdr:twoCellAnchor>
    <xdr:from>
      <xdr:col>7</xdr:col>
      <xdr:colOff>511966</xdr:colOff>
      <xdr:row>60</xdr:row>
      <xdr:rowOff>0</xdr:rowOff>
    </xdr:from>
    <xdr:to>
      <xdr:col>7</xdr:col>
      <xdr:colOff>2952749</xdr:colOff>
      <xdr:row>67</xdr:row>
      <xdr:rowOff>154517</xdr:rowOff>
    </xdr:to>
    <xdr:sp macro="" textlink="">
      <xdr:nvSpPr>
        <xdr:cNvPr id="8" name="Rectangle 7"/>
        <xdr:cNvSpPr/>
      </xdr:nvSpPr>
      <xdr:spPr>
        <a:xfrm>
          <a:off x="7489029" y="13704094"/>
          <a:ext cx="2440783" cy="140467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ผู้อนุมัติ</a:t>
          </a:r>
        </a:p>
        <a:p>
          <a:pPr algn="ctr"/>
          <a:endParaRPr lang="th-TH" sz="1200" b="1">
            <a:solidFill>
              <a:sysClr val="windowText" lastClr="000000"/>
            </a:solidFill>
            <a:cs typeface="+mn-cs"/>
          </a:endParaRPr>
        </a:p>
        <a:p>
          <a:pPr algn="ctr"/>
          <a:endParaRPr lang="th-TH" sz="2000" b="1">
            <a:solidFill>
              <a:sysClr val="windowText" lastClr="000000"/>
            </a:solidFill>
            <a:cs typeface="+mn-cs"/>
          </a:endParaRPr>
        </a:p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..........................................</a:t>
          </a:r>
        </a:p>
        <a:p>
          <a:pPr algn="ctr"/>
          <a:r>
            <a:rPr lang="en-US" sz="1200" b="1">
              <a:solidFill>
                <a:sysClr val="windowText" lastClr="000000"/>
              </a:solidFill>
              <a:cs typeface="+mn-cs"/>
            </a:rPr>
            <a:t>(</a:t>
          </a:r>
          <a:r>
            <a:rPr lang="th-TH" sz="1200" b="1">
              <a:solidFill>
                <a:sysClr val="windowText" lastClr="000000"/>
              </a:solidFill>
              <a:cs typeface="+mn-cs"/>
            </a:rPr>
            <a:t>คุณวิเชียร</a:t>
          </a:r>
          <a:r>
            <a:rPr lang="th-TH" sz="1200" b="1" baseline="0">
              <a:solidFill>
                <a:sysClr val="windowText" lastClr="000000"/>
              </a:solidFill>
              <a:cs typeface="+mn-cs"/>
            </a:rPr>
            <a:t> ขันทะมาส)</a:t>
          </a:r>
        </a:p>
        <a:p>
          <a:pPr algn="ctr"/>
          <a:r>
            <a:rPr lang="th-TH" sz="1200" b="1" baseline="0">
              <a:solidFill>
                <a:sysClr val="windowText" lastClr="000000"/>
              </a:solidFill>
              <a:cs typeface="+mn-cs"/>
            </a:rPr>
            <a:t>รองกรรมการผู้จัดการอาวุโส</a:t>
          </a:r>
        </a:p>
      </xdr:txBody>
    </xdr:sp>
    <xdr:clientData/>
  </xdr:twoCellAnchor>
  <xdr:twoCellAnchor>
    <xdr:from>
      <xdr:col>5</xdr:col>
      <xdr:colOff>547692</xdr:colOff>
      <xdr:row>60</xdr:row>
      <xdr:rowOff>15344</xdr:rowOff>
    </xdr:from>
    <xdr:to>
      <xdr:col>7</xdr:col>
      <xdr:colOff>488156</xdr:colOff>
      <xdr:row>68</xdr:row>
      <xdr:rowOff>4761</xdr:rowOff>
    </xdr:to>
    <xdr:sp macro="" textlink="">
      <xdr:nvSpPr>
        <xdr:cNvPr id="9" name="Rectangle 8"/>
        <xdr:cNvSpPr/>
      </xdr:nvSpPr>
      <xdr:spPr>
        <a:xfrm>
          <a:off x="5095880" y="13719438"/>
          <a:ext cx="2369339" cy="141816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ผู้อนุมัติ</a:t>
          </a:r>
        </a:p>
        <a:p>
          <a:pPr algn="ctr"/>
          <a:endParaRPr lang="th-TH" sz="1200" b="1">
            <a:solidFill>
              <a:sysClr val="windowText" lastClr="000000"/>
            </a:solidFill>
            <a:cs typeface="+mn-cs"/>
          </a:endParaRPr>
        </a:p>
        <a:p>
          <a:pPr algn="ctr"/>
          <a:endParaRPr lang="th-TH" sz="2000" b="1">
            <a:solidFill>
              <a:sysClr val="windowText" lastClr="000000"/>
            </a:solidFill>
            <a:cs typeface="+mn-cs"/>
          </a:endParaRPr>
        </a:p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........................................</a:t>
          </a:r>
        </a:p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(คุณศราวุธฒ์</a:t>
          </a:r>
          <a:r>
            <a:rPr lang="th-TH" sz="1200" b="1" baseline="0">
              <a:solidFill>
                <a:sysClr val="windowText" lastClr="000000"/>
              </a:solidFill>
              <a:cs typeface="+mn-cs"/>
            </a:rPr>
            <a:t> คิวเจริญ)</a:t>
          </a:r>
        </a:p>
        <a:p>
          <a:pPr algn="ctr"/>
          <a:r>
            <a:rPr lang="en-US" sz="1400" b="1" baseline="0">
              <a:solidFill>
                <a:sysClr val="windowText" lastClr="000000"/>
              </a:solidFill>
              <a:cs typeface="+mn-cs"/>
            </a:rPr>
            <a:t>Product Champion</a:t>
          </a:r>
          <a:endParaRPr lang="th-TH" sz="1200" b="1" baseline="0">
            <a:solidFill>
              <a:sysClr val="windowText" lastClr="000000"/>
            </a:solidFill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60</xdr:row>
      <xdr:rowOff>0</xdr:rowOff>
    </xdr:from>
    <xdr:to>
      <xdr:col>3</xdr:col>
      <xdr:colOff>2405062</xdr:colOff>
      <xdr:row>67</xdr:row>
      <xdr:rowOff>154517</xdr:rowOff>
    </xdr:to>
    <xdr:sp macro="" textlink="">
      <xdr:nvSpPr>
        <xdr:cNvPr id="6" name="Rectangle 5"/>
        <xdr:cNvSpPr/>
      </xdr:nvSpPr>
      <xdr:spPr>
        <a:xfrm>
          <a:off x="297656" y="13704094"/>
          <a:ext cx="2405062" cy="140467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เสนอ</a:t>
          </a:r>
        </a:p>
        <a:p>
          <a:pPr algn="ctr"/>
          <a:endParaRPr lang="th-TH" sz="1200" b="1">
            <a:solidFill>
              <a:sysClr val="windowText" lastClr="000000"/>
            </a:solidFill>
            <a:cs typeface="+mn-cs"/>
          </a:endParaRPr>
        </a:p>
        <a:p>
          <a:pPr algn="ctr"/>
          <a:endParaRPr lang="th-TH" sz="2000" b="1">
            <a:solidFill>
              <a:sysClr val="windowText" lastClr="000000"/>
            </a:solidFill>
            <a:cs typeface="+mn-cs"/>
          </a:endParaRPr>
        </a:p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..........................................</a:t>
          </a:r>
        </a:p>
        <a:p>
          <a:pPr algn="ctr"/>
          <a:r>
            <a:rPr lang="en-US" sz="1200" b="1">
              <a:solidFill>
                <a:sysClr val="windowText" lastClr="000000"/>
              </a:solidFill>
              <a:cs typeface="+mn-cs"/>
            </a:rPr>
            <a:t>(</a:t>
          </a:r>
          <a:r>
            <a:rPr lang="th-TH" sz="1200" b="1">
              <a:solidFill>
                <a:sysClr val="windowText" lastClr="000000"/>
              </a:solidFill>
              <a:cs typeface="+mn-cs"/>
            </a:rPr>
            <a:t>คุณยุทธชัย</a:t>
          </a:r>
          <a:r>
            <a:rPr lang="th-TH" sz="1200" b="1" baseline="0">
              <a:solidFill>
                <a:sysClr val="windowText" lastClr="000000"/>
              </a:solidFill>
              <a:cs typeface="+mn-cs"/>
            </a:rPr>
            <a:t> คงสมมาตร)</a:t>
          </a:r>
        </a:p>
        <a:p>
          <a:pPr algn="ctr"/>
          <a:r>
            <a:rPr lang="th-TH" sz="1200" b="1" baseline="0">
              <a:solidFill>
                <a:sysClr val="windowText" lastClr="000000"/>
              </a:solidFill>
              <a:cs typeface="+mn-cs"/>
            </a:rPr>
            <a:t>ผู้จัดการทั่วไป</a:t>
          </a:r>
        </a:p>
      </xdr:txBody>
    </xdr:sp>
    <xdr:clientData/>
  </xdr:twoCellAnchor>
  <xdr:twoCellAnchor>
    <xdr:from>
      <xdr:col>3</xdr:col>
      <xdr:colOff>2452685</xdr:colOff>
      <xdr:row>60</xdr:row>
      <xdr:rowOff>3439</xdr:rowOff>
    </xdr:from>
    <xdr:to>
      <xdr:col>5</xdr:col>
      <xdr:colOff>559591</xdr:colOff>
      <xdr:row>67</xdr:row>
      <xdr:rowOff>171450</xdr:rowOff>
    </xdr:to>
    <xdr:sp macro="" textlink="">
      <xdr:nvSpPr>
        <xdr:cNvPr id="7" name="Rectangle 6"/>
        <xdr:cNvSpPr/>
      </xdr:nvSpPr>
      <xdr:spPr>
        <a:xfrm>
          <a:off x="2750341" y="13707533"/>
          <a:ext cx="2357438" cy="141816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กลั่นกรอง</a:t>
          </a:r>
        </a:p>
        <a:p>
          <a:pPr algn="ctr"/>
          <a:endParaRPr lang="th-TH" sz="1200" b="1">
            <a:solidFill>
              <a:sysClr val="windowText" lastClr="000000"/>
            </a:solidFill>
            <a:cs typeface="+mn-cs"/>
          </a:endParaRPr>
        </a:p>
        <a:p>
          <a:pPr algn="ctr"/>
          <a:endParaRPr lang="th-TH" sz="2000" b="1">
            <a:solidFill>
              <a:sysClr val="windowText" lastClr="000000"/>
            </a:solidFill>
            <a:cs typeface="+mn-cs"/>
          </a:endParaRPr>
        </a:p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........................................</a:t>
          </a:r>
        </a:p>
        <a:p>
          <a:pPr algn="ctr"/>
          <a:r>
            <a:rPr lang="en-US" sz="1200" b="1">
              <a:solidFill>
                <a:sysClr val="windowText" lastClr="000000"/>
              </a:solidFill>
              <a:cs typeface="+mn-cs"/>
            </a:rPr>
            <a:t>(</a:t>
          </a:r>
          <a:r>
            <a:rPr lang="th-TH" sz="1200" b="1">
              <a:solidFill>
                <a:sysClr val="windowText" lastClr="000000"/>
              </a:solidFill>
              <a:cs typeface="+mn-cs"/>
            </a:rPr>
            <a:t>คุณอรอนงค์ ไชยปัญญา</a:t>
          </a:r>
          <a:r>
            <a:rPr lang="th-TH" sz="1200" b="1" baseline="0">
              <a:solidFill>
                <a:sysClr val="windowText" lastClr="000000"/>
              </a:solidFill>
              <a:cs typeface="+mn-cs"/>
            </a:rPr>
            <a:t>)</a:t>
          </a:r>
        </a:p>
        <a:p>
          <a:pPr algn="ctr"/>
          <a:r>
            <a:rPr lang="en-US" sz="1400" b="1" baseline="0">
              <a:solidFill>
                <a:sysClr val="windowText" lastClr="000000"/>
              </a:solidFill>
              <a:cs typeface="+mn-cs"/>
            </a:rPr>
            <a:t>Product Manager</a:t>
          </a:r>
          <a:endParaRPr lang="th-TH" sz="1200" b="1" baseline="0">
            <a:solidFill>
              <a:sysClr val="windowText" lastClr="000000"/>
            </a:solidFill>
            <a:cs typeface="+mn-cs"/>
          </a:endParaRPr>
        </a:p>
      </xdr:txBody>
    </xdr:sp>
    <xdr:clientData/>
  </xdr:twoCellAnchor>
  <xdr:twoCellAnchor>
    <xdr:from>
      <xdr:col>7</xdr:col>
      <xdr:colOff>452437</xdr:colOff>
      <xdr:row>60</xdr:row>
      <xdr:rowOff>1322</xdr:rowOff>
    </xdr:from>
    <xdr:to>
      <xdr:col>7</xdr:col>
      <xdr:colOff>2857497</xdr:colOff>
      <xdr:row>67</xdr:row>
      <xdr:rowOff>155839</xdr:rowOff>
    </xdr:to>
    <xdr:sp macro="" textlink="">
      <xdr:nvSpPr>
        <xdr:cNvPr id="8" name="Rectangle 7"/>
        <xdr:cNvSpPr/>
      </xdr:nvSpPr>
      <xdr:spPr>
        <a:xfrm>
          <a:off x="7429500" y="13705416"/>
          <a:ext cx="2405060" cy="140467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ผู้อนุมัติ</a:t>
          </a:r>
        </a:p>
        <a:p>
          <a:pPr algn="ctr"/>
          <a:endParaRPr lang="th-TH" sz="1200" b="1">
            <a:solidFill>
              <a:sysClr val="windowText" lastClr="000000"/>
            </a:solidFill>
            <a:cs typeface="+mn-cs"/>
          </a:endParaRPr>
        </a:p>
        <a:p>
          <a:pPr algn="ctr"/>
          <a:endParaRPr lang="th-TH" sz="2000" b="1">
            <a:solidFill>
              <a:sysClr val="windowText" lastClr="000000"/>
            </a:solidFill>
            <a:cs typeface="+mn-cs"/>
          </a:endParaRPr>
        </a:p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..........................................</a:t>
          </a:r>
        </a:p>
        <a:p>
          <a:pPr algn="ctr"/>
          <a:r>
            <a:rPr lang="en-US" sz="1200" b="1">
              <a:solidFill>
                <a:sysClr val="windowText" lastClr="000000"/>
              </a:solidFill>
              <a:cs typeface="+mn-cs"/>
            </a:rPr>
            <a:t>(</a:t>
          </a:r>
          <a:r>
            <a:rPr lang="th-TH" sz="1200" b="1">
              <a:solidFill>
                <a:sysClr val="windowText" lastClr="000000"/>
              </a:solidFill>
              <a:cs typeface="+mn-cs"/>
            </a:rPr>
            <a:t>น.สพ. จตุรงค์ โยธารักษ์</a:t>
          </a:r>
          <a:r>
            <a:rPr lang="th-TH" sz="1200" b="1" baseline="0">
              <a:solidFill>
                <a:sysClr val="windowText" lastClr="000000"/>
              </a:solidFill>
              <a:cs typeface="+mn-cs"/>
            </a:rPr>
            <a:t>)</a:t>
          </a:r>
        </a:p>
        <a:p>
          <a:pPr algn="ctr"/>
          <a:r>
            <a:rPr lang="th-TH" sz="1200" b="1" baseline="0">
              <a:solidFill>
                <a:sysClr val="windowText" lastClr="000000"/>
              </a:solidFill>
              <a:cs typeface="+mn-cs"/>
            </a:rPr>
            <a:t>รองกรรมการผู้จัดการอาวุโส</a:t>
          </a:r>
        </a:p>
      </xdr:txBody>
    </xdr:sp>
    <xdr:clientData/>
  </xdr:twoCellAnchor>
  <xdr:twoCellAnchor>
    <xdr:from>
      <xdr:col>5</xdr:col>
      <xdr:colOff>559598</xdr:colOff>
      <xdr:row>60</xdr:row>
      <xdr:rowOff>4760</xdr:rowOff>
    </xdr:from>
    <xdr:to>
      <xdr:col>7</xdr:col>
      <xdr:colOff>404809</xdr:colOff>
      <xdr:row>67</xdr:row>
      <xdr:rowOff>172771</xdr:rowOff>
    </xdr:to>
    <xdr:sp macro="" textlink="">
      <xdr:nvSpPr>
        <xdr:cNvPr id="9" name="Rectangle 8"/>
        <xdr:cNvSpPr/>
      </xdr:nvSpPr>
      <xdr:spPr>
        <a:xfrm>
          <a:off x="5107786" y="13708854"/>
          <a:ext cx="2274086" cy="141816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ผู้อนุมัติ</a:t>
          </a:r>
        </a:p>
        <a:p>
          <a:pPr algn="ctr"/>
          <a:endParaRPr lang="th-TH" sz="1200" b="1">
            <a:solidFill>
              <a:sysClr val="windowText" lastClr="000000"/>
            </a:solidFill>
            <a:cs typeface="+mn-cs"/>
          </a:endParaRPr>
        </a:p>
        <a:p>
          <a:pPr algn="ctr"/>
          <a:endParaRPr lang="th-TH" sz="2000" b="1">
            <a:solidFill>
              <a:sysClr val="windowText" lastClr="000000"/>
            </a:solidFill>
            <a:cs typeface="+mn-cs"/>
          </a:endParaRPr>
        </a:p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........................................</a:t>
          </a:r>
        </a:p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(คุณศราวุธฒ์</a:t>
          </a:r>
          <a:r>
            <a:rPr lang="th-TH" sz="1200" b="1" baseline="0">
              <a:solidFill>
                <a:sysClr val="windowText" lastClr="000000"/>
              </a:solidFill>
              <a:cs typeface="+mn-cs"/>
            </a:rPr>
            <a:t> คิวเจริญ)</a:t>
          </a:r>
        </a:p>
        <a:p>
          <a:pPr algn="ctr"/>
          <a:r>
            <a:rPr lang="en-US" sz="1400" b="1" baseline="0">
              <a:solidFill>
                <a:sysClr val="windowText" lastClr="000000"/>
              </a:solidFill>
              <a:cs typeface="+mn-cs"/>
            </a:rPr>
            <a:t>Product Champion</a:t>
          </a:r>
          <a:endParaRPr lang="th-TH" sz="1200" b="1" baseline="0">
            <a:solidFill>
              <a:sysClr val="windowText" lastClr="000000"/>
            </a:solidFill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</xdr:colOff>
      <xdr:row>60</xdr:row>
      <xdr:rowOff>58212</xdr:rowOff>
    </xdr:from>
    <xdr:to>
      <xdr:col>3</xdr:col>
      <xdr:colOff>2750344</xdr:colOff>
      <xdr:row>68</xdr:row>
      <xdr:rowOff>34135</xdr:rowOff>
    </xdr:to>
    <xdr:sp macro="" textlink="">
      <xdr:nvSpPr>
        <xdr:cNvPr id="6" name="Rectangle 5"/>
        <xdr:cNvSpPr/>
      </xdr:nvSpPr>
      <xdr:spPr>
        <a:xfrm>
          <a:off x="345280" y="13762306"/>
          <a:ext cx="2702720" cy="140467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เสนอ</a:t>
          </a:r>
        </a:p>
        <a:p>
          <a:pPr algn="ctr"/>
          <a:endParaRPr lang="th-TH" sz="1200" b="1">
            <a:solidFill>
              <a:sysClr val="windowText" lastClr="000000"/>
            </a:solidFill>
            <a:cs typeface="+mn-cs"/>
          </a:endParaRPr>
        </a:p>
        <a:p>
          <a:pPr algn="ctr"/>
          <a:endParaRPr lang="th-TH" sz="2000" b="1">
            <a:solidFill>
              <a:sysClr val="windowText" lastClr="000000"/>
            </a:solidFill>
            <a:cs typeface="+mn-cs"/>
          </a:endParaRPr>
        </a:p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..........................................</a:t>
          </a:r>
        </a:p>
        <a:p>
          <a:pPr algn="ctr"/>
          <a:r>
            <a:rPr lang="en-US" sz="1200" b="1">
              <a:solidFill>
                <a:sysClr val="windowText" lastClr="000000"/>
              </a:solidFill>
              <a:cs typeface="+mn-cs"/>
            </a:rPr>
            <a:t>(</a:t>
          </a:r>
          <a:r>
            <a:rPr lang="th-TH" sz="1200" b="1">
              <a:solidFill>
                <a:sysClr val="windowText" lastClr="000000"/>
              </a:solidFill>
              <a:cs typeface="+mn-cs"/>
            </a:rPr>
            <a:t>คุณเกรียงไกร</a:t>
          </a:r>
          <a:r>
            <a:rPr lang="th-TH" sz="1200" b="1" baseline="0">
              <a:solidFill>
                <a:sysClr val="windowText" lastClr="000000"/>
              </a:solidFill>
              <a:cs typeface="+mn-cs"/>
            </a:rPr>
            <a:t> ยะถา)</a:t>
          </a:r>
        </a:p>
        <a:p>
          <a:pPr algn="ctr"/>
          <a:r>
            <a:rPr lang="th-TH" sz="1200" b="1" baseline="0">
              <a:solidFill>
                <a:sysClr val="windowText" lastClr="000000"/>
              </a:solidFill>
              <a:cs typeface="+mn-cs"/>
            </a:rPr>
            <a:t>ผู้ช่วยกรรมการผู้จัดการ</a:t>
          </a:r>
        </a:p>
      </xdr:txBody>
    </xdr:sp>
    <xdr:clientData/>
  </xdr:twoCellAnchor>
  <xdr:twoCellAnchor>
    <xdr:from>
      <xdr:col>3</xdr:col>
      <xdr:colOff>2536028</xdr:colOff>
      <xdr:row>60</xdr:row>
      <xdr:rowOff>49747</xdr:rowOff>
    </xdr:from>
    <xdr:to>
      <xdr:col>5</xdr:col>
      <xdr:colOff>547684</xdr:colOff>
      <xdr:row>68</xdr:row>
      <xdr:rowOff>39164</xdr:rowOff>
    </xdr:to>
    <xdr:sp macro="" textlink="">
      <xdr:nvSpPr>
        <xdr:cNvPr id="7" name="Rectangle 6"/>
        <xdr:cNvSpPr/>
      </xdr:nvSpPr>
      <xdr:spPr>
        <a:xfrm>
          <a:off x="2833684" y="13753841"/>
          <a:ext cx="2262188" cy="141816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กลั่นกรอง</a:t>
          </a:r>
        </a:p>
        <a:p>
          <a:pPr algn="ctr"/>
          <a:endParaRPr lang="th-TH" sz="1200" b="1">
            <a:solidFill>
              <a:sysClr val="windowText" lastClr="000000"/>
            </a:solidFill>
            <a:cs typeface="+mn-cs"/>
          </a:endParaRPr>
        </a:p>
        <a:p>
          <a:pPr algn="ctr"/>
          <a:endParaRPr lang="th-TH" sz="2000" b="1">
            <a:solidFill>
              <a:sysClr val="windowText" lastClr="000000"/>
            </a:solidFill>
            <a:cs typeface="+mn-cs"/>
          </a:endParaRPr>
        </a:p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........................................</a:t>
          </a:r>
        </a:p>
        <a:p>
          <a:pPr algn="ctr"/>
          <a:r>
            <a:rPr lang="en-US" sz="1200" b="1">
              <a:solidFill>
                <a:sysClr val="windowText" lastClr="000000"/>
              </a:solidFill>
              <a:cs typeface="+mn-cs"/>
            </a:rPr>
            <a:t>(</a:t>
          </a:r>
          <a:r>
            <a:rPr lang="th-TH" sz="1200" b="1">
              <a:solidFill>
                <a:sysClr val="windowText" lastClr="000000"/>
              </a:solidFill>
              <a:cs typeface="+mn-cs"/>
            </a:rPr>
            <a:t>คุณอรอนงค์ ไชยปัญญา</a:t>
          </a:r>
          <a:r>
            <a:rPr lang="th-TH" sz="1200" b="1" baseline="0">
              <a:solidFill>
                <a:sysClr val="windowText" lastClr="000000"/>
              </a:solidFill>
              <a:cs typeface="+mn-cs"/>
            </a:rPr>
            <a:t>)</a:t>
          </a:r>
        </a:p>
        <a:p>
          <a:pPr algn="ctr"/>
          <a:r>
            <a:rPr lang="en-US" sz="1400" b="1" baseline="0">
              <a:solidFill>
                <a:sysClr val="windowText" lastClr="000000"/>
              </a:solidFill>
              <a:cs typeface="+mn-cs"/>
            </a:rPr>
            <a:t>Product Manager</a:t>
          </a:r>
          <a:endParaRPr lang="th-TH" sz="1200" b="1" baseline="0">
            <a:solidFill>
              <a:sysClr val="windowText" lastClr="000000"/>
            </a:solidFill>
            <a:cs typeface="+mn-cs"/>
          </a:endParaRPr>
        </a:p>
      </xdr:txBody>
    </xdr:sp>
    <xdr:clientData/>
  </xdr:twoCellAnchor>
  <xdr:twoCellAnchor>
    <xdr:from>
      <xdr:col>7</xdr:col>
      <xdr:colOff>488152</xdr:colOff>
      <xdr:row>60</xdr:row>
      <xdr:rowOff>35722</xdr:rowOff>
    </xdr:from>
    <xdr:to>
      <xdr:col>7</xdr:col>
      <xdr:colOff>2893216</xdr:colOff>
      <xdr:row>68</xdr:row>
      <xdr:rowOff>11645</xdr:rowOff>
    </xdr:to>
    <xdr:sp macro="" textlink="">
      <xdr:nvSpPr>
        <xdr:cNvPr id="8" name="Rectangle 7"/>
        <xdr:cNvSpPr/>
      </xdr:nvSpPr>
      <xdr:spPr>
        <a:xfrm>
          <a:off x="7465215" y="13739816"/>
          <a:ext cx="2405064" cy="140467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ผู้อนุมัติ</a:t>
          </a:r>
        </a:p>
        <a:p>
          <a:pPr algn="ctr"/>
          <a:endParaRPr lang="th-TH" sz="1200" b="1">
            <a:solidFill>
              <a:sysClr val="windowText" lastClr="000000"/>
            </a:solidFill>
            <a:cs typeface="+mn-cs"/>
          </a:endParaRPr>
        </a:p>
        <a:p>
          <a:pPr algn="ctr"/>
          <a:endParaRPr lang="th-TH" sz="2000" b="1">
            <a:solidFill>
              <a:sysClr val="windowText" lastClr="000000"/>
            </a:solidFill>
            <a:cs typeface="+mn-cs"/>
          </a:endParaRPr>
        </a:p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..........................................</a:t>
          </a:r>
        </a:p>
        <a:p>
          <a:pPr algn="ctr"/>
          <a:r>
            <a:rPr lang="en-US" sz="1200" b="1">
              <a:solidFill>
                <a:sysClr val="windowText" lastClr="000000"/>
              </a:solidFill>
              <a:cs typeface="+mn-cs"/>
            </a:rPr>
            <a:t>(</a:t>
          </a:r>
          <a:r>
            <a:rPr lang="th-TH" sz="1200" b="1">
              <a:solidFill>
                <a:sysClr val="windowText" lastClr="000000"/>
              </a:solidFill>
              <a:cs typeface="+mn-cs"/>
            </a:rPr>
            <a:t>น.สพ. จตุรงค์ โยธารักษ์</a:t>
          </a:r>
          <a:r>
            <a:rPr lang="th-TH" sz="1200" b="1" baseline="0">
              <a:solidFill>
                <a:sysClr val="windowText" lastClr="000000"/>
              </a:solidFill>
              <a:cs typeface="+mn-cs"/>
            </a:rPr>
            <a:t>)</a:t>
          </a:r>
        </a:p>
        <a:p>
          <a:pPr algn="ctr"/>
          <a:r>
            <a:rPr lang="th-TH" sz="1200" b="1" baseline="0">
              <a:solidFill>
                <a:sysClr val="windowText" lastClr="000000"/>
              </a:solidFill>
              <a:cs typeface="+mn-cs"/>
            </a:rPr>
            <a:t>รองกรรมการผู้จัดการอาวุโส</a:t>
          </a:r>
        </a:p>
      </xdr:txBody>
    </xdr:sp>
    <xdr:clientData/>
  </xdr:twoCellAnchor>
  <xdr:twoCellAnchor>
    <xdr:from>
      <xdr:col>5</xdr:col>
      <xdr:colOff>595311</xdr:colOff>
      <xdr:row>60</xdr:row>
      <xdr:rowOff>51067</xdr:rowOff>
    </xdr:from>
    <xdr:to>
      <xdr:col>7</xdr:col>
      <xdr:colOff>476246</xdr:colOff>
      <xdr:row>68</xdr:row>
      <xdr:rowOff>40484</xdr:rowOff>
    </xdr:to>
    <xdr:sp macro="" textlink="">
      <xdr:nvSpPr>
        <xdr:cNvPr id="9" name="Rectangle 8"/>
        <xdr:cNvSpPr/>
      </xdr:nvSpPr>
      <xdr:spPr>
        <a:xfrm>
          <a:off x="5143499" y="13755161"/>
          <a:ext cx="2309810" cy="141816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ผู้อนุมัติ</a:t>
          </a:r>
        </a:p>
        <a:p>
          <a:pPr algn="ctr"/>
          <a:endParaRPr lang="th-TH" sz="1200" b="1">
            <a:solidFill>
              <a:sysClr val="windowText" lastClr="000000"/>
            </a:solidFill>
            <a:cs typeface="+mn-cs"/>
          </a:endParaRPr>
        </a:p>
        <a:p>
          <a:pPr algn="ctr"/>
          <a:endParaRPr lang="th-TH" sz="2000" b="1">
            <a:solidFill>
              <a:sysClr val="windowText" lastClr="000000"/>
            </a:solidFill>
            <a:cs typeface="+mn-cs"/>
          </a:endParaRPr>
        </a:p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........................................</a:t>
          </a:r>
        </a:p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(คุณศราวุธฒ์</a:t>
          </a:r>
          <a:r>
            <a:rPr lang="th-TH" sz="1200" b="1" baseline="0">
              <a:solidFill>
                <a:sysClr val="windowText" lastClr="000000"/>
              </a:solidFill>
              <a:cs typeface="+mn-cs"/>
            </a:rPr>
            <a:t> คิวเจริญ)</a:t>
          </a:r>
        </a:p>
        <a:p>
          <a:pPr algn="ctr"/>
          <a:r>
            <a:rPr lang="en-US" sz="1400" b="1" baseline="0">
              <a:solidFill>
                <a:sysClr val="windowText" lastClr="000000"/>
              </a:solidFill>
              <a:cs typeface="+mn-cs"/>
            </a:rPr>
            <a:t>Product Champion</a:t>
          </a:r>
          <a:endParaRPr lang="th-TH" sz="1200" b="1" baseline="0">
            <a:solidFill>
              <a:sysClr val="windowText" lastClr="000000"/>
            </a:solidFill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60</xdr:row>
      <xdr:rowOff>0</xdr:rowOff>
    </xdr:from>
    <xdr:to>
      <xdr:col>3</xdr:col>
      <xdr:colOff>2369339</xdr:colOff>
      <xdr:row>67</xdr:row>
      <xdr:rowOff>154517</xdr:rowOff>
    </xdr:to>
    <xdr:sp macro="" textlink="">
      <xdr:nvSpPr>
        <xdr:cNvPr id="6" name="Rectangle 5"/>
        <xdr:cNvSpPr/>
      </xdr:nvSpPr>
      <xdr:spPr>
        <a:xfrm>
          <a:off x="297656" y="13704094"/>
          <a:ext cx="2369339" cy="140467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เสนอ</a:t>
          </a:r>
        </a:p>
        <a:p>
          <a:pPr algn="ctr"/>
          <a:endParaRPr lang="th-TH" sz="1200" b="1">
            <a:solidFill>
              <a:sysClr val="windowText" lastClr="000000"/>
            </a:solidFill>
            <a:cs typeface="+mn-cs"/>
          </a:endParaRPr>
        </a:p>
        <a:p>
          <a:pPr algn="ctr"/>
          <a:endParaRPr lang="th-TH" sz="2000" b="1">
            <a:solidFill>
              <a:sysClr val="windowText" lastClr="000000"/>
            </a:solidFill>
            <a:cs typeface="+mn-cs"/>
          </a:endParaRPr>
        </a:p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..........................................</a:t>
          </a:r>
        </a:p>
        <a:p>
          <a:pPr algn="ctr"/>
          <a:r>
            <a:rPr lang="en-US" sz="1200" b="1">
              <a:solidFill>
                <a:sysClr val="windowText" lastClr="000000"/>
              </a:solidFill>
              <a:cs typeface="+mn-cs"/>
            </a:rPr>
            <a:t>(</a:t>
          </a:r>
          <a:r>
            <a:rPr lang="th-TH" sz="1200" b="1">
              <a:solidFill>
                <a:sysClr val="windowText" lastClr="000000"/>
              </a:solidFill>
              <a:cs typeface="+mn-cs"/>
            </a:rPr>
            <a:t>คุณอธิปพนธ์ ทั่งกลาง</a:t>
          </a:r>
          <a:r>
            <a:rPr lang="th-TH" sz="1200" b="1" baseline="0">
              <a:solidFill>
                <a:sysClr val="windowText" lastClr="000000"/>
              </a:solidFill>
              <a:cs typeface="+mn-cs"/>
            </a:rPr>
            <a:t>)</a:t>
          </a:r>
        </a:p>
        <a:p>
          <a:pPr algn="ctr"/>
          <a:r>
            <a:rPr lang="th-TH" sz="1200" b="1" baseline="0">
              <a:solidFill>
                <a:sysClr val="windowText" lastClr="000000"/>
              </a:solidFill>
              <a:cs typeface="+mn-cs"/>
            </a:rPr>
            <a:t>ผู้ช่วยกรรมการผู้จัดการ</a:t>
          </a:r>
        </a:p>
      </xdr:txBody>
    </xdr:sp>
    <xdr:clientData/>
  </xdr:twoCellAnchor>
  <xdr:twoCellAnchor>
    <xdr:from>
      <xdr:col>3</xdr:col>
      <xdr:colOff>2393158</xdr:colOff>
      <xdr:row>60</xdr:row>
      <xdr:rowOff>15347</xdr:rowOff>
    </xdr:from>
    <xdr:to>
      <xdr:col>6</xdr:col>
      <xdr:colOff>595314</xdr:colOff>
      <xdr:row>68</xdr:row>
      <xdr:rowOff>4764</xdr:rowOff>
    </xdr:to>
    <xdr:sp macro="" textlink="">
      <xdr:nvSpPr>
        <xdr:cNvPr id="7" name="Rectangle 6"/>
        <xdr:cNvSpPr/>
      </xdr:nvSpPr>
      <xdr:spPr>
        <a:xfrm>
          <a:off x="2690814" y="13719441"/>
          <a:ext cx="2369344" cy="141816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กลั่นกรอง</a:t>
          </a:r>
        </a:p>
        <a:p>
          <a:pPr algn="ctr"/>
          <a:endParaRPr lang="th-TH" sz="1200" b="1">
            <a:solidFill>
              <a:sysClr val="windowText" lastClr="000000"/>
            </a:solidFill>
            <a:cs typeface="+mn-cs"/>
          </a:endParaRPr>
        </a:p>
        <a:p>
          <a:pPr algn="ctr"/>
          <a:endParaRPr lang="th-TH" sz="2000" b="1">
            <a:solidFill>
              <a:sysClr val="windowText" lastClr="000000"/>
            </a:solidFill>
            <a:cs typeface="+mn-cs"/>
          </a:endParaRPr>
        </a:p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........................................</a:t>
          </a:r>
        </a:p>
        <a:p>
          <a:pPr algn="ctr"/>
          <a:r>
            <a:rPr lang="en-US" sz="1200" b="1">
              <a:solidFill>
                <a:sysClr val="windowText" lastClr="000000"/>
              </a:solidFill>
              <a:cs typeface="+mn-cs"/>
            </a:rPr>
            <a:t>(</a:t>
          </a:r>
          <a:r>
            <a:rPr lang="th-TH" sz="1200" b="1">
              <a:solidFill>
                <a:sysClr val="windowText" lastClr="000000"/>
              </a:solidFill>
              <a:cs typeface="+mn-cs"/>
            </a:rPr>
            <a:t>คุณอรอนงค์ ไชยปัญญา</a:t>
          </a:r>
          <a:r>
            <a:rPr lang="th-TH" sz="1200" b="1" baseline="0">
              <a:solidFill>
                <a:sysClr val="windowText" lastClr="000000"/>
              </a:solidFill>
              <a:cs typeface="+mn-cs"/>
            </a:rPr>
            <a:t>)</a:t>
          </a:r>
        </a:p>
        <a:p>
          <a:pPr algn="ctr"/>
          <a:r>
            <a:rPr lang="en-US" sz="1400" b="1" baseline="0">
              <a:solidFill>
                <a:sysClr val="windowText" lastClr="000000"/>
              </a:solidFill>
              <a:cs typeface="+mn-cs"/>
            </a:rPr>
            <a:t>Product Manager</a:t>
          </a:r>
          <a:endParaRPr lang="th-TH" sz="1200" b="1" baseline="0">
            <a:solidFill>
              <a:sysClr val="windowText" lastClr="000000"/>
            </a:solidFill>
            <a:cs typeface="+mn-cs"/>
          </a:endParaRPr>
        </a:p>
      </xdr:txBody>
    </xdr:sp>
    <xdr:clientData/>
  </xdr:twoCellAnchor>
  <xdr:twoCellAnchor>
    <xdr:from>
      <xdr:col>9</xdr:col>
      <xdr:colOff>523876</xdr:colOff>
      <xdr:row>60</xdr:row>
      <xdr:rowOff>13229</xdr:rowOff>
    </xdr:from>
    <xdr:to>
      <xdr:col>11</xdr:col>
      <xdr:colOff>142876</xdr:colOff>
      <xdr:row>67</xdr:row>
      <xdr:rowOff>167746</xdr:rowOff>
    </xdr:to>
    <xdr:sp macro="" textlink="">
      <xdr:nvSpPr>
        <xdr:cNvPr id="8" name="Rectangle 7"/>
        <xdr:cNvSpPr/>
      </xdr:nvSpPr>
      <xdr:spPr>
        <a:xfrm>
          <a:off x="7417595" y="13717323"/>
          <a:ext cx="2547937" cy="140467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ผู้อนุมัติ</a:t>
          </a:r>
        </a:p>
        <a:p>
          <a:pPr algn="ctr"/>
          <a:endParaRPr lang="th-TH" sz="1200" b="1">
            <a:solidFill>
              <a:sysClr val="windowText" lastClr="000000"/>
            </a:solidFill>
            <a:cs typeface="+mn-cs"/>
          </a:endParaRPr>
        </a:p>
        <a:p>
          <a:pPr algn="ctr"/>
          <a:endParaRPr lang="th-TH" sz="2000" b="1">
            <a:solidFill>
              <a:sysClr val="windowText" lastClr="000000"/>
            </a:solidFill>
            <a:cs typeface="+mn-cs"/>
          </a:endParaRPr>
        </a:p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..........................................</a:t>
          </a:r>
        </a:p>
        <a:p>
          <a:pPr algn="ctr"/>
          <a:r>
            <a:rPr lang="en-US" sz="1200" b="1">
              <a:solidFill>
                <a:sysClr val="windowText" lastClr="000000"/>
              </a:solidFill>
              <a:cs typeface="+mn-cs"/>
            </a:rPr>
            <a:t>(</a:t>
          </a:r>
          <a:r>
            <a:rPr lang="th-TH" sz="1200" b="1">
              <a:solidFill>
                <a:sysClr val="windowText" lastClr="000000"/>
              </a:solidFill>
              <a:cs typeface="+mn-cs"/>
            </a:rPr>
            <a:t>น.สพ. จตุรงค์ โยธารักษ์</a:t>
          </a:r>
          <a:r>
            <a:rPr lang="th-TH" sz="1200" b="1" baseline="0">
              <a:solidFill>
                <a:sysClr val="windowText" lastClr="000000"/>
              </a:solidFill>
              <a:cs typeface="+mn-cs"/>
            </a:rPr>
            <a:t>)</a:t>
          </a:r>
        </a:p>
        <a:p>
          <a:pPr algn="ctr"/>
          <a:r>
            <a:rPr lang="th-TH" sz="1200" b="1" baseline="0">
              <a:solidFill>
                <a:sysClr val="windowText" lastClr="000000"/>
              </a:solidFill>
              <a:cs typeface="+mn-cs"/>
            </a:rPr>
            <a:t>รองกรรมการผู้จัดการอาวุโส</a:t>
          </a:r>
        </a:p>
      </xdr:txBody>
    </xdr:sp>
    <xdr:clientData/>
  </xdr:twoCellAnchor>
  <xdr:twoCellAnchor>
    <xdr:from>
      <xdr:col>6</xdr:col>
      <xdr:colOff>607223</xdr:colOff>
      <xdr:row>60</xdr:row>
      <xdr:rowOff>28573</xdr:rowOff>
    </xdr:from>
    <xdr:to>
      <xdr:col>9</xdr:col>
      <xdr:colOff>607220</xdr:colOff>
      <xdr:row>68</xdr:row>
      <xdr:rowOff>17990</xdr:rowOff>
    </xdr:to>
    <xdr:sp macro="" textlink="">
      <xdr:nvSpPr>
        <xdr:cNvPr id="9" name="Rectangle 8"/>
        <xdr:cNvSpPr/>
      </xdr:nvSpPr>
      <xdr:spPr>
        <a:xfrm>
          <a:off x="5072067" y="13732667"/>
          <a:ext cx="2428872" cy="141816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ผู้อนุมัติ</a:t>
          </a:r>
        </a:p>
        <a:p>
          <a:pPr algn="ctr"/>
          <a:endParaRPr lang="th-TH" sz="1200" b="1">
            <a:solidFill>
              <a:sysClr val="windowText" lastClr="000000"/>
            </a:solidFill>
            <a:cs typeface="+mn-cs"/>
          </a:endParaRPr>
        </a:p>
        <a:p>
          <a:pPr algn="ctr"/>
          <a:endParaRPr lang="th-TH" sz="2000" b="1">
            <a:solidFill>
              <a:sysClr val="windowText" lastClr="000000"/>
            </a:solidFill>
            <a:cs typeface="+mn-cs"/>
          </a:endParaRPr>
        </a:p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........................................</a:t>
          </a:r>
        </a:p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(คุณศราวุธฒ์</a:t>
          </a:r>
          <a:r>
            <a:rPr lang="th-TH" sz="1200" b="1" baseline="0">
              <a:solidFill>
                <a:sysClr val="windowText" lastClr="000000"/>
              </a:solidFill>
              <a:cs typeface="+mn-cs"/>
            </a:rPr>
            <a:t> คิวเจริญ)</a:t>
          </a:r>
        </a:p>
        <a:p>
          <a:pPr algn="ctr"/>
          <a:r>
            <a:rPr lang="en-US" sz="1400" b="1" baseline="0">
              <a:solidFill>
                <a:sysClr val="windowText" lastClr="000000"/>
              </a:solidFill>
              <a:cs typeface="+mn-cs"/>
            </a:rPr>
            <a:t>Product Champion</a:t>
          </a:r>
          <a:endParaRPr lang="th-TH" sz="1200" b="1" baseline="0">
            <a:solidFill>
              <a:sysClr val="windowText" lastClr="000000"/>
            </a:solidFill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60</xdr:row>
      <xdr:rowOff>0</xdr:rowOff>
    </xdr:from>
    <xdr:to>
      <xdr:col>3</xdr:col>
      <xdr:colOff>2416969</xdr:colOff>
      <xdr:row>67</xdr:row>
      <xdr:rowOff>154517</xdr:rowOff>
    </xdr:to>
    <xdr:sp macro="" textlink="">
      <xdr:nvSpPr>
        <xdr:cNvPr id="6" name="Rectangle 5"/>
        <xdr:cNvSpPr/>
      </xdr:nvSpPr>
      <xdr:spPr>
        <a:xfrm>
          <a:off x="297656" y="13704094"/>
          <a:ext cx="2416969" cy="140467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เสนอ</a:t>
          </a:r>
        </a:p>
        <a:p>
          <a:pPr algn="ctr"/>
          <a:endParaRPr lang="th-TH" sz="1200" b="1">
            <a:solidFill>
              <a:sysClr val="windowText" lastClr="000000"/>
            </a:solidFill>
            <a:cs typeface="+mn-cs"/>
          </a:endParaRPr>
        </a:p>
        <a:p>
          <a:pPr algn="ctr"/>
          <a:endParaRPr lang="th-TH" sz="2000" b="1">
            <a:solidFill>
              <a:sysClr val="windowText" lastClr="000000"/>
            </a:solidFill>
            <a:cs typeface="+mn-cs"/>
          </a:endParaRPr>
        </a:p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..........................................</a:t>
          </a:r>
        </a:p>
        <a:p>
          <a:pPr algn="ctr"/>
          <a:r>
            <a:rPr lang="en-US" sz="1200" b="1">
              <a:solidFill>
                <a:sysClr val="windowText" lastClr="000000"/>
              </a:solidFill>
              <a:cs typeface="+mn-cs"/>
            </a:rPr>
            <a:t>(</a:t>
          </a:r>
          <a:r>
            <a:rPr lang="th-TH" sz="1200" b="1">
              <a:solidFill>
                <a:sysClr val="windowText" lastClr="000000"/>
              </a:solidFill>
              <a:cs typeface="+mn-cs"/>
            </a:rPr>
            <a:t>คุณเสรี ครองสกุล</a:t>
          </a:r>
          <a:r>
            <a:rPr lang="th-TH" sz="1200" b="1" baseline="0">
              <a:solidFill>
                <a:sysClr val="windowText" lastClr="000000"/>
              </a:solidFill>
              <a:cs typeface="+mn-cs"/>
            </a:rPr>
            <a:t>)</a:t>
          </a:r>
        </a:p>
        <a:p>
          <a:pPr algn="ctr"/>
          <a:r>
            <a:rPr lang="th-TH" sz="1200" b="1" baseline="0">
              <a:solidFill>
                <a:sysClr val="windowText" lastClr="000000"/>
              </a:solidFill>
              <a:cs typeface="+mn-cs"/>
            </a:rPr>
            <a:t>รองกรรมการผู้จัดการ</a:t>
          </a:r>
        </a:p>
      </xdr:txBody>
    </xdr:sp>
    <xdr:clientData/>
  </xdr:twoCellAnchor>
  <xdr:twoCellAnchor>
    <xdr:from>
      <xdr:col>3</xdr:col>
      <xdr:colOff>2428875</xdr:colOff>
      <xdr:row>60</xdr:row>
      <xdr:rowOff>15346</xdr:rowOff>
    </xdr:from>
    <xdr:to>
      <xdr:col>5</xdr:col>
      <xdr:colOff>595312</xdr:colOff>
      <xdr:row>68</xdr:row>
      <xdr:rowOff>4763</xdr:rowOff>
    </xdr:to>
    <xdr:sp macro="" textlink="">
      <xdr:nvSpPr>
        <xdr:cNvPr id="7" name="Rectangle 6"/>
        <xdr:cNvSpPr/>
      </xdr:nvSpPr>
      <xdr:spPr>
        <a:xfrm>
          <a:off x="2726531" y="13719440"/>
          <a:ext cx="2416969" cy="141816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กลั่นกรอง</a:t>
          </a:r>
        </a:p>
        <a:p>
          <a:pPr algn="ctr"/>
          <a:endParaRPr lang="th-TH" sz="1200" b="1">
            <a:solidFill>
              <a:sysClr val="windowText" lastClr="000000"/>
            </a:solidFill>
            <a:cs typeface="+mn-cs"/>
          </a:endParaRPr>
        </a:p>
        <a:p>
          <a:pPr algn="ctr"/>
          <a:endParaRPr lang="th-TH" sz="2000" b="1">
            <a:solidFill>
              <a:sysClr val="windowText" lastClr="000000"/>
            </a:solidFill>
            <a:cs typeface="+mn-cs"/>
          </a:endParaRPr>
        </a:p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........................................</a:t>
          </a:r>
        </a:p>
        <a:p>
          <a:pPr algn="ctr"/>
          <a:r>
            <a:rPr lang="en-US" sz="1200" b="1">
              <a:solidFill>
                <a:sysClr val="windowText" lastClr="000000"/>
              </a:solidFill>
              <a:cs typeface="+mn-cs"/>
            </a:rPr>
            <a:t>(</a:t>
          </a:r>
          <a:r>
            <a:rPr lang="th-TH" sz="1200" b="1">
              <a:solidFill>
                <a:sysClr val="windowText" lastClr="000000"/>
              </a:solidFill>
              <a:cs typeface="+mn-cs"/>
            </a:rPr>
            <a:t>คุณอรอนงค์ ไชยปัญญา</a:t>
          </a:r>
          <a:r>
            <a:rPr lang="th-TH" sz="1200" b="1" baseline="0">
              <a:solidFill>
                <a:sysClr val="windowText" lastClr="000000"/>
              </a:solidFill>
              <a:cs typeface="+mn-cs"/>
            </a:rPr>
            <a:t>)</a:t>
          </a:r>
        </a:p>
        <a:p>
          <a:pPr algn="ctr"/>
          <a:r>
            <a:rPr lang="en-US" sz="1400" b="1" baseline="0">
              <a:solidFill>
                <a:sysClr val="windowText" lastClr="000000"/>
              </a:solidFill>
              <a:cs typeface="+mn-cs"/>
            </a:rPr>
            <a:t>Product Manager</a:t>
          </a:r>
          <a:endParaRPr lang="th-TH" sz="1200" b="1" baseline="0">
            <a:solidFill>
              <a:sysClr val="windowText" lastClr="000000"/>
            </a:solidFill>
            <a:cs typeface="+mn-cs"/>
          </a:endParaRPr>
        </a:p>
      </xdr:txBody>
    </xdr:sp>
    <xdr:clientData/>
  </xdr:twoCellAnchor>
  <xdr:twoCellAnchor>
    <xdr:from>
      <xdr:col>7</xdr:col>
      <xdr:colOff>381002</xdr:colOff>
      <xdr:row>60</xdr:row>
      <xdr:rowOff>13228</xdr:rowOff>
    </xdr:from>
    <xdr:to>
      <xdr:col>7</xdr:col>
      <xdr:colOff>2928939</xdr:colOff>
      <xdr:row>67</xdr:row>
      <xdr:rowOff>167745</xdr:rowOff>
    </xdr:to>
    <xdr:sp macro="" textlink="">
      <xdr:nvSpPr>
        <xdr:cNvPr id="8" name="Rectangle 7"/>
        <xdr:cNvSpPr/>
      </xdr:nvSpPr>
      <xdr:spPr>
        <a:xfrm>
          <a:off x="7358065" y="13717322"/>
          <a:ext cx="2547937" cy="140467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ผู้อนุมัติ</a:t>
          </a:r>
        </a:p>
        <a:p>
          <a:pPr algn="ctr"/>
          <a:endParaRPr lang="th-TH" sz="1200" b="1">
            <a:solidFill>
              <a:sysClr val="windowText" lastClr="000000"/>
            </a:solidFill>
            <a:cs typeface="+mn-cs"/>
          </a:endParaRPr>
        </a:p>
        <a:p>
          <a:pPr algn="ctr"/>
          <a:endParaRPr lang="th-TH" sz="2000" b="1">
            <a:solidFill>
              <a:sysClr val="windowText" lastClr="000000"/>
            </a:solidFill>
            <a:cs typeface="+mn-cs"/>
          </a:endParaRPr>
        </a:p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..........................................</a:t>
          </a:r>
        </a:p>
        <a:p>
          <a:pPr algn="ctr"/>
          <a:r>
            <a:rPr lang="en-US" sz="1200" b="1">
              <a:solidFill>
                <a:sysClr val="windowText" lastClr="000000"/>
              </a:solidFill>
              <a:cs typeface="+mn-cs"/>
            </a:rPr>
            <a:t>(</a:t>
          </a:r>
          <a:r>
            <a:rPr lang="th-TH" sz="1200" b="1">
              <a:solidFill>
                <a:sysClr val="windowText" lastClr="000000"/>
              </a:solidFill>
              <a:cs typeface="+mn-cs"/>
            </a:rPr>
            <a:t>คุณสุมาตร รุ่งกำจัด</a:t>
          </a:r>
          <a:r>
            <a:rPr lang="th-TH" sz="1200" b="1" baseline="0">
              <a:solidFill>
                <a:sysClr val="windowText" lastClr="000000"/>
              </a:solidFill>
              <a:cs typeface="+mn-cs"/>
            </a:rPr>
            <a:t>)</a:t>
          </a:r>
        </a:p>
        <a:p>
          <a:pPr algn="ctr"/>
          <a:r>
            <a:rPr lang="th-TH" sz="1200" b="1" baseline="0">
              <a:solidFill>
                <a:sysClr val="windowText" lastClr="000000"/>
              </a:solidFill>
              <a:cs typeface="+mn-cs"/>
            </a:rPr>
            <a:t>รองกรรมการผู้จัดการอาวุโส</a:t>
          </a:r>
        </a:p>
      </xdr:txBody>
    </xdr:sp>
    <xdr:clientData/>
  </xdr:twoCellAnchor>
  <xdr:twoCellAnchor>
    <xdr:from>
      <xdr:col>5</xdr:col>
      <xdr:colOff>535789</xdr:colOff>
      <xdr:row>60</xdr:row>
      <xdr:rowOff>16666</xdr:rowOff>
    </xdr:from>
    <xdr:to>
      <xdr:col>7</xdr:col>
      <xdr:colOff>476253</xdr:colOff>
      <xdr:row>68</xdr:row>
      <xdr:rowOff>6083</xdr:rowOff>
    </xdr:to>
    <xdr:sp macro="" textlink="">
      <xdr:nvSpPr>
        <xdr:cNvPr id="9" name="Rectangle 8"/>
        <xdr:cNvSpPr/>
      </xdr:nvSpPr>
      <xdr:spPr>
        <a:xfrm>
          <a:off x="5083977" y="13720760"/>
          <a:ext cx="2369339" cy="141816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ผู้อนุมัติ</a:t>
          </a:r>
        </a:p>
        <a:p>
          <a:pPr algn="ctr"/>
          <a:endParaRPr lang="th-TH" sz="1200" b="1">
            <a:solidFill>
              <a:sysClr val="windowText" lastClr="000000"/>
            </a:solidFill>
            <a:cs typeface="+mn-cs"/>
          </a:endParaRPr>
        </a:p>
        <a:p>
          <a:pPr algn="ctr"/>
          <a:endParaRPr lang="th-TH" sz="2000" b="1">
            <a:solidFill>
              <a:sysClr val="windowText" lastClr="000000"/>
            </a:solidFill>
            <a:cs typeface="+mn-cs"/>
          </a:endParaRPr>
        </a:p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........................................</a:t>
          </a:r>
        </a:p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(คุณศราวุธฒ์</a:t>
          </a:r>
          <a:r>
            <a:rPr lang="th-TH" sz="1200" b="1" baseline="0">
              <a:solidFill>
                <a:sysClr val="windowText" lastClr="000000"/>
              </a:solidFill>
              <a:cs typeface="+mn-cs"/>
            </a:rPr>
            <a:t> คิวเจริญ)</a:t>
          </a:r>
        </a:p>
        <a:p>
          <a:pPr algn="ctr"/>
          <a:r>
            <a:rPr lang="en-US" sz="1400" b="1" baseline="0">
              <a:solidFill>
                <a:sysClr val="windowText" lastClr="000000"/>
              </a:solidFill>
              <a:cs typeface="+mn-cs"/>
            </a:rPr>
            <a:t>Product Champion</a:t>
          </a:r>
          <a:endParaRPr lang="th-TH" sz="1200" b="1" baseline="0">
            <a:solidFill>
              <a:sysClr val="windowText" lastClr="000000"/>
            </a:solidFill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60</xdr:row>
      <xdr:rowOff>22491</xdr:rowOff>
    </xdr:from>
    <xdr:to>
      <xdr:col>3</xdr:col>
      <xdr:colOff>2476500</xdr:colOff>
      <xdr:row>67</xdr:row>
      <xdr:rowOff>177008</xdr:rowOff>
    </xdr:to>
    <xdr:sp macro="" textlink="">
      <xdr:nvSpPr>
        <xdr:cNvPr id="6" name="Rectangle 5"/>
        <xdr:cNvSpPr/>
      </xdr:nvSpPr>
      <xdr:spPr>
        <a:xfrm>
          <a:off x="297656" y="13726585"/>
          <a:ext cx="2476500" cy="140467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เสนอ</a:t>
          </a:r>
        </a:p>
        <a:p>
          <a:pPr algn="ctr"/>
          <a:endParaRPr lang="th-TH" sz="1200" b="1">
            <a:solidFill>
              <a:sysClr val="windowText" lastClr="000000"/>
            </a:solidFill>
            <a:cs typeface="+mn-cs"/>
          </a:endParaRPr>
        </a:p>
        <a:p>
          <a:pPr algn="ctr"/>
          <a:endParaRPr lang="th-TH" sz="2000" b="1">
            <a:solidFill>
              <a:sysClr val="windowText" lastClr="000000"/>
            </a:solidFill>
            <a:cs typeface="+mn-cs"/>
          </a:endParaRPr>
        </a:p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..........................................</a:t>
          </a:r>
        </a:p>
        <a:p>
          <a:pPr algn="ctr"/>
          <a:r>
            <a:rPr lang="en-US" sz="1200" b="1">
              <a:solidFill>
                <a:sysClr val="windowText" lastClr="000000"/>
              </a:solidFill>
              <a:cs typeface="+mn-cs"/>
            </a:rPr>
            <a:t>(</a:t>
          </a:r>
          <a:r>
            <a:rPr lang="th-TH" sz="1200" b="1">
              <a:solidFill>
                <a:sysClr val="windowText" lastClr="000000"/>
              </a:solidFill>
              <a:cs typeface="+mn-cs"/>
            </a:rPr>
            <a:t>คุณสิทธิศักดิ์ ตาหน้อย</a:t>
          </a:r>
          <a:r>
            <a:rPr lang="th-TH" sz="1200" b="1" baseline="0">
              <a:solidFill>
                <a:sysClr val="windowText" lastClr="000000"/>
              </a:solidFill>
              <a:cs typeface="+mn-cs"/>
            </a:rPr>
            <a:t>)</a:t>
          </a:r>
        </a:p>
        <a:p>
          <a:pPr algn="ctr"/>
          <a:r>
            <a:rPr lang="th-TH" sz="1200" b="1" baseline="0">
              <a:solidFill>
                <a:sysClr val="windowText" lastClr="000000"/>
              </a:solidFill>
              <a:cs typeface="+mn-cs"/>
            </a:rPr>
            <a:t>ผู้จัดการทั่วไป</a:t>
          </a:r>
        </a:p>
      </xdr:txBody>
    </xdr:sp>
    <xdr:clientData/>
  </xdr:twoCellAnchor>
  <xdr:twoCellAnchor>
    <xdr:from>
      <xdr:col>3</xdr:col>
      <xdr:colOff>2476500</xdr:colOff>
      <xdr:row>60</xdr:row>
      <xdr:rowOff>14025</xdr:rowOff>
    </xdr:from>
    <xdr:to>
      <xdr:col>5</xdr:col>
      <xdr:colOff>642937</xdr:colOff>
      <xdr:row>68</xdr:row>
      <xdr:rowOff>3442</xdr:rowOff>
    </xdr:to>
    <xdr:sp macro="" textlink="">
      <xdr:nvSpPr>
        <xdr:cNvPr id="7" name="Rectangle 6"/>
        <xdr:cNvSpPr/>
      </xdr:nvSpPr>
      <xdr:spPr>
        <a:xfrm>
          <a:off x="2774156" y="13718119"/>
          <a:ext cx="2416969" cy="141816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กลั่นกรอง</a:t>
          </a:r>
        </a:p>
        <a:p>
          <a:pPr algn="ctr"/>
          <a:endParaRPr lang="th-TH" sz="1200" b="1">
            <a:solidFill>
              <a:sysClr val="windowText" lastClr="000000"/>
            </a:solidFill>
            <a:cs typeface="+mn-cs"/>
          </a:endParaRPr>
        </a:p>
        <a:p>
          <a:pPr algn="ctr"/>
          <a:endParaRPr lang="th-TH" sz="2000" b="1">
            <a:solidFill>
              <a:sysClr val="windowText" lastClr="000000"/>
            </a:solidFill>
            <a:cs typeface="+mn-cs"/>
          </a:endParaRPr>
        </a:p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........................................</a:t>
          </a:r>
        </a:p>
        <a:p>
          <a:pPr algn="ctr"/>
          <a:r>
            <a:rPr lang="en-US" sz="1200" b="1">
              <a:solidFill>
                <a:sysClr val="windowText" lastClr="000000"/>
              </a:solidFill>
              <a:cs typeface="+mn-cs"/>
            </a:rPr>
            <a:t>(</a:t>
          </a:r>
          <a:r>
            <a:rPr lang="th-TH" sz="1200" b="1">
              <a:solidFill>
                <a:sysClr val="windowText" lastClr="000000"/>
              </a:solidFill>
              <a:cs typeface="+mn-cs"/>
            </a:rPr>
            <a:t>คุณอรอนงค์ ไชยปัญญา</a:t>
          </a:r>
          <a:r>
            <a:rPr lang="th-TH" sz="1200" b="1" baseline="0">
              <a:solidFill>
                <a:sysClr val="windowText" lastClr="000000"/>
              </a:solidFill>
              <a:cs typeface="+mn-cs"/>
            </a:rPr>
            <a:t>)</a:t>
          </a:r>
        </a:p>
        <a:p>
          <a:pPr algn="ctr"/>
          <a:r>
            <a:rPr lang="en-US" sz="1400" b="1" baseline="0">
              <a:solidFill>
                <a:sysClr val="windowText" lastClr="000000"/>
              </a:solidFill>
              <a:cs typeface="+mn-cs"/>
            </a:rPr>
            <a:t>Product Manager</a:t>
          </a:r>
          <a:endParaRPr lang="th-TH" sz="1200" b="1" baseline="0">
            <a:solidFill>
              <a:sysClr val="windowText" lastClr="000000"/>
            </a:solidFill>
            <a:cs typeface="+mn-cs"/>
          </a:endParaRPr>
        </a:p>
      </xdr:txBody>
    </xdr:sp>
    <xdr:clientData/>
  </xdr:twoCellAnchor>
  <xdr:twoCellAnchor>
    <xdr:from>
      <xdr:col>7</xdr:col>
      <xdr:colOff>404814</xdr:colOff>
      <xdr:row>60</xdr:row>
      <xdr:rowOff>0</xdr:rowOff>
    </xdr:from>
    <xdr:to>
      <xdr:col>7</xdr:col>
      <xdr:colOff>2952751</xdr:colOff>
      <xdr:row>67</xdr:row>
      <xdr:rowOff>154517</xdr:rowOff>
    </xdr:to>
    <xdr:sp macro="" textlink="">
      <xdr:nvSpPr>
        <xdr:cNvPr id="8" name="Rectangle 7"/>
        <xdr:cNvSpPr/>
      </xdr:nvSpPr>
      <xdr:spPr>
        <a:xfrm>
          <a:off x="7381877" y="13704094"/>
          <a:ext cx="2547937" cy="140467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ผู้อนุมัติ</a:t>
          </a:r>
        </a:p>
        <a:p>
          <a:pPr algn="ctr"/>
          <a:endParaRPr lang="th-TH" sz="1200" b="1">
            <a:solidFill>
              <a:sysClr val="windowText" lastClr="000000"/>
            </a:solidFill>
            <a:cs typeface="+mn-cs"/>
          </a:endParaRPr>
        </a:p>
        <a:p>
          <a:pPr algn="ctr"/>
          <a:endParaRPr lang="th-TH" sz="2000" b="1">
            <a:solidFill>
              <a:sysClr val="windowText" lastClr="000000"/>
            </a:solidFill>
            <a:cs typeface="+mn-cs"/>
          </a:endParaRPr>
        </a:p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..........................................</a:t>
          </a:r>
        </a:p>
        <a:p>
          <a:pPr algn="ctr"/>
          <a:r>
            <a:rPr lang="en-US" sz="1200" b="1">
              <a:solidFill>
                <a:sysClr val="windowText" lastClr="000000"/>
              </a:solidFill>
              <a:cs typeface="+mn-cs"/>
            </a:rPr>
            <a:t>(</a:t>
          </a:r>
          <a:r>
            <a:rPr lang="th-TH" sz="1200" b="1">
              <a:solidFill>
                <a:sysClr val="windowText" lastClr="000000"/>
              </a:solidFill>
              <a:cs typeface="+mn-cs"/>
            </a:rPr>
            <a:t>คุณสุมาตร รุ่งกำจัด</a:t>
          </a:r>
          <a:r>
            <a:rPr lang="th-TH" sz="1200" b="1" baseline="0">
              <a:solidFill>
                <a:sysClr val="windowText" lastClr="000000"/>
              </a:solidFill>
              <a:cs typeface="+mn-cs"/>
            </a:rPr>
            <a:t>)</a:t>
          </a:r>
        </a:p>
        <a:p>
          <a:pPr algn="ctr"/>
          <a:r>
            <a:rPr lang="th-TH" sz="1200" b="1" baseline="0">
              <a:solidFill>
                <a:sysClr val="windowText" lastClr="000000"/>
              </a:solidFill>
              <a:cs typeface="+mn-cs"/>
            </a:rPr>
            <a:t>รองกรรมการผู้จัดการอาวุโส</a:t>
          </a:r>
        </a:p>
      </xdr:txBody>
    </xdr:sp>
    <xdr:clientData/>
  </xdr:twoCellAnchor>
  <xdr:twoCellAnchor>
    <xdr:from>
      <xdr:col>5</xdr:col>
      <xdr:colOff>607226</xdr:colOff>
      <xdr:row>60</xdr:row>
      <xdr:rowOff>15345</xdr:rowOff>
    </xdr:from>
    <xdr:to>
      <xdr:col>7</xdr:col>
      <xdr:colOff>547690</xdr:colOff>
      <xdr:row>68</xdr:row>
      <xdr:rowOff>4762</xdr:rowOff>
    </xdr:to>
    <xdr:sp macro="" textlink="">
      <xdr:nvSpPr>
        <xdr:cNvPr id="9" name="Rectangle 8"/>
        <xdr:cNvSpPr/>
      </xdr:nvSpPr>
      <xdr:spPr>
        <a:xfrm>
          <a:off x="5155414" y="13719439"/>
          <a:ext cx="2369339" cy="141816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ผู้อนุมัติ</a:t>
          </a:r>
        </a:p>
        <a:p>
          <a:pPr algn="ctr"/>
          <a:endParaRPr lang="th-TH" sz="1200" b="1">
            <a:solidFill>
              <a:sysClr val="windowText" lastClr="000000"/>
            </a:solidFill>
            <a:cs typeface="+mn-cs"/>
          </a:endParaRPr>
        </a:p>
        <a:p>
          <a:pPr algn="ctr"/>
          <a:endParaRPr lang="th-TH" sz="2000" b="1">
            <a:solidFill>
              <a:sysClr val="windowText" lastClr="000000"/>
            </a:solidFill>
            <a:cs typeface="+mn-cs"/>
          </a:endParaRPr>
        </a:p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........................................</a:t>
          </a:r>
        </a:p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(คุณศราวุธฒ์</a:t>
          </a:r>
          <a:r>
            <a:rPr lang="th-TH" sz="1200" b="1" baseline="0">
              <a:solidFill>
                <a:sysClr val="windowText" lastClr="000000"/>
              </a:solidFill>
              <a:cs typeface="+mn-cs"/>
            </a:rPr>
            <a:t> คิวเจริญ)</a:t>
          </a:r>
        </a:p>
        <a:p>
          <a:pPr algn="ctr"/>
          <a:r>
            <a:rPr lang="en-US" sz="1400" b="1" baseline="0">
              <a:solidFill>
                <a:sysClr val="windowText" lastClr="000000"/>
              </a:solidFill>
              <a:cs typeface="+mn-cs"/>
            </a:rPr>
            <a:t>Product Champion</a:t>
          </a:r>
          <a:endParaRPr lang="th-TH" sz="1200" b="1" baseline="0">
            <a:solidFill>
              <a:sysClr val="windowText" lastClr="000000"/>
            </a:solidFill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60</xdr:row>
      <xdr:rowOff>0</xdr:rowOff>
    </xdr:from>
    <xdr:to>
      <xdr:col>3</xdr:col>
      <xdr:colOff>2369344</xdr:colOff>
      <xdr:row>67</xdr:row>
      <xdr:rowOff>154517</xdr:rowOff>
    </xdr:to>
    <xdr:sp macro="" textlink="">
      <xdr:nvSpPr>
        <xdr:cNvPr id="6" name="Rectangle 5"/>
        <xdr:cNvSpPr/>
      </xdr:nvSpPr>
      <xdr:spPr>
        <a:xfrm>
          <a:off x="297656" y="13704094"/>
          <a:ext cx="2369344" cy="140467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เสนอ</a:t>
          </a:r>
        </a:p>
        <a:p>
          <a:pPr algn="ctr"/>
          <a:endParaRPr lang="th-TH" sz="1200" b="1">
            <a:solidFill>
              <a:sysClr val="windowText" lastClr="000000"/>
            </a:solidFill>
            <a:cs typeface="+mn-cs"/>
          </a:endParaRPr>
        </a:p>
        <a:p>
          <a:pPr algn="ctr"/>
          <a:endParaRPr lang="th-TH" sz="2000" b="1">
            <a:solidFill>
              <a:sysClr val="windowText" lastClr="000000"/>
            </a:solidFill>
            <a:cs typeface="+mn-cs"/>
          </a:endParaRPr>
        </a:p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..........................................</a:t>
          </a:r>
        </a:p>
        <a:p>
          <a:pPr algn="ctr"/>
          <a:r>
            <a:rPr lang="en-US" sz="1200" b="1">
              <a:solidFill>
                <a:sysClr val="windowText" lastClr="000000"/>
              </a:solidFill>
              <a:cs typeface="+mn-cs"/>
            </a:rPr>
            <a:t>(</a:t>
          </a:r>
          <a:r>
            <a:rPr lang="th-TH" sz="1200" b="1">
              <a:solidFill>
                <a:sysClr val="windowText" lastClr="000000"/>
              </a:solidFill>
              <a:cs typeface="+mn-cs"/>
            </a:rPr>
            <a:t>คุณวรพงศ์ เอื้อสุจริตวงศ์</a:t>
          </a:r>
          <a:r>
            <a:rPr lang="th-TH" sz="1200" b="1" baseline="0">
              <a:solidFill>
                <a:sysClr val="windowText" lastClr="000000"/>
              </a:solidFill>
              <a:cs typeface="+mn-cs"/>
            </a:rPr>
            <a:t>)</a:t>
          </a:r>
        </a:p>
        <a:p>
          <a:pPr algn="ctr"/>
          <a:r>
            <a:rPr lang="th-TH" sz="1200" b="1" baseline="0">
              <a:solidFill>
                <a:sysClr val="windowText" lastClr="000000"/>
              </a:solidFill>
              <a:cs typeface="+mn-cs"/>
            </a:rPr>
            <a:t>รองกรรมการผู้จัดการ</a:t>
          </a:r>
        </a:p>
      </xdr:txBody>
    </xdr:sp>
    <xdr:clientData/>
  </xdr:twoCellAnchor>
  <xdr:twoCellAnchor>
    <xdr:from>
      <xdr:col>3</xdr:col>
      <xdr:colOff>2333625</xdr:colOff>
      <xdr:row>60</xdr:row>
      <xdr:rowOff>15348</xdr:rowOff>
    </xdr:from>
    <xdr:to>
      <xdr:col>5</xdr:col>
      <xdr:colOff>595312</xdr:colOff>
      <xdr:row>68</xdr:row>
      <xdr:rowOff>4765</xdr:rowOff>
    </xdr:to>
    <xdr:sp macro="" textlink="">
      <xdr:nvSpPr>
        <xdr:cNvPr id="7" name="Rectangle 6"/>
        <xdr:cNvSpPr/>
      </xdr:nvSpPr>
      <xdr:spPr>
        <a:xfrm>
          <a:off x="2631281" y="13719442"/>
          <a:ext cx="2512219" cy="141816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กลั่นกรอง</a:t>
          </a:r>
        </a:p>
        <a:p>
          <a:pPr algn="ctr"/>
          <a:endParaRPr lang="th-TH" sz="1200" b="1">
            <a:solidFill>
              <a:sysClr val="windowText" lastClr="000000"/>
            </a:solidFill>
            <a:cs typeface="+mn-cs"/>
          </a:endParaRPr>
        </a:p>
        <a:p>
          <a:pPr algn="ctr"/>
          <a:endParaRPr lang="th-TH" sz="2000" b="1">
            <a:solidFill>
              <a:sysClr val="windowText" lastClr="000000"/>
            </a:solidFill>
            <a:cs typeface="+mn-cs"/>
          </a:endParaRPr>
        </a:p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........................................</a:t>
          </a:r>
        </a:p>
        <a:p>
          <a:pPr algn="ctr"/>
          <a:r>
            <a:rPr lang="en-US" sz="1200" b="1">
              <a:solidFill>
                <a:sysClr val="windowText" lastClr="000000"/>
              </a:solidFill>
              <a:cs typeface="+mn-cs"/>
            </a:rPr>
            <a:t>(</a:t>
          </a:r>
          <a:r>
            <a:rPr lang="th-TH" sz="1200" b="1">
              <a:solidFill>
                <a:sysClr val="windowText" lastClr="000000"/>
              </a:solidFill>
              <a:cs typeface="+mn-cs"/>
            </a:rPr>
            <a:t>คุณอรอนงค์ ไชยปัญญา</a:t>
          </a:r>
          <a:r>
            <a:rPr lang="th-TH" sz="1200" b="1" baseline="0">
              <a:solidFill>
                <a:sysClr val="windowText" lastClr="000000"/>
              </a:solidFill>
              <a:cs typeface="+mn-cs"/>
            </a:rPr>
            <a:t>)</a:t>
          </a:r>
        </a:p>
        <a:p>
          <a:pPr algn="ctr"/>
          <a:r>
            <a:rPr lang="en-US" sz="1400" b="1" baseline="0">
              <a:solidFill>
                <a:sysClr val="windowText" lastClr="000000"/>
              </a:solidFill>
              <a:cs typeface="+mn-cs"/>
            </a:rPr>
            <a:t>Product Manager</a:t>
          </a:r>
          <a:endParaRPr lang="th-TH" sz="1200" b="1" baseline="0">
            <a:solidFill>
              <a:sysClr val="windowText" lastClr="000000"/>
            </a:solidFill>
            <a:cs typeface="+mn-cs"/>
          </a:endParaRPr>
        </a:p>
      </xdr:txBody>
    </xdr:sp>
    <xdr:clientData/>
  </xdr:twoCellAnchor>
  <xdr:twoCellAnchor>
    <xdr:from>
      <xdr:col>10</xdr:col>
      <xdr:colOff>416721</xdr:colOff>
      <xdr:row>60</xdr:row>
      <xdr:rowOff>1323</xdr:rowOff>
    </xdr:from>
    <xdr:to>
      <xdr:col>10</xdr:col>
      <xdr:colOff>2857500</xdr:colOff>
      <xdr:row>67</xdr:row>
      <xdr:rowOff>155840</xdr:rowOff>
    </xdr:to>
    <xdr:sp macro="" textlink="">
      <xdr:nvSpPr>
        <xdr:cNvPr id="8" name="Rectangle 7"/>
        <xdr:cNvSpPr/>
      </xdr:nvSpPr>
      <xdr:spPr>
        <a:xfrm>
          <a:off x="7393784" y="13705417"/>
          <a:ext cx="2440779" cy="140467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ผู้อนุมัติ</a:t>
          </a:r>
        </a:p>
        <a:p>
          <a:pPr algn="ctr"/>
          <a:endParaRPr lang="th-TH" sz="1200" b="1">
            <a:solidFill>
              <a:sysClr val="windowText" lastClr="000000"/>
            </a:solidFill>
            <a:cs typeface="+mn-cs"/>
          </a:endParaRPr>
        </a:p>
        <a:p>
          <a:pPr algn="ctr"/>
          <a:endParaRPr lang="th-TH" sz="2000" b="1">
            <a:solidFill>
              <a:sysClr val="windowText" lastClr="000000"/>
            </a:solidFill>
            <a:cs typeface="+mn-cs"/>
          </a:endParaRPr>
        </a:p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..........................................</a:t>
          </a:r>
        </a:p>
        <a:p>
          <a:pPr algn="ctr"/>
          <a:r>
            <a:rPr lang="en-US" sz="1200" b="1">
              <a:solidFill>
                <a:sysClr val="windowText" lastClr="000000"/>
              </a:solidFill>
              <a:cs typeface="+mn-cs"/>
            </a:rPr>
            <a:t>(</a:t>
          </a:r>
          <a:r>
            <a:rPr lang="th-TH" sz="1200" b="1">
              <a:solidFill>
                <a:sysClr val="windowText" lastClr="000000"/>
              </a:solidFill>
              <a:cs typeface="+mn-cs"/>
            </a:rPr>
            <a:t>คุณสุมาตร รุ่งกำจัด</a:t>
          </a:r>
          <a:r>
            <a:rPr lang="th-TH" sz="1200" b="1" baseline="0">
              <a:solidFill>
                <a:sysClr val="windowText" lastClr="000000"/>
              </a:solidFill>
              <a:cs typeface="+mn-cs"/>
            </a:rPr>
            <a:t>)</a:t>
          </a:r>
        </a:p>
        <a:p>
          <a:pPr algn="ctr"/>
          <a:r>
            <a:rPr lang="th-TH" sz="1200" b="1" baseline="0">
              <a:solidFill>
                <a:sysClr val="windowText" lastClr="000000"/>
              </a:solidFill>
              <a:cs typeface="+mn-cs"/>
            </a:rPr>
            <a:t>รองกรรมการผู้จัดการอาวุโส</a:t>
          </a:r>
        </a:p>
      </xdr:txBody>
    </xdr:sp>
    <xdr:clientData/>
  </xdr:twoCellAnchor>
  <xdr:twoCellAnchor>
    <xdr:from>
      <xdr:col>5</xdr:col>
      <xdr:colOff>476256</xdr:colOff>
      <xdr:row>60</xdr:row>
      <xdr:rowOff>16667</xdr:rowOff>
    </xdr:from>
    <xdr:to>
      <xdr:col>10</xdr:col>
      <xdr:colOff>531811</xdr:colOff>
      <xdr:row>68</xdr:row>
      <xdr:rowOff>6084</xdr:rowOff>
    </xdr:to>
    <xdr:sp macro="" textlink="">
      <xdr:nvSpPr>
        <xdr:cNvPr id="9" name="Rectangle 8"/>
        <xdr:cNvSpPr/>
      </xdr:nvSpPr>
      <xdr:spPr>
        <a:xfrm>
          <a:off x="4865694" y="13915230"/>
          <a:ext cx="2182805" cy="13864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ผู้อนุมัติ</a:t>
          </a:r>
        </a:p>
        <a:p>
          <a:pPr algn="ctr"/>
          <a:endParaRPr lang="th-TH" sz="1200" b="1">
            <a:solidFill>
              <a:sysClr val="windowText" lastClr="000000"/>
            </a:solidFill>
            <a:cs typeface="+mn-cs"/>
          </a:endParaRPr>
        </a:p>
        <a:p>
          <a:pPr algn="ctr"/>
          <a:endParaRPr lang="th-TH" sz="2000" b="1">
            <a:solidFill>
              <a:sysClr val="windowText" lastClr="000000"/>
            </a:solidFill>
            <a:cs typeface="+mn-cs"/>
          </a:endParaRPr>
        </a:p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........................................</a:t>
          </a:r>
        </a:p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(คุณศราวุธฒ์</a:t>
          </a:r>
          <a:r>
            <a:rPr lang="th-TH" sz="1200" b="1" baseline="0">
              <a:solidFill>
                <a:sysClr val="windowText" lastClr="000000"/>
              </a:solidFill>
              <a:cs typeface="+mn-cs"/>
            </a:rPr>
            <a:t> คิวเจริญ)</a:t>
          </a:r>
        </a:p>
        <a:p>
          <a:pPr algn="ctr"/>
          <a:r>
            <a:rPr lang="en-US" sz="1400" b="1" baseline="0">
              <a:solidFill>
                <a:sysClr val="windowText" lastClr="000000"/>
              </a:solidFill>
              <a:cs typeface="+mn-cs"/>
            </a:rPr>
            <a:t>Product Champion</a:t>
          </a:r>
          <a:endParaRPr lang="th-TH" sz="1200" b="1" baseline="0">
            <a:solidFill>
              <a:sysClr val="windowText" lastClr="000000"/>
            </a:solidFill>
            <a:cs typeface="+mn-cs"/>
          </a:endParaRPr>
        </a:p>
      </xdr:txBody>
    </xdr:sp>
    <xdr:clientData/>
  </xdr:twoCellAnchor>
  <xdr:twoCellAnchor>
    <xdr:from>
      <xdr:col>6</xdr:col>
      <xdr:colOff>2333625</xdr:colOff>
      <xdr:row>60</xdr:row>
      <xdr:rowOff>15348</xdr:rowOff>
    </xdr:from>
    <xdr:to>
      <xdr:col>8</xdr:col>
      <xdr:colOff>595312</xdr:colOff>
      <xdr:row>68</xdr:row>
      <xdr:rowOff>4765</xdr:rowOff>
    </xdr:to>
    <xdr:sp macro="" textlink="">
      <xdr:nvSpPr>
        <xdr:cNvPr id="10" name="Rectangle 9"/>
        <xdr:cNvSpPr/>
      </xdr:nvSpPr>
      <xdr:spPr>
        <a:xfrm>
          <a:off x="2627313" y="13913911"/>
          <a:ext cx="2500312" cy="13864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กลั่นกรอง</a:t>
          </a:r>
        </a:p>
        <a:p>
          <a:pPr algn="ctr"/>
          <a:endParaRPr lang="th-TH" sz="1200" b="1">
            <a:solidFill>
              <a:sysClr val="windowText" lastClr="000000"/>
            </a:solidFill>
            <a:cs typeface="+mn-cs"/>
          </a:endParaRPr>
        </a:p>
        <a:p>
          <a:pPr algn="ctr"/>
          <a:endParaRPr lang="th-TH" sz="2000" b="1">
            <a:solidFill>
              <a:sysClr val="windowText" lastClr="000000"/>
            </a:solidFill>
            <a:cs typeface="+mn-cs"/>
          </a:endParaRPr>
        </a:p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........................................</a:t>
          </a:r>
        </a:p>
        <a:p>
          <a:pPr algn="ctr"/>
          <a:r>
            <a:rPr lang="en-US" sz="1200" b="1">
              <a:solidFill>
                <a:sysClr val="windowText" lastClr="000000"/>
              </a:solidFill>
              <a:cs typeface="+mn-cs"/>
            </a:rPr>
            <a:t>(</a:t>
          </a:r>
          <a:r>
            <a:rPr lang="th-TH" sz="1200" b="1">
              <a:solidFill>
                <a:sysClr val="windowText" lastClr="000000"/>
              </a:solidFill>
              <a:cs typeface="+mn-cs"/>
            </a:rPr>
            <a:t>คุณอรอนงค์ ไชยปัญญา</a:t>
          </a:r>
          <a:r>
            <a:rPr lang="th-TH" sz="1200" b="1" baseline="0">
              <a:solidFill>
                <a:sysClr val="windowText" lastClr="000000"/>
              </a:solidFill>
              <a:cs typeface="+mn-cs"/>
            </a:rPr>
            <a:t>)</a:t>
          </a:r>
        </a:p>
        <a:p>
          <a:pPr algn="ctr"/>
          <a:r>
            <a:rPr lang="en-US" sz="1400" b="1" baseline="0">
              <a:solidFill>
                <a:sysClr val="windowText" lastClr="000000"/>
              </a:solidFill>
              <a:cs typeface="+mn-cs"/>
            </a:rPr>
            <a:t>Product Manager</a:t>
          </a:r>
          <a:endParaRPr lang="th-TH" sz="1200" b="1" baseline="0">
            <a:solidFill>
              <a:sysClr val="windowText" lastClr="000000"/>
            </a:solidFill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60</xdr:row>
      <xdr:rowOff>0</xdr:rowOff>
    </xdr:from>
    <xdr:to>
      <xdr:col>3</xdr:col>
      <xdr:colOff>2500312</xdr:colOff>
      <xdr:row>67</xdr:row>
      <xdr:rowOff>154517</xdr:rowOff>
    </xdr:to>
    <xdr:sp macro="" textlink="">
      <xdr:nvSpPr>
        <xdr:cNvPr id="14" name="Rectangle 13"/>
        <xdr:cNvSpPr/>
      </xdr:nvSpPr>
      <xdr:spPr>
        <a:xfrm>
          <a:off x="297656" y="13704094"/>
          <a:ext cx="2500312" cy="140467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เสนอ</a:t>
          </a:r>
        </a:p>
        <a:p>
          <a:pPr algn="ctr"/>
          <a:endParaRPr lang="th-TH" sz="1200" b="1">
            <a:solidFill>
              <a:sysClr val="windowText" lastClr="000000"/>
            </a:solidFill>
            <a:cs typeface="+mn-cs"/>
          </a:endParaRPr>
        </a:p>
        <a:p>
          <a:pPr algn="ctr"/>
          <a:endParaRPr lang="th-TH" sz="2000" b="1">
            <a:solidFill>
              <a:sysClr val="windowText" lastClr="000000"/>
            </a:solidFill>
            <a:cs typeface="+mn-cs"/>
          </a:endParaRPr>
        </a:p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..........................................</a:t>
          </a:r>
        </a:p>
        <a:p>
          <a:pPr algn="ctr"/>
          <a:r>
            <a:rPr lang="en-US" sz="1200" b="1">
              <a:solidFill>
                <a:sysClr val="windowText" lastClr="000000"/>
              </a:solidFill>
              <a:cs typeface="+mn-cs"/>
            </a:rPr>
            <a:t>(</a:t>
          </a:r>
          <a:r>
            <a:rPr lang="th-TH" sz="1200" b="1">
              <a:solidFill>
                <a:sysClr val="windowText" lastClr="000000"/>
              </a:solidFill>
              <a:cs typeface="+mn-cs"/>
            </a:rPr>
            <a:t>คุณภาคภูมิ จักกะพาก</a:t>
          </a:r>
          <a:r>
            <a:rPr lang="th-TH" sz="1200" b="1" baseline="0">
              <a:solidFill>
                <a:sysClr val="windowText" lastClr="000000"/>
              </a:solidFill>
              <a:cs typeface="+mn-cs"/>
            </a:rPr>
            <a:t>)</a:t>
          </a:r>
        </a:p>
        <a:p>
          <a:pPr algn="ctr"/>
          <a:r>
            <a:rPr lang="th-TH" sz="1200" b="1" baseline="0">
              <a:solidFill>
                <a:sysClr val="windowText" lastClr="000000"/>
              </a:solidFill>
              <a:cs typeface="+mn-cs"/>
            </a:rPr>
            <a:t>ผู้ช่วยกรรมการผู้จัดการ</a:t>
          </a:r>
        </a:p>
      </xdr:txBody>
    </xdr:sp>
    <xdr:clientData/>
  </xdr:twoCellAnchor>
  <xdr:twoCellAnchor>
    <xdr:from>
      <xdr:col>3</xdr:col>
      <xdr:colOff>2405062</xdr:colOff>
      <xdr:row>60</xdr:row>
      <xdr:rowOff>15347</xdr:rowOff>
    </xdr:from>
    <xdr:to>
      <xdr:col>5</xdr:col>
      <xdr:colOff>523873</xdr:colOff>
      <xdr:row>68</xdr:row>
      <xdr:rowOff>4764</xdr:rowOff>
    </xdr:to>
    <xdr:sp macro="" textlink="">
      <xdr:nvSpPr>
        <xdr:cNvPr id="15" name="Rectangle 14"/>
        <xdr:cNvSpPr/>
      </xdr:nvSpPr>
      <xdr:spPr>
        <a:xfrm>
          <a:off x="2702718" y="13719441"/>
          <a:ext cx="2369343" cy="141816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กลั่นกรอง</a:t>
          </a:r>
        </a:p>
        <a:p>
          <a:pPr algn="ctr"/>
          <a:endParaRPr lang="th-TH" sz="1200" b="1">
            <a:solidFill>
              <a:sysClr val="windowText" lastClr="000000"/>
            </a:solidFill>
            <a:cs typeface="+mn-cs"/>
          </a:endParaRPr>
        </a:p>
        <a:p>
          <a:pPr algn="ctr"/>
          <a:endParaRPr lang="th-TH" sz="2000" b="1">
            <a:solidFill>
              <a:sysClr val="windowText" lastClr="000000"/>
            </a:solidFill>
            <a:cs typeface="+mn-cs"/>
          </a:endParaRPr>
        </a:p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........................................</a:t>
          </a:r>
        </a:p>
        <a:p>
          <a:pPr algn="ctr"/>
          <a:r>
            <a:rPr lang="en-US" sz="1200" b="1">
              <a:solidFill>
                <a:sysClr val="windowText" lastClr="000000"/>
              </a:solidFill>
              <a:cs typeface="+mn-cs"/>
            </a:rPr>
            <a:t>(</a:t>
          </a:r>
          <a:r>
            <a:rPr lang="th-TH" sz="1200" b="1">
              <a:solidFill>
                <a:sysClr val="windowText" lastClr="000000"/>
              </a:solidFill>
              <a:cs typeface="+mn-cs"/>
            </a:rPr>
            <a:t>คุณอรอนงค์ ไชยปัญญา</a:t>
          </a:r>
          <a:r>
            <a:rPr lang="th-TH" sz="1200" b="1" baseline="0">
              <a:solidFill>
                <a:sysClr val="windowText" lastClr="000000"/>
              </a:solidFill>
              <a:cs typeface="+mn-cs"/>
            </a:rPr>
            <a:t>)</a:t>
          </a:r>
        </a:p>
        <a:p>
          <a:pPr algn="ctr"/>
          <a:r>
            <a:rPr lang="en-US" sz="1400" b="1" baseline="0">
              <a:solidFill>
                <a:sysClr val="windowText" lastClr="000000"/>
              </a:solidFill>
              <a:cs typeface="+mn-cs"/>
            </a:rPr>
            <a:t>Product Manager</a:t>
          </a:r>
          <a:endParaRPr lang="th-TH" sz="1200" b="1" baseline="0">
            <a:solidFill>
              <a:sysClr val="windowText" lastClr="000000"/>
            </a:solidFill>
            <a:cs typeface="+mn-cs"/>
          </a:endParaRPr>
        </a:p>
      </xdr:txBody>
    </xdr:sp>
    <xdr:clientData/>
  </xdr:twoCellAnchor>
  <xdr:twoCellAnchor>
    <xdr:from>
      <xdr:col>7</xdr:col>
      <xdr:colOff>464342</xdr:colOff>
      <xdr:row>60</xdr:row>
      <xdr:rowOff>25135</xdr:rowOff>
    </xdr:from>
    <xdr:to>
      <xdr:col>7</xdr:col>
      <xdr:colOff>2833687</xdr:colOff>
      <xdr:row>68</xdr:row>
      <xdr:rowOff>1058</xdr:rowOff>
    </xdr:to>
    <xdr:sp macro="" textlink="">
      <xdr:nvSpPr>
        <xdr:cNvPr id="16" name="Rectangle 15"/>
        <xdr:cNvSpPr/>
      </xdr:nvSpPr>
      <xdr:spPr>
        <a:xfrm>
          <a:off x="7441405" y="13729229"/>
          <a:ext cx="2369345" cy="140467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ผู้อนุมัติ</a:t>
          </a:r>
        </a:p>
        <a:p>
          <a:pPr algn="ctr"/>
          <a:endParaRPr lang="th-TH" sz="1200" b="1">
            <a:solidFill>
              <a:sysClr val="windowText" lastClr="000000"/>
            </a:solidFill>
            <a:cs typeface="+mn-cs"/>
          </a:endParaRPr>
        </a:p>
        <a:p>
          <a:pPr algn="ctr"/>
          <a:endParaRPr lang="th-TH" sz="2000" b="1">
            <a:solidFill>
              <a:sysClr val="windowText" lastClr="000000"/>
            </a:solidFill>
            <a:cs typeface="+mn-cs"/>
          </a:endParaRPr>
        </a:p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..........................................</a:t>
          </a:r>
        </a:p>
        <a:p>
          <a:pPr algn="ctr"/>
          <a:r>
            <a:rPr lang="en-US" sz="1200" b="1">
              <a:solidFill>
                <a:sysClr val="windowText" lastClr="000000"/>
              </a:solidFill>
              <a:cs typeface="+mn-cs"/>
            </a:rPr>
            <a:t>(</a:t>
          </a:r>
          <a:r>
            <a:rPr lang="th-TH" sz="1200" b="1">
              <a:solidFill>
                <a:sysClr val="windowText" lastClr="000000"/>
              </a:solidFill>
              <a:cs typeface="+mn-cs"/>
            </a:rPr>
            <a:t>คุณวิเชียร</a:t>
          </a:r>
          <a:r>
            <a:rPr lang="th-TH" sz="1200" b="1" baseline="0">
              <a:solidFill>
                <a:sysClr val="windowText" lastClr="000000"/>
              </a:solidFill>
              <a:cs typeface="+mn-cs"/>
            </a:rPr>
            <a:t> ขันทะมาส)</a:t>
          </a:r>
        </a:p>
        <a:p>
          <a:pPr algn="ctr"/>
          <a:r>
            <a:rPr lang="th-TH" sz="1200" b="1" baseline="0">
              <a:solidFill>
                <a:sysClr val="windowText" lastClr="000000"/>
              </a:solidFill>
              <a:cs typeface="+mn-cs"/>
            </a:rPr>
            <a:t>รองกรรมการผู้จัดการอาวุโส</a:t>
          </a:r>
        </a:p>
      </xdr:txBody>
    </xdr:sp>
    <xdr:clientData/>
  </xdr:twoCellAnchor>
  <xdr:twoCellAnchor>
    <xdr:from>
      <xdr:col>5</xdr:col>
      <xdr:colOff>523881</xdr:colOff>
      <xdr:row>60</xdr:row>
      <xdr:rowOff>28573</xdr:rowOff>
    </xdr:from>
    <xdr:to>
      <xdr:col>7</xdr:col>
      <xdr:colOff>464345</xdr:colOff>
      <xdr:row>68</xdr:row>
      <xdr:rowOff>17990</xdr:rowOff>
    </xdr:to>
    <xdr:sp macro="" textlink="">
      <xdr:nvSpPr>
        <xdr:cNvPr id="17" name="Rectangle 16"/>
        <xdr:cNvSpPr/>
      </xdr:nvSpPr>
      <xdr:spPr>
        <a:xfrm>
          <a:off x="5072069" y="13732667"/>
          <a:ext cx="2369339" cy="141816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ผู้อนุมัติ</a:t>
          </a:r>
        </a:p>
        <a:p>
          <a:pPr algn="ctr"/>
          <a:endParaRPr lang="th-TH" sz="1200" b="1">
            <a:solidFill>
              <a:sysClr val="windowText" lastClr="000000"/>
            </a:solidFill>
            <a:cs typeface="+mn-cs"/>
          </a:endParaRPr>
        </a:p>
        <a:p>
          <a:pPr algn="ctr"/>
          <a:endParaRPr lang="th-TH" sz="2000" b="1">
            <a:solidFill>
              <a:sysClr val="windowText" lastClr="000000"/>
            </a:solidFill>
            <a:cs typeface="+mn-cs"/>
          </a:endParaRPr>
        </a:p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........................................</a:t>
          </a:r>
        </a:p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(คุณศราวุธฒ์</a:t>
          </a:r>
          <a:r>
            <a:rPr lang="th-TH" sz="1200" b="1" baseline="0">
              <a:solidFill>
                <a:sysClr val="windowText" lastClr="000000"/>
              </a:solidFill>
              <a:cs typeface="+mn-cs"/>
            </a:rPr>
            <a:t> คิวเจริญ)</a:t>
          </a:r>
        </a:p>
        <a:p>
          <a:pPr algn="ctr"/>
          <a:r>
            <a:rPr lang="en-US" sz="1400" b="1" baseline="0">
              <a:solidFill>
                <a:sysClr val="windowText" lastClr="000000"/>
              </a:solidFill>
              <a:cs typeface="+mn-cs"/>
            </a:rPr>
            <a:t>Product Champion</a:t>
          </a:r>
          <a:endParaRPr lang="th-TH" sz="1200" b="1" baseline="0">
            <a:solidFill>
              <a:sysClr val="windowText" lastClr="000000"/>
            </a:solidFill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60</xdr:row>
      <xdr:rowOff>0</xdr:rowOff>
    </xdr:from>
    <xdr:to>
      <xdr:col>3</xdr:col>
      <xdr:colOff>2369344</xdr:colOff>
      <xdr:row>67</xdr:row>
      <xdr:rowOff>154517</xdr:rowOff>
    </xdr:to>
    <xdr:sp macro="" textlink="">
      <xdr:nvSpPr>
        <xdr:cNvPr id="6" name="Rectangle 5"/>
        <xdr:cNvSpPr/>
      </xdr:nvSpPr>
      <xdr:spPr>
        <a:xfrm>
          <a:off x="297656" y="13704094"/>
          <a:ext cx="2369344" cy="140467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เสนอ</a:t>
          </a:r>
        </a:p>
        <a:p>
          <a:pPr algn="ctr"/>
          <a:endParaRPr lang="th-TH" sz="1200" b="1">
            <a:solidFill>
              <a:sysClr val="windowText" lastClr="000000"/>
            </a:solidFill>
            <a:cs typeface="+mn-cs"/>
          </a:endParaRPr>
        </a:p>
        <a:p>
          <a:pPr algn="ctr"/>
          <a:endParaRPr lang="th-TH" sz="2000" b="1">
            <a:solidFill>
              <a:sysClr val="windowText" lastClr="000000"/>
            </a:solidFill>
            <a:cs typeface="+mn-cs"/>
          </a:endParaRPr>
        </a:p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..........................................</a:t>
          </a:r>
        </a:p>
        <a:p>
          <a:pPr algn="ctr"/>
          <a:r>
            <a:rPr lang="en-US" sz="1200" b="1">
              <a:solidFill>
                <a:sysClr val="windowText" lastClr="000000"/>
              </a:solidFill>
              <a:cs typeface="+mn-cs"/>
            </a:rPr>
            <a:t>(</a:t>
          </a:r>
          <a:r>
            <a:rPr lang="th-TH" sz="1200" b="1">
              <a:solidFill>
                <a:sysClr val="windowText" lastClr="000000"/>
              </a:solidFill>
              <a:cs typeface="+mn-cs"/>
            </a:rPr>
            <a:t>คุณสำราญ หงส์เวียงจันทร์</a:t>
          </a:r>
          <a:r>
            <a:rPr lang="th-TH" sz="1200" b="1" baseline="0">
              <a:solidFill>
                <a:sysClr val="windowText" lastClr="000000"/>
              </a:solidFill>
              <a:cs typeface="+mn-cs"/>
            </a:rPr>
            <a:t>)</a:t>
          </a:r>
        </a:p>
        <a:p>
          <a:pPr algn="ctr"/>
          <a:r>
            <a:rPr lang="th-TH" sz="1200" b="1" baseline="0">
              <a:solidFill>
                <a:sysClr val="windowText" lastClr="000000"/>
              </a:solidFill>
              <a:cs typeface="+mn-cs"/>
            </a:rPr>
            <a:t>ผู้จัดการทั่วไป</a:t>
          </a:r>
        </a:p>
      </xdr:txBody>
    </xdr:sp>
    <xdr:clientData/>
  </xdr:twoCellAnchor>
  <xdr:twoCellAnchor>
    <xdr:from>
      <xdr:col>3</xdr:col>
      <xdr:colOff>2405066</xdr:colOff>
      <xdr:row>60</xdr:row>
      <xdr:rowOff>15346</xdr:rowOff>
    </xdr:from>
    <xdr:to>
      <xdr:col>5</xdr:col>
      <xdr:colOff>416722</xdr:colOff>
      <xdr:row>68</xdr:row>
      <xdr:rowOff>4763</xdr:rowOff>
    </xdr:to>
    <xdr:sp macro="" textlink="">
      <xdr:nvSpPr>
        <xdr:cNvPr id="7" name="Rectangle 6"/>
        <xdr:cNvSpPr/>
      </xdr:nvSpPr>
      <xdr:spPr>
        <a:xfrm>
          <a:off x="2702722" y="13719440"/>
          <a:ext cx="2262188" cy="141816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กลั่นกรอง</a:t>
          </a:r>
        </a:p>
        <a:p>
          <a:pPr algn="ctr"/>
          <a:endParaRPr lang="th-TH" sz="1200" b="1">
            <a:solidFill>
              <a:sysClr val="windowText" lastClr="000000"/>
            </a:solidFill>
            <a:cs typeface="+mn-cs"/>
          </a:endParaRPr>
        </a:p>
        <a:p>
          <a:pPr algn="ctr"/>
          <a:endParaRPr lang="th-TH" sz="2000" b="1">
            <a:solidFill>
              <a:sysClr val="windowText" lastClr="000000"/>
            </a:solidFill>
            <a:cs typeface="+mn-cs"/>
          </a:endParaRPr>
        </a:p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........................................</a:t>
          </a:r>
        </a:p>
        <a:p>
          <a:pPr algn="ctr"/>
          <a:r>
            <a:rPr lang="en-US" sz="1200" b="1">
              <a:solidFill>
                <a:sysClr val="windowText" lastClr="000000"/>
              </a:solidFill>
              <a:cs typeface="+mn-cs"/>
            </a:rPr>
            <a:t>(</a:t>
          </a:r>
          <a:r>
            <a:rPr lang="th-TH" sz="1200" b="1">
              <a:solidFill>
                <a:sysClr val="windowText" lastClr="000000"/>
              </a:solidFill>
              <a:cs typeface="+mn-cs"/>
            </a:rPr>
            <a:t>คุณอรอนงค์ ไชยปัญญา</a:t>
          </a:r>
          <a:r>
            <a:rPr lang="th-TH" sz="1200" b="1" baseline="0">
              <a:solidFill>
                <a:sysClr val="windowText" lastClr="000000"/>
              </a:solidFill>
              <a:cs typeface="+mn-cs"/>
            </a:rPr>
            <a:t>)</a:t>
          </a:r>
        </a:p>
        <a:p>
          <a:pPr algn="ctr"/>
          <a:r>
            <a:rPr lang="en-US" sz="1400" b="1" baseline="0">
              <a:solidFill>
                <a:sysClr val="windowText" lastClr="000000"/>
              </a:solidFill>
              <a:cs typeface="+mn-cs"/>
            </a:rPr>
            <a:t>Product Manager</a:t>
          </a:r>
          <a:endParaRPr lang="th-TH" sz="1200" b="1" baseline="0">
            <a:solidFill>
              <a:sysClr val="windowText" lastClr="000000"/>
            </a:solidFill>
            <a:cs typeface="+mn-cs"/>
          </a:endParaRPr>
        </a:p>
      </xdr:txBody>
    </xdr:sp>
    <xdr:clientData/>
  </xdr:twoCellAnchor>
  <xdr:twoCellAnchor>
    <xdr:from>
      <xdr:col>7</xdr:col>
      <xdr:colOff>345287</xdr:colOff>
      <xdr:row>60</xdr:row>
      <xdr:rowOff>13228</xdr:rowOff>
    </xdr:from>
    <xdr:to>
      <xdr:col>7</xdr:col>
      <xdr:colOff>2845597</xdr:colOff>
      <xdr:row>67</xdr:row>
      <xdr:rowOff>167745</xdr:rowOff>
    </xdr:to>
    <xdr:sp macro="" textlink="">
      <xdr:nvSpPr>
        <xdr:cNvPr id="8" name="Rectangle 7"/>
        <xdr:cNvSpPr/>
      </xdr:nvSpPr>
      <xdr:spPr>
        <a:xfrm>
          <a:off x="7322350" y="13717322"/>
          <a:ext cx="2500310" cy="140467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ผู้อนุมัติ</a:t>
          </a:r>
        </a:p>
        <a:p>
          <a:pPr algn="ctr"/>
          <a:endParaRPr lang="th-TH" sz="1200" b="1">
            <a:solidFill>
              <a:sysClr val="windowText" lastClr="000000"/>
            </a:solidFill>
            <a:cs typeface="+mn-cs"/>
          </a:endParaRPr>
        </a:p>
        <a:p>
          <a:pPr algn="ctr"/>
          <a:endParaRPr lang="th-TH" sz="2000" b="1">
            <a:solidFill>
              <a:sysClr val="windowText" lastClr="000000"/>
            </a:solidFill>
            <a:cs typeface="+mn-cs"/>
          </a:endParaRPr>
        </a:p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..........................................</a:t>
          </a:r>
        </a:p>
        <a:p>
          <a:pPr algn="ctr"/>
          <a:r>
            <a:rPr lang="en-US" sz="1200" b="1">
              <a:solidFill>
                <a:sysClr val="windowText" lastClr="000000"/>
              </a:solidFill>
              <a:cs typeface="+mn-cs"/>
            </a:rPr>
            <a:t>(</a:t>
          </a:r>
          <a:r>
            <a:rPr lang="th-TH" sz="1200" b="1">
              <a:solidFill>
                <a:sysClr val="windowText" lastClr="000000"/>
              </a:solidFill>
              <a:cs typeface="+mn-cs"/>
            </a:rPr>
            <a:t>คุณวิเชียร</a:t>
          </a:r>
          <a:r>
            <a:rPr lang="th-TH" sz="1200" b="1" baseline="0">
              <a:solidFill>
                <a:sysClr val="windowText" lastClr="000000"/>
              </a:solidFill>
              <a:cs typeface="+mn-cs"/>
            </a:rPr>
            <a:t> ขันทะมาส)</a:t>
          </a:r>
        </a:p>
        <a:p>
          <a:pPr algn="ctr"/>
          <a:r>
            <a:rPr lang="th-TH" sz="1200" b="1" baseline="0">
              <a:solidFill>
                <a:sysClr val="windowText" lastClr="000000"/>
              </a:solidFill>
              <a:cs typeface="+mn-cs"/>
            </a:rPr>
            <a:t>รองกรรมการผู้จัดการอาวุโส</a:t>
          </a:r>
        </a:p>
      </xdr:txBody>
    </xdr:sp>
    <xdr:clientData/>
  </xdr:twoCellAnchor>
  <xdr:twoCellAnchor>
    <xdr:from>
      <xdr:col>5</xdr:col>
      <xdr:colOff>428635</xdr:colOff>
      <xdr:row>60</xdr:row>
      <xdr:rowOff>16666</xdr:rowOff>
    </xdr:from>
    <xdr:to>
      <xdr:col>7</xdr:col>
      <xdr:colOff>369099</xdr:colOff>
      <xdr:row>68</xdr:row>
      <xdr:rowOff>6083</xdr:rowOff>
    </xdr:to>
    <xdr:sp macro="" textlink="">
      <xdr:nvSpPr>
        <xdr:cNvPr id="9" name="Rectangle 8"/>
        <xdr:cNvSpPr/>
      </xdr:nvSpPr>
      <xdr:spPr>
        <a:xfrm>
          <a:off x="4976823" y="13720760"/>
          <a:ext cx="2369339" cy="141816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ผู้อนุมัติ</a:t>
          </a:r>
        </a:p>
        <a:p>
          <a:pPr algn="ctr"/>
          <a:endParaRPr lang="th-TH" sz="1200" b="1">
            <a:solidFill>
              <a:sysClr val="windowText" lastClr="000000"/>
            </a:solidFill>
            <a:cs typeface="+mn-cs"/>
          </a:endParaRPr>
        </a:p>
        <a:p>
          <a:pPr algn="ctr"/>
          <a:endParaRPr lang="th-TH" sz="2000" b="1">
            <a:solidFill>
              <a:sysClr val="windowText" lastClr="000000"/>
            </a:solidFill>
            <a:cs typeface="+mn-cs"/>
          </a:endParaRPr>
        </a:p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........................................</a:t>
          </a:r>
        </a:p>
        <a:p>
          <a:pPr algn="ctr"/>
          <a:r>
            <a:rPr lang="th-TH" sz="1200" b="1">
              <a:solidFill>
                <a:sysClr val="windowText" lastClr="000000"/>
              </a:solidFill>
              <a:cs typeface="+mn-cs"/>
            </a:rPr>
            <a:t>(คุณศราวุธฒ์</a:t>
          </a:r>
          <a:r>
            <a:rPr lang="th-TH" sz="1200" b="1" baseline="0">
              <a:solidFill>
                <a:sysClr val="windowText" lastClr="000000"/>
              </a:solidFill>
              <a:cs typeface="+mn-cs"/>
            </a:rPr>
            <a:t> คิวเจริญ)</a:t>
          </a:r>
        </a:p>
        <a:p>
          <a:pPr algn="ctr"/>
          <a:r>
            <a:rPr lang="en-US" sz="1400" b="1" baseline="0">
              <a:solidFill>
                <a:sysClr val="windowText" lastClr="000000"/>
              </a:solidFill>
              <a:cs typeface="+mn-cs"/>
            </a:rPr>
            <a:t>Product Champion</a:t>
          </a:r>
          <a:endParaRPr lang="th-TH" sz="1200" b="1" baseline="0">
            <a:solidFill>
              <a:sysClr val="windowText" lastClr="000000"/>
            </a:solidFill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oduct\d\RootNet\Bud2002\SMBbud\New45\45BSUMRZ_Y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wattana\D\week\PIG-4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job_c\PD_97\sl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wattana\D\week\VFF_Rep\VFF_Rep\present\&#3605;&#3657;&#3609;&#3607;&#3640;&#3609;&#3627;&#3617;&#3641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ar\mobile\Containers\Data\Application\6FAA2476-AC89-4654-8967-17A0A4D4DFAF\Documents\kThirdOpenReceivePath_kso_\C:\Sales_BUD201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FT1269-X2014\Documents%20and%20Settings\Pun_Punn.PUN\Desktop\DATA\WINDOWS\TEMP\iNotes%20Web%20Access\BFMs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1;&#3619;&#3632;&#3585;&#3634;&#3624;&#3619;&#3634;&#3588;&#3634;&#3627;&#3617;&#3641;/&#3652;&#3615;&#3621;&#3660;&#3611;&#3619;&#3632;&#3585;&#3634;&#3624;&#3619;&#3634;&#3588;&#3634;/&#3648;&#3604;&#3639;&#3629;&#3609;%2002/&#3627;&#3617;&#3641;&#3626;&#3604;/&#3611;&#3619;&#3632;&#3585;&#3634;&#3624;&#3619;&#3634;&#3588;&#3634;&#3627;&#3617;&#3641;%20&#3619;&#3623;&#3617;&#3607;&#3640;&#3585;&#3594;&#3656;&#3629;&#3591;&#3607;&#3634;&#3591;%20&#3617;&#3637;&#3612;&#3621;%2004.02.2019%20(&#3611;&#3619;&#3633;&#3610;&#3619;&#3634;&#3588;&#3634;%20&#3627;&#3617;&#3641;%20S%20-%20&#3619;&#3634;&#3623;&#3609;&#3617;%20&#3586;&#3638;&#3657;&#3609;%202%20&#3610;&#3634;&#3607;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wattana\D\VFOOD_Q1(04MAY'05)\XLS\0245\FBH_0245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04SMB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FT1269-X2014\MIS\BUDGET'10\DataWork\C_42_Q4_SGV\Bangkok%20Feedmill\DataWork\C_cpf15\BangkokFeedmill\AR-PURCH\AR-AP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udget50\Promix\PromixBA\Pmix4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FT1269-X2014\Documents%20and%20Settings\Pun_Punn.PUN\Desktop\DataWork\C_42_Q4_SGV\Bangkok%20Feedmill\DataWork\C_cpf15\BangkokFeedmill\AR-PURCH\AR-AP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ocuments\Pwt2002\0445\FBH_0245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ocuments\Pwt2002\0245\FBH_024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FT1269-X2014\Documents%20and%20Settings\Pun_Punn.PUN\Desktop\Mis\Mis\Bpw\MIDD\AJM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lakjit\d\Pwt97\04SMB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FT1269-X2014\Users\CPUSER\Desktop\BW\TT-UPC\&#3611;&#3619;&#3632;&#3594;&#3640;&#3617;&#3648;&#3586;&#3605;\DataWork\C_42_Q4_SGV\Bangkok%20Feedmill\DataWork\C_cpf15\BangkokFeedmill\FORM_CPF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wattana\D\Pwt2003\0246\Vfq0146\0245\FBH_024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wattana\D\Pwt2003\0246\Vfq0146\0445\FBH_024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FT1269-X2014\Documents%20and%20Settings\Pun_Punn.PUN\Desktop\&#3611;&#3619;&#3632;&#3594;&#3640;&#3617;&#3648;&#3586;&#3605;\DataWork\C_42_Q4_SGV\Bangkok%20Feedmill\DataWork\C_cpf15\BangkokFeedmill\FORM_CPF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FT1269-X2014\MIS\Performance\PL\MT_M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_Y"/>
      <sheetName val="Summ_M"/>
      <sheetName val="Summ_M (2)"/>
      <sheetName val="Summ_M (21)"/>
      <sheetName val="Summ_M (3)"/>
      <sheetName val="Summ_TO dbf"/>
      <sheetName val="00"/>
      <sheetName val="XX"/>
      <sheetName val="Ohter"/>
      <sheetName val="ChangeWeek"/>
      <sheetName val="T"/>
      <sheetName val="Table"/>
      <sheetName val="ตัวอย่างโทรศัพท์มือถือ"/>
      <sheetName val="DATA"/>
      <sheetName val="Summ_M_(2)"/>
      <sheetName val="Summ_M_(21)"/>
      <sheetName val="Summ_M_(3)"/>
      <sheetName val="Summ_TO_dbf"/>
      <sheetName val="Summ_M_(2)1"/>
      <sheetName val="Summ_M_(21)1"/>
      <sheetName val="Summ_M_(3)1"/>
      <sheetName val="Summ_TO_dbf1"/>
      <sheetName val="Masterช่องทาง"/>
      <sheetName val="Saleman Master"/>
      <sheetName val="สูตร"/>
      <sheetName val="เป็ดสด"/>
      <sheetName val="สูตร (2)"/>
      <sheetName val="FMVLI5"/>
      <sheetName val="FMVLI2"/>
      <sheetName val="กุ้ง ปลา"/>
      <sheetName val="สัตว์น้ำ"/>
      <sheetName val="ชิ้นส่วนไก่"/>
      <sheetName val="ไก่กลมชำแหละ"/>
      <sheetName val="หมูp"/>
      <sheetName val="หมู-ชำแหละ"/>
      <sheetName val="เป็ด"/>
      <sheetName val="ไข่"/>
      <sheetName val="มาริเนตไก่"/>
      <sheetName val="RTEไก่"/>
      <sheetName val="Rejectไก่"/>
      <sheetName val="RTEเป็ด"/>
      <sheetName val="ไส้กรอก"/>
      <sheetName val="สุกรแปรรูป มาสเตอร์เชฟ"/>
      <sheetName val="หมูมาริเนต"/>
      <sheetName val="ไก่เหนียว"/>
      <sheetName val="RTE เป็ด"/>
      <sheetName val="Sheet1"/>
      <sheetName val="ไข่ลม"/>
      <sheetName val="ไก่C"/>
      <sheetName val="ไก่ไข่ปลด"/>
      <sheetName val="เต้าหู้ไข่+ลูกชิ้นหมู"/>
      <sheetName val="ไก่ซีเสียบไม้"/>
      <sheetName val="Oper Code"/>
      <sheetName val="GR"/>
      <sheetName val="dataพนักงาน"/>
      <sheetName val="Sheet2"/>
      <sheetName val="Master"/>
      <sheetName val="Menu"/>
      <sheetName val="Bank"/>
      <sheetName val="Summ_M_(2)2"/>
      <sheetName val="Summ_M_(21)2"/>
      <sheetName val="Summ_M_(3)2"/>
      <sheetName val="Summ_TO_dbf2"/>
      <sheetName val="Saleman_Master"/>
      <sheetName val="สูตร_(2)"/>
      <sheetName val="กุ้ง_ปลา"/>
      <sheetName val="สุกรแปรรูป_มาสเตอร์เชฟ"/>
      <sheetName val="RTE_เป็ด"/>
      <sheetName val="Oper_C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-TOT&amp;PACK"/>
      <sheetName val="P&amp;L-TOT&amp;PACK (000)"/>
      <sheetName val="หมุส่งออก"/>
      <sheetName val="ผลได้การผลิต -compare"/>
      <sheetName val="ผลได้การผลิต-เรียงเดือน"/>
      <sheetName val="ผลได้การผลิต-ส่งออก"/>
      <sheetName val="ผลได้การผลิต-ภายใน"/>
      <sheetName val="สินค้าคงเหลือ"/>
      <sheetName val="ผลได้การผลิต"/>
      <sheetName val="Sale (%)"/>
      <sheetName val="@Sale"/>
      <sheetName val="ธุรกิจหมู"/>
      <sheetName val="ธุรกิจหมู (2)"/>
      <sheetName val="ธุรกิจหมู (3)"/>
      <sheetName val="ธุรกิจหมู (4)"/>
      <sheetName val="ธุรกิจหมู (5)"/>
      <sheetName val="@Sale&amp;Cost"/>
      <sheetName val="Rep(Jan-Jun)"/>
      <sheetName val="PRODMIX"/>
      <sheetName val="โรงชำแหละหมู"/>
      <sheetName val="โรงบางคล้า"/>
      <sheetName val="โรงแปดริ้ว"/>
      <sheetName val="Report เรียงเดือน"/>
      <sheetName val="Rep_Jan_Jun_"/>
      <sheetName val="SUM - Mapping"/>
      <sheetName val="key"/>
      <sheetName val="P&amp;L-TOT&amp;PACK_(000)"/>
      <sheetName val="ผลได้การผลิต_-compare"/>
      <sheetName val="Sale_(%)"/>
      <sheetName val="ธุรกิจหมู_(2)"/>
      <sheetName val="ธุรกิจหมู_(3)"/>
      <sheetName val="ธุรกิจหมู_(4)"/>
      <sheetName val="ธุรกิจหมู_(5)"/>
      <sheetName val="Report_เรียงเดือน"/>
      <sheetName val="SUM_-_Mapping"/>
      <sheetName val="คีย์ข้อมูลรายละเอียดต่างๆ"/>
      <sheetName val="P&amp;L-TOT&amp;PACK_(000)1"/>
      <sheetName val="ผลได้การผลิต_-compare1"/>
      <sheetName val="Sale_(%)1"/>
      <sheetName val="ธุรกิจหมู_(2)1"/>
      <sheetName val="ธุรกิจหมู_(3)1"/>
      <sheetName val="ธุรกิจหมู_(4)1"/>
      <sheetName val="ธุรกิจหมู_(5)1"/>
      <sheetName val="Report_เรียงเดือน1"/>
      <sheetName val="SUM_-_Mapping1"/>
      <sheetName val="master58"/>
      <sheetName val="สรุปจำนวน"/>
      <sheetName val="ALL"/>
      <sheetName val="SUMMARY (%)"/>
      <sheetName val="ข้อมูลรายชื่อผู้ประสานงาน"/>
      <sheetName val="รายชื่อ ผสย.ใหม่ ปี 2559"/>
      <sheetName val="CPFTH"/>
      <sheetName val="Sheet1"/>
      <sheetName val="Sheet2"/>
      <sheetName val="Config"/>
      <sheetName val="PD"/>
      <sheetName val="wt02ปลด"/>
      <sheetName val="ลูกหนี้(เก่า)"/>
      <sheetName val="bfm"/>
      <sheetName val="Menu"/>
      <sheetName val="Graph_Tang_KAIJOA-SMB"/>
      <sheetName val="Main"/>
      <sheetName val="MDY"/>
      <sheetName val="ไก่หมูสะสม"/>
      <sheetName val="TCustomer"/>
      <sheetName val="Data"/>
      <sheetName val="slc"/>
      <sheetName val="Table"/>
      <sheetName val="P&amp;L-TOT&amp;PACK_(000)2"/>
      <sheetName val="ผลได้การผลิต_-compare2"/>
      <sheetName val="Sale_(%)2"/>
      <sheetName val="ธุรกิจหมู_(2)2"/>
      <sheetName val="ธุรกิจหมู_(3)2"/>
      <sheetName val="ธุรกิจหมู_(4)2"/>
      <sheetName val="ธุรกิจหมู_(5)2"/>
      <sheetName val="Report_เรียงเดือน2"/>
      <sheetName val="SUM_-_Mapping2"/>
      <sheetName val="SUMMARY_(%)"/>
      <sheetName val="รายชื่อ_ผสย_ใหม่_ปี_2559"/>
      <sheetName val="cost_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Z1" t="str">
            <v>PDXSTD01(HEN)</v>
          </cell>
          <cell r="AA1" t="str">
            <v>PDXSTD01(HEN)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 t="str">
            <v>PDXSTD01(HEN)</v>
          </cell>
        </row>
        <row r="3">
          <cell r="B3" t="str">
            <v>(บาท/หน่วย)</v>
          </cell>
          <cell r="C3" t="str">
            <v>(บาท/หน่วย)</v>
          </cell>
          <cell r="D3" t="str">
            <v xml:space="preserve">(หน่วย : '000)  </v>
          </cell>
          <cell r="E3" t="str">
            <v xml:space="preserve">(หน่วย : '000)  </v>
          </cell>
          <cell r="F3">
            <v>0</v>
          </cell>
          <cell r="G3">
            <v>0</v>
          </cell>
          <cell r="H3" t="str">
            <v>(บาท/หน่วย)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 t="str">
            <v xml:space="preserve">(หน่วย : '000)  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 t="str">
            <v xml:space="preserve">(หน่วย : '000)  </v>
          </cell>
        </row>
        <row r="4">
          <cell r="B4" t="str">
            <v>ธันวาคม</v>
          </cell>
          <cell r="C4" t="str">
            <v>พฤศจิกายน</v>
          </cell>
          <cell r="D4" t="str">
            <v>ตุลาคม</v>
          </cell>
          <cell r="E4" t="str">
            <v>กันยายน</v>
          </cell>
          <cell r="F4" t="str">
            <v>สิงหาคม</v>
          </cell>
          <cell r="G4" t="str">
            <v>กรกฎาคม</v>
          </cell>
          <cell r="H4" t="str">
            <v>มิถุนายน</v>
          </cell>
          <cell r="I4" t="str">
            <v>พฤษภาคม</v>
          </cell>
          <cell r="J4" t="str">
            <v>เมษายน</v>
          </cell>
          <cell r="K4" t="str">
            <v>มีนาคม</v>
          </cell>
          <cell r="L4" t="str">
            <v>กุมภาพันธ์</v>
          </cell>
          <cell r="M4" t="str">
            <v>มกราคม</v>
          </cell>
          <cell r="U4" t="str">
            <v>มกราคม</v>
          </cell>
          <cell r="V4" t="str">
            <v>กุมภาพันธ์</v>
          </cell>
          <cell r="W4" t="str">
            <v>มีนาคม</v>
          </cell>
          <cell r="X4" t="str">
            <v>เมษายน</v>
          </cell>
          <cell r="Y4" t="str">
            <v>พฤษภาคม</v>
          </cell>
          <cell r="Z4" t="str">
            <v>มิถุนายน</v>
          </cell>
          <cell r="AA4" t="str">
            <v>กรกฎาคม</v>
          </cell>
          <cell r="AB4" t="str">
            <v>สิงหาคม</v>
          </cell>
          <cell r="AC4" t="str">
            <v>กันยายน</v>
          </cell>
          <cell r="AD4" t="str">
            <v>ตุลาคม</v>
          </cell>
          <cell r="AE4" t="str">
            <v>พฤศจิกายน</v>
          </cell>
          <cell r="AF4" t="str">
            <v>ธันวาคม</v>
          </cell>
        </row>
        <row r="7">
          <cell r="U7">
            <v>597.17435999999998</v>
          </cell>
          <cell r="V7">
            <v>405.97953999999999</v>
          </cell>
          <cell r="W7">
            <v>433.69049000000001</v>
          </cell>
          <cell r="X7">
            <v>417.43897999999996</v>
          </cell>
          <cell r="Y7">
            <v>510.48129</v>
          </cell>
          <cell r="Z7">
            <v>464.57721000000004</v>
          </cell>
          <cell r="AA7">
            <v>8650.8150300000052</v>
          </cell>
          <cell r="AB7">
            <v>8852.3174500000023</v>
          </cell>
          <cell r="AC7">
            <v>9980.1145899999974</v>
          </cell>
          <cell r="AD7">
            <v>0</v>
          </cell>
          <cell r="AE7">
            <v>0</v>
          </cell>
          <cell r="AF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15.214979045646411</v>
          </cell>
          <cell r="F8">
            <v>18.727619472119134</v>
          </cell>
          <cell r="G8">
            <v>21.29654647927434</v>
          </cell>
          <cell r="H8">
            <v>48.188951563078184</v>
          </cell>
          <cell r="I8">
            <v>46.438074586435867</v>
          </cell>
          <cell r="J8">
            <v>46.271339729701339</v>
          </cell>
          <cell r="K8">
            <v>47.880956393579211</v>
          </cell>
          <cell r="L8">
            <v>49.991095979861463</v>
          </cell>
          <cell r="M8">
            <v>48.680529251121897</v>
          </cell>
          <cell r="U8">
            <v>29070.763899999998</v>
          </cell>
          <cell r="V8">
            <v>20295.362150000004</v>
          </cell>
          <cell r="W8">
            <v>20765.515440000003</v>
          </cell>
          <cell r="X8">
            <v>19315.460859999999</v>
          </cell>
          <cell r="Y8">
            <v>23705.768219999998</v>
          </cell>
          <cell r="Z8">
            <v>22387.488670000002</v>
          </cell>
          <cell r="AA8">
            <v>184232.48437000017</v>
          </cell>
          <cell r="AB8">
            <v>165782.83265000003</v>
          </cell>
          <cell r="AC8">
            <v>151847.23435999997</v>
          </cell>
          <cell r="AD8">
            <v>0</v>
          </cell>
          <cell r="AE8">
            <v>0</v>
          </cell>
          <cell r="AF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-14.73162773675128</v>
          </cell>
          <cell r="F9">
            <v>-17.601360196363061</v>
          </cell>
          <cell r="G9">
            <v>-20.001149261655168</v>
          </cell>
          <cell r="H9">
            <v>-41.767936744034422</v>
          </cell>
          <cell r="I9">
            <v>-40.51326701905176</v>
          </cell>
          <cell r="J9">
            <v>-39.107091148986598</v>
          </cell>
          <cell r="K9">
            <v>-41.83899513221975</v>
          </cell>
          <cell r="L9">
            <v>-40.811656148977356</v>
          </cell>
          <cell r="M9">
            <v>-40.350511080214496</v>
          </cell>
          <cell r="U9">
            <v>-24096.29063</v>
          </cell>
          <cell r="V9">
            <v>-16568.697389999998</v>
          </cell>
          <cell r="W9">
            <v>-18145.174299999999</v>
          </cell>
          <cell r="X9">
            <v>-16324.824239999991</v>
          </cell>
          <cell r="Y9">
            <v>-20681.264809999997</v>
          </cell>
          <cell r="Z9">
            <v>-19404.431519999998</v>
          </cell>
          <cell r="AA9">
            <v>-173026.24265000003</v>
          </cell>
          <cell r="AB9">
            <v>-155812.8280100002</v>
          </cell>
          <cell r="AC9">
            <v>-147023.33291000008</v>
          </cell>
          <cell r="AD9">
            <v>0</v>
          </cell>
          <cell r="AE9">
            <v>0</v>
          </cell>
          <cell r="AF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0.48335130889513067</v>
          </cell>
          <cell r="F10">
            <v>1.1262592757560732</v>
          </cell>
          <cell r="G10">
            <v>1.2953972176191719</v>
          </cell>
          <cell r="H10">
            <v>6.4210148190437621</v>
          </cell>
          <cell r="I10">
            <v>5.9248075673841072</v>
          </cell>
          <cell r="J10">
            <v>7.1642485807147409</v>
          </cell>
          <cell r="K10">
            <v>6.0419612613594609</v>
          </cell>
          <cell r="L10">
            <v>9.1794398308841068</v>
          </cell>
          <cell r="M10">
            <v>8.330018170907401</v>
          </cell>
          <cell r="U10">
            <v>4974.4732699999986</v>
          </cell>
          <cell r="V10">
            <v>3726.6647600000069</v>
          </cell>
          <cell r="W10">
            <v>2620.3411400000041</v>
          </cell>
          <cell r="X10">
            <v>2990.6366200000084</v>
          </cell>
          <cell r="Y10">
            <v>3024.5034100000012</v>
          </cell>
          <cell r="Z10">
            <v>2983.0571500000042</v>
          </cell>
          <cell r="AA10">
            <v>11206.241720000136</v>
          </cell>
          <cell r="AB10">
            <v>9970.0046399998246</v>
          </cell>
          <cell r="AC10">
            <v>4823.9014499998884</v>
          </cell>
          <cell r="AD10">
            <v>0</v>
          </cell>
          <cell r="AE10">
            <v>0</v>
          </cell>
          <cell r="AF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3.1768121891264517E-2</v>
          </cell>
          <cell r="F11">
            <v>6.0138944911434102E-2</v>
          </cell>
          <cell r="G11">
            <v>6.0826633035541422E-2</v>
          </cell>
          <cell r="H11">
            <v>0.13324661796467616</v>
          </cell>
          <cell r="I11">
            <v>0.12758512535562119</v>
          </cell>
          <cell r="J11">
            <v>0.15483123295252343</v>
          </cell>
          <cell r="K11">
            <v>0.12618714654934673</v>
          </cell>
          <cell r="L11">
            <v>0.18362149600764854</v>
          </cell>
          <cell r="M11">
            <v>0.17111601494586107</v>
          </cell>
          <cell r="U11">
            <v>0.17111601494586109</v>
          </cell>
          <cell r="V11">
            <v>0.18362149600764854</v>
          </cell>
          <cell r="W11">
            <v>0.12618714654934679</v>
          </cell>
          <cell r="X11">
            <v>0.15483123295252343</v>
          </cell>
          <cell r="Y11">
            <v>0.12758512535562122</v>
          </cell>
          <cell r="Z11">
            <v>0.13324661796467607</v>
          </cell>
          <cell r="AA11">
            <v>6.0826633035541505E-2</v>
          </cell>
          <cell r="AB11">
            <v>6.0138944911433949E-2</v>
          </cell>
          <cell r="AC11">
            <v>3.1768121891264517E-2</v>
          </cell>
          <cell r="AD11">
            <v>0</v>
          </cell>
          <cell r="AE11">
            <v>0</v>
          </cell>
          <cell r="AF11">
            <v>0</v>
          </cell>
        </row>
        <row r="13">
          <cell r="U13">
            <v>767.99461999999994</v>
          </cell>
          <cell r="V13">
            <v>591.12866000000008</v>
          </cell>
          <cell r="W13">
            <v>739.33960000000002</v>
          </cell>
          <cell r="X13">
            <v>843.76049</v>
          </cell>
          <cell r="Y13">
            <v>658.0760600000001</v>
          </cell>
          <cell r="Z13">
            <v>551.72418000000005</v>
          </cell>
          <cell r="AA13">
            <v>596.84451000000001</v>
          </cell>
          <cell r="AB13">
            <v>475.51188999999999</v>
          </cell>
          <cell r="AC13">
            <v>596.82044999999994</v>
          </cell>
          <cell r="AD13">
            <v>0</v>
          </cell>
          <cell r="AE13">
            <v>0</v>
          </cell>
          <cell r="AF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46.278096569914787</v>
          </cell>
          <cell r="F14">
            <v>52.653533858007208</v>
          </cell>
          <cell r="G14">
            <v>55.83196764262771</v>
          </cell>
          <cell r="H14">
            <v>53.473577975139676</v>
          </cell>
          <cell r="I14">
            <v>47.41773124219106</v>
          </cell>
          <cell r="J14">
            <v>43.700517892227921</v>
          </cell>
          <cell r="K14">
            <v>39.168996615357798</v>
          </cell>
          <cell r="L14">
            <v>38.404634128211597</v>
          </cell>
          <cell r="M14">
            <v>40.885396033112819</v>
          </cell>
          <cell r="U14">
            <v>31399.764189999987</v>
          </cell>
          <cell r="V14">
            <v>22702.079909999993</v>
          </cell>
          <cell r="W14">
            <v>28959.190289999991</v>
          </cell>
          <cell r="X14">
            <v>36872.770389999998</v>
          </cell>
          <cell r="Y14">
            <v>31204.473750000001</v>
          </cell>
          <cell r="Z14">
            <v>29502.665960000002</v>
          </cell>
          <cell r="AA14">
            <v>33323.003369999991</v>
          </cell>
          <cell r="AB14">
            <v>25037.381399999998</v>
          </cell>
          <cell r="AC14">
            <v>27619.714419999997</v>
          </cell>
          <cell r="AD14">
            <v>0</v>
          </cell>
          <cell r="AE14">
            <v>0</v>
          </cell>
          <cell r="AF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-42.345102031942794</v>
          </cell>
          <cell r="F15">
            <v>-45.500024952057451</v>
          </cell>
          <cell r="G15">
            <v>-50.514919589358371</v>
          </cell>
          <cell r="H15">
            <v>-47.590068156882296</v>
          </cell>
          <cell r="I15">
            <v>-44.996278515282874</v>
          </cell>
          <cell r="J15">
            <v>-41.66798401522685</v>
          </cell>
          <cell r="K15">
            <v>-34.366077686086342</v>
          </cell>
          <cell r="L15">
            <v>-34.337263464775951</v>
          </cell>
          <cell r="M15">
            <v>-34.801922987429272</v>
          </cell>
          <cell r="U15">
            <v>-26727.689620000008</v>
          </cell>
          <cell r="V15">
            <v>-20297.740539999966</v>
          </cell>
          <cell r="W15">
            <v>-25408.202130000001</v>
          </cell>
          <cell r="X15">
            <v>-35157.798609999976</v>
          </cell>
          <cell r="Y15">
            <v>-29610.97368000001</v>
          </cell>
          <cell r="Z15">
            <v>-26256.591329999999</v>
          </cell>
          <cell r="AA15">
            <v>-30149.55243</v>
          </cell>
          <cell r="AB15">
            <v>-21635.802859999996</v>
          </cell>
          <cell r="AC15">
            <v>-25272.42285000001</v>
          </cell>
          <cell r="AD15">
            <v>0</v>
          </cell>
          <cell r="AE15">
            <v>0</v>
          </cell>
          <cell r="AF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3.9329945379719931</v>
          </cell>
          <cell r="F16">
            <v>7.1535089059497565</v>
          </cell>
          <cell r="G16">
            <v>5.3170480532693389</v>
          </cell>
          <cell r="H16">
            <v>5.8835098182573802</v>
          </cell>
          <cell r="I16">
            <v>2.4214527269081856</v>
          </cell>
          <cell r="J16">
            <v>2.0325338770010717</v>
          </cell>
          <cell r="K16">
            <v>4.8029189292714562</v>
          </cell>
          <cell r="L16">
            <v>4.0673706634356463</v>
          </cell>
          <cell r="M16">
            <v>6.0834730456835473</v>
          </cell>
          <cell r="U16">
            <v>4672.0745699999788</v>
          </cell>
          <cell r="V16">
            <v>2404.339370000027</v>
          </cell>
          <cell r="W16">
            <v>3550.9881599999899</v>
          </cell>
          <cell r="X16">
            <v>1714.9717800000217</v>
          </cell>
          <cell r="Y16">
            <v>1593.500069999991</v>
          </cell>
          <cell r="Z16">
            <v>3246.0746300000028</v>
          </cell>
          <cell r="AA16">
            <v>3173.4509399999915</v>
          </cell>
          <cell r="AB16">
            <v>3401.5785400000022</v>
          </cell>
          <cell r="AC16">
            <v>2347.2915699999867</v>
          </cell>
          <cell r="AD16">
            <v>0</v>
          </cell>
          <cell r="AE16">
            <v>0</v>
          </cell>
          <cell r="AF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8.498609125010595E-2</v>
          </cell>
          <cell r="F17">
            <v>0.13585999612563321</v>
          </cell>
          <cell r="G17">
            <v>9.5233040814591899E-2</v>
          </cell>
          <cell r="H17">
            <v>0.1100264848743182</v>
          </cell>
          <cell r="I17">
            <v>5.1066397810986791E-2</v>
          </cell>
          <cell r="J17">
            <v>4.6510521500308238E-2</v>
          </cell>
          <cell r="K17">
            <v>0.12262042289304589</v>
          </cell>
          <cell r="L17">
            <v>0.10590832996499772</v>
          </cell>
          <cell r="M17">
            <v>0.14879330117669845</v>
          </cell>
          <cell r="U17">
            <v>0.14879330117669845</v>
          </cell>
          <cell r="V17">
            <v>0.10590832996499781</v>
          </cell>
          <cell r="W17">
            <v>0.12262042289304598</v>
          </cell>
          <cell r="X17">
            <v>4.6510521500308176E-2</v>
          </cell>
          <cell r="Y17">
            <v>5.1066397810986666E-2</v>
          </cell>
          <cell r="Z17">
            <v>0.11002648487431821</v>
          </cell>
          <cell r="AA17">
            <v>9.5233040814591871E-2</v>
          </cell>
          <cell r="AB17">
            <v>0.13585999612563326</v>
          </cell>
          <cell r="AC17">
            <v>8.498609125010595E-2</v>
          </cell>
          <cell r="AD17">
            <v>0</v>
          </cell>
          <cell r="AE17">
            <v>0</v>
          </cell>
          <cell r="AF17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58.504400000000004</v>
          </cell>
          <cell r="AB19">
            <v>27.670650000000002</v>
          </cell>
          <cell r="AC19">
            <v>90.245999999999995</v>
          </cell>
          <cell r="AD19">
            <v>0</v>
          </cell>
          <cell r="AE19">
            <v>0</v>
          </cell>
          <cell r="AF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18.973125789508678</v>
          </cell>
          <cell r="F20">
            <v>24.449488176099944</v>
          </cell>
          <cell r="G20">
            <v>26.953032592420399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1576.8710000000001</v>
          </cell>
          <cell r="AB20">
            <v>676.53323</v>
          </cell>
          <cell r="AC20">
            <v>1712.2487100000001</v>
          </cell>
          <cell r="AD20">
            <v>0</v>
          </cell>
          <cell r="AE20">
            <v>0</v>
          </cell>
          <cell r="AF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-15.095032356004699</v>
          </cell>
          <cell r="F21">
            <v>-22.587447349447878</v>
          </cell>
          <cell r="G21">
            <v>-25.620234204606831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-1498.89643</v>
          </cell>
          <cell r="AB21">
            <v>-625.00934999999993</v>
          </cell>
          <cell r="AC21">
            <v>-1362.26629</v>
          </cell>
          <cell r="AD21">
            <v>0</v>
          </cell>
          <cell r="AE21">
            <v>0</v>
          </cell>
          <cell r="AF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3.8780934335039792</v>
          </cell>
          <cell r="F22">
            <v>1.8620408266520663</v>
          </cell>
          <cell r="G22">
            <v>1.3327983878135683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77.974570000000085</v>
          </cell>
          <cell r="AB22">
            <v>51.523880000000077</v>
          </cell>
          <cell r="AC22">
            <v>349.98242000000005</v>
          </cell>
          <cell r="AD22">
            <v>0</v>
          </cell>
          <cell r="AE22">
            <v>0</v>
          </cell>
          <cell r="AF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0.20439928963357201</v>
          </cell>
          <cell r="F23">
            <v>7.6158683291876153E-2</v>
          </cell>
          <cell r="G23">
            <v>4.944892131315759E-2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4.9448921313157562E-2</v>
          </cell>
          <cell r="AB23">
            <v>7.615868329187625E-2</v>
          </cell>
          <cell r="AC23">
            <v>0.20439928963357201</v>
          </cell>
          <cell r="AD23">
            <v>0</v>
          </cell>
          <cell r="AE23">
            <v>0</v>
          </cell>
          <cell r="AF23">
            <v>0</v>
          </cell>
        </row>
        <row r="25">
          <cell r="U25">
            <v>23.784220000000001</v>
          </cell>
          <cell r="V25">
            <v>11.37852</v>
          </cell>
          <cell r="W25">
            <v>13.217180000000001</v>
          </cell>
          <cell r="X25">
            <v>20.668330000000001</v>
          </cell>
          <cell r="Y25">
            <v>23.497400000000003</v>
          </cell>
          <cell r="Z25">
            <v>21.397830000000003</v>
          </cell>
          <cell r="AA25">
            <v>1568.6149599999999</v>
          </cell>
          <cell r="AB25">
            <v>1684.03322</v>
          </cell>
          <cell r="AC25">
            <v>1574.2057399999999</v>
          </cell>
          <cell r="AD25">
            <v>0</v>
          </cell>
          <cell r="AE25">
            <v>0</v>
          </cell>
          <cell r="AF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30.791630285886274</v>
          </cell>
          <cell r="F26">
            <v>39.1608438163708</v>
          </cell>
          <cell r="G26">
            <v>31.555975011229012</v>
          </cell>
          <cell r="H26">
            <v>67.212087861245749</v>
          </cell>
          <cell r="I26">
            <v>69.237539046873266</v>
          </cell>
          <cell r="J26">
            <v>68.386007964842833</v>
          </cell>
          <cell r="K26">
            <v>77.957213263343618</v>
          </cell>
          <cell r="L26">
            <v>71.898850641383945</v>
          </cell>
          <cell r="M26">
            <v>75.187921655618723</v>
          </cell>
          <cell r="U26">
            <v>1788.2860700000001</v>
          </cell>
          <cell r="V26">
            <v>818.10251000000005</v>
          </cell>
          <cell r="W26">
            <v>1030.3745200000001</v>
          </cell>
          <cell r="X26">
            <v>1413.4245800000001</v>
          </cell>
          <cell r="Y26">
            <v>1626.9021499999999</v>
          </cell>
          <cell r="Z26">
            <v>1438.1928300000002</v>
          </cell>
          <cell r="AA26">
            <v>49499.174479999994</v>
          </cell>
          <cell r="AB26">
            <v>65948.16191000001</v>
          </cell>
          <cell r="AC26">
            <v>48472.361140000008</v>
          </cell>
          <cell r="AD26">
            <v>0</v>
          </cell>
          <cell r="AE26">
            <v>0</v>
          </cell>
          <cell r="AF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-29.517937953904305</v>
          </cell>
          <cell r="F27">
            <v>-33.76766018903119</v>
          </cell>
          <cell r="G27">
            <v>-30.205121217255254</v>
          </cell>
          <cell r="H27">
            <v>-53.940295347705806</v>
          </cell>
          <cell r="I27">
            <v>-56.391082843208181</v>
          </cell>
          <cell r="J27">
            <v>-56.925706624579739</v>
          </cell>
          <cell r="K27">
            <v>-65.229341659869945</v>
          </cell>
          <cell r="L27">
            <v>-62.527201252887018</v>
          </cell>
          <cell r="M27">
            <v>-64.008392118808175</v>
          </cell>
          <cell r="U27">
            <v>-1522.38968</v>
          </cell>
          <cell r="V27">
            <v>-711.46700999999996</v>
          </cell>
          <cell r="W27">
            <v>-862.14794999999992</v>
          </cell>
          <cell r="X27">
            <v>-1176.5592900000001</v>
          </cell>
          <cell r="Y27">
            <v>-1325.0438300000001</v>
          </cell>
          <cell r="Z27">
            <v>-1154.2052699999999</v>
          </cell>
          <cell r="AA27">
            <v>-47380.205009999998</v>
          </cell>
          <cell r="AB27">
            <v>-56865.861520000006</v>
          </cell>
          <cell r="AC27">
            <v>-46467.307360000006</v>
          </cell>
          <cell r="AD27">
            <v>0</v>
          </cell>
          <cell r="AE27">
            <v>0</v>
          </cell>
          <cell r="AF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1.2736923319819695</v>
          </cell>
          <cell r="F28">
            <v>5.3931836273396101</v>
          </cell>
          <cell r="G28">
            <v>1.3508537939737586</v>
          </cell>
          <cell r="H28">
            <v>13.271792513539943</v>
          </cell>
          <cell r="I28">
            <v>12.846456203665085</v>
          </cell>
          <cell r="J28">
            <v>11.460301340263094</v>
          </cell>
          <cell r="K28">
            <v>12.727871603473673</v>
          </cell>
          <cell r="L28">
            <v>9.3716493884969267</v>
          </cell>
          <cell r="M28">
            <v>11.179529536810549</v>
          </cell>
          <cell r="U28">
            <v>265.89639000000011</v>
          </cell>
          <cell r="V28">
            <v>106.63550000000009</v>
          </cell>
          <cell r="W28">
            <v>168.22657000000015</v>
          </cell>
          <cell r="X28">
            <v>236.86528999999996</v>
          </cell>
          <cell r="Y28">
            <v>301.85831999999982</v>
          </cell>
          <cell r="Z28">
            <v>283.98756000000026</v>
          </cell>
          <cell r="AA28">
            <v>2118.9694699999964</v>
          </cell>
          <cell r="AB28">
            <v>9082.300390000004</v>
          </cell>
          <cell r="AC28">
            <v>2005.053780000002</v>
          </cell>
          <cell r="AD28">
            <v>0</v>
          </cell>
          <cell r="AE28">
            <v>0</v>
          </cell>
          <cell r="AF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4.1364887800883418E-2</v>
          </cell>
          <cell r="F29">
            <v>0.13771877982580763</v>
          </cell>
          <cell r="G29">
            <v>4.2808177959738687E-2</v>
          </cell>
          <cell r="H29">
            <v>0.19746139326810602</v>
          </cell>
          <cell r="I29">
            <v>0.18554177951021822</v>
          </cell>
          <cell r="J29">
            <v>0.16758254621551855</v>
          </cell>
          <cell r="K29">
            <v>0.16326740106112111</v>
          </cell>
          <cell r="L29">
            <v>0.1303449123997921</v>
          </cell>
          <cell r="M29">
            <v>0.14868783829423901</v>
          </cell>
          <cell r="U29">
            <v>0.14868783829423896</v>
          </cell>
          <cell r="V29">
            <v>0.13034491239979215</v>
          </cell>
          <cell r="W29">
            <v>0.16326740106112109</v>
          </cell>
          <cell r="X29">
            <v>0.16758254621551857</v>
          </cell>
          <cell r="Y29">
            <v>0.18554177951021814</v>
          </cell>
          <cell r="Z29">
            <v>0.19746139326810594</v>
          </cell>
          <cell r="AA29">
            <v>4.2808177959738708E-2</v>
          </cell>
          <cell r="AB29">
            <v>0.13771877982580763</v>
          </cell>
          <cell r="AC29">
            <v>4.1364887800883425E-2</v>
          </cell>
          <cell r="AD29">
            <v>0</v>
          </cell>
          <cell r="AE29">
            <v>0</v>
          </cell>
          <cell r="AF29">
            <v>0</v>
          </cell>
        </row>
        <row r="31">
          <cell r="U31">
            <v>13.00766</v>
          </cell>
          <cell r="V31">
            <v>5.9656000000000002</v>
          </cell>
          <cell r="W31">
            <v>6.4171300000000002</v>
          </cell>
          <cell r="X31">
            <v>6.0547500000000003</v>
          </cell>
          <cell r="Y31">
            <v>6.3999499999999996</v>
          </cell>
          <cell r="Z31">
            <v>6.3496499999999996</v>
          </cell>
          <cell r="AA31">
            <v>8.3040699999999994</v>
          </cell>
          <cell r="AB31">
            <v>7.4429799999999995</v>
          </cell>
          <cell r="AC31">
            <v>7.71577</v>
          </cell>
          <cell r="AD31">
            <v>0</v>
          </cell>
          <cell r="AE31">
            <v>0</v>
          </cell>
          <cell r="AF31">
            <v>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53.553224111138618</v>
          </cell>
          <cell r="F32">
            <v>65.490314363332971</v>
          </cell>
          <cell r="G32">
            <v>62.578637945007692</v>
          </cell>
          <cell r="H32">
            <v>69.099003882103744</v>
          </cell>
          <cell r="I32">
            <v>72.940568285689736</v>
          </cell>
          <cell r="J32">
            <v>73.467023411371244</v>
          </cell>
          <cell r="K32">
            <v>71.784490886112636</v>
          </cell>
          <cell r="L32">
            <v>69.682067185195123</v>
          </cell>
          <cell r="M32">
            <v>112.14198710605906</v>
          </cell>
          <cell r="U32">
            <v>1458.7048400000001</v>
          </cell>
          <cell r="V32">
            <v>415.69534000000004</v>
          </cell>
          <cell r="W32">
            <v>460.65040999999997</v>
          </cell>
          <cell r="X32">
            <v>444.82446000000004</v>
          </cell>
          <cell r="Y32">
            <v>466.81599</v>
          </cell>
          <cell r="Z32">
            <v>438.75448999999998</v>
          </cell>
          <cell r="AA32">
            <v>519.65738999999996</v>
          </cell>
          <cell r="AB32">
            <v>487.44309999999996</v>
          </cell>
          <cell r="AC32">
            <v>413.20436000000001</v>
          </cell>
          <cell r="AD32">
            <v>0</v>
          </cell>
          <cell r="AE32">
            <v>0</v>
          </cell>
          <cell r="AF32">
            <v>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-44.40500429639556</v>
          </cell>
          <cell r="F33">
            <v>-54.587701431415915</v>
          </cell>
          <cell r="G33">
            <v>-52.367187415327663</v>
          </cell>
          <cell r="H33">
            <v>-56.839479341381022</v>
          </cell>
          <cell r="I33">
            <v>-59.754098078891239</v>
          </cell>
          <cell r="J33">
            <v>-59.66177794293737</v>
          </cell>
          <cell r="K33">
            <v>-58.657005546093032</v>
          </cell>
          <cell r="L33">
            <v>-57.180285302400428</v>
          </cell>
          <cell r="M33">
            <v>-86.991060651954299</v>
          </cell>
          <cell r="U33">
            <v>-1131.5501399999998</v>
          </cell>
          <cell r="V33">
            <v>-341.11471</v>
          </cell>
          <cell r="W33">
            <v>-376.40962999999999</v>
          </cell>
          <cell r="X33">
            <v>-361.23715000000004</v>
          </cell>
          <cell r="Y33">
            <v>-382.42323999999996</v>
          </cell>
          <cell r="Z33">
            <v>-360.91079999999999</v>
          </cell>
          <cell r="AA33">
            <v>-434.86078999999995</v>
          </cell>
          <cell r="AB33">
            <v>-406.29516999999998</v>
          </cell>
          <cell r="AC33">
            <v>-342.61879999999996</v>
          </cell>
          <cell r="AD33">
            <v>0</v>
          </cell>
          <cell r="AE33">
            <v>0</v>
          </cell>
          <cell r="AF33">
            <v>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9.148219814743058</v>
          </cell>
          <cell r="F34">
            <v>10.902612931917055</v>
          </cell>
          <cell r="G34">
            <v>10.211450529680029</v>
          </cell>
          <cell r="H34">
            <v>12.259524540722722</v>
          </cell>
          <cell r="I34">
            <v>13.186470206798496</v>
          </cell>
          <cell r="J34">
            <v>13.805245468433874</v>
          </cell>
          <cell r="K34">
            <v>13.127485340019604</v>
          </cell>
          <cell r="L34">
            <v>12.501781882794695</v>
          </cell>
          <cell r="M34">
            <v>25.150926454104763</v>
          </cell>
          <cell r="U34">
            <v>327.15470000000028</v>
          </cell>
          <cell r="V34">
            <v>74.580630000000042</v>
          </cell>
          <cell r="W34">
            <v>84.240779999999972</v>
          </cell>
          <cell r="X34">
            <v>83.587310000000002</v>
          </cell>
          <cell r="Y34">
            <v>84.392750000000035</v>
          </cell>
          <cell r="Z34">
            <v>77.843689999999981</v>
          </cell>
          <cell r="AA34">
            <v>84.796600000000012</v>
          </cell>
          <cell r="AB34">
            <v>81.147929999999974</v>
          </cell>
          <cell r="AC34">
            <v>70.585560000000044</v>
          </cell>
          <cell r="AD34">
            <v>0</v>
          </cell>
          <cell r="AE34">
            <v>0</v>
          </cell>
          <cell r="AF34">
            <v>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0.17082481898303309</v>
          </cell>
          <cell r="F35">
            <v>0.16647672312932524</v>
          </cell>
          <cell r="G35">
            <v>0.16317789688317536</v>
          </cell>
          <cell r="H35">
            <v>0.17741970002403856</v>
          </cell>
          <cell r="I35">
            <v>0.1807837602135266</v>
          </cell>
          <cell r="J35">
            <v>0.18791077720860941</v>
          </cell>
          <cell r="K35">
            <v>0.18287355914868283</v>
          </cell>
          <cell r="L35">
            <v>0.17941175380989363</v>
          </cell>
          <cell r="M35">
            <v>0.22427751730775111</v>
          </cell>
          <cell r="U35">
            <v>0.22427751730775106</v>
          </cell>
          <cell r="V35">
            <v>0.17941175380989363</v>
          </cell>
          <cell r="W35">
            <v>0.18287355914868278</v>
          </cell>
          <cell r="X35">
            <v>0.18791077720860944</v>
          </cell>
          <cell r="Y35">
            <v>0.1807837602135266</v>
          </cell>
          <cell r="Z35">
            <v>0.17741970002403848</v>
          </cell>
          <cell r="AA35">
            <v>0.1631778968831753</v>
          </cell>
          <cell r="AB35">
            <v>0.16647672312932521</v>
          </cell>
          <cell r="AC35">
            <v>0.17082481898303309</v>
          </cell>
          <cell r="AD35">
            <v>0</v>
          </cell>
          <cell r="AE35">
            <v>0</v>
          </cell>
          <cell r="AF35">
            <v>0</v>
          </cell>
        </row>
        <row r="37">
          <cell r="U37">
            <v>19.14</v>
          </cell>
          <cell r="V37">
            <v>15.78</v>
          </cell>
          <cell r="W37">
            <v>16.536000000000001</v>
          </cell>
          <cell r="X37">
            <v>18.515999999999998</v>
          </cell>
          <cell r="Y37">
            <v>23.867999999999999</v>
          </cell>
          <cell r="Z37">
            <v>24.12</v>
          </cell>
          <cell r="AA37">
            <v>27.276</v>
          </cell>
          <cell r="AB37">
            <v>29.256</v>
          </cell>
          <cell r="AC37">
            <v>26.315999999999999</v>
          </cell>
          <cell r="AD37">
            <v>0</v>
          </cell>
          <cell r="AE37">
            <v>0</v>
          </cell>
          <cell r="AF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20.33363163094695</v>
          </cell>
          <cell r="F38">
            <v>20.434249384741591</v>
          </cell>
          <cell r="G38">
            <v>20.218811409297555</v>
          </cell>
          <cell r="H38">
            <v>20.481100331674959</v>
          </cell>
          <cell r="I38">
            <v>20.347077677224735</v>
          </cell>
          <cell r="J38">
            <v>20.388231799524739</v>
          </cell>
          <cell r="K38">
            <v>20.382559264634732</v>
          </cell>
          <cell r="L38">
            <v>20.485583016476554</v>
          </cell>
          <cell r="M38">
            <v>20.08331765935214</v>
          </cell>
          <cell r="U38">
            <v>384.3947</v>
          </cell>
          <cell r="V38">
            <v>323.26249999999999</v>
          </cell>
          <cell r="W38">
            <v>337.04599999999999</v>
          </cell>
          <cell r="X38">
            <v>377.50850000000003</v>
          </cell>
          <cell r="Y38">
            <v>485.64404999999999</v>
          </cell>
          <cell r="Z38">
            <v>494.00414000000001</v>
          </cell>
          <cell r="AA38">
            <v>551.48830000000009</v>
          </cell>
          <cell r="AB38">
            <v>597.82439999999997</v>
          </cell>
          <cell r="AC38">
            <v>535.09984999999995</v>
          </cell>
          <cell r="AD38">
            <v>0</v>
          </cell>
          <cell r="AE38">
            <v>0</v>
          </cell>
          <cell r="AF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-10.526632846937225</v>
          </cell>
          <cell r="F39">
            <v>-10.206022354388844</v>
          </cell>
          <cell r="G39">
            <v>-10.497532262795131</v>
          </cell>
          <cell r="H39">
            <v>-10.465606135986734</v>
          </cell>
          <cell r="I39">
            <v>-11.099219457013573</v>
          </cell>
          <cell r="J39">
            <v>-11.772194858500757</v>
          </cell>
          <cell r="K39">
            <v>-14.361347968069666</v>
          </cell>
          <cell r="L39">
            <v>-11.357991128010141</v>
          </cell>
          <cell r="M39">
            <v>-11.871278474399162</v>
          </cell>
          <cell r="U39">
            <v>-227.21626999999998</v>
          </cell>
          <cell r="V39">
            <v>-179.22910000000002</v>
          </cell>
          <cell r="W39">
            <v>-237.47925000000001</v>
          </cell>
          <cell r="X39">
            <v>-217.97396000000001</v>
          </cell>
          <cell r="Y39">
            <v>-264.91616999999997</v>
          </cell>
          <cell r="Z39">
            <v>-252.43042000000003</v>
          </cell>
          <cell r="AA39">
            <v>-286.33069</v>
          </cell>
          <cell r="AB39">
            <v>-298.58739000000003</v>
          </cell>
          <cell r="AC39">
            <v>-277.01886999999999</v>
          </cell>
          <cell r="AD39">
            <v>0</v>
          </cell>
          <cell r="AE39">
            <v>0</v>
          </cell>
          <cell r="AF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9.8069987840097248</v>
          </cell>
          <cell r="F40">
            <v>10.228227030352746</v>
          </cell>
          <cell r="G40">
            <v>9.7212791465024235</v>
          </cell>
          <cell r="H40">
            <v>10.015494195688225</v>
          </cell>
          <cell r="I40">
            <v>9.2478582202111621</v>
          </cell>
          <cell r="J40">
            <v>8.6160369410239817</v>
          </cell>
          <cell r="K40">
            <v>6.0212112965650668</v>
          </cell>
          <cell r="L40">
            <v>9.1275918884664122</v>
          </cell>
          <cell r="M40">
            <v>8.2120391849529781</v>
          </cell>
          <cell r="U40">
            <v>157.17843000000002</v>
          </cell>
          <cell r="V40">
            <v>144.03339999999997</v>
          </cell>
          <cell r="W40">
            <v>99.566749999999985</v>
          </cell>
          <cell r="X40">
            <v>159.53454000000002</v>
          </cell>
          <cell r="Y40">
            <v>220.72788000000003</v>
          </cell>
          <cell r="Z40">
            <v>241.57371999999998</v>
          </cell>
          <cell r="AA40">
            <v>265.15761000000009</v>
          </cell>
          <cell r="AB40">
            <v>299.23700999999994</v>
          </cell>
          <cell r="AC40">
            <v>258.08097999999995</v>
          </cell>
          <cell r="AD40">
            <v>0</v>
          </cell>
          <cell r="AE40">
            <v>0</v>
          </cell>
          <cell r="AF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0.48230434002177341</v>
          </cell>
          <cell r="F41">
            <v>0.50054332007860491</v>
          </cell>
          <cell r="G41">
            <v>0.48080369066759904</v>
          </cell>
          <cell r="H41">
            <v>0.48901152933657599</v>
          </cell>
          <cell r="I41">
            <v>0.45450547576975364</v>
          </cell>
          <cell r="J41">
            <v>0.42259853751637383</v>
          </cell>
          <cell r="K41">
            <v>0.29540997371278688</v>
          </cell>
          <cell r="L41">
            <v>0.44556173388500053</v>
          </cell>
          <cell r="M41">
            <v>0.40889853580187246</v>
          </cell>
          <cell r="U41">
            <v>0.40889853580187246</v>
          </cell>
          <cell r="V41">
            <v>0.44556173388500053</v>
          </cell>
          <cell r="W41">
            <v>0.29540997371278693</v>
          </cell>
          <cell r="X41">
            <v>0.42259853751637383</v>
          </cell>
          <cell r="Y41">
            <v>0.45450547576975364</v>
          </cell>
          <cell r="Z41">
            <v>0.48901152933657593</v>
          </cell>
          <cell r="AA41">
            <v>0.48080369066759904</v>
          </cell>
          <cell r="AB41">
            <v>0.50054332007860491</v>
          </cell>
          <cell r="AC41">
            <v>0.48230434002177347</v>
          </cell>
          <cell r="AD41">
            <v>0</v>
          </cell>
          <cell r="AE41">
            <v>0</v>
          </cell>
          <cell r="AF41">
            <v>0</v>
          </cell>
        </row>
        <row r="43">
          <cell r="U43">
            <v>54.402500000000003</v>
          </cell>
          <cell r="V43">
            <v>23.3368</v>
          </cell>
          <cell r="W43">
            <v>52.533000000000001</v>
          </cell>
          <cell r="X43">
            <v>34.835999999999999</v>
          </cell>
          <cell r="Y43">
            <v>51.363500000000002</v>
          </cell>
          <cell r="Z43">
            <v>26.832599999999999</v>
          </cell>
          <cell r="AA43">
            <v>31.2</v>
          </cell>
          <cell r="AB43">
            <v>35.191400000000002</v>
          </cell>
          <cell r="AC43">
            <v>33.619800000000005</v>
          </cell>
          <cell r="AD43">
            <v>0</v>
          </cell>
          <cell r="AE43">
            <v>0</v>
          </cell>
          <cell r="AF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42.842470805894138</v>
          </cell>
          <cell r="F44">
            <v>43.2429286700728</v>
          </cell>
          <cell r="G44">
            <v>46.963833333333334</v>
          </cell>
          <cell r="H44">
            <v>46.098104544472022</v>
          </cell>
          <cell r="I44">
            <v>45.98354960234407</v>
          </cell>
          <cell r="J44">
            <v>47.811442186244115</v>
          </cell>
          <cell r="K44">
            <v>47.793762016256451</v>
          </cell>
          <cell r="L44">
            <v>47.635854958691851</v>
          </cell>
          <cell r="M44">
            <v>48.770169753228252</v>
          </cell>
          <cell r="U44">
            <v>2653.2191600000001</v>
          </cell>
          <cell r="V44">
            <v>1111.66842</v>
          </cell>
          <cell r="W44">
            <v>2510.7497000000003</v>
          </cell>
          <cell r="X44">
            <v>1665.5593999999999</v>
          </cell>
          <cell r="Y44">
            <v>2361.8760499999999</v>
          </cell>
          <cell r="Z44">
            <v>1236.932</v>
          </cell>
          <cell r="AA44">
            <v>1465.2716</v>
          </cell>
          <cell r="AB44">
            <v>1521.7791999999999</v>
          </cell>
          <cell r="AC44">
            <v>1440.3552999999999</v>
          </cell>
          <cell r="AD44">
            <v>0</v>
          </cell>
          <cell r="AE44">
            <v>0</v>
          </cell>
          <cell r="AF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-39.849931290489522</v>
          </cell>
          <cell r="F45">
            <v>-39.11248430014151</v>
          </cell>
          <cell r="G45">
            <v>-40.094947115384613</v>
          </cell>
          <cell r="H45">
            <v>-41.105066598093373</v>
          </cell>
          <cell r="I45">
            <v>-41.284240949312249</v>
          </cell>
          <cell r="J45">
            <v>-41.747391778619821</v>
          </cell>
          <cell r="K45">
            <v>-42.588143071973811</v>
          </cell>
          <cell r="L45">
            <v>-45.056851839155321</v>
          </cell>
          <cell r="M45">
            <v>-45.6294471761408</v>
          </cell>
          <cell r="U45">
            <v>-2482.3560000000002</v>
          </cell>
          <cell r="V45">
            <v>-1051.4827399999999</v>
          </cell>
          <cell r="W45">
            <v>-2237.2829200000001</v>
          </cell>
          <cell r="X45">
            <v>-1454.31214</v>
          </cell>
          <cell r="Y45">
            <v>-2120.5031099999997</v>
          </cell>
          <cell r="Z45">
            <v>-1102.9558100000002</v>
          </cell>
          <cell r="AA45">
            <v>-1250.96235</v>
          </cell>
          <cell r="AB45">
            <v>-1376.42308</v>
          </cell>
          <cell r="AC45">
            <v>-1339.7467199999999</v>
          </cell>
          <cell r="AD45">
            <v>0</v>
          </cell>
          <cell r="AE45">
            <v>0</v>
          </cell>
          <cell r="AF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2.9925395154046157</v>
          </cell>
          <cell r="F46">
            <v>4.1304443699312898</v>
          </cell>
          <cell r="G46">
            <v>6.8688862179487202</v>
          </cell>
          <cell r="H46">
            <v>4.9930379463786494</v>
          </cell>
          <cell r="I46">
            <v>4.6993086530318209</v>
          </cell>
          <cell r="J46">
            <v>6.0640504076242934</v>
          </cell>
          <cell r="K46">
            <v>5.2056189442826408</v>
          </cell>
          <cell r="L46">
            <v>2.5790031195365302</v>
          </cell>
          <cell r="M46">
            <v>3.1407225770874518</v>
          </cell>
          <cell r="U46">
            <v>170.86315999999988</v>
          </cell>
          <cell r="V46">
            <v>60.185680000000048</v>
          </cell>
          <cell r="W46">
            <v>273.4667800000002</v>
          </cell>
          <cell r="X46">
            <v>211.24725999999987</v>
          </cell>
          <cell r="Y46">
            <v>241.3729400000002</v>
          </cell>
          <cell r="Z46">
            <v>133.97618999999986</v>
          </cell>
          <cell r="AA46">
            <v>214.30925000000002</v>
          </cell>
          <cell r="AB46">
            <v>145.35611999999992</v>
          </cell>
          <cell r="AC46">
            <v>100.60858000000007</v>
          </cell>
          <cell r="AD46">
            <v>0</v>
          </cell>
          <cell r="AE46">
            <v>0</v>
          </cell>
          <cell r="AF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6.9849834967802824E-2</v>
          </cell>
          <cell r="F47">
            <v>9.5517220895120658E-2</v>
          </cell>
          <cell r="G47">
            <v>0.14625906214247247</v>
          </cell>
          <cell r="H47">
            <v>0.108313302590603</v>
          </cell>
          <cell r="I47">
            <v>0.10219543061965507</v>
          </cell>
          <cell r="J47">
            <v>0.12683261851843886</v>
          </cell>
          <cell r="K47">
            <v>0.10891837605317645</v>
          </cell>
          <cell r="L47">
            <v>5.4139956588854163E-2</v>
          </cell>
          <cell r="M47">
            <v>6.4398434390923104E-2</v>
          </cell>
          <cell r="U47">
            <v>6.4398434390923021E-2</v>
          </cell>
          <cell r="V47">
            <v>5.4139956588854121E-2</v>
          </cell>
          <cell r="W47">
            <v>0.10891837605317653</v>
          </cell>
          <cell r="X47">
            <v>0.12683261851843883</v>
          </cell>
          <cell r="Y47">
            <v>0.10219543061965518</v>
          </cell>
          <cell r="Z47">
            <v>0.10831330259060309</v>
          </cell>
          <cell r="AA47">
            <v>0.14625906214247245</v>
          </cell>
          <cell r="AB47">
            <v>9.5517220895120603E-2</v>
          </cell>
          <cell r="AC47">
            <v>6.9849834967802796E-2</v>
          </cell>
          <cell r="AD47">
            <v>0</v>
          </cell>
          <cell r="AE47">
            <v>0</v>
          </cell>
          <cell r="AF47">
            <v>0</v>
          </cell>
        </row>
        <row r="49">
          <cell r="U49">
            <v>0</v>
          </cell>
          <cell r="V49">
            <v>0</v>
          </cell>
          <cell r="W49">
            <v>0</v>
          </cell>
          <cell r="X49">
            <v>7.9359999999999999</v>
          </cell>
          <cell r="Y49">
            <v>8.6447400000000005</v>
          </cell>
          <cell r="Z49">
            <v>16.009520000000002</v>
          </cell>
          <cell r="AA49">
            <v>15.534319999999999</v>
          </cell>
          <cell r="AB49">
            <v>12.41592</v>
          </cell>
          <cell r="AC49">
            <v>15.84042</v>
          </cell>
          <cell r="AD49">
            <v>0</v>
          </cell>
          <cell r="AE49">
            <v>0</v>
          </cell>
          <cell r="AF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18.71262883181128</v>
          </cell>
          <cell r="F50">
            <v>15.757755365691789</v>
          </cell>
          <cell r="G50">
            <v>6.0526138253879154</v>
          </cell>
          <cell r="H50">
            <v>6.2275027608572895</v>
          </cell>
          <cell r="I50">
            <v>8.1737923870469196</v>
          </cell>
          <cell r="J50">
            <v>5.3307724294354841</v>
          </cell>
          <cell r="K50">
            <v>0</v>
          </cell>
          <cell r="L50">
            <v>0</v>
          </cell>
          <cell r="M50">
            <v>0</v>
          </cell>
          <cell r="U50">
            <v>34.5794</v>
          </cell>
          <cell r="V50">
            <v>14.3423</v>
          </cell>
          <cell r="W50">
            <v>0</v>
          </cell>
          <cell r="X50">
            <v>42.305010000000003</v>
          </cell>
          <cell r="Y50">
            <v>70.660309999999996</v>
          </cell>
          <cell r="Z50">
            <v>99.699330000000003</v>
          </cell>
          <cell r="AA50">
            <v>94.023240000000001</v>
          </cell>
          <cell r="AB50">
            <v>195.64703</v>
          </cell>
          <cell r="AC50">
            <v>296.41590000000002</v>
          </cell>
          <cell r="AD50">
            <v>0</v>
          </cell>
          <cell r="AE50">
            <v>0</v>
          </cell>
          <cell r="AF50">
            <v>0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-14.807058146185517</v>
          </cell>
          <cell r="F51">
            <v>-10.983717678593289</v>
          </cell>
          <cell r="G51">
            <v>-4.8813974477157673</v>
          </cell>
          <cell r="H51">
            <v>-4.2148477905646136</v>
          </cell>
          <cell r="I51">
            <v>-6.6150850112322637</v>
          </cell>
          <cell r="J51">
            <v>-4.0644002016129033</v>
          </cell>
          <cell r="K51">
            <v>0</v>
          </cell>
          <cell r="L51">
            <v>0</v>
          </cell>
          <cell r="M51">
            <v>0</v>
          </cell>
          <cell r="U51">
            <v>-35.568190000000001</v>
          </cell>
          <cell r="V51">
            <v>-15.09834</v>
          </cell>
          <cell r="W51">
            <v>0</v>
          </cell>
          <cell r="X51">
            <v>-32.25508</v>
          </cell>
          <cell r="Y51">
            <v>-57.185690000000001</v>
          </cell>
          <cell r="Z51">
            <v>-67.477689999999996</v>
          </cell>
          <cell r="AA51">
            <v>-75.829189999999997</v>
          </cell>
          <cell r="AB51">
            <v>-136.37295999999998</v>
          </cell>
          <cell r="AC51">
            <v>-234.55001999999999</v>
          </cell>
          <cell r="AD51">
            <v>0</v>
          </cell>
          <cell r="AE51">
            <v>0</v>
          </cell>
          <cell r="AF51">
            <v>0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3.9055706856257633</v>
          </cell>
          <cell r="F52">
            <v>4.7740376870985006</v>
          </cell>
          <cell r="G52">
            <v>1.171216377672148</v>
          </cell>
          <cell r="H52">
            <v>2.0126549702926759</v>
          </cell>
          <cell r="I52">
            <v>1.5587073758146559</v>
          </cell>
          <cell r="J52">
            <v>1.2663722278225809</v>
          </cell>
          <cell r="K52">
            <v>0</v>
          </cell>
          <cell r="L52">
            <v>0</v>
          </cell>
          <cell r="M52">
            <v>0</v>
          </cell>
          <cell r="U52">
            <v>-0.98879000000000161</v>
          </cell>
          <cell r="V52">
            <v>-0.75604000000000049</v>
          </cell>
          <cell r="W52">
            <v>0</v>
          </cell>
          <cell r="X52">
            <v>10.049930000000003</v>
          </cell>
          <cell r="Y52">
            <v>13.474619999999994</v>
          </cell>
          <cell r="Z52">
            <v>32.221640000000008</v>
          </cell>
          <cell r="AA52">
            <v>18.194050000000004</v>
          </cell>
          <cell r="AB52">
            <v>59.274070000000023</v>
          </cell>
          <cell r="AC52">
            <v>61.865880000000033</v>
          </cell>
          <cell r="AD52">
            <v>0</v>
          </cell>
          <cell r="AE52">
            <v>0</v>
          </cell>
          <cell r="AF52">
            <v>0</v>
          </cell>
        </row>
        <row r="53">
          <cell r="B53">
            <v>0</v>
          </cell>
          <cell r="C53">
            <v>0</v>
          </cell>
          <cell r="D53">
            <v>0</v>
          </cell>
          <cell r="E53">
            <v>0.20871309535014837</v>
          </cell>
          <cell r="F53">
            <v>0.30296432304645776</v>
          </cell>
          <cell r="G53">
            <v>0.19350588216275041</v>
          </cell>
          <cell r="H53">
            <v>0.3231881297497185</v>
          </cell>
          <cell r="I53">
            <v>0.19069573852704569</v>
          </cell>
          <cell r="J53">
            <v>0.23755886123180212</v>
          </cell>
          <cell r="K53">
            <v>0</v>
          </cell>
          <cell r="L53">
            <v>0</v>
          </cell>
          <cell r="M53">
            <v>0</v>
          </cell>
          <cell r="U53">
            <v>-2.8594770296766329E-2</v>
          </cell>
          <cell r="V53">
            <v>-5.2713999846607622E-2</v>
          </cell>
          <cell r="W53">
            <v>0</v>
          </cell>
          <cell r="X53">
            <v>0.23755886123180217</v>
          </cell>
          <cell r="Y53">
            <v>0.19069573852704574</v>
          </cell>
          <cell r="Z53">
            <v>0.32318812974971856</v>
          </cell>
          <cell r="AA53">
            <v>0.19350588216275044</v>
          </cell>
          <cell r="AB53">
            <v>0.30296432304645782</v>
          </cell>
          <cell r="AC53">
            <v>0.20871309535014831</v>
          </cell>
          <cell r="AD53">
            <v>0</v>
          </cell>
          <cell r="AE53">
            <v>0</v>
          </cell>
          <cell r="AF53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8">
          <cell r="U68">
            <v>1475.5033599999999</v>
          </cell>
          <cell r="V68">
            <v>1053.5691200000001</v>
          </cell>
          <cell r="W68">
            <v>1261.7334000000001</v>
          </cell>
          <cell r="X68">
            <v>1349.21055</v>
          </cell>
          <cell r="Y68">
            <v>1282.3309399999998</v>
          </cell>
          <cell r="Z68">
            <v>1111.0109900000002</v>
          </cell>
          <cell r="AA68">
            <v>10957.093290000006</v>
          </cell>
          <cell r="AB68">
            <v>11123.83951</v>
          </cell>
          <cell r="AC68">
            <v>12324.878769999998</v>
          </cell>
          <cell r="AD68">
            <v>0</v>
          </cell>
          <cell r="AE68">
            <v>0</v>
          </cell>
          <cell r="AF68">
            <v>0</v>
          </cell>
        </row>
        <row r="69">
          <cell r="B69">
            <v>0</v>
          </cell>
          <cell r="C69">
            <v>0</v>
          </cell>
          <cell r="D69">
            <v>0</v>
          </cell>
          <cell r="E69">
            <v>18.851027939157571</v>
          </cell>
          <cell r="F69">
            <v>23.395483428724877</v>
          </cell>
          <cell r="G69">
            <v>24.756745842217796</v>
          </cell>
          <cell r="H69">
            <v>50.042472955195514</v>
          </cell>
          <cell r="I69">
            <v>46.729076442622542</v>
          </cell>
          <cell r="J69">
            <v>44.5681759603792</v>
          </cell>
          <cell r="K69">
            <v>42.84861315393568</v>
          </cell>
          <cell r="L69">
            <v>43.357870179414512</v>
          </cell>
          <cell r="M69">
            <v>45.265713430838943</v>
          </cell>
          <cell r="U69">
            <v>66789.712259999986</v>
          </cell>
          <cell r="V69">
            <v>45680.513129999992</v>
          </cell>
          <cell r="W69">
            <v>54063.526359999996</v>
          </cell>
          <cell r="X69">
            <v>60131.853199999998</v>
          </cell>
          <cell r="Y69">
            <v>59922.140520000008</v>
          </cell>
          <cell r="Z69">
            <v>55597.737420000005</v>
          </cell>
          <cell r="AA69">
            <v>271261.97375000018</v>
          </cell>
          <cell r="AB69">
            <v>260247.60292000003</v>
          </cell>
          <cell r="AC69">
            <v>232336.63403999998</v>
          </cell>
          <cell r="AD69">
            <v>0</v>
          </cell>
          <cell r="AE69">
            <v>0</v>
          </cell>
          <cell r="AF69">
            <v>0</v>
          </cell>
        </row>
        <row r="70">
          <cell r="B70">
            <v>0</v>
          </cell>
          <cell r="C70">
            <v>0</v>
          </cell>
          <cell r="D70">
            <v>0</v>
          </cell>
          <cell r="E70">
            <v>-18.038251569755612</v>
          </cell>
          <cell r="F70">
            <v>-21.319723295792159</v>
          </cell>
          <cell r="G70">
            <v>-23.19071972964829</v>
          </cell>
          <cell r="H70">
            <v>-43.743044197969617</v>
          </cell>
          <cell r="I70">
            <v>-42.455741206712212</v>
          </cell>
          <cell r="J70">
            <v>-40.560726767219521</v>
          </cell>
          <cell r="K70">
            <v>-37.461714320949255</v>
          </cell>
          <cell r="L70">
            <v>-37.173479258769426</v>
          </cell>
          <cell r="M70">
            <v>-38.104325651959208</v>
          </cell>
          <cell r="U70">
            <v>-56223.060530000002</v>
          </cell>
          <cell r="V70">
            <v>-39164.829829999959</v>
          </cell>
          <cell r="W70">
            <v>-47266.696179999999</v>
          </cell>
          <cell r="X70">
            <v>-54724.960469999976</v>
          </cell>
          <cell r="Y70">
            <v>-54442.310529999995</v>
          </cell>
          <cell r="Z70">
            <v>-48599.002839999986</v>
          </cell>
          <cell r="AA70">
            <v>-254102.87954000002</v>
          </cell>
          <cell r="AB70">
            <v>-237157.18034000022</v>
          </cell>
          <cell r="AC70">
            <v>-222319.26382000008</v>
          </cell>
          <cell r="AD70">
            <v>0</v>
          </cell>
          <cell r="AE70">
            <v>0</v>
          </cell>
          <cell r="AF70">
            <v>0</v>
          </cell>
        </row>
        <row r="71">
          <cell r="B71">
            <v>0</v>
          </cell>
          <cell r="C71">
            <v>0</v>
          </cell>
          <cell r="D71">
            <v>0</v>
          </cell>
          <cell r="E71">
            <v>0.81277636940195919</v>
          </cell>
          <cell r="F71">
            <v>2.075760132932718</v>
          </cell>
          <cell r="G71">
            <v>1.5660261125695065</v>
          </cell>
          <cell r="H71">
            <v>6.2994287572258969</v>
          </cell>
          <cell r="I71">
            <v>4.2733352359103307</v>
          </cell>
          <cell r="J71">
            <v>4.0074491931596796</v>
          </cell>
          <cell r="K71">
            <v>5.3868988329864251</v>
          </cell>
          <cell r="L71">
            <v>6.184390920645086</v>
          </cell>
          <cell r="M71">
            <v>7.1613877788797353</v>
          </cell>
          <cell r="U71">
            <v>10566.651729999983</v>
          </cell>
          <cell r="V71">
            <v>6515.6833000000333</v>
          </cell>
          <cell r="W71">
            <v>6796.8301799999972</v>
          </cell>
          <cell r="X71">
            <v>5406.8927300000214</v>
          </cell>
          <cell r="Y71">
            <v>5479.8299900000129</v>
          </cell>
          <cell r="Z71">
            <v>6998.7345800000185</v>
          </cell>
          <cell r="AA71">
            <v>17159.094210000156</v>
          </cell>
          <cell r="AB71">
            <v>23090.422579999809</v>
          </cell>
          <cell r="AC71">
            <v>10017.370219999895</v>
          </cell>
          <cell r="AD71">
            <v>0</v>
          </cell>
          <cell r="AE71">
            <v>0</v>
          </cell>
          <cell r="AF71">
            <v>0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4.311575856898768E-2</v>
          </cell>
          <cell r="F72">
            <v>8.8724823287220839E-2</v>
          </cell>
          <cell r="G72">
            <v>6.3256541168627861E-2</v>
          </cell>
          <cell r="H72">
            <v>0.12588164383614614</v>
          </cell>
          <cell r="I72">
            <v>9.1449169579832193E-2</v>
          </cell>
          <cell r="J72">
            <v>8.991728081315857E-2</v>
          </cell>
          <cell r="K72">
            <v>0.12571932756921991</v>
          </cell>
          <cell r="L72">
            <v>0.14263594810017483</v>
          </cell>
          <cell r="M72">
            <v>0.1582077744079203</v>
          </cell>
          <cell r="U72">
            <v>0.15820777440792025</v>
          </cell>
          <cell r="V72">
            <v>0.14263594810017483</v>
          </cell>
          <cell r="W72">
            <v>0.12571932756921994</v>
          </cell>
          <cell r="X72">
            <v>8.9917280813158473E-2</v>
          </cell>
          <cell r="Y72">
            <v>9.1449169579832165E-2</v>
          </cell>
          <cell r="Z72">
            <v>0.1258816438361462</v>
          </cell>
          <cell r="AA72">
            <v>6.3256541168627931E-2</v>
          </cell>
          <cell r="AB72">
            <v>8.8724823287220797E-2</v>
          </cell>
          <cell r="AC72">
            <v>4.3115758568987729E-2</v>
          </cell>
          <cell r="AD72">
            <v>0</v>
          </cell>
          <cell r="AE72">
            <v>0</v>
          </cell>
          <cell r="AF72">
            <v>0</v>
          </cell>
        </row>
        <row r="73">
          <cell r="AF73" t="str">
            <v xml:space="preserve">        C.P.CONFIDENTIAL</v>
          </cell>
        </row>
      </sheetData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>
        <row r="2">
          <cell r="B2" t="str">
            <v>กลุ่มธุรกิจ</v>
          </cell>
        </row>
      </sheetData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c"/>
      <sheetName val="slc_1"/>
      <sheetName val="slc_2"/>
      <sheetName val="slc_3"/>
      <sheetName val="slm_ban_g"/>
      <sheetName val="exp_min_g"/>
      <sheetName val="exp_ban_g"/>
      <sheetName val="slc_min_g"/>
      <sheetName val="stk_min_g"/>
      <sheetName val="slc_ban_g"/>
      <sheetName val="stk_ban_g"/>
      <sheetName val="xlm"/>
      <sheetName val="slm_min_g"/>
      <sheetName val="JV.151"/>
      <sheetName val="JV_151"/>
      <sheetName val="Table"/>
      <sheetName val="Rep(Jan-Jun)"/>
      <sheetName val="ร ว ม"/>
    </sheetNames>
    <sheetDataSet>
      <sheetData sheetId="0" refreshError="1">
        <row r="3">
          <cell r="AW3">
            <v>10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+ep (OLD)"/>
      <sheetName val="P&amp;L+ep_MM(OLD)"/>
      <sheetName val="ต้นทุนหมู"/>
      <sheetName val="ผลได้การผลิต-เรียงเดือน"/>
      <sheetName val="prodmix"/>
      <sheetName val="หมุส่งออก"/>
      <sheetName val="โรงชำแหละหมู"/>
      <sheetName val="โรงบางคล้า"/>
      <sheetName val="โรงแปดริ้ว"/>
      <sheetName val="key"/>
      <sheetName val="สุทธิภาษี"/>
      <sheetName val="Config"/>
      <sheetName val="PD"/>
      <sheetName val="SUM - Mapping"/>
      <sheetName val="P&amp;L+ep_(OLD)"/>
      <sheetName val="P&amp;L+ep_(OLD)1"/>
      <sheetName val="SUM_-_Mapping"/>
      <sheetName val="Config1"/>
      <sheetName val="MDY"/>
      <sheetName val="P&amp;L+ep_(OLD)2"/>
      <sheetName val="SUM_-_Mapping1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 refreshError="1"/>
      <sheetData sheetId="18" refreshError="1"/>
      <sheetData sheetId="19"/>
      <sheetData sheetId="2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T"/>
      <sheetName val="Summary"/>
      <sheetName val="TOTAL2011"/>
      <sheetName val="SH2011"/>
      <sheetName val="CVS2011"/>
      <sheetName val="TT2011"/>
      <sheetName val="FSV2011"/>
      <sheetName val="EX2011"/>
      <sheetName val="SALES_vs_BUD"/>
      <sheetName val="SALES_vs_BUD_per_day"/>
      <sheetName val="Compare_CH"/>
      <sheetName val="CAP2011"/>
      <sheetName val="2012(final)"/>
      <sheetName val="2011(PriceRise)"/>
      <sheetName val="2011&amp;NPD"/>
      <sheetName val="2011"/>
      <sheetName val="Assumption Growth"/>
      <sheetName val="2011(NPD)"/>
      <sheetName val="SKU_NPD2011"/>
      <sheetName val="by_CHANNEL (chk Growth)"/>
      <sheetName val="by_CHANNEL"/>
      <sheetName val="seasoning"/>
      <sheetName val="A_TOTAL"/>
      <sheetName val="A_SH"/>
      <sheetName val="A_CVS"/>
      <sheetName val="A_TT"/>
      <sheetName val="A_FSV"/>
      <sheetName val="A_EX"/>
      <sheetName val="column"/>
      <sheetName val="2010X"/>
      <sheetName val="SUM - Mapping"/>
      <sheetName val="คีย์ข้อมูลรายละเอียดต่างๆ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fm"/>
    </sheetNames>
    <sheetDataSet>
      <sheetData sheetId="0" refreshError="1">
        <row r="1">
          <cell r="D1" t="str">
            <v>FAX  &gt;&gt;    คุณเจี๊ยบ -  สุดสวาท  ( บ/ช )....กม. 21.......</v>
          </cell>
        </row>
        <row r="2">
          <cell r="B2" t="str">
            <v>บริษัท กรุงเทพฯอาหารสัตว์  จำกัด</v>
          </cell>
          <cell r="D2" t="str">
            <v>Tel.           02-7400303........</v>
          </cell>
        </row>
        <row r="3">
          <cell r="B3" t="str">
            <v>ประมาณการค่าใช้จ่ายในการขนถ่ายสินค้านำเข้า   ครั้งที่  1</v>
          </cell>
        </row>
        <row r="4">
          <cell r="B4" t="str">
            <v xml:space="preserve">สินค้า .....ถั่วเหลืองเม็ดอเมริกา   ชุด  SB  020 / 01   ชื่อเรือ  ATAMAN  วันที่นำเข้า  03 / 01 / 45                           </v>
          </cell>
        </row>
        <row r="5">
          <cell r="B5" t="str">
            <v>INV. # 011110-1    จำนวน  4,399.964  ตัน     App #  1423 , 1431    ราคา  CNF  203.95  $</v>
          </cell>
        </row>
        <row r="6">
          <cell r="B6" t="str">
            <v xml:space="preserve">B / L  DATE  10 / 11 / 01  อัตรา  Exchange Rate FWD ..Spot  44.72   Premium 0.03   ต่อ   62  วัน  </v>
          </cell>
        </row>
        <row r="7">
          <cell r="B7" t="str">
            <v xml:space="preserve">  1 .  EXTERNAL   EXP.</v>
          </cell>
          <cell r="C7" t="str">
            <v>บางปะกง</v>
          </cell>
        </row>
        <row r="8">
          <cell r="B8" t="str">
            <v>รายการ</v>
          </cell>
          <cell r="C8" t="str">
            <v>น.น  (ตัน)</v>
          </cell>
          <cell r="D8" t="str">
            <v xml:space="preserve"> บาท/ตัน</v>
          </cell>
          <cell r="E8" t="str">
            <v>จำนวนเงิน</v>
          </cell>
        </row>
        <row r="9">
          <cell r="B9" t="str">
            <v>ค่าเรือบรรทุกจาก...เกาะสีชัง................</v>
          </cell>
          <cell r="C9">
            <v>4399.9639999999999</v>
          </cell>
          <cell r="D9">
            <v>45</v>
          </cell>
          <cell r="E9">
            <v>197998.38</v>
          </cell>
        </row>
        <row r="11">
          <cell r="B11" t="str">
            <v>ค่า  STEVEDORE   ขนถ่ายลงเรือโป๊ะ( Floating  Crane)</v>
          </cell>
          <cell r="C11">
            <v>4399.9639999999999</v>
          </cell>
          <cell r="D11">
            <v>60</v>
          </cell>
          <cell r="E11">
            <v>263997.83999999997</v>
          </cell>
        </row>
        <row r="13">
          <cell r="B13" t="str">
            <v>ค่าขนถ่าย BULK จากเรือฉลอมขึ้นรถผ่านท่า  จ่าย  ไดนามิค ฯ</v>
          </cell>
          <cell r="C13">
            <v>4399.9639999999999</v>
          </cell>
          <cell r="D13">
            <v>19.260000000000002</v>
          </cell>
          <cell r="E13">
            <v>84743.30664000001</v>
          </cell>
        </row>
        <row r="14">
          <cell r="B14" t="str">
            <v>ค่าผ่านท่า</v>
          </cell>
          <cell r="C14">
            <v>4399.9639999999999</v>
          </cell>
          <cell r="D14">
            <v>23.54</v>
          </cell>
          <cell r="E14">
            <v>103575.15255999999</v>
          </cell>
        </row>
        <row r="16">
          <cell r="B16" t="str">
            <v>อื่น ๆ</v>
          </cell>
        </row>
        <row r="17">
          <cell r="B17" t="str">
            <v>ค่าขนส่ง - ขาเข้า  โรงงานอาหารสัตว์</v>
          </cell>
          <cell r="C17">
            <v>4399.9639999999999</v>
          </cell>
          <cell r="D17">
            <v>60</v>
          </cell>
          <cell r="E17">
            <v>263997.83999999997</v>
          </cell>
        </row>
        <row r="19">
          <cell r="B19" t="str">
            <v xml:space="preserve">   รวมเงิน   ( 1 )</v>
          </cell>
          <cell r="E19">
            <v>914312.51919999986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-PriceGroup (สูตร)"/>
      <sheetName val="LOAD SAP ทุน"/>
      <sheetName val=" LOAD SAP ราคาตั้ง (Gross)"/>
      <sheetName val="ราคาไก่ SAP ใช้ทำPivot (TT2)"/>
      <sheetName val="Sap-Pivot_TT2"/>
      <sheetName val="Sap-load ขายTT2"/>
      <sheetName val="ตลาดสด-FM"/>
      <sheetName val="Sap-Pivot_ตลาดสด"/>
      <sheetName val="LOAD SAP ขายตลาดสด-FM"/>
      <sheetName val="ส่งฝ่าราคารวมภาคเหนือ,อีสาน,ใต้"/>
      <sheetName val="ส่งฝ่ายขายราคารวมภาคกลาง"/>
      <sheetName val="ส่งฝ่ายขายตะวันออก-ตก"/>
      <sheetName val="ส่งฝ่ายขายพัทยาโมเดล"/>
      <sheetName val="ส่งฝ่ายขายกทม."/>
      <sheetName val="ส่งฝ่ายขายตลาดสด FM"/>
      <sheetName val="ส่งฝ่ายขาย-Industry"/>
      <sheetName val="Class Z ส่ง Mail"/>
      <sheetName val="LOAD SS  ทุกช่องทาง"/>
      <sheetName val="LOAD SS  ทุกช่องทาง (2)"/>
      <sheetName val="LOAD SS  หน้าโรง+กทม.+-Indu"/>
      <sheetName val="ตลาดส-FM"/>
      <sheetName val="LOAD SS ทุน"/>
      <sheetName val="LOAD SS ภาคตะวันออก-ตก"/>
      <sheetName val="LOAD SS ภาคตะวันออกพัทยาโมเดล"/>
      <sheetName val="LOAD SS ภาคกลาง"/>
      <sheetName val="LOAD SS ภาคเหนือ"/>
      <sheetName val="LOSD SS ภาคอีสาน"/>
      <sheetName val="LOAD SS ภาคใต้"/>
      <sheetName val="File Post Load"/>
      <sheetName val="Date Active"/>
      <sheetName val="Maintain Price"/>
      <sheetName val="Maintain Price By Product"/>
      <sheetName val="Pack Size"/>
      <sheetName val="Setup Class Price"/>
      <sheetName val="Sale Unit"/>
      <sheetName val="Product Master"/>
      <sheetName val="Size"/>
      <sheetName val="Packing"/>
      <sheetName val="Hierarch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-รวม"/>
      <sheetName val="Sum-รวม (2)"/>
      <sheetName val="ชิ้นส่วน-ส่งออก (2)"/>
      <sheetName val="Summ-Map"/>
      <sheetName val="ชิ้นส่วน-ส่งออก"/>
      <sheetName val="ชิ้นส่วน-ภายใน (2)"/>
      <sheetName val="ชิ้นส่วน-ภายใน"/>
      <sheetName val="Channel"/>
      <sheetName val="EXP-Prd"/>
      <sheetName val="EXP-Prd (No-Map)"/>
      <sheetName val="EXP-Prd (Map)"/>
      <sheetName val="EXP-Sale"/>
      <sheetName val="Ad-Total"/>
      <sheetName val="EXP-Ad"/>
      <sheetName val="EXP-Ac"/>
      <sheetName val="Summ%"/>
      <sheetName val="Summ &quot;ต่อหน่วย&quot;"/>
      <sheetName val="SUM"/>
      <sheetName val="Cost"/>
      <sheetName val="Sum-ส่งออก"/>
      <sheetName val="Sum-ในประเทศ"/>
      <sheetName val="SUM - Mapping"/>
      <sheetName val="Cost-Mapping"/>
      <sheetName val="Main"/>
      <sheetName val="By"/>
      <sheetName val="Main-Pack"/>
      <sheetName val="By-Pack"/>
      <sheetName val="Yield"/>
      <sheetName val="Yield - Main"/>
      <sheetName val="Yield-By"/>
      <sheetName val="Yd-M Export"/>
      <sheetName val="Yd-B Export"/>
      <sheetName val="Yd-M Local"/>
      <sheetName val="Yd-B Local"/>
      <sheetName val="Yield-Bu"/>
      <sheetName val="Yield-M"/>
      <sheetName val="Yield-B"/>
      <sheetName val="SUM _ Mapping"/>
      <sheetName val="slc"/>
      <sheetName val="ต้นทุนหมู"/>
      <sheetName val="FBH_0245"/>
      <sheetName val="bfm"/>
      <sheetName val="data"/>
      <sheetName val="Sum-รวม_(2)"/>
      <sheetName val="ชิ้นส่วน-ส่งออก_(2)"/>
      <sheetName val="ชิ้นส่วน-ภายใน_(2)"/>
      <sheetName val="EXP-Prd_(No-Map)"/>
      <sheetName val="EXP-Prd_(Map)"/>
      <sheetName val="Summ_&quot;ต่อหน่วย&quot;"/>
      <sheetName val="SUM_-_Mapping"/>
      <sheetName val="Yield_-_Main"/>
      <sheetName val="Yd-M_Export"/>
      <sheetName val="Yd-B_Export"/>
      <sheetName val="Yd-M_Local"/>
      <sheetName val="Yd-B_Local"/>
      <sheetName val="SUM___Mapping"/>
      <sheetName val="COST_3"/>
      <sheetName val="Branch"/>
      <sheetName val="yum"/>
      <sheetName val="Sum-รวม_(2)1"/>
      <sheetName val="ชิ้นส่วน-ส่งออก_(2)1"/>
      <sheetName val="ชิ้นส่วน-ภายใน_(2)1"/>
      <sheetName val="EXP-Prd_(No-Map)1"/>
      <sheetName val="EXP-Prd_(Map)1"/>
      <sheetName val="Summ_&quot;ต่อหน่วย&quot;1"/>
      <sheetName val="SUM_-_Mapping1"/>
      <sheetName val="Yield_-_Main1"/>
      <sheetName val="Yd-M_Export1"/>
      <sheetName val="Yd-B_Export1"/>
      <sheetName val="Yd-M_Local1"/>
      <sheetName val="Yd-B_Local1"/>
      <sheetName val="SUM___Mapping1"/>
      <sheetName val="แม่ใช้งาน"/>
      <sheetName val="ไก่หมูสะสม"/>
      <sheetName val="Product List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16">
          <cell r="B16" t="str">
            <v>ขาย - Main Product</v>
          </cell>
          <cell r="C16" t="str">
            <v>(บาท/กก.)</v>
          </cell>
          <cell r="D16">
            <v>51.37</v>
          </cell>
          <cell r="E16">
            <v>71.680000000000007</v>
          </cell>
          <cell r="F16">
            <v>71.680000000000007</v>
          </cell>
          <cell r="G16">
            <v>66.53</v>
          </cell>
          <cell r="H16">
            <v>69.09</v>
          </cell>
          <cell r="I16">
            <v>70.510000000000005</v>
          </cell>
          <cell r="J16">
            <v>92.265860052429929</v>
          </cell>
          <cell r="K16">
            <v>0</v>
          </cell>
          <cell r="L16">
            <v>0</v>
          </cell>
          <cell r="M16">
            <v>0</v>
          </cell>
          <cell r="N16">
            <v>66.53</v>
          </cell>
          <cell r="O16">
            <v>71.099999999999994</v>
          </cell>
          <cell r="P16">
            <v>70.510000000000005</v>
          </cell>
          <cell r="Q16">
            <v>0</v>
          </cell>
          <cell r="R16">
            <v>92.265860052429929</v>
          </cell>
        </row>
        <row r="17">
          <cell r="B17" t="str">
            <v>ขาย - By Product</v>
          </cell>
          <cell r="C17" t="str">
            <v>(บาท/กก.)</v>
          </cell>
          <cell r="D17">
            <v>18.100000000000001</v>
          </cell>
          <cell r="E17">
            <v>22.03</v>
          </cell>
          <cell r="F17">
            <v>22.03</v>
          </cell>
          <cell r="G17">
            <v>23.12</v>
          </cell>
          <cell r="H17">
            <v>23.75</v>
          </cell>
          <cell r="I17">
            <v>23.15</v>
          </cell>
          <cell r="J17">
            <v>86.485123367198838</v>
          </cell>
          <cell r="K17">
            <v>0</v>
          </cell>
          <cell r="L17">
            <v>0</v>
          </cell>
          <cell r="M17">
            <v>0</v>
          </cell>
          <cell r="N17">
            <v>23.12</v>
          </cell>
          <cell r="O17">
            <v>23.44</v>
          </cell>
          <cell r="P17">
            <v>23.15</v>
          </cell>
          <cell r="Q17">
            <v>0</v>
          </cell>
          <cell r="R17">
            <v>86.485123367198838</v>
          </cell>
        </row>
        <row r="18">
          <cell r="B18" t="str">
            <v>ขาย - ส่งออก</v>
          </cell>
          <cell r="C18" t="str">
            <v>(บาท/กก.)</v>
          </cell>
          <cell r="D18">
            <v>63.04</v>
          </cell>
          <cell r="E18">
            <v>72.03</v>
          </cell>
          <cell r="F18">
            <v>72.03</v>
          </cell>
          <cell r="G18">
            <v>72.62</v>
          </cell>
          <cell r="H18">
            <v>71.3</v>
          </cell>
          <cell r="I18">
            <v>70.930000000000007</v>
          </cell>
          <cell r="J18">
            <v>71.3</v>
          </cell>
          <cell r="K18">
            <v>0</v>
          </cell>
          <cell r="L18">
            <v>0</v>
          </cell>
          <cell r="M18">
            <v>0</v>
          </cell>
          <cell r="N18">
            <v>72.62</v>
          </cell>
          <cell r="O18">
            <v>71.87</v>
          </cell>
          <cell r="P18">
            <v>70.930000000000007</v>
          </cell>
          <cell r="Q18">
            <v>0</v>
          </cell>
          <cell r="R18">
            <v>71.3</v>
          </cell>
        </row>
        <row r="19">
          <cell r="B19" t="str">
            <v>ขายรวม</v>
          </cell>
          <cell r="C19" t="str">
            <v>(บาท/กก.)</v>
          </cell>
          <cell r="D19">
            <v>45.46</v>
          </cell>
          <cell r="E19">
            <v>55.5</v>
          </cell>
          <cell r="F19">
            <v>55.5</v>
          </cell>
          <cell r="G19">
            <v>56.37</v>
          </cell>
          <cell r="H19">
            <v>55.86</v>
          </cell>
          <cell r="I19">
            <v>54.35</v>
          </cell>
          <cell r="J19">
            <v>91.68426974448316</v>
          </cell>
          <cell r="K19">
            <v>0</v>
          </cell>
          <cell r="L19">
            <v>0</v>
          </cell>
          <cell r="M19">
            <v>0</v>
          </cell>
          <cell r="N19">
            <v>56.37</v>
          </cell>
          <cell r="O19">
            <v>56.04</v>
          </cell>
          <cell r="P19">
            <v>54.35</v>
          </cell>
          <cell r="Q19">
            <v>0</v>
          </cell>
          <cell r="R19">
            <v>91.68426974448316</v>
          </cell>
        </row>
        <row r="20">
          <cell r="B20" t="str">
            <v>ต้นทุนขาย</v>
          </cell>
          <cell r="C20" t="str">
            <v>(บาท/กก.)</v>
          </cell>
          <cell r="D20">
            <v>-42.91</v>
          </cell>
          <cell r="E20">
            <v>-49.24</v>
          </cell>
          <cell r="F20">
            <v>-49.24</v>
          </cell>
          <cell r="G20">
            <v>-47.1</v>
          </cell>
          <cell r="H20">
            <v>-48.69</v>
          </cell>
          <cell r="I20">
            <v>-49.14</v>
          </cell>
          <cell r="J20">
            <v>-64.56</v>
          </cell>
          <cell r="K20">
            <v>0</v>
          </cell>
          <cell r="L20">
            <v>0</v>
          </cell>
          <cell r="M20">
            <v>0</v>
          </cell>
          <cell r="N20">
            <v>-47.1</v>
          </cell>
          <cell r="O20">
            <v>-48.04</v>
          </cell>
          <cell r="P20">
            <v>-49.14</v>
          </cell>
          <cell r="Q20">
            <v>0</v>
          </cell>
          <cell r="R20">
            <v>-64.56</v>
          </cell>
        </row>
        <row r="21">
          <cell r="B21" t="str">
            <v>กำไรขั้นต้น</v>
          </cell>
          <cell r="C21" t="str">
            <v>(บาท/กก.)</v>
          </cell>
          <cell r="D21">
            <v>2.5499999999999998</v>
          </cell>
          <cell r="E21">
            <v>6.27</v>
          </cell>
          <cell r="F21">
            <v>6.27</v>
          </cell>
          <cell r="G21">
            <v>9.27</v>
          </cell>
          <cell r="H21">
            <v>7.18</v>
          </cell>
          <cell r="I21">
            <v>5.21</v>
          </cell>
          <cell r="J21">
            <v>27.12</v>
          </cell>
          <cell r="K21">
            <v>0</v>
          </cell>
          <cell r="L21">
            <v>0</v>
          </cell>
          <cell r="M21">
            <v>0</v>
          </cell>
          <cell r="N21">
            <v>9.27</v>
          </cell>
          <cell r="O21">
            <v>8</v>
          </cell>
          <cell r="P21">
            <v>5.21</v>
          </cell>
          <cell r="Q21">
            <v>0</v>
          </cell>
          <cell r="R21">
            <v>27.12</v>
          </cell>
        </row>
        <row r="22">
          <cell r="B22" t="str">
            <v>ค่าใช้จ่ายขาย - ค่าขนส่ง</v>
          </cell>
          <cell r="C22" t="str">
            <v>(บาท/กก.)</v>
          </cell>
          <cell r="D22">
            <v>-0.77</v>
          </cell>
          <cell r="E22">
            <v>-0.68</v>
          </cell>
          <cell r="F22">
            <v>-0.68</v>
          </cell>
          <cell r="G22">
            <v>-0.64</v>
          </cell>
          <cell r="H22">
            <v>-0.72</v>
          </cell>
          <cell r="I22">
            <v>-0.7</v>
          </cell>
          <cell r="J22">
            <v>-0.68</v>
          </cell>
          <cell r="K22">
            <v>0</v>
          </cell>
          <cell r="L22">
            <v>0</v>
          </cell>
          <cell r="M22">
            <v>0</v>
          </cell>
          <cell r="N22">
            <v>-0.64</v>
          </cell>
          <cell r="O22">
            <v>-0.69</v>
          </cell>
          <cell r="P22">
            <v>-0.7</v>
          </cell>
          <cell r="Q22">
            <v>0</v>
          </cell>
          <cell r="R22">
            <v>-0.68</v>
          </cell>
        </row>
        <row r="23">
          <cell r="B23" t="str">
            <v>ค่าใช้จ่ายขาย - อื่น</v>
          </cell>
          <cell r="C23" t="str">
            <v>(บาท/กก.)</v>
          </cell>
          <cell r="D23">
            <v>-0.24</v>
          </cell>
          <cell r="E23">
            <v>-0.56000000000000005</v>
          </cell>
          <cell r="F23">
            <v>-0.56000000000000005</v>
          </cell>
          <cell r="G23">
            <v>-0.49</v>
          </cell>
          <cell r="H23">
            <v>-0.56999999999999995</v>
          </cell>
          <cell r="I23">
            <v>-0.64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-0.49</v>
          </cell>
          <cell r="O23">
            <v>-0.66</v>
          </cell>
          <cell r="P23">
            <v>-0.64</v>
          </cell>
          <cell r="Q23">
            <v>0</v>
          </cell>
          <cell r="R23">
            <v>0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>
        <row r="16">
          <cell r="B16" t="str">
            <v>ขาย - Main Product</v>
          </cell>
        </row>
      </sheetData>
      <sheetData sheetId="46">
        <row r="16">
          <cell r="B16" t="str">
            <v>ขาย - Main Product</v>
          </cell>
        </row>
      </sheetData>
      <sheetData sheetId="47">
        <row r="16">
          <cell r="B16" t="str">
            <v>ขาย - Main Product</v>
          </cell>
        </row>
      </sheetData>
      <sheetData sheetId="48">
        <row r="16">
          <cell r="B16" t="str">
            <v>ขาย - Main Product</v>
          </cell>
        </row>
      </sheetData>
      <sheetData sheetId="49">
        <row r="16">
          <cell r="B16" t="str">
            <v>ขาย - Main Product</v>
          </cell>
        </row>
      </sheetData>
      <sheetData sheetId="50">
        <row r="16">
          <cell r="B16" t="str">
            <v>ขาย - Main Product</v>
          </cell>
        </row>
      </sheetData>
      <sheetData sheetId="51">
        <row r="16">
          <cell r="B16" t="str">
            <v>ขาย - Main Product</v>
          </cell>
        </row>
      </sheetData>
      <sheetData sheetId="52">
        <row r="16">
          <cell r="B16" t="str">
            <v>ขาย - Main Product</v>
          </cell>
        </row>
      </sheetData>
      <sheetData sheetId="53">
        <row r="16">
          <cell r="B16" t="str">
            <v>ขาย - Main Product</v>
          </cell>
        </row>
      </sheetData>
      <sheetData sheetId="54">
        <row r="16">
          <cell r="B16" t="str">
            <v>ขาย - Main Product</v>
          </cell>
        </row>
      </sheetData>
      <sheetData sheetId="55">
        <row r="16">
          <cell r="B16" t="str">
            <v>ขาย - Main Product</v>
          </cell>
        </row>
      </sheetData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>
        <row r="16">
          <cell r="B16" t="str">
            <v>ขาย - Main Product</v>
          </cell>
        </row>
      </sheetData>
      <sheetData sheetId="65">
        <row r="16">
          <cell r="B16" t="str">
            <v>ขาย - Main Product</v>
          </cell>
        </row>
      </sheetData>
      <sheetData sheetId="66">
        <row r="16">
          <cell r="B16" t="str">
            <v>ขาย - Main Product</v>
          </cell>
        </row>
      </sheetData>
      <sheetData sheetId="67"/>
      <sheetData sheetId="68"/>
      <sheetData sheetId="69"/>
      <sheetData sheetId="70"/>
      <sheetData sheetId="71"/>
      <sheetData sheetId="72"/>
      <sheetData sheetId="73" refreshError="1"/>
      <sheetData sheetId="7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-SMB"/>
      <sheetName val="SUMM_Product-SMB"/>
      <sheetName val="Graph_Tang-SMB"/>
      <sheetName val="Graph_Tang_KAIYANG-SMB"/>
      <sheetName val="SALE_OUTLET-SMB"/>
      <sheetName val="SALE_OTHER-SMB"/>
      <sheetName val="Graph_Tang_KAIJOA-SMB"/>
      <sheetName val="Graph_Sale by PG-SMB"/>
      <sheetName val="Sale By Channel-SMB"/>
      <sheetName val="AGING-SMB"/>
      <sheetName val="Graph_Tang_KAIJOA_SMB"/>
      <sheetName val="a"/>
      <sheetName val="Formula"/>
      <sheetName val="SUM - Mapping"/>
      <sheetName val="04SMB"/>
      <sheetName val="Graph_Sale_by_PG-SMB"/>
      <sheetName val="Sale_By_Channel-SMB"/>
      <sheetName val="Branch"/>
      <sheetName val="สุทธิภาษี"/>
      <sheetName val="Graph_Sale_by_PG-SMB1"/>
      <sheetName val="Sale_By_Channel-SMB1"/>
      <sheetName val="SUM_-_Mapping"/>
      <sheetName val="Rep(Jan-Jun)"/>
      <sheetName val="ต้นทุนหมู"/>
      <sheetName val="คีย์ข้อมูลรายละเอียดต่างๆ"/>
      <sheetName val="Sheet2"/>
      <sheetName val="COST_3"/>
      <sheetName val="Graph_Sale_by_PG-SMB2"/>
      <sheetName val="Sale_By_Channel-SMB2"/>
      <sheetName val="SUM_-_Mapping1"/>
      <sheetName val="Graph_Sale_by_PG-SMB3"/>
      <sheetName val="Sale_By_Channel-SMB3"/>
      <sheetName val="SUM_-_Mapping2"/>
      <sheetName val="Guide Line"/>
      <sheetName val="GRAPH"/>
      <sheetName val="PDGroup"/>
      <sheetName val="Report Output _IR"/>
      <sheetName val="Graph_Sale_by_PG-SMB4"/>
      <sheetName val="Sale_By_Channel-SMB4"/>
      <sheetName val="SUM_-_Mapping3"/>
      <sheetName val="Guide_Line"/>
      <sheetName val="Report_Output__IR"/>
      <sheetName val="Graph_Sale_by_PG-SMB5"/>
      <sheetName val="Sale_By_Channel-SMB5"/>
      <sheetName val="SUM_-_Mapping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AB1" t="str">
            <v>INPUT_DATA - รวม</v>
          </cell>
        </row>
      </sheetData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ลูกหนี้(เก่า)"/>
      <sheetName val="ต้นทุนหมู"/>
      <sheetName val="A_TOTAL"/>
      <sheetName val="key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"/>
      <sheetName val="03"/>
      <sheetName val="07"/>
      <sheetName val="08"/>
      <sheetName val="46"/>
      <sheetName val="47"/>
      <sheetName val="48"/>
      <sheetName val="89"/>
      <sheetName val="BAll"/>
      <sheetName val="Pmix47"/>
      <sheetName val="คีย์ข้อมูลรายละเอียดต่างๆ"/>
      <sheetName val="Code"/>
      <sheetName val="Rep(Jan-Jun)"/>
      <sheetName val="ต้นทุนBI"/>
      <sheetName val="s"/>
      <sheetName val="ราคาประกาศ"/>
      <sheetName val="ราคาหมู"/>
      <sheetName val="ราคาหมู (2)"/>
      <sheetName val="ราคาเป็ด"/>
      <sheetName val="ราคาเป็ดอุดรธานี "/>
      <sheetName val="ราคาเป็ดอุดรธานี  (2)"/>
      <sheetName val="ใบเสนอราคาลูกค้า"/>
      <sheetName val="ราคาชิ้นส่วน CPFT"/>
      <sheetName val="ราคาประกาศโรงเชือดร้อยเอ็ด"/>
      <sheetName val="ราคาไก่อุดรธานี"/>
      <sheetName val="LOAD SSอีสานบน"/>
      <sheetName val="ราคาหมูปรุงรส"/>
      <sheetName val="Table"/>
      <sheetName val="ลูกหนี้(เก่า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ลูกหนี้(เก่า)"/>
      <sheetName val="ChangeWeek"/>
    </sheetNames>
    <sheetDataSet>
      <sheetData sheetId="0" refreshError="1"/>
      <sheetData sheetId="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-รวม"/>
      <sheetName val="Sum-รวม (2)"/>
      <sheetName val="ชิ้นส่วน-ส่งออก (2)"/>
      <sheetName val="Summ-Map"/>
      <sheetName val="ชิ้นส่วน-ส่งออก"/>
      <sheetName val="ชิ้นส่วน-ภายใน (2)"/>
      <sheetName val="ชิ้นส่วน-ภายใน"/>
      <sheetName val="Channel"/>
      <sheetName val="EXP-Prd"/>
      <sheetName val="EXP-Prd (No-Map)"/>
      <sheetName val="EXP-Prd (Map)"/>
      <sheetName val="EXP-Sale"/>
      <sheetName val="Ad-Total"/>
      <sheetName val="EXP-Ad"/>
      <sheetName val="EXP-Ac"/>
      <sheetName val="Summ%"/>
      <sheetName val="Summ &quot;ต่อหน่วย&quot;"/>
      <sheetName val="SUM"/>
      <sheetName val="Cost"/>
      <sheetName val="Sum-ส่งออก"/>
      <sheetName val="Sum-ในประเทศ"/>
      <sheetName val="SUM - Mapping"/>
      <sheetName val="Cost-Mapping"/>
      <sheetName val="Main"/>
      <sheetName val="By"/>
      <sheetName val="Main-Pack"/>
      <sheetName val="By-Pack"/>
      <sheetName val="Yield"/>
      <sheetName val="Yield - Main"/>
      <sheetName val="Yield-By"/>
      <sheetName val="Yd-M Export"/>
      <sheetName val="Yd-B Export"/>
      <sheetName val="Yd-M Local"/>
      <sheetName val="Yd-B Local"/>
      <sheetName val="Yield-Bu"/>
      <sheetName val="Yield-M"/>
      <sheetName val="Yield-B"/>
      <sheetName val="TCustomer"/>
      <sheetName val="Graph_Tang_KAIJOA-SMB"/>
      <sheetName val="Sum-รวม_(2)"/>
      <sheetName val="ชิ้นส่วน-ส่งออก_(2)"/>
      <sheetName val="ชิ้นส่วน-ภายใน_(2)"/>
      <sheetName val="EXP-Prd_(No-Map)"/>
      <sheetName val="EXP-Prd_(Map)"/>
      <sheetName val="Summ_&quot;ต่อหน่วย&quot;"/>
      <sheetName val="SUM_-_Mapping"/>
      <sheetName val="Yield_-_Main"/>
      <sheetName val="Yd-M_Export"/>
      <sheetName val="Yd-B_Export"/>
      <sheetName val="Yd-M_Local"/>
      <sheetName val="Yd-B_Local"/>
      <sheetName val="Mapping CCA_PCA_BA"/>
      <sheetName val="ต้นทุนหมู"/>
      <sheetName val="FBH_0245"/>
      <sheetName val="ไก่ซี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2">
          <cell r="B2" t="str">
            <v>เปรียบเทียบผลการดำเนินงาน MAP</v>
          </cell>
        </row>
        <row r="3">
          <cell r="B3" t="str">
            <v>รายการ</v>
          </cell>
        </row>
        <row r="5">
          <cell r="B5" t="str">
            <v>จำนวนวันผลิต</v>
          </cell>
          <cell r="C5" t="str">
            <v>(วัน)</v>
          </cell>
        </row>
        <row r="6">
          <cell r="B6" t="str">
            <v>ปริมาณซื้อหมูชิ้นส่วน</v>
          </cell>
          <cell r="C6" t="str">
            <v>(กก.)</v>
          </cell>
        </row>
        <row r="7">
          <cell r="C7" t="str">
            <v>(ตัว)</v>
          </cell>
        </row>
        <row r="8">
          <cell r="B8" t="str">
            <v>นน.หมูเป็นต่อตัว</v>
          </cell>
          <cell r="C8" t="str">
            <v>(กก./ตัว)</v>
          </cell>
        </row>
        <row r="9">
          <cell r="B9" t="str">
            <v>นน.ผลได้</v>
          </cell>
          <cell r="C9" t="str">
            <v>(กก.)</v>
          </cell>
        </row>
        <row r="10">
          <cell r="B10" t="str">
            <v>%สูญเสียจากการขนส่ง</v>
          </cell>
        </row>
        <row r="11">
          <cell r="B11" t="str">
            <v>%ผลได้</v>
          </cell>
        </row>
        <row r="12">
          <cell r="B12" t="str">
            <v>ปริมาณหมูคงเหลือปลายงวด</v>
          </cell>
          <cell r="C12" t="str">
            <v>(กก.)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-รวม"/>
      <sheetName val="Sum-รวม (2)"/>
      <sheetName val="ชิ้นส่วน-ส่งออก (2)"/>
      <sheetName val="Summ-Map"/>
      <sheetName val="ชิ้นส่วน-ส่งออก"/>
      <sheetName val="ชิ้นส่วน-ภายใน (2)"/>
      <sheetName val="ชิ้นส่วน-ภายใน"/>
      <sheetName val="Channel"/>
      <sheetName val="EXP-Prd"/>
      <sheetName val="EXP-Prd (No-Map)"/>
      <sheetName val="EXP-Prd (Map)"/>
      <sheetName val="EXP-Sale"/>
      <sheetName val="Ad-Total"/>
      <sheetName val="EXP-Ad"/>
      <sheetName val="EXP-Ac"/>
      <sheetName val="Summ%"/>
      <sheetName val="Summ &quot;ต่อหน่วย&quot;"/>
      <sheetName val="SUM"/>
      <sheetName val="Cost"/>
      <sheetName val="Sum-ส่งออก"/>
      <sheetName val="Sum-ในประเทศ"/>
      <sheetName val="SUM - Mapping"/>
      <sheetName val="Cost-Mapping"/>
      <sheetName val="Main"/>
      <sheetName val="By"/>
      <sheetName val="Main-Pack"/>
      <sheetName val="By-Pack"/>
      <sheetName val="Yield"/>
      <sheetName val="Yield - Main"/>
      <sheetName val="Yield-By"/>
      <sheetName val="Yd-M Export"/>
      <sheetName val="Yd-B Export"/>
      <sheetName val="Yd-M Local"/>
      <sheetName val="Yd-B Local"/>
      <sheetName val="Yield-Bu"/>
      <sheetName val="Yield-M"/>
      <sheetName val="Yield-B"/>
      <sheetName val="Sum-รวม_(2)"/>
      <sheetName val="ชิ้นส่วน-ส่งออก_(2)"/>
      <sheetName val="ชิ้นส่วน-ภายใน_(2)"/>
      <sheetName val="EXP-Prd_(No-Map)"/>
      <sheetName val="EXP-Prd_(Map)"/>
      <sheetName val="Summ_&quot;ต่อหน่วย&quot;"/>
      <sheetName val="SUM_-_Mapping"/>
      <sheetName val="Yield_-_Main"/>
      <sheetName val="Yd-M_Export"/>
      <sheetName val="Yd-B_Export"/>
      <sheetName val="Yd-M_Local"/>
      <sheetName val="Yd-B_Local"/>
      <sheetName val="ลูกหนี้(เก่า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16">
          <cell r="B16" t="str">
            <v>ขาย - Main Product</v>
          </cell>
          <cell r="C16" t="str">
            <v>(บาท/กก.)</v>
          </cell>
          <cell r="D16">
            <v>51.37</v>
          </cell>
          <cell r="F16">
            <v>71.680000000000007</v>
          </cell>
          <cell r="H16">
            <v>69.09</v>
          </cell>
          <cell r="N16">
            <v>66.53</v>
          </cell>
          <cell r="O16">
            <v>71.099999999999994</v>
          </cell>
          <cell r="P16">
            <v>70.510000000000005</v>
          </cell>
          <cell r="R16">
            <v>92.265860052429929</v>
          </cell>
        </row>
        <row r="17">
          <cell r="B17" t="str">
            <v>ขาย - By Product</v>
          </cell>
          <cell r="C17" t="str">
            <v>(บาท/กก.)</v>
          </cell>
          <cell r="D17">
            <v>18.100000000000001</v>
          </cell>
          <cell r="F17">
            <v>22.03</v>
          </cell>
          <cell r="H17">
            <v>23.75</v>
          </cell>
          <cell r="N17">
            <v>23.12</v>
          </cell>
          <cell r="O17">
            <v>23.44</v>
          </cell>
          <cell r="P17">
            <v>23.15</v>
          </cell>
          <cell r="R17">
            <v>86.485123367198838</v>
          </cell>
        </row>
        <row r="18">
          <cell r="B18" t="str">
            <v>ขาย - ส่งออก</v>
          </cell>
          <cell r="C18" t="str">
            <v>(บาท/กก.)</v>
          </cell>
          <cell r="D18">
            <v>63.04</v>
          </cell>
          <cell r="F18">
            <v>72.03</v>
          </cell>
          <cell r="H18">
            <v>71.3</v>
          </cell>
          <cell r="N18">
            <v>72.62</v>
          </cell>
          <cell r="O18">
            <v>71.87</v>
          </cell>
          <cell r="P18">
            <v>70.930000000000007</v>
          </cell>
          <cell r="R18">
            <v>71.3</v>
          </cell>
        </row>
        <row r="19">
          <cell r="B19" t="str">
            <v>ขายรวม</v>
          </cell>
          <cell r="C19" t="str">
            <v>(บาท/กก.)</v>
          </cell>
          <cell r="D19">
            <v>45.46</v>
          </cell>
          <cell r="F19">
            <v>55.5</v>
          </cell>
          <cell r="H19">
            <v>55.86</v>
          </cell>
          <cell r="N19">
            <v>56.37</v>
          </cell>
          <cell r="O19">
            <v>56.04</v>
          </cell>
          <cell r="P19">
            <v>54.35</v>
          </cell>
          <cell r="R19">
            <v>91.68426974448316</v>
          </cell>
        </row>
        <row r="20">
          <cell r="B20" t="str">
            <v>ต้นทุนขาย</v>
          </cell>
          <cell r="C20" t="str">
            <v>(บาท/กก.)</v>
          </cell>
          <cell r="D20">
            <v>-42.91</v>
          </cell>
          <cell r="F20">
            <v>-49.24</v>
          </cell>
          <cell r="H20">
            <v>-48.69</v>
          </cell>
          <cell r="N20">
            <v>-47.1</v>
          </cell>
          <cell r="O20">
            <v>-48.04</v>
          </cell>
          <cell r="P20">
            <v>-49.14</v>
          </cell>
          <cell r="R20">
            <v>-64.56</v>
          </cell>
        </row>
        <row r="21">
          <cell r="B21" t="str">
            <v>กำไรขั้นต้น</v>
          </cell>
          <cell r="C21" t="str">
            <v>(บาท/กก.)</v>
          </cell>
          <cell r="D21">
            <v>2.5499999999999998</v>
          </cell>
          <cell r="F21">
            <v>6.27</v>
          </cell>
          <cell r="H21">
            <v>7.18</v>
          </cell>
          <cell r="N21">
            <v>9.27</v>
          </cell>
          <cell r="O21">
            <v>8</v>
          </cell>
          <cell r="P21">
            <v>5.21</v>
          </cell>
          <cell r="R21">
            <v>27.12</v>
          </cell>
        </row>
        <row r="22">
          <cell r="B22" t="str">
            <v>ค่าใช้จ่ายขาย - ค่าขนส่ง</v>
          </cell>
          <cell r="C22" t="str">
            <v>(บาท/กก.)</v>
          </cell>
          <cell r="D22">
            <v>-0.77</v>
          </cell>
          <cell r="F22">
            <v>-0.68</v>
          </cell>
          <cell r="H22">
            <v>-0.72</v>
          </cell>
          <cell r="N22">
            <v>-0.64</v>
          </cell>
          <cell r="O22">
            <v>-0.69</v>
          </cell>
          <cell r="P22">
            <v>-0.7</v>
          </cell>
          <cell r="R22">
            <v>-0.68</v>
          </cell>
        </row>
        <row r="23">
          <cell r="B23" t="str">
            <v>ค่าใช้จ่ายขาย - อื่น</v>
          </cell>
          <cell r="C23" t="str">
            <v>(บาท/กก.)</v>
          </cell>
          <cell r="D23">
            <v>-0.24</v>
          </cell>
          <cell r="F23">
            <v>-0.56000000000000005</v>
          </cell>
          <cell r="H23">
            <v>-0.56999999999999995</v>
          </cell>
          <cell r="N23">
            <v>-0.49</v>
          </cell>
          <cell r="O23">
            <v>-0.66</v>
          </cell>
          <cell r="P23">
            <v>-0.64</v>
          </cell>
          <cell r="R23">
            <v>0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เรียงปี-rks"/>
      <sheetName val="rks-46"/>
      <sheetName val="Sheet1"/>
      <sheetName val="งบดุล"/>
      <sheetName val="งบดุล (2)"/>
      <sheetName val="AJM"/>
      <sheetName val="AJM.XLS"/>
      <sheetName val="ChangeWeek"/>
      <sheetName val="ผลิต-Load-Fur(Dairy)"/>
      <sheetName val="งบดุล_(2)"/>
      <sheetName val="AJM_XLS"/>
    </sheetNames>
    <definedNames>
      <definedName name="Macro001"/>
      <definedName name="Macro002"/>
      <definedName name="Macro003"/>
      <definedName name="Macro004"/>
      <definedName name="Macro005"/>
      <definedName name="MacroS01"/>
      <definedName name="MacroUP"/>
      <definedName name="MacroUP01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-SMB"/>
      <sheetName val="SUMM_Product-SMB"/>
      <sheetName val="Graph_Tang-SMB"/>
      <sheetName val="Graph_Tang_KAIYANG-SMB"/>
      <sheetName val="SALE_OUTLET-SMB"/>
      <sheetName val="SALE_OTHER-SMB"/>
      <sheetName val="Graph_Tang_KAIJOA-SMB"/>
      <sheetName val="Graph_Sale by PG-SMB"/>
      <sheetName val="Sale By Channel-SMB"/>
      <sheetName val="AGING-SMB"/>
      <sheetName val="Graph_Tang_KAIJOA_SMB"/>
      <sheetName val="a"/>
      <sheetName val="04SMB"/>
      <sheetName val="Graph_Sale_by_PG-SMB"/>
      <sheetName val="Sale_By_Channel-SMB"/>
      <sheetName val="6"/>
      <sheetName val="Config"/>
      <sheetName val="PD"/>
      <sheetName val="Main"/>
      <sheetName val="Formula"/>
      <sheetName val="SUM - Mapping"/>
      <sheetName val="Branch"/>
      <sheetName val="สุทธิภาษี"/>
      <sheetName val="Graph_Sale_by_PG-SMB1"/>
      <sheetName val="Sale_By_Channel-SMB1"/>
      <sheetName val="SUM_-_Mapping"/>
      <sheetName val="Sales by Channel"/>
      <sheetName val="Data-Scorecard"/>
      <sheetName val="Graph_Sale_by_PG-SMB2"/>
      <sheetName val="Sale_By_Channel-SMB2"/>
      <sheetName val="SUM_-_Mapping1"/>
      <sheetName val="Sales_by_Channel"/>
      <sheetName val="Rep_NSCG43(R3400)"/>
      <sheetName val="Rep_NSCG44(Stock)"/>
      <sheetName val="CP10"/>
      <sheetName val="Graph_Sale_by_PG-SMB3"/>
      <sheetName val="Sale_By_Channel-SMB3"/>
      <sheetName val="SUM_-_Mapping2"/>
      <sheetName val="Sales_by_Channel1"/>
      <sheetName val="FE0_RN"/>
      <sheetName val="ไก่ซี"/>
      <sheetName val="MDY"/>
      <sheetName val="Menu"/>
      <sheetName val="Data"/>
      <sheetName val="key"/>
      <sheetName val="Sheet1"/>
      <sheetName val="slc"/>
      <sheetName val="ไก่หมูสะสม"/>
      <sheetName val="Table"/>
      <sheetName val="bfm"/>
      <sheetName val="TCustomer"/>
      <sheetName val="Rep(Jan-Jun)"/>
      <sheetName val="lysum"/>
      <sheetName val="CT"/>
      <sheetName val="ฟอร์ม  1"/>
      <sheetName val="Graph_Sale_by_PG-SMB4"/>
      <sheetName val="Sale_By_Channel-SMB4"/>
      <sheetName val="SUM_-_Mapping3"/>
      <sheetName val="Sales_by_Channel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AB1" t="str">
            <v>INPUT_DATA - รวม</v>
          </cell>
        </row>
      </sheetData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 refreshError="1"/>
      <sheetData sheetId="27" refreshError="1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คีย์ข้อมูลรายละเอียดต่างๆ"/>
      <sheetName val="ChangeWeek"/>
      <sheetName val="Menu"/>
      <sheetName val="Table"/>
      <sheetName val="Sales by Channel"/>
      <sheetName val="Data-Scorecard"/>
      <sheetName val="FORM_CP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-รวม"/>
      <sheetName val="Sum-รวม (2)"/>
      <sheetName val="ชิ้นส่วน-ส่งออก (2)"/>
      <sheetName val="Summ-Map"/>
      <sheetName val="ชิ้นส่วน-ส่งออก"/>
      <sheetName val="ชิ้นส่วน-ภายใน (2)"/>
      <sheetName val="ชิ้นส่วน-ภายใน"/>
      <sheetName val="Channel"/>
      <sheetName val="EXP-Prd"/>
      <sheetName val="EXP-Prd (No-Map)"/>
      <sheetName val="EXP-Prd (Map)"/>
      <sheetName val="EXP-Sale"/>
      <sheetName val="Ad-Total"/>
      <sheetName val="EXP-Ad"/>
      <sheetName val="EXP-Ac"/>
      <sheetName val="Summ%"/>
      <sheetName val="Summ &quot;ต่อหน่วย&quot;"/>
      <sheetName val="SUM"/>
      <sheetName val="Cost"/>
      <sheetName val="Sum-ส่งออก"/>
      <sheetName val="Sum-ในประเทศ"/>
      <sheetName val="SUM - Mapping"/>
      <sheetName val="Cost-Mapping"/>
      <sheetName val="Main"/>
      <sheetName val="By"/>
      <sheetName val="Main-Pack"/>
      <sheetName val="By-Pack"/>
      <sheetName val="Yield"/>
      <sheetName val="Yield - Main"/>
      <sheetName val="Yield-By"/>
      <sheetName val="Yd-M Export"/>
      <sheetName val="Yd-B Export"/>
      <sheetName val="Yd-M Local"/>
      <sheetName val="Yd-B Local"/>
      <sheetName val="Yield-Bu"/>
      <sheetName val="Yield-M"/>
      <sheetName val="Yield-B"/>
      <sheetName val="SUM _ Mapping"/>
      <sheetName val="slc"/>
      <sheetName val="งบอาหารสัตว์"/>
      <sheetName val="Sum-รวม_(2)"/>
      <sheetName val="ชิ้นส่วน-ส่งออก_(2)"/>
      <sheetName val="ชิ้นส่วน-ภายใน_(2)"/>
      <sheetName val="EXP-Prd_(No-Map)"/>
      <sheetName val="EXP-Prd_(Map)"/>
      <sheetName val="Summ_&quot;ต่อหน่วย&quot;"/>
      <sheetName val="SUM_-_Mapping"/>
      <sheetName val="Yield_-_Main"/>
      <sheetName val="Yd-M_Export"/>
      <sheetName val="Yd-B_Export"/>
      <sheetName val="Yd-M_Local"/>
      <sheetName val="Yd-B_Local"/>
      <sheetName val="SUM___Mapping"/>
      <sheetName val="JV.151"/>
      <sheetName val="FBH_0245"/>
      <sheetName val="GD_Ad"/>
      <sheetName val="GD_Sa"/>
      <sheetName val="wt02ปลด"/>
      <sheetName val="Sum-รวม_(2)1"/>
      <sheetName val="ชิ้นส่วน-ส่งออก_(2)1"/>
      <sheetName val="ชิ้นส่วน-ภายใน_(2)1"/>
      <sheetName val="EXP-Prd_(No-Map)1"/>
      <sheetName val="EXP-Prd_(Map)1"/>
      <sheetName val="Summ_&quot;ต่อหน่วย&quot;1"/>
      <sheetName val="SUM_-_Mapping1"/>
      <sheetName val="Yield_-_Main1"/>
      <sheetName val="Yd-M_Export1"/>
      <sheetName val="Yd-B_Export1"/>
      <sheetName val="Yd-M_Local1"/>
      <sheetName val="Yd-B_Local1"/>
      <sheetName val="SUM___Mapping1"/>
      <sheetName val="JV_151"/>
      <sheetName val="CPF"/>
      <sheetName val="ลูกหนี้(เก่า)"/>
      <sheetName val="ต้นทุนหมู"/>
      <sheetName val="bfm"/>
      <sheetName val="Graph_Tang_KAIJOA-SMB"/>
      <sheetName val="Sum-รวม_(2)2"/>
      <sheetName val="ชิ้นส่วน-ส่งออก_(2)2"/>
      <sheetName val="ชิ้นส่วน-ภายใน_(2)2"/>
      <sheetName val="EXP-Prd_(No-Map)2"/>
      <sheetName val="EXP-Prd_(Map)2"/>
      <sheetName val="Summ_&quot;ต่อหน่วย&quot;2"/>
      <sheetName val="SUM_-_Mapping2"/>
      <sheetName val="Yield_-_Main2"/>
      <sheetName val="Yd-M_Export2"/>
      <sheetName val="Yd-B_Export2"/>
      <sheetName val="Yd-M_Local2"/>
      <sheetName val="Yd-B_Local2"/>
      <sheetName val="SUM___Mapping2"/>
      <sheetName val="JV_1511"/>
      <sheetName val="SUP23.2 รายจ่ายฝ่ายทุน"/>
      <sheetName val="(Y3)"/>
      <sheetName val="Sheet1"/>
      <sheetName val="DATA"/>
      <sheetName val="Sheet3"/>
      <sheetName val="Sheet4"/>
      <sheetName val="Sheet2"/>
      <sheetName val="Sum-รวม_(2)3"/>
      <sheetName val="ชิ้นส่วน-ส่งออก_(2)3"/>
      <sheetName val="ชิ้นส่วน-ภายใน_(2)3"/>
      <sheetName val="EXP-Prd_(No-Map)3"/>
      <sheetName val="EXP-Prd_(Map)3"/>
      <sheetName val="Summ_&quot;ต่อหน่วย&quot;3"/>
      <sheetName val="SUM_-_Mapping3"/>
      <sheetName val="Yield_-_Main3"/>
      <sheetName val="Yd-M_Export3"/>
      <sheetName val="Yd-B_Export3"/>
      <sheetName val="Yd-M_Local3"/>
      <sheetName val="Yd-B_Local3"/>
      <sheetName val="SUM___Mapping3"/>
      <sheetName val="JV_1512"/>
      <sheetName val="SUP23_2_รายจ่ายฝ่ายทุน"/>
      <sheetName val="คีย์ข้อมูลรายละเอียดต่างๆ"/>
      <sheetName val="CHESTER (2)"/>
      <sheetName val="CHESTER_(2)"/>
      <sheetName val="COST_3"/>
      <sheetName val="Branch"/>
      <sheetName val="yum"/>
      <sheetName val="STD Feed&amp;Med Price"/>
      <sheetName val="1"/>
      <sheetName val="EXP-PP-คีย์"/>
      <sheetName val="Invoice"/>
      <sheetName val="LYSUM"/>
      <sheetName val="Sum-รวม_(2)4"/>
      <sheetName val="ชิ้นส่วน-ส่งออก_(2)4"/>
      <sheetName val="ชิ้นส่วน-ภายใน_(2)4"/>
      <sheetName val="EXP-Prd_(No-Map)4"/>
      <sheetName val="EXP-Prd_(Map)4"/>
      <sheetName val="Summ_&quot;ต่อหน่วย&quot;4"/>
      <sheetName val="SUM_-_Mapping4"/>
      <sheetName val="Yield_-_Main4"/>
      <sheetName val="Yd-M_Export4"/>
      <sheetName val="Yd-B_Export4"/>
      <sheetName val="Yd-M_Local4"/>
      <sheetName val="Yd-B_Local4"/>
      <sheetName val="SUM___Mapping4"/>
      <sheetName val="JV_1513"/>
      <sheetName val="SUP23_2_รายจ่ายฝ่ายทุน1"/>
      <sheetName val="CHESTER_(2)1"/>
      <sheetName val="STD_Feed&amp;Med_Price"/>
      <sheetName val="broiler"/>
      <sheetName val="broken"/>
      <sheetName val="dod"/>
      <sheetName val="EGGDUCK-S"/>
      <sheetName val="duck"/>
      <sheetName val="doc"/>
      <sheetName val="corn"/>
      <sheetName val="FISH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2">
          <cell r="B2" t="str">
            <v>เปรียบเทียบผลการดำเนินงาน MAP</v>
          </cell>
        </row>
        <row r="3">
          <cell r="B3" t="str">
            <v>รายการ</v>
          </cell>
        </row>
        <row r="4">
          <cell r="B4" t="str">
            <v>รายการ</v>
          </cell>
        </row>
        <row r="5">
          <cell r="B5" t="str">
            <v>จำนวนวันผลิต</v>
          </cell>
          <cell r="C5" t="str">
            <v>(วัน)</v>
          </cell>
        </row>
        <row r="6">
          <cell r="B6" t="str">
            <v>ปริมาณซื้อหมูชิ้นส่วน</v>
          </cell>
          <cell r="C6" t="str">
            <v>(กก.)</v>
          </cell>
        </row>
        <row r="7">
          <cell r="B7" t="str">
            <v>รายการ</v>
          </cell>
          <cell r="C7" t="str">
            <v>(ตัว)</v>
          </cell>
        </row>
        <row r="8">
          <cell r="B8" t="str">
            <v>นน.หมูเป็นต่อตัว</v>
          </cell>
          <cell r="C8" t="str">
            <v>(กก./ตัว)</v>
          </cell>
        </row>
        <row r="9">
          <cell r="B9" t="str">
            <v>นน.ผลได้</v>
          </cell>
          <cell r="C9" t="str">
            <v>(กก.)</v>
          </cell>
        </row>
        <row r="10">
          <cell r="B10" t="str">
            <v>%สูญเสียจากการขนส่ง</v>
          </cell>
          <cell r="C10" t="str">
            <v>(ตัว)</v>
          </cell>
        </row>
        <row r="11">
          <cell r="B11" t="str">
            <v>%ผลได้</v>
          </cell>
          <cell r="C11" t="str">
            <v>(กก./ตัว)</v>
          </cell>
        </row>
        <row r="12">
          <cell r="B12" t="str">
            <v>ปริมาณหมูคงเหลือปลายงวด</v>
          </cell>
          <cell r="C12" t="str">
            <v>(กก.)</v>
          </cell>
        </row>
        <row r="16">
          <cell r="B16" t="str">
            <v>ขาย - Main Product</v>
          </cell>
          <cell r="C16" t="str">
            <v>(บาท/กก.)</v>
          </cell>
          <cell r="D16">
            <v>51.37</v>
          </cell>
          <cell r="F16">
            <v>71.680000000000007</v>
          </cell>
          <cell r="H16">
            <v>69.09</v>
          </cell>
          <cell r="N16">
            <v>66.53</v>
          </cell>
          <cell r="O16">
            <v>71.099999999999994</v>
          </cell>
          <cell r="P16">
            <v>70.510000000000005</v>
          </cell>
          <cell r="R16">
            <v>92.265860052429929</v>
          </cell>
        </row>
        <row r="17">
          <cell r="B17" t="str">
            <v>ขาย - By Product</v>
          </cell>
          <cell r="C17" t="str">
            <v>(บาท/กก.)</v>
          </cell>
          <cell r="D17">
            <v>18.100000000000001</v>
          </cell>
          <cell r="F17">
            <v>22.03</v>
          </cell>
          <cell r="H17">
            <v>23.75</v>
          </cell>
          <cell r="N17">
            <v>23.12</v>
          </cell>
          <cell r="O17">
            <v>23.44</v>
          </cell>
          <cell r="P17">
            <v>23.15</v>
          </cell>
          <cell r="R17">
            <v>86.485123367198838</v>
          </cell>
        </row>
        <row r="18">
          <cell r="B18" t="str">
            <v>ขาย - ส่งออก</v>
          </cell>
          <cell r="C18" t="str">
            <v>(บาท/กก.)</v>
          </cell>
          <cell r="D18">
            <v>63.04</v>
          </cell>
          <cell r="F18">
            <v>72.03</v>
          </cell>
          <cell r="H18">
            <v>71.3</v>
          </cell>
          <cell r="N18">
            <v>72.62</v>
          </cell>
          <cell r="O18">
            <v>71.87</v>
          </cell>
          <cell r="P18">
            <v>70.930000000000007</v>
          </cell>
          <cell r="R18">
            <v>71.3</v>
          </cell>
        </row>
        <row r="19">
          <cell r="B19" t="str">
            <v>ขายรวม</v>
          </cell>
          <cell r="C19" t="str">
            <v>(บาท/กก.)</v>
          </cell>
          <cell r="D19">
            <v>45.46</v>
          </cell>
          <cell r="F19">
            <v>55.5</v>
          </cell>
          <cell r="H19">
            <v>55.86</v>
          </cell>
          <cell r="N19">
            <v>56.37</v>
          </cell>
          <cell r="O19">
            <v>56.04</v>
          </cell>
          <cell r="P19">
            <v>54.35</v>
          </cell>
          <cell r="R19">
            <v>91.68426974448316</v>
          </cell>
        </row>
        <row r="20">
          <cell r="B20" t="str">
            <v>ต้นทุนขาย</v>
          </cell>
          <cell r="C20" t="str">
            <v>(บาท/กก.)</v>
          </cell>
          <cell r="D20">
            <v>-42.91</v>
          </cell>
          <cell r="F20">
            <v>-49.24</v>
          </cell>
          <cell r="H20">
            <v>-48.69</v>
          </cell>
          <cell r="N20">
            <v>-47.1</v>
          </cell>
          <cell r="O20">
            <v>-48.04</v>
          </cell>
          <cell r="P20">
            <v>-49.14</v>
          </cell>
          <cell r="R20">
            <v>-64.56</v>
          </cell>
        </row>
        <row r="21">
          <cell r="B21" t="str">
            <v>กำไรขั้นต้น</v>
          </cell>
          <cell r="C21" t="str">
            <v>(บาท/กก.)</v>
          </cell>
          <cell r="D21">
            <v>2.5499999999999998</v>
          </cell>
          <cell r="F21">
            <v>6.27</v>
          </cell>
          <cell r="H21">
            <v>7.18</v>
          </cell>
          <cell r="N21">
            <v>9.27</v>
          </cell>
          <cell r="O21">
            <v>8</v>
          </cell>
          <cell r="P21">
            <v>5.21</v>
          </cell>
          <cell r="R21">
            <v>27.12</v>
          </cell>
        </row>
        <row r="22">
          <cell r="B22" t="str">
            <v>ค่าใช้จ่ายขาย - ค่าขนส่ง</v>
          </cell>
          <cell r="C22" t="str">
            <v>(บาท/กก.)</v>
          </cell>
          <cell r="D22">
            <v>-0.77</v>
          </cell>
          <cell r="F22">
            <v>-0.68</v>
          </cell>
          <cell r="H22">
            <v>-0.72</v>
          </cell>
          <cell r="N22">
            <v>-0.64</v>
          </cell>
          <cell r="O22">
            <v>-0.69</v>
          </cell>
          <cell r="P22">
            <v>-0.7</v>
          </cell>
          <cell r="R22">
            <v>-0.68</v>
          </cell>
        </row>
        <row r="23">
          <cell r="B23" t="str">
            <v>ค่าใช้จ่ายขาย - อื่น</v>
          </cell>
          <cell r="C23" t="str">
            <v>(บาท/กก.)</v>
          </cell>
          <cell r="D23">
            <v>-0.24</v>
          </cell>
          <cell r="F23">
            <v>-0.56000000000000005</v>
          </cell>
          <cell r="H23">
            <v>-0.56999999999999995</v>
          </cell>
          <cell r="N23">
            <v>-0.49</v>
          </cell>
          <cell r="O23">
            <v>-0.66</v>
          </cell>
          <cell r="P23">
            <v>-0.64</v>
          </cell>
          <cell r="R23">
            <v>0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>
        <row r="2">
          <cell r="B2" t="str">
            <v>เปรียบเทียบผลการดำเนินงาน MAP</v>
          </cell>
        </row>
      </sheetData>
      <sheetData sheetId="59">
        <row r="2">
          <cell r="B2" t="str">
            <v>เปรียบเทียบผลการดำเนินงาน MAP</v>
          </cell>
        </row>
      </sheetData>
      <sheetData sheetId="60">
        <row r="2">
          <cell r="B2" t="str">
            <v>เปรียบเทียบผลการดำเนินงาน MAP</v>
          </cell>
        </row>
      </sheetData>
      <sheetData sheetId="61">
        <row r="2">
          <cell r="B2" t="str">
            <v>เปรียบเทียบผลการดำเนินงาน MAP</v>
          </cell>
        </row>
      </sheetData>
      <sheetData sheetId="62">
        <row r="2">
          <cell r="B2" t="str">
            <v>เปรียบเทียบผลการดำเนินงาน MAP</v>
          </cell>
        </row>
      </sheetData>
      <sheetData sheetId="63">
        <row r="2">
          <cell r="B2" t="str">
            <v>เปรียบเทียบผลการดำเนินงาน MAP</v>
          </cell>
        </row>
      </sheetData>
      <sheetData sheetId="64">
        <row r="2">
          <cell r="B2" t="str">
            <v>เปรียบเทียบผลการดำเนินงาน MAP</v>
          </cell>
        </row>
      </sheetData>
      <sheetData sheetId="65">
        <row r="2">
          <cell r="B2" t="str">
            <v>เปรียบเทียบผลการดำเนินงาน MAP</v>
          </cell>
        </row>
      </sheetData>
      <sheetData sheetId="66">
        <row r="2">
          <cell r="B2" t="str">
            <v>เปรียบเทียบผลการดำเนินงาน MAP</v>
          </cell>
        </row>
      </sheetData>
      <sheetData sheetId="67">
        <row r="2">
          <cell r="B2" t="str">
            <v>เปรียบเทียบผลการดำเนินงาน MAP</v>
          </cell>
        </row>
      </sheetData>
      <sheetData sheetId="68">
        <row r="2">
          <cell r="B2" t="str">
            <v>เปรียบเทียบผลการดำเนินงาน MAP</v>
          </cell>
        </row>
      </sheetData>
      <sheetData sheetId="69">
        <row r="2">
          <cell r="B2" t="str">
            <v>เปรียบเทียบผลการดำเนินงาน MAP</v>
          </cell>
        </row>
      </sheetData>
      <sheetData sheetId="70">
        <row r="2">
          <cell r="B2" t="str">
            <v>เปรียบเทียบผลการดำเนินงาน MAP</v>
          </cell>
        </row>
      </sheetData>
      <sheetData sheetId="71">
        <row r="2">
          <cell r="B2" t="str">
            <v>เปรียบเทียบผลการดำเนินงาน MAP</v>
          </cell>
        </row>
      </sheetData>
      <sheetData sheetId="72" refreshError="1"/>
      <sheetData sheetId="73" refreshError="1"/>
      <sheetData sheetId="74" refreshError="1"/>
      <sheetData sheetId="75" refreshError="1"/>
      <sheetData sheetId="76" refreshError="1"/>
      <sheetData sheetId="77">
        <row r="3">
          <cell r="B3" t="str">
            <v xml:space="preserve"> </v>
          </cell>
        </row>
      </sheetData>
      <sheetData sheetId="78">
        <row r="3">
          <cell r="B3" t="str">
            <v xml:space="preserve"> </v>
          </cell>
        </row>
      </sheetData>
      <sheetData sheetId="79">
        <row r="3">
          <cell r="B3" t="str">
            <v xml:space="preserve"> </v>
          </cell>
        </row>
      </sheetData>
      <sheetData sheetId="80"/>
      <sheetData sheetId="81"/>
      <sheetData sheetId="82"/>
      <sheetData sheetId="83"/>
      <sheetData sheetId="84">
        <row r="3">
          <cell r="B3" t="str">
            <v xml:space="preserve"> </v>
          </cell>
        </row>
      </sheetData>
      <sheetData sheetId="85">
        <row r="3">
          <cell r="B3" t="str">
            <v xml:space="preserve"> </v>
          </cell>
        </row>
      </sheetData>
      <sheetData sheetId="86">
        <row r="3">
          <cell r="B3" t="str">
            <v xml:space="preserve"> </v>
          </cell>
        </row>
      </sheetData>
      <sheetData sheetId="87">
        <row r="3">
          <cell r="B3" t="str">
            <v xml:space="preserve"> </v>
          </cell>
        </row>
      </sheetData>
      <sheetData sheetId="88">
        <row r="3">
          <cell r="B3" t="str">
            <v xml:space="preserve"> </v>
          </cell>
        </row>
      </sheetData>
      <sheetData sheetId="89">
        <row r="3">
          <cell r="B3" t="str">
            <v xml:space="preserve"> </v>
          </cell>
        </row>
      </sheetData>
      <sheetData sheetId="90">
        <row r="3">
          <cell r="B3" t="str">
            <v xml:space="preserve"> </v>
          </cell>
        </row>
      </sheetData>
      <sheetData sheetId="91" refreshError="1"/>
      <sheetData sheetId="92" refreshError="1"/>
      <sheetData sheetId="93">
        <row r="3">
          <cell r="B3" t="str">
            <v xml:space="preserve"> </v>
          </cell>
        </row>
      </sheetData>
      <sheetData sheetId="94">
        <row r="3">
          <cell r="B3" t="str">
            <v xml:space="preserve"> </v>
          </cell>
        </row>
      </sheetData>
      <sheetData sheetId="95"/>
      <sheetData sheetId="96"/>
      <sheetData sheetId="97"/>
      <sheetData sheetId="98"/>
      <sheetData sheetId="99"/>
      <sheetData sheetId="100">
        <row r="2">
          <cell r="B2" t="str">
            <v>เปรียบเทียบผลการดำเนินงาน MAP</v>
          </cell>
        </row>
      </sheetData>
      <sheetData sheetId="101"/>
      <sheetData sheetId="102"/>
      <sheetData sheetId="103"/>
      <sheetData sheetId="104">
        <row r="2">
          <cell r="B2" t="str">
            <v>เปรียบเทียบผลการดำเนินงาน MAP</v>
          </cell>
        </row>
      </sheetData>
      <sheetData sheetId="105"/>
      <sheetData sheetId="106"/>
      <sheetData sheetId="107"/>
      <sheetData sheetId="108">
        <row r="2">
          <cell r="B2" t="str">
            <v>เปรียบเทียบผลการดำเนินงาน MAP</v>
          </cell>
        </row>
      </sheetData>
      <sheetData sheetId="109"/>
      <sheetData sheetId="110"/>
      <sheetData sheetId="111"/>
      <sheetData sheetId="112">
        <row r="2">
          <cell r="B2" t="str">
            <v>เปรียบเทียบผลการดำเนินงาน MAP</v>
          </cell>
        </row>
      </sheetData>
      <sheetData sheetId="113" refreshError="1"/>
      <sheetData sheetId="114" refreshError="1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/>
      <sheetData sheetId="125"/>
      <sheetData sheetId="126"/>
      <sheetData sheetId="127"/>
      <sheetData sheetId="128"/>
      <sheetData sheetId="129"/>
      <sheetData sheetId="130">
        <row r="2">
          <cell r="B2" t="str">
            <v>เปรียบเทียบผลการดำเนินงาน MAP</v>
          </cell>
        </row>
      </sheetData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-รวม"/>
      <sheetName val="Sum-รวม (2)"/>
      <sheetName val="ชิ้นส่วน-ส่งออก (2)"/>
      <sheetName val="Summ-Map"/>
      <sheetName val="ชิ้นส่วน-ส่งออก"/>
      <sheetName val="ชิ้นส่วน-ภายใน (2)"/>
      <sheetName val="ชิ้นส่วน-ภายใน"/>
      <sheetName val="Channel"/>
      <sheetName val="EXP-Prd"/>
      <sheetName val="EXP-Prd (No-Map)"/>
      <sheetName val="EXP-Prd (Map)"/>
      <sheetName val="EXP-Sale"/>
      <sheetName val="Ad-Total"/>
      <sheetName val="EXP-Ad"/>
      <sheetName val="EXP-Ac"/>
      <sheetName val="Summ%"/>
      <sheetName val="Summ &quot;ต่อหน่วย&quot;"/>
      <sheetName val="SUM"/>
      <sheetName val="Cost"/>
      <sheetName val="Sum-ส่งออก"/>
      <sheetName val="Sum-ในประเทศ"/>
      <sheetName val="SUM - Mapping"/>
      <sheetName val="Cost-Mapping"/>
      <sheetName val="Main"/>
      <sheetName val="By"/>
      <sheetName val="Main-Pack"/>
      <sheetName val="By-Pack"/>
      <sheetName val="Yield"/>
      <sheetName val="Yield - Main"/>
      <sheetName val="Yield-By"/>
      <sheetName val="Yd-M Export"/>
      <sheetName val="Yd-B Export"/>
      <sheetName val="Yd-M Local"/>
      <sheetName val="Yd-B Local"/>
      <sheetName val="Yield-Bu"/>
      <sheetName val="Yield-M"/>
      <sheetName val="Yield-B"/>
      <sheetName val="SUM _ Mapping"/>
      <sheetName val="Sum-รวม_(2)"/>
      <sheetName val="ชิ้นส่วน-ส่งออก_(2)"/>
      <sheetName val="ชิ้นส่วน-ภายใน_(2)"/>
      <sheetName val="EXP-Prd_(No-Map)"/>
      <sheetName val="EXP-Prd_(Map)"/>
      <sheetName val="Summ_&quot;ต่อหน่วย&quot;"/>
      <sheetName val="SUM_-_Mapping"/>
      <sheetName val="Yield_-_Main"/>
      <sheetName val="Yd-M_Export"/>
      <sheetName val="Yd-B_Export"/>
      <sheetName val="Yd-M_Local"/>
      <sheetName val="Yd-B_Local"/>
      <sheetName val="SUM___Mapping"/>
      <sheetName val="wt02ปลด"/>
      <sheetName val="Sum-รวม_(2)1"/>
      <sheetName val="ชิ้นส่วน-ส่งออก_(2)1"/>
      <sheetName val="ชิ้นส่วน-ภายใน_(2)1"/>
      <sheetName val="EXP-Prd_(No-Map)1"/>
      <sheetName val="EXP-Prd_(Map)1"/>
      <sheetName val="Summ_&quot;ต่อหน่วย&quot;1"/>
      <sheetName val="SUM_-_Mapping1"/>
      <sheetName val="Yield_-_Main1"/>
      <sheetName val="Yd-M_Export1"/>
      <sheetName val="Yd-B_Export1"/>
      <sheetName val="Yd-M_Local1"/>
      <sheetName val="Yd-B_Local1"/>
      <sheetName val="SUM___Mapping1"/>
      <sheetName val="คีย์ข้อมูลรายละเอียดต่างๆ"/>
      <sheetName val="CHESTER (2)"/>
      <sheetName val="Sum-รวม_(2)2"/>
      <sheetName val="ชิ้นส่วน-ส่งออก_(2)2"/>
      <sheetName val="ชิ้นส่วน-ภายใน_(2)2"/>
      <sheetName val="EXP-Prd_(No-Map)2"/>
      <sheetName val="EXP-Prd_(Map)2"/>
      <sheetName val="Summ_&quot;ต่อหน่วย&quot;2"/>
      <sheetName val="SUM_-_Mapping2"/>
      <sheetName val="Yield_-_Main2"/>
      <sheetName val="Yd-M_Export2"/>
      <sheetName val="Yd-B_Export2"/>
      <sheetName val="Yd-M_Local2"/>
      <sheetName val="Yd-B_Local2"/>
      <sheetName val="SUM___Mapping2"/>
      <sheetName val="CHESTER_(2)"/>
      <sheetName val="Sum-รวม_(2)3"/>
      <sheetName val="ชิ้นส่วน-ส่งออก_(2)3"/>
      <sheetName val="ชิ้นส่วน-ภายใน_(2)3"/>
      <sheetName val="EXP-Prd_(No-Map)3"/>
      <sheetName val="EXP-Prd_(Map)3"/>
      <sheetName val="Summ_&quot;ต่อหน่วย&quot;3"/>
      <sheetName val="SUM_-_Mapping3"/>
      <sheetName val="Yield_-_Main3"/>
      <sheetName val="Yd-M_Export3"/>
      <sheetName val="Yd-B_Export3"/>
      <sheetName val="Yd-M_Local3"/>
      <sheetName val="Yd-B_Local3"/>
      <sheetName val="SUM___Mapping3"/>
      <sheetName val="CHESTER_(2)1"/>
      <sheetName val="Config"/>
      <sheetName val="PD"/>
      <sheetName val="JV.151"/>
      <sheetName val="Sum-รวม_(2)4"/>
      <sheetName val="ชิ้นส่วน-ส่งออก_(2)4"/>
      <sheetName val="ชิ้นส่วน-ภายใน_(2)4"/>
      <sheetName val="EXP-Prd_(No-Map)4"/>
      <sheetName val="EXP-Prd_(Map)4"/>
      <sheetName val="Summ_&quot;ต่อหน่วย&quot;4"/>
      <sheetName val="SUM_-_Mapping4"/>
      <sheetName val="Yield_-_Main4"/>
      <sheetName val="Yd-M_Export4"/>
      <sheetName val="Yd-B_Export4"/>
      <sheetName val="Yd-M_Local4"/>
      <sheetName val="Yd-B_Local4"/>
      <sheetName val="SUM___Mapping4"/>
      <sheetName val="CHESTER_(2)2"/>
      <sheetName val="JV_151"/>
      <sheetName val="ｃ実績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>
        <row r="2">
          <cell r="B2" t="str">
            <v>เปรียบเทียบผลการดำเนินงาน MAP</v>
          </cell>
        </row>
        <row r="3">
          <cell r="B3" t="str">
            <v>รายการ</v>
          </cell>
        </row>
        <row r="4">
          <cell r="B4" t="str">
            <v>รายการ</v>
          </cell>
        </row>
        <row r="5">
          <cell r="B5" t="str">
            <v>จำนวนวันผลิต</v>
          </cell>
          <cell r="C5" t="str">
            <v>(วัน)</v>
          </cell>
        </row>
        <row r="6">
          <cell r="B6" t="str">
            <v>ปริมาณซื้อหมูชิ้นส่วน</v>
          </cell>
          <cell r="C6" t="str">
            <v>(กก.)</v>
          </cell>
        </row>
        <row r="7">
          <cell r="B7" t="str">
            <v>รายการ</v>
          </cell>
          <cell r="C7" t="str">
            <v>(ตัว)</v>
          </cell>
        </row>
        <row r="8">
          <cell r="B8" t="str">
            <v>นน.หมูเป็นต่อตัว</v>
          </cell>
          <cell r="C8" t="str">
            <v>(กก./ตัว)</v>
          </cell>
        </row>
        <row r="9">
          <cell r="B9" t="str">
            <v>นน.ผลได้</v>
          </cell>
          <cell r="C9" t="str">
            <v>(กก.)</v>
          </cell>
        </row>
        <row r="10">
          <cell r="B10" t="str">
            <v>%สูญเสียจากการขนส่ง</v>
          </cell>
          <cell r="C10" t="str">
            <v>(ตัว)</v>
          </cell>
        </row>
        <row r="11">
          <cell r="B11" t="str">
            <v>%ผลได้</v>
          </cell>
          <cell r="C11" t="str">
            <v>(กก./ตัว)</v>
          </cell>
        </row>
        <row r="12">
          <cell r="B12" t="str">
            <v>ปริมาณหมูคงเหลือปลายงวด</v>
          </cell>
          <cell r="C12" t="str">
            <v>(กก.)</v>
          </cell>
        </row>
        <row r="16">
          <cell r="B16" t="str">
            <v>ขาย - Main Product</v>
          </cell>
          <cell r="C16" t="str">
            <v>(บาท/กก.)</v>
          </cell>
          <cell r="D16">
            <v>51.37</v>
          </cell>
          <cell r="F16">
            <v>71.680000000000007</v>
          </cell>
          <cell r="H16">
            <v>69.09</v>
          </cell>
          <cell r="N16">
            <v>66.53</v>
          </cell>
          <cell r="O16">
            <v>71.099999999999994</v>
          </cell>
          <cell r="P16">
            <v>70.510000000000005</v>
          </cell>
          <cell r="R16">
            <v>92.265860052429929</v>
          </cell>
        </row>
        <row r="17">
          <cell r="B17" t="str">
            <v>ขาย - By Product</v>
          </cell>
          <cell r="C17" t="str">
            <v>(บาท/กก.)</v>
          </cell>
          <cell r="D17">
            <v>18.100000000000001</v>
          </cell>
          <cell r="F17">
            <v>22.03</v>
          </cell>
          <cell r="H17">
            <v>23.75</v>
          </cell>
          <cell r="N17">
            <v>23.12</v>
          </cell>
          <cell r="O17">
            <v>23.44</v>
          </cell>
          <cell r="P17">
            <v>23.15</v>
          </cell>
          <cell r="R17">
            <v>86.485123367198838</v>
          </cell>
        </row>
        <row r="18">
          <cell r="B18" t="str">
            <v>ขาย - ส่งออก</v>
          </cell>
          <cell r="C18" t="str">
            <v>(บาท/กก.)</v>
          </cell>
          <cell r="D18">
            <v>63.04</v>
          </cell>
          <cell r="F18">
            <v>72.03</v>
          </cell>
          <cell r="H18">
            <v>71.3</v>
          </cell>
          <cell r="N18">
            <v>72.62</v>
          </cell>
          <cell r="O18">
            <v>71.87</v>
          </cell>
          <cell r="P18">
            <v>70.930000000000007</v>
          </cell>
          <cell r="R18">
            <v>71.3</v>
          </cell>
        </row>
        <row r="19">
          <cell r="B19" t="str">
            <v>ขายรวม</v>
          </cell>
          <cell r="C19" t="str">
            <v>(บาท/กก.)</v>
          </cell>
          <cell r="D19">
            <v>45.46</v>
          </cell>
          <cell r="F19">
            <v>55.5</v>
          </cell>
          <cell r="H19">
            <v>55.86</v>
          </cell>
          <cell r="N19">
            <v>56.37</v>
          </cell>
          <cell r="O19">
            <v>56.04</v>
          </cell>
          <cell r="P19">
            <v>54.35</v>
          </cell>
          <cell r="R19">
            <v>91.68426974448316</v>
          </cell>
        </row>
        <row r="20">
          <cell r="B20" t="str">
            <v>ต้นทุนขาย</v>
          </cell>
          <cell r="C20" t="str">
            <v>(บาท/กก.)</v>
          </cell>
          <cell r="D20">
            <v>-42.91</v>
          </cell>
          <cell r="F20">
            <v>-49.24</v>
          </cell>
          <cell r="H20">
            <v>-48.69</v>
          </cell>
          <cell r="N20">
            <v>-47.1</v>
          </cell>
          <cell r="O20">
            <v>-48.04</v>
          </cell>
          <cell r="P20">
            <v>-49.14</v>
          </cell>
          <cell r="R20">
            <v>-64.56</v>
          </cell>
        </row>
        <row r="21">
          <cell r="B21" t="str">
            <v>กำไรขั้นต้น</v>
          </cell>
          <cell r="C21" t="str">
            <v>(บาท/กก.)</v>
          </cell>
          <cell r="D21">
            <v>2.5499999999999998</v>
          </cell>
          <cell r="F21">
            <v>6.27</v>
          </cell>
          <cell r="H21">
            <v>7.18</v>
          </cell>
          <cell r="N21">
            <v>9.27</v>
          </cell>
          <cell r="O21">
            <v>8</v>
          </cell>
          <cell r="P21">
            <v>5.21</v>
          </cell>
          <cell r="R21">
            <v>27.12</v>
          </cell>
        </row>
        <row r="22">
          <cell r="B22" t="str">
            <v>ค่าใช้จ่ายขาย - ค่าขนส่ง</v>
          </cell>
          <cell r="C22" t="str">
            <v>(บาท/กก.)</v>
          </cell>
          <cell r="D22">
            <v>-0.77</v>
          </cell>
          <cell r="F22">
            <v>-0.68</v>
          </cell>
          <cell r="H22">
            <v>-0.72</v>
          </cell>
          <cell r="N22">
            <v>-0.64</v>
          </cell>
          <cell r="O22">
            <v>-0.69</v>
          </cell>
          <cell r="P22">
            <v>-0.7</v>
          </cell>
          <cell r="R22">
            <v>-0.68</v>
          </cell>
        </row>
        <row r="23">
          <cell r="B23" t="str">
            <v>ค่าใช้จ่ายขาย - อื่น</v>
          </cell>
          <cell r="C23" t="str">
            <v>(บาท/กก.)</v>
          </cell>
          <cell r="D23">
            <v>-0.24</v>
          </cell>
          <cell r="F23">
            <v>-0.56000000000000005</v>
          </cell>
          <cell r="H23">
            <v>-0.56999999999999995</v>
          </cell>
          <cell r="N23">
            <v>-0.49</v>
          </cell>
          <cell r="O23">
            <v>-0.66</v>
          </cell>
          <cell r="P23">
            <v>-0.64</v>
          </cell>
          <cell r="R23">
            <v>0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2">
          <cell r="B2" t="str">
            <v>เปรียบเทียบผลการดำเนินงาน MAP</v>
          </cell>
        </row>
      </sheetData>
      <sheetData sheetId="53">
        <row r="2">
          <cell r="B2" t="str">
            <v>เปรียบเทียบผลการดำเนินงาน MAP</v>
          </cell>
        </row>
      </sheetData>
      <sheetData sheetId="54">
        <row r="2">
          <cell r="B2" t="str">
            <v>เปรียบเทียบผลการดำเนินงาน MAP</v>
          </cell>
        </row>
      </sheetData>
      <sheetData sheetId="55">
        <row r="2">
          <cell r="B2" t="str">
            <v>เปรียบเทียบผลการดำเนินงาน MAP</v>
          </cell>
        </row>
      </sheetData>
      <sheetData sheetId="56">
        <row r="2">
          <cell r="B2" t="str">
            <v>เปรียบเทียบผลการดำเนินงาน MAP</v>
          </cell>
        </row>
      </sheetData>
      <sheetData sheetId="57">
        <row r="2">
          <cell r="B2" t="str">
            <v>เปรียบเทียบผลการดำเนินงาน MAP</v>
          </cell>
        </row>
      </sheetData>
      <sheetData sheetId="58">
        <row r="2">
          <cell r="B2" t="str">
            <v>เปรียบเทียบผลการดำเนินงาน MAP</v>
          </cell>
        </row>
      </sheetData>
      <sheetData sheetId="59">
        <row r="2">
          <cell r="B2" t="str">
            <v>เปรียบเทียบผลการดำเนินงาน MAP</v>
          </cell>
        </row>
      </sheetData>
      <sheetData sheetId="60">
        <row r="2">
          <cell r="B2" t="str">
            <v>เปรียบเทียบผลการดำเนินงาน MAP</v>
          </cell>
        </row>
      </sheetData>
      <sheetData sheetId="61">
        <row r="2">
          <cell r="B2" t="str">
            <v>เปรียบเทียบผลการดำเนินงาน MAP</v>
          </cell>
        </row>
      </sheetData>
      <sheetData sheetId="62">
        <row r="2">
          <cell r="B2" t="str">
            <v>เปรียบเทียบผลการดำเนินงาน MAP</v>
          </cell>
        </row>
      </sheetData>
      <sheetData sheetId="63">
        <row r="2">
          <cell r="B2" t="str">
            <v>เปรียบเทียบผลการดำเนินงาน MAP</v>
          </cell>
        </row>
      </sheetData>
      <sheetData sheetId="64">
        <row r="2">
          <cell r="B2" t="str">
            <v>เปรียบเทียบผลการดำเนินงาน MAP</v>
          </cell>
        </row>
      </sheetData>
      <sheetData sheetId="65" refreshError="1"/>
      <sheetData sheetId="66" refreshError="1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>
        <row r="2">
          <cell r="B2" t="str">
            <v>เปรียบเทียบผลการดำเนินงาน MAP</v>
          </cell>
        </row>
      </sheetData>
      <sheetData sheetId="88"/>
      <sheetData sheetId="89"/>
      <sheetData sheetId="90"/>
      <sheetData sheetId="91"/>
      <sheetData sheetId="92"/>
      <sheetData sheetId="93"/>
      <sheetData sheetId="94"/>
      <sheetData sheetId="95" refreshError="1"/>
      <sheetData sheetId="96" refreshError="1"/>
      <sheetData sheetId="97" refreshError="1"/>
      <sheetData sheetId="98"/>
      <sheetData sheetId="99"/>
      <sheetData sheetId="100"/>
      <sheetData sheetId="101"/>
      <sheetData sheetId="102"/>
      <sheetData sheetId="103"/>
      <sheetData sheetId="104">
        <row r="2">
          <cell r="B2" t="str">
            <v>เปรียบเทียบผลการดำเนินงาน MAP</v>
          </cell>
        </row>
      </sheetData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คีย์ข้อมูลรายละเอียดต่างๆ"/>
      <sheetName val="JV.151"/>
      <sheetName val="Graph_Tang_KAIJOA-SMB"/>
      <sheetName val="SUM - Mapping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_55-56"/>
      <sheetName val="key"/>
      <sheetName val="MT_COMPARE"/>
      <sheetName val="MT_PLGMONTH"/>
      <sheetName val="MT_PLGACCUM"/>
      <sheetName val="MT_PLMONTH (2)"/>
      <sheetName val="MT_PLMONTH (4)"/>
      <sheetName val="MT_PLMONTH (3)"/>
      <sheetName val="MT_PLMONTH"/>
      <sheetName val="MT_PLACCUM"/>
      <sheetName val="MT_TotMM (MT)"/>
      <sheetName val="MT_TotMM (CON)"/>
      <sheetName val="MT_TotMM (2)"/>
      <sheetName val="MT_TotMM"/>
      <sheetName val="MT_Hyper"/>
      <sheetName val="MT_Super"/>
      <sheetName val="MT_CON"/>
      <sheetName val="MT_EVENT"/>
      <sheetName val="MT_รวมBigC"/>
      <sheetName val="MT_Lotus"/>
      <sheetName val="MT_BigC"/>
      <sheetName val="MT_Car"/>
      <sheetName val="MT_Makro"/>
      <sheetName val="MT_Tops"/>
      <sheetName val="MT_SOTHER"/>
      <sheetName val="MT_SEVEN"/>
      <sheetName val="MT_COTHER"/>
      <sheetName val="MT_COMPARE_MT"/>
      <sheetName val="MT_PLMONTH_MT"/>
      <sheetName val="MT_PLACCUM_MT"/>
      <sheetName val="MT_TotMM (MT)_MT"/>
      <sheetName val="MT_TotMM (CON)_MT"/>
      <sheetName val="MT_TotMM_MT"/>
      <sheetName val="MT_Hyper_MT"/>
      <sheetName val="MT_Super_MT"/>
      <sheetName val="MT_CON_MT"/>
      <sheetName val="MT_EVENT_MT"/>
      <sheetName val="MT_รวมBigC_MT"/>
      <sheetName val="MT_Lotus_MT"/>
      <sheetName val="MT_BigC_MT"/>
      <sheetName val="MT_Car_MT"/>
      <sheetName val="MT_Makro_MT"/>
      <sheetName val="MT_Tops_MT"/>
      <sheetName val="MT_SOTHER_MT"/>
      <sheetName val="MT_SEVEN_MT"/>
      <sheetName val="MT_COTHER_MT"/>
      <sheetName val="MT_PLMONTH_BC"/>
      <sheetName val="MT_PLACCUM_BC"/>
      <sheetName val="MT_TotMM_BC"/>
      <sheetName val="MT_Hyper_BC"/>
      <sheetName val="MT_Super_BC"/>
      <sheetName val="MT_CON_BC"/>
      <sheetName val="MT_EVENT_BC"/>
      <sheetName val="MT_รวมBigC_BC"/>
      <sheetName val="MT_Lotus_BC"/>
      <sheetName val="MT_BigC_BC"/>
      <sheetName val="MT_Car_BC"/>
      <sheetName val="MT_Makro_BC"/>
      <sheetName val="MT_Tops_BC"/>
      <sheetName val="MT_SOTHER_BC"/>
      <sheetName val="MT_SEVEN_BC"/>
      <sheetName val="MT_COTHER_BC"/>
      <sheetName val="MT_PLMONTH_V1"/>
      <sheetName val="MT_PLACCUM_V1"/>
      <sheetName val="MT_TotMM (รวมMT)"/>
      <sheetName val="MT_TotMM_ไม่รวมBC"/>
      <sheetName val="MT_TotMM_MTไม่รวมBC"/>
      <sheetName val="รวมMT_BigC_MT"/>
      <sheetName val="MT_56-57"/>
      <sheetName val="MT_CGBKK"/>
      <sheetName val="MT_CGUPC"/>
      <sheetName val="MT_JET"/>
      <sheetName val="MT_ESSO"/>
      <sheetName val="MT_Shell"/>
      <sheetName val="MT_CGOther"/>
      <sheetName val="MT_CG"/>
      <sheetName val="MT_Lotus_but"/>
      <sheetName val="MT_TotMM (3)"/>
      <sheetName val="MT_54-55"/>
      <sheetName val="คีย์ข้อมูลรายละเอียดต่างๆ"/>
      <sheetName val="MT_PLMONTH_(2)"/>
      <sheetName val="MT_PLMONTH_(4)"/>
      <sheetName val="MT_PLMONTH_(3)"/>
      <sheetName val="MT_TotMM_(MT)"/>
      <sheetName val="MT_TotMM_(CON)"/>
      <sheetName val="MT_TotMM_(2)"/>
      <sheetName val="MT_TotMM_(MT)_MT"/>
      <sheetName val="MT_TotMM_(CON)_MT"/>
      <sheetName val="MT_TotMM_(รวมMT)"/>
      <sheetName val="MT_TotMM_(3)"/>
    </sheetNames>
    <sheetDataSet>
      <sheetData sheetId="0"/>
      <sheetData sheetId="1" refreshError="1">
        <row r="2">
          <cell r="C2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 refreshError="1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customProperty" Target="../customProperty20.bin"/><Relationship Id="rId1" Type="http://schemas.openxmlformats.org/officeDocument/2006/relationships/customProperty" Target="../customProperty1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2.bin"/><Relationship Id="rId2" Type="http://schemas.openxmlformats.org/officeDocument/2006/relationships/customProperty" Target="../customProperty21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4.bin"/><Relationship Id="rId2" Type="http://schemas.openxmlformats.org/officeDocument/2006/relationships/customProperty" Target="../customProperty23.bin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4.bin"/><Relationship Id="rId1" Type="http://schemas.openxmlformats.org/officeDocument/2006/relationships/customProperty" Target="../customProperty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customProperty" Target="../customProperty6.bin"/><Relationship Id="rId1" Type="http://schemas.openxmlformats.org/officeDocument/2006/relationships/customProperty" Target="../customProperty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customProperty" Target="../customProperty8.bin"/><Relationship Id="rId1" Type="http://schemas.openxmlformats.org/officeDocument/2006/relationships/customProperty" Target="../customProperty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customProperty" Target="../customProperty10.bin"/><Relationship Id="rId1" Type="http://schemas.openxmlformats.org/officeDocument/2006/relationships/customProperty" Target="../customProperty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customProperty" Target="../customProperty12.bin"/><Relationship Id="rId1" Type="http://schemas.openxmlformats.org/officeDocument/2006/relationships/customProperty" Target="../customProperty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customProperty" Target="../customProperty14.bin"/><Relationship Id="rId1" Type="http://schemas.openxmlformats.org/officeDocument/2006/relationships/customProperty" Target="../customProperty1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customProperty" Target="../customProperty16.bin"/><Relationship Id="rId1" Type="http://schemas.openxmlformats.org/officeDocument/2006/relationships/customProperty" Target="../customProperty1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customProperty" Target="../customProperty18.bin"/><Relationship Id="rId1" Type="http://schemas.openxmlformats.org/officeDocument/2006/relationships/customProperty" Target="../customProperty1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I60"/>
  <sheetViews>
    <sheetView showGridLines="0" showZeros="0" zoomScale="75" zoomScaleNormal="75" workbookViewId="0">
      <pane ySplit="8" topLeftCell="A9" activePane="bottomLeft" state="frozen"/>
      <selection activeCell="D4" sqref="D4:H4"/>
      <selection pane="bottomLeft" activeCell="A9" sqref="A9"/>
    </sheetView>
  </sheetViews>
  <sheetFormatPr defaultColWidth="9" defaultRowHeight="14" x14ac:dyDescent="0.3"/>
  <cols>
    <col min="1" max="1" width="3.83203125" style="84" customWidth="1"/>
    <col min="2" max="3" width="11.25" style="84" hidden="1" customWidth="1"/>
    <col min="4" max="4" width="19.5" style="84" customWidth="1"/>
    <col min="5" max="34" width="7.58203125" style="84" customWidth="1"/>
    <col min="35" max="35" width="17.6640625" style="84" customWidth="1"/>
    <col min="36" max="16384" width="9" style="84"/>
  </cols>
  <sheetData>
    <row r="1" spans="3:35" ht="21.5" hidden="1" customHeight="1" x14ac:dyDescent="0.3">
      <c r="E1" s="110">
        <v>36</v>
      </c>
      <c r="F1" s="110">
        <v>37</v>
      </c>
      <c r="G1" s="110"/>
      <c r="H1" s="110">
        <v>40</v>
      </c>
      <c r="I1" s="110">
        <v>41</v>
      </c>
      <c r="J1" s="110"/>
      <c r="K1" s="110">
        <v>20</v>
      </c>
      <c r="L1" s="110">
        <v>21</v>
      </c>
      <c r="M1" s="110"/>
      <c r="N1" s="110">
        <v>24</v>
      </c>
      <c r="O1" s="110">
        <v>25</v>
      </c>
      <c r="P1" s="110"/>
      <c r="Q1" s="110">
        <v>44</v>
      </c>
      <c r="R1" s="110">
        <v>45</v>
      </c>
      <c r="S1" s="110"/>
      <c r="T1" s="110">
        <v>48</v>
      </c>
      <c r="U1" s="110">
        <v>49</v>
      </c>
      <c r="V1" s="110"/>
      <c r="W1" s="110">
        <v>8</v>
      </c>
      <c r="X1" s="110">
        <v>9</v>
      </c>
      <c r="Y1" s="110"/>
      <c r="Z1" s="110">
        <v>12</v>
      </c>
      <c r="AA1" s="110">
        <v>13</v>
      </c>
      <c r="AB1" s="110"/>
      <c r="AC1" s="110">
        <v>16</v>
      </c>
      <c r="AD1" s="110">
        <v>17</v>
      </c>
      <c r="AE1" s="110"/>
      <c r="AF1" s="110">
        <v>28</v>
      </c>
      <c r="AG1" s="110">
        <v>29</v>
      </c>
    </row>
    <row r="2" spans="3:35" ht="21.5" hidden="1" customHeight="1" x14ac:dyDescent="0.3"/>
    <row r="3" spans="3:35" ht="27" customHeight="1" x14ac:dyDescent="0.3">
      <c r="D3" s="116" t="s">
        <v>1549</v>
      </c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</row>
    <row r="4" spans="3:35" ht="27" customHeight="1" x14ac:dyDescent="0.3">
      <c r="D4" s="116" t="s">
        <v>1550</v>
      </c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</row>
    <row r="5" spans="3:35" ht="27" customHeight="1" x14ac:dyDescent="0.3">
      <c r="D5" s="116" t="s">
        <v>2031</v>
      </c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</row>
    <row r="6" spans="3:35" ht="7.5" customHeight="1" thickBot="1" x14ac:dyDescent="0.35"/>
    <row r="7" spans="3:35" ht="25.5" customHeight="1" x14ac:dyDescent="0.3">
      <c r="D7" s="117" t="s">
        <v>1493</v>
      </c>
      <c r="E7" s="119" t="s">
        <v>1946</v>
      </c>
      <c r="F7" s="120"/>
      <c r="G7" s="121"/>
      <c r="H7" s="119" t="s">
        <v>1947</v>
      </c>
      <c r="I7" s="120"/>
      <c r="J7" s="121"/>
      <c r="K7" s="119" t="s">
        <v>1948</v>
      </c>
      <c r="L7" s="120"/>
      <c r="M7" s="121"/>
      <c r="N7" s="119" t="s">
        <v>1949</v>
      </c>
      <c r="O7" s="120"/>
      <c r="P7" s="121"/>
      <c r="Q7" s="119" t="s">
        <v>1950</v>
      </c>
      <c r="R7" s="120"/>
      <c r="S7" s="121"/>
      <c r="T7" s="119" t="s">
        <v>1951</v>
      </c>
      <c r="U7" s="120"/>
      <c r="V7" s="121"/>
      <c r="W7" s="119" t="s">
        <v>1952</v>
      </c>
      <c r="X7" s="120"/>
      <c r="Y7" s="121"/>
      <c r="Z7" s="119" t="s">
        <v>1953</v>
      </c>
      <c r="AA7" s="120"/>
      <c r="AB7" s="121"/>
      <c r="AC7" s="119" t="s">
        <v>1954</v>
      </c>
      <c r="AD7" s="120"/>
      <c r="AE7" s="121"/>
      <c r="AF7" s="119" t="s">
        <v>1955</v>
      </c>
      <c r="AG7" s="120"/>
      <c r="AH7" s="121"/>
      <c r="AI7" s="122" t="s">
        <v>30</v>
      </c>
    </row>
    <row r="8" spans="3:35" ht="22.5" customHeight="1" thickBot="1" x14ac:dyDescent="0.35">
      <c r="D8" s="118"/>
      <c r="E8" s="81" t="s">
        <v>1494</v>
      </c>
      <c r="F8" s="82" t="s">
        <v>1495</v>
      </c>
      <c r="G8" s="83" t="s">
        <v>1496</v>
      </c>
      <c r="H8" s="81" t="s">
        <v>1494</v>
      </c>
      <c r="I8" s="82" t="s">
        <v>1495</v>
      </c>
      <c r="J8" s="83" t="s">
        <v>1496</v>
      </c>
      <c r="K8" s="81" t="s">
        <v>1494</v>
      </c>
      <c r="L8" s="82" t="s">
        <v>1495</v>
      </c>
      <c r="M8" s="83" t="s">
        <v>1496</v>
      </c>
      <c r="N8" s="81" t="s">
        <v>1494</v>
      </c>
      <c r="O8" s="82" t="s">
        <v>1495</v>
      </c>
      <c r="P8" s="83" t="s">
        <v>1496</v>
      </c>
      <c r="Q8" s="81" t="s">
        <v>1494</v>
      </c>
      <c r="R8" s="82" t="s">
        <v>1495</v>
      </c>
      <c r="S8" s="83" t="s">
        <v>1496</v>
      </c>
      <c r="T8" s="81" t="s">
        <v>1494</v>
      </c>
      <c r="U8" s="82" t="s">
        <v>1495</v>
      </c>
      <c r="V8" s="83" t="s">
        <v>1496</v>
      </c>
      <c r="W8" s="81" t="s">
        <v>1494</v>
      </c>
      <c r="X8" s="82" t="s">
        <v>1495</v>
      </c>
      <c r="Y8" s="83" t="s">
        <v>1496</v>
      </c>
      <c r="Z8" s="81" t="s">
        <v>1494</v>
      </c>
      <c r="AA8" s="82" t="s">
        <v>1495</v>
      </c>
      <c r="AB8" s="83" t="s">
        <v>1496</v>
      </c>
      <c r="AC8" s="81" t="s">
        <v>1494</v>
      </c>
      <c r="AD8" s="82" t="s">
        <v>1495</v>
      </c>
      <c r="AE8" s="83" t="s">
        <v>1496</v>
      </c>
      <c r="AF8" s="81" t="s">
        <v>1494</v>
      </c>
      <c r="AG8" s="82" t="s">
        <v>1495</v>
      </c>
      <c r="AH8" s="83" t="s">
        <v>1496</v>
      </c>
      <c r="AI8" s="123"/>
    </row>
    <row r="9" spans="3:35" ht="18" customHeight="1" x14ac:dyDescent="0.3">
      <c r="C9" s="85" t="s">
        <v>60</v>
      </c>
      <c r="D9" s="99" t="s">
        <v>1497</v>
      </c>
      <c r="E9" s="90">
        <v>161</v>
      </c>
      <c r="F9" s="91">
        <f>VLOOKUP($C9,'ฐานประกาศ Z'!$E:$BB,F$1,0)</f>
        <v>165</v>
      </c>
      <c r="G9" s="92">
        <f>F9-E9</f>
        <v>4</v>
      </c>
      <c r="H9" s="90">
        <v>157</v>
      </c>
      <c r="I9" s="91">
        <f>VLOOKUP($C9,'ฐานประกาศ Z'!$E:$BB,I$1,0)</f>
        <v>161</v>
      </c>
      <c r="J9" s="92">
        <f>I9-H9</f>
        <v>4</v>
      </c>
      <c r="K9" s="90">
        <v>161</v>
      </c>
      <c r="L9" s="91">
        <f>VLOOKUP($C9,'ฐานประกาศ Z'!$E:$BB,L$1,0)</f>
        <v>161</v>
      </c>
      <c r="M9" s="92">
        <f>L9-K9</f>
        <v>0</v>
      </c>
      <c r="N9" s="90">
        <v>161</v>
      </c>
      <c r="O9" s="91">
        <f>VLOOKUP($C9,'ฐานประกาศ Z'!$E:$BB,O$1,0)</f>
        <v>161</v>
      </c>
      <c r="P9" s="92">
        <f>O9-N9</f>
        <v>0</v>
      </c>
      <c r="Q9" s="90">
        <v>161</v>
      </c>
      <c r="R9" s="91">
        <f>VLOOKUP($C9,'ฐานประกาศ Z'!$E:$BB,R$1,0)</f>
        <v>161</v>
      </c>
      <c r="S9" s="92">
        <f>R9-Q9</f>
        <v>0</v>
      </c>
      <c r="T9" s="90">
        <v>161</v>
      </c>
      <c r="U9" s="91">
        <f>VLOOKUP($C9,'ฐานประกาศ Z'!$E:$BB,U$1,0)</f>
        <v>161</v>
      </c>
      <c r="V9" s="92">
        <f>U9-T9</f>
        <v>0</v>
      </c>
      <c r="W9" s="90">
        <v>161</v>
      </c>
      <c r="X9" s="91">
        <f>VLOOKUP($C9,'ฐานประกาศ Z'!$E:$BB,X$1,0)</f>
        <v>161</v>
      </c>
      <c r="Y9" s="92">
        <f>X9-W9</f>
        <v>0</v>
      </c>
      <c r="Z9" s="90">
        <v>161</v>
      </c>
      <c r="AA9" s="91">
        <f>VLOOKUP($C9,'ฐานประกาศ Z'!$E:$BB,AA$1,0)</f>
        <v>161</v>
      </c>
      <c r="AB9" s="92">
        <f>AA9-Z9</f>
        <v>0</v>
      </c>
      <c r="AC9" s="90">
        <v>161</v>
      </c>
      <c r="AD9" s="91">
        <f>VLOOKUP($C9,'ฐานประกาศ Z'!$E:$BB,AD$1,0)</f>
        <v>161</v>
      </c>
      <c r="AE9" s="92">
        <f>AD9-AC9</f>
        <v>0</v>
      </c>
      <c r="AF9" s="90">
        <v>156</v>
      </c>
      <c r="AG9" s="91">
        <f>VLOOKUP($C9,'ฐานประกาศ Z'!$E:$BB,AG$1,0)</f>
        <v>156</v>
      </c>
      <c r="AH9" s="92">
        <f>AG9-AF9</f>
        <v>0</v>
      </c>
      <c r="AI9" s="86"/>
    </row>
    <row r="10" spans="3:35" ht="18" customHeight="1" x14ac:dyDescent="0.3">
      <c r="C10" s="85" t="s">
        <v>106</v>
      </c>
      <c r="D10" s="100" t="s">
        <v>1498</v>
      </c>
      <c r="E10" s="93">
        <v>159</v>
      </c>
      <c r="F10" s="94">
        <f>VLOOKUP($C10,'ฐานประกาศ Z'!$E:$BB,F$1,0)</f>
        <v>163</v>
      </c>
      <c r="G10" s="95">
        <f t="shared" ref="G10:G57" si="0">F10-E10</f>
        <v>4</v>
      </c>
      <c r="H10" s="93">
        <v>154</v>
      </c>
      <c r="I10" s="94">
        <f>VLOOKUP($C10,'ฐานประกาศ Z'!$E:$BB,I$1,0)</f>
        <v>158</v>
      </c>
      <c r="J10" s="95">
        <f t="shared" ref="J10:J57" si="1">I10-H10</f>
        <v>4</v>
      </c>
      <c r="K10" s="93">
        <v>156</v>
      </c>
      <c r="L10" s="94">
        <f>VLOOKUP($C10,'ฐานประกาศ Z'!$E:$BB,L$1,0)</f>
        <v>156</v>
      </c>
      <c r="M10" s="95">
        <f t="shared" ref="M10:M57" si="2">L10-K10</f>
        <v>0</v>
      </c>
      <c r="N10" s="93">
        <v>156</v>
      </c>
      <c r="O10" s="94">
        <f>VLOOKUP($C10,'ฐานประกาศ Z'!$E:$BB,O$1,0)</f>
        <v>156</v>
      </c>
      <c r="P10" s="95">
        <f t="shared" ref="P10:P57" si="3">O10-N10</f>
        <v>0</v>
      </c>
      <c r="Q10" s="93">
        <v>158</v>
      </c>
      <c r="R10" s="94">
        <f>VLOOKUP($C10,'ฐานประกาศ Z'!$E:$BB,R$1,0)</f>
        <v>158</v>
      </c>
      <c r="S10" s="95">
        <f t="shared" ref="S10:S57" si="4">R10-Q10</f>
        <v>0</v>
      </c>
      <c r="T10" s="93">
        <v>158</v>
      </c>
      <c r="U10" s="94">
        <f>VLOOKUP($C10,'ฐานประกาศ Z'!$E:$BB,U$1,0)</f>
        <v>158</v>
      </c>
      <c r="V10" s="95">
        <f t="shared" ref="V10:V57" si="5">U10-T10</f>
        <v>0</v>
      </c>
      <c r="W10" s="93">
        <v>158</v>
      </c>
      <c r="X10" s="94">
        <f>VLOOKUP($C10,'ฐานประกาศ Z'!$E:$BB,X$1,0)</f>
        <v>157</v>
      </c>
      <c r="Y10" s="95">
        <f t="shared" ref="Y10:Y57" si="6">X10-W10</f>
        <v>-1</v>
      </c>
      <c r="Z10" s="93">
        <v>158</v>
      </c>
      <c r="AA10" s="94">
        <f>VLOOKUP($C10,'ฐานประกาศ Z'!$E:$BB,AA$1,0)</f>
        <v>157</v>
      </c>
      <c r="AB10" s="95">
        <f t="shared" ref="AB10:AB57" si="7">AA10-Z10</f>
        <v>-1</v>
      </c>
      <c r="AC10" s="93">
        <v>158</v>
      </c>
      <c r="AD10" s="94">
        <f>VLOOKUP($C10,'ฐานประกาศ Z'!$E:$BB,AD$1,0)</f>
        <v>158</v>
      </c>
      <c r="AE10" s="95">
        <f t="shared" ref="AE10:AE57" si="8">AD10-AC10</f>
        <v>0</v>
      </c>
      <c r="AF10" s="93">
        <v>152</v>
      </c>
      <c r="AG10" s="94">
        <f>VLOOKUP($C10,'ฐานประกาศ Z'!$E:$BB,AG$1,0)</f>
        <v>152</v>
      </c>
      <c r="AH10" s="95">
        <f t="shared" ref="AH10:AH57" si="9">AG10-AF10</f>
        <v>0</v>
      </c>
      <c r="AI10" s="87"/>
    </row>
    <row r="11" spans="3:35" ht="18" customHeight="1" x14ac:dyDescent="0.3">
      <c r="C11" s="85" t="s">
        <v>138</v>
      </c>
      <c r="D11" s="100" t="s">
        <v>1499</v>
      </c>
      <c r="E11" s="93">
        <v>197</v>
      </c>
      <c r="F11" s="94">
        <f>VLOOKUP($C11,'ฐานประกาศ Z'!$E:$BB,F$1,0)</f>
        <v>197</v>
      </c>
      <c r="G11" s="95">
        <f t="shared" si="0"/>
        <v>0</v>
      </c>
      <c r="H11" s="93">
        <v>197</v>
      </c>
      <c r="I11" s="94">
        <f>VLOOKUP($C11,'ฐานประกาศ Z'!$E:$BB,I$1,0)</f>
        <v>197</v>
      </c>
      <c r="J11" s="95">
        <f t="shared" si="1"/>
        <v>0</v>
      </c>
      <c r="K11" s="93">
        <v>206</v>
      </c>
      <c r="L11" s="94">
        <f>VLOOKUP($C11,'ฐานประกาศ Z'!$E:$BB,L$1,0)</f>
        <v>202</v>
      </c>
      <c r="M11" s="95">
        <f t="shared" si="2"/>
        <v>-4</v>
      </c>
      <c r="N11" s="93">
        <v>206</v>
      </c>
      <c r="O11" s="94">
        <f>VLOOKUP($C11,'ฐานประกาศ Z'!$E:$BB,O$1,0)</f>
        <v>202</v>
      </c>
      <c r="P11" s="95">
        <f t="shared" si="3"/>
        <v>-4</v>
      </c>
      <c r="Q11" s="93">
        <v>206</v>
      </c>
      <c r="R11" s="94">
        <f>VLOOKUP($C11,'ฐานประกาศ Z'!$E:$BB,R$1,0)</f>
        <v>202</v>
      </c>
      <c r="S11" s="95">
        <f t="shared" si="4"/>
        <v>-4</v>
      </c>
      <c r="T11" s="93">
        <v>206</v>
      </c>
      <c r="U11" s="94">
        <f>VLOOKUP($C11,'ฐานประกาศ Z'!$E:$BB,U$1,0)</f>
        <v>202</v>
      </c>
      <c r="V11" s="95">
        <f t="shared" si="5"/>
        <v>-4</v>
      </c>
      <c r="W11" s="93">
        <v>206</v>
      </c>
      <c r="X11" s="94">
        <f>VLOOKUP($C11,'ฐานประกาศ Z'!$E:$BB,X$1,0)</f>
        <v>202</v>
      </c>
      <c r="Y11" s="95">
        <f t="shared" si="6"/>
        <v>-4</v>
      </c>
      <c r="Z11" s="93">
        <v>206</v>
      </c>
      <c r="AA11" s="94">
        <f>VLOOKUP($C11,'ฐานประกาศ Z'!$E:$BB,AA$1,0)</f>
        <v>202</v>
      </c>
      <c r="AB11" s="95">
        <f t="shared" si="7"/>
        <v>-4</v>
      </c>
      <c r="AC11" s="93">
        <v>206</v>
      </c>
      <c r="AD11" s="94">
        <f>VLOOKUP($C11,'ฐานประกาศ Z'!$E:$BB,AD$1,0)</f>
        <v>202</v>
      </c>
      <c r="AE11" s="95">
        <f t="shared" si="8"/>
        <v>-4</v>
      </c>
      <c r="AF11" s="93">
        <v>159</v>
      </c>
      <c r="AG11" s="94">
        <f>VLOOKUP($C11,'ฐานประกาศ Z'!$E:$BB,AG$1,0)</f>
        <v>173</v>
      </c>
      <c r="AH11" s="95">
        <f t="shared" si="9"/>
        <v>14</v>
      </c>
      <c r="AI11" s="87"/>
    </row>
    <row r="12" spans="3:35" ht="18" customHeight="1" x14ac:dyDescent="0.3">
      <c r="C12" s="85" t="s">
        <v>116</v>
      </c>
      <c r="D12" s="100" t="s">
        <v>829</v>
      </c>
      <c r="E12" s="93">
        <v>162</v>
      </c>
      <c r="F12" s="94">
        <f>VLOOKUP($C12,'ฐานประกาศ Z'!$E:$BB,F$1,0)</f>
        <v>165</v>
      </c>
      <c r="G12" s="95">
        <f t="shared" si="0"/>
        <v>3</v>
      </c>
      <c r="H12" s="93">
        <v>165</v>
      </c>
      <c r="I12" s="94">
        <f>VLOOKUP($C12,'ฐานประกาศ Z'!$E:$BB,I$1,0)</f>
        <v>165</v>
      </c>
      <c r="J12" s="95">
        <f t="shared" si="1"/>
        <v>0</v>
      </c>
      <c r="K12" s="93">
        <v>161</v>
      </c>
      <c r="L12" s="94">
        <f>VLOOKUP($C12,'ฐานประกาศ Z'!$E:$BB,L$1,0)</f>
        <v>161</v>
      </c>
      <c r="M12" s="95">
        <f t="shared" si="2"/>
        <v>0</v>
      </c>
      <c r="N12" s="93">
        <v>161</v>
      </c>
      <c r="O12" s="94">
        <f>VLOOKUP($C12,'ฐานประกาศ Z'!$E:$BB,O$1,0)</f>
        <v>161</v>
      </c>
      <c r="P12" s="95">
        <f t="shared" si="3"/>
        <v>0</v>
      </c>
      <c r="Q12" s="93">
        <v>166</v>
      </c>
      <c r="R12" s="94">
        <f>VLOOKUP($C12,'ฐานประกาศ Z'!$E:$BB,R$1,0)</f>
        <v>161</v>
      </c>
      <c r="S12" s="95">
        <f t="shared" si="4"/>
        <v>-5</v>
      </c>
      <c r="T12" s="93">
        <v>166</v>
      </c>
      <c r="U12" s="94">
        <f>VLOOKUP($C12,'ฐานประกาศ Z'!$E:$BB,U$1,0)</f>
        <v>161</v>
      </c>
      <c r="V12" s="95">
        <f t="shared" si="5"/>
        <v>-5</v>
      </c>
      <c r="W12" s="93">
        <v>166</v>
      </c>
      <c r="X12" s="94">
        <f>VLOOKUP($C12,'ฐานประกาศ Z'!$E:$BB,X$1,0)</f>
        <v>161</v>
      </c>
      <c r="Y12" s="95">
        <f t="shared" si="6"/>
        <v>-5</v>
      </c>
      <c r="Z12" s="93">
        <v>166</v>
      </c>
      <c r="AA12" s="94">
        <f>VLOOKUP($C12,'ฐานประกาศ Z'!$E:$BB,AA$1,0)</f>
        <v>161</v>
      </c>
      <c r="AB12" s="95">
        <f t="shared" si="7"/>
        <v>-5</v>
      </c>
      <c r="AC12" s="93">
        <v>166</v>
      </c>
      <c r="AD12" s="94">
        <f>VLOOKUP($C12,'ฐานประกาศ Z'!$E:$BB,AD$1,0)</f>
        <v>161</v>
      </c>
      <c r="AE12" s="95">
        <f t="shared" si="8"/>
        <v>-5</v>
      </c>
      <c r="AF12" s="93">
        <v>159</v>
      </c>
      <c r="AG12" s="94">
        <f>VLOOKUP($C12,'ฐานประกาศ Z'!$E:$BB,AG$1,0)</f>
        <v>161</v>
      </c>
      <c r="AH12" s="95">
        <f t="shared" si="9"/>
        <v>2</v>
      </c>
      <c r="AI12" s="87"/>
    </row>
    <row r="13" spans="3:35" ht="18" customHeight="1" x14ac:dyDescent="0.3">
      <c r="C13" s="85" t="s">
        <v>147</v>
      </c>
      <c r="D13" s="100" t="s">
        <v>1500</v>
      </c>
      <c r="E13" s="93">
        <v>167</v>
      </c>
      <c r="F13" s="94">
        <f>VLOOKUP($C13,'ฐานประกาศ Z'!$E:$BB,F$1,0)</f>
        <v>167</v>
      </c>
      <c r="G13" s="95">
        <f t="shared" si="0"/>
        <v>0</v>
      </c>
      <c r="H13" s="93">
        <v>170</v>
      </c>
      <c r="I13" s="94">
        <f>VLOOKUP($C13,'ฐานประกาศ Z'!$E:$BB,I$1,0)</f>
        <v>170</v>
      </c>
      <c r="J13" s="95">
        <f t="shared" si="1"/>
        <v>0</v>
      </c>
      <c r="K13" s="93">
        <v>161</v>
      </c>
      <c r="L13" s="94">
        <f>VLOOKUP($C13,'ฐานประกาศ Z'!$E:$BB,L$1,0)</f>
        <v>161</v>
      </c>
      <c r="M13" s="95">
        <f t="shared" si="2"/>
        <v>0</v>
      </c>
      <c r="N13" s="93">
        <v>161</v>
      </c>
      <c r="O13" s="94">
        <f>VLOOKUP($C13,'ฐานประกาศ Z'!$E:$BB,O$1,0)</f>
        <v>161</v>
      </c>
      <c r="P13" s="95">
        <f t="shared" si="3"/>
        <v>0</v>
      </c>
      <c r="Q13" s="93">
        <v>173</v>
      </c>
      <c r="R13" s="94">
        <f>VLOOKUP($C13,'ฐานประกาศ Z'!$E:$BB,R$1,0)</f>
        <v>173</v>
      </c>
      <c r="S13" s="95">
        <f t="shared" si="4"/>
        <v>0</v>
      </c>
      <c r="T13" s="93">
        <v>173</v>
      </c>
      <c r="U13" s="94">
        <f>VLOOKUP($C13,'ฐานประกาศ Z'!$E:$BB,U$1,0)</f>
        <v>173</v>
      </c>
      <c r="V13" s="95">
        <f t="shared" si="5"/>
        <v>0</v>
      </c>
      <c r="W13" s="93">
        <v>172</v>
      </c>
      <c r="X13" s="94">
        <f>VLOOKUP($C13,'ฐานประกาศ Z'!$E:$BB,X$1,0)</f>
        <v>173</v>
      </c>
      <c r="Y13" s="95">
        <f t="shared" si="6"/>
        <v>1</v>
      </c>
      <c r="Z13" s="93">
        <v>172</v>
      </c>
      <c r="AA13" s="94">
        <f>VLOOKUP($C13,'ฐานประกาศ Z'!$E:$BB,AA$1,0)</f>
        <v>173</v>
      </c>
      <c r="AB13" s="95">
        <f t="shared" si="7"/>
        <v>1</v>
      </c>
      <c r="AC13" s="93">
        <v>173</v>
      </c>
      <c r="AD13" s="94">
        <f>VLOOKUP($C13,'ฐานประกาศ Z'!$E:$BB,AD$1,0)</f>
        <v>173</v>
      </c>
      <c r="AE13" s="95">
        <f t="shared" si="8"/>
        <v>0</v>
      </c>
      <c r="AF13" s="93">
        <v>159</v>
      </c>
      <c r="AG13" s="94">
        <f>VLOOKUP($C13,'ฐานประกาศ Z'!$E:$BB,AG$1,0)</f>
        <v>161</v>
      </c>
      <c r="AH13" s="95">
        <f t="shared" si="9"/>
        <v>2</v>
      </c>
      <c r="AI13" s="87"/>
    </row>
    <row r="14" spans="3:35" ht="18" customHeight="1" x14ac:dyDescent="0.3">
      <c r="C14" s="85" t="s">
        <v>73</v>
      </c>
      <c r="D14" s="100" t="s">
        <v>1501</v>
      </c>
      <c r="E14" s="93">
        <v>178</v>
      </c>
      <c r="F14" s="94">
        <f>VLOOKUP($C14,'ฐานประกาศ Z'!$E:$BB,F$1,0)</f>
        <v>181</v>
      </c>
      <c r="G14" s="95">
        <f t="shared" si="0"/>
        <v>3</v>
      </c>
      <c r="H14" s="93">
        <v>178</v>
      </c>
      <c r="I14" s="94">
        <f>VLOOKUP($C14,'ฐานประกาศ Z'!$E:$BB,I$1,0)</f>
        <v>181</v>
      </c>
      <c r="J14" s="95">
        <f t="shared" si="1"/>
        <v>3</v>
      </c>
      <c r="K14" s="93">
        <v>172</v>
      </c>
      <c r="L14" s="94">
        <f>VLOOKUP($C14,'ฐานประกาศ Z'!$E:$BB,L$1,0)</f>
        <v>176</v>
      </c>
      <c r="M14" s="95">
        <f t="shared" si="2"/>
        <v>4</v>
      </c>
      <c r="N14" s="93">
        <v>172</v>
      </c>
      <c r="O14" s="94">
        <f>VLOOKUP($C14,'ฐานประกาศ Z'!$E:$BB,O$1,0)</f>
        <v>176</v>
      </c>
      <c r="P14" s="95">
        <f t="shared" si="3"/>
        <v>4</v>
      </c>
      <c r="Q14" s="93">
        <v>184</v>
      </c>
      <c r="R14" s="94">
        <f>VLOOKUP($C14,'ฐานประกาศ Z'!$E:$BB,R$1,0)</f>
        <v>185</v>
      </c>
      <c r="S14" s="95">
        <f t="shared" si="4"/>
        <v>1</v>
      </c>
      <c r="T14" s="93">
        <v>184</v>
      </c>
      <c r="U14" s="94">
        <f>VLOOKUP($C14,'ฐานประกาศ Z'!$E:$BB,U$1,0)</f>
        <v>185</v>
      </c>
      <c r="V14" s="95">
        <f t="shared" si="5"/>
        <v>1</v>
      </c>
      <c r="W14" s="93">
        <v>185</v>
      </c>
      <c r="X14" s="94">
        <f>VLOOKUP($C14,'ฐานประกาศ Z'!$E:$BB,X$1,0)</f>
        <v>187</v>
      </c>
      <c r="Y14" s="95">
        <f t="shared" si="6"/>
        <v>2</v>
      </c>
      <c r="Z14" s="93">
        <v>185</v>
      </c>
      <c r="AA14" s="94">
        <f>VLOOKUP($C14,'ฐานประกาศ Z'!$E:$BB,AA$1,0)</f>
        <v>187</v>
      </c>
      <c r="AB14" s="95">
        <f t="shared" si="7"/>
        <v>2</v>
      </c>
      <c r="AC14" s="93">
        <v>185</v>
      </c>
      <c r="AD14" s="94">
        <f>VLOOKUP($C14,'ฐานประกาศ Z'!$E:$BB,AD$1,0)</f>
        <v>186</v>
      </c>
      <c r="AE14" s="95">
        <f t="shared" si="8"/>
        <v>1</v>
      </c>
      <c r="AF14" s="93">
        <v>169</v>
      </c>
      <c r="AG14" s="94">
        <f>VLOOKUP($C14,'ฐานประกาศ Z'!$E:$BB,AG$1,0)</f>
        <v>169</v>
      </c>
      <c r="AH14" s="95">
        <f t="shared" si="9"/>
        <v>0</v>
      </c>
      <c r="AI14" s="87"/>
    </row>
    <row r="15" spans="3:35" ht="18" customHeight="1" x14ac:dyDescent="0.3">
      <c r="C15" s="85" t="s">
        <v>159</v>
      </c>
      <c r="D15" s="100" t="s">
        <v>1502</v>
      </c>
      <c r="E15" s="93">
        <v>159</v>
      </c>
      <c r="F15" s="94">
        <f>VLOOKUP($C15,'ฐานประกาศ Z'!$E:$BB,F$1,0)</f>
        <v>162</v>
      </c>
      <c r="G15" s="95">
        <f t="shared" si="0"/>
        <v>3</v>
      </c>
      <c r="H15" s="93">
        <v>159</v>
      </c>
      <c r="I15" s="94">
        <f>VLOOKUP($C15,'ฐานประกาศ Z'!$E:$BB,I$1,0)</f>
        <v>162</v>
      </c>
      <c r="J15" s="95">
        <f t="shared" si="1"/>
        <v>3</v>
      </c>
      <c r="K15" s="93">
        <v>157</v>
      </c>
      <c r="L15" s="94">
        <f>VLOOKUP($C15,'ฐานประกาศ Z'!$E:$BB,L$1,0)</f>
        <v>157</v>
      </c>
      <c r="M15" s="95">
        <f t="shared" si="2"/>
        <v>0</v>
      </c>
      <c r="N15" s="93">
        <v>157</v>
      </c>
      <c r="O15" s="94">
        <f>VLOOKUP($C15,'ฐานประกาศ Z'!$E:$BB,O$1,0)</f>
        <v>157</v>
      </c>
      <c r="P15" s="95">
        <f t="shared" si="3"/>
        <v>0</v>
      </c>
      <c r="Q15" s="93">
        <v>158</v>
      </c>
      <c r="R15" s="94">
        <f>VLOOKUP($C15,'ฐานประกาศ Z'!$E:$BB,R$1,0)</f>
        <v>156</v>
      </c>
      <c r="S15" s="95">
        <f t="shared" si="4"/>
        <v>-2</v>
      </c>
      <c r="T15" s="93">
        <v>158</v>
      </c>
      <c r="U15" s="94">
        <f>VLOOKUP($C15,'ฐานประกาศ Z'!$E:$BB,U$1,0)</f>
        <v>156</v>
      </c>
      <c r="V15" s="95">
        <f t="shared" si="5"/>
        <v>-2</v>
      </c>
      <c r="W15" s="93">
        <v>157</v>
      </c>
      <c r="X15" s="94">
        <f>VLOOKUP($C15,'ฐานประกาศ Z'!$E:$BB,X$1,0)</f>
        <v>157</v>
      </c>
      <c r="Y15" s="95">
        <f t="shared" si="6"/>
        <v>0</v>
      </c>
      <c r="Z15" s="93">
        <v>156</v>
      </c>
      <c r="AA15" s="94">
        <f>VLOOKUP($C15,'ฐานประกาศ Z'!$E:$BB,AA$1,0)</f>
        <v>156</v>
      </c>
      <c r="AB15" s="95">
        <f t="shared" si="7"/>
        <v>0</v>
      </c>
      <c r="AC15" s="93">
        <v>158</v>
      </c>
      <c r="AD15" s="94">
        <f>VLOOKUP($C15,'ฐานประกาศ Z'!$E:$BB,AD$1,0)</f>
        <v>156</v>
      </c>
      <c r="AE15" s="95">
        <f t="shared" si="8"/>
        <v>-2</v>
      </c>
      <c r="AF15" s="93">
        <v>164</v>
      </c>
      <c r="AG15" s="94">
        <f>VLOOKUP($C15,'ฐานประกาศ Z'!$E:$BB,AG$1,0)</f>
        <v>164</v>
      </c>
      <c r="AH15" s="95">
        <f t="shared" si="9"/>
        <v>0</v>
      </c>
      <c r="AI15" s="87"/>
    </row>
    <row r="16" spans="3:35" ht="18" customHeight="1" x14ac:dyDescent="0.3">
      <c r="C16" s="85" t="s">
        <v>187</v>
      </c>
      <c r="D16" s="100" t="s">
        <v>1503</v>
      </c>
      <c r="E16" s="93">
        <v>253</v>
      </c>
      <c r="F16" s="94">
        <f>VLOOKUP($C16,'ฐานประกาศ Z'!$E:$BB,F$1,0)</f>
        <v>253</v>
      </c>
      <c r="G16" s="95">
        <f t="shared" si="0"/>
        <v>0</v>
      </c>
      <c r="H16" s="93">
        <v>253</v>
      </c>
      <c r="I16" s="94">
        <f>VLOOKUP($C16,'ฐานประกาศ Z'!$E:$BB,I$1,0)</f>
        <v>250</v>
      </c>
      <c r="J16" s="95">
        <f t="shared" si="1"/>
        <v>-3</v>
      </c>
      <c r="K16" s="93">
        <v>235</v>
      </c>
      <c r="L16" s="94">
        <f>VLOOKUP($C16,'ฐานประกาศ Z'!$E:$BB,L$1,0)</f>
        <v>235</v>
      </c>
      <c r="M16" s="95">
        <f t="shared" si="2"/>
        <v>0</v>
      </c>
      <c r="N16" s="93">
        <v>235</v>
      </c>
      <c r="O16" s="94">
        <f>VLOOKUP($C16,'ฐานประกาศ Z'!$E:$BB,O$1,0)</f>
        <v>235</v>
      </c>
      <c r="P16" s="95">
        <f t="shared" si="3"/>
        <v>0</v>
      </c>
      <c r="Q16" s="93">
        <v>260</v>
      </c>
      <c r="R16" s="94">
        <f>VLOOKUP($C16,'ฐานประกาศ Z'!$E:$BB,R$1,0)</f>
        <v>266</v>
      </c>
      <c r="S16" s="95">
        <f t="shared" si="4"/>
        <v>6</v>
      </c>
      <c r="T16" s="93">
        <v>260</v>
      </c>
      <c r="U16" s="94">
        <f>VLOOKUP($C16,'ฐานประกาศ Z'!$E:$BB,U$1,0)</f>
        <v>266</v>
      </c>
      <c r="V16" s="95">
        <f t="shared" si="5"/>
        <v>6</v>
      </c>
      <c r="W16" s="93">
        <v>263</v>
      </c>
      <c r="X16" s="94">
        <f>VLOOKUP($C16,'ฐานประกาศ Z'!$E:$BB,X$1,0)</f>
        <v>270</v>
      </c>
      <c r="Y16" s="95">
        <f t="shared" si="6"/>
        <v>7</v>
      </c>
      <c r="Z16" s="93">
        <v>259</v>
      </c>
      <c r="AA16" s="94">
        <f>VLOOKUP($C16,'ฐานประกาศ Z'!$E:$BB,AA$1,0)</f>
        <v>266</v>
      </c>
      <c r="AB16" s="95">
        <f t="shared" si="7"/>
        <v>7</v>
      </c>
      <c r="AC16" s="93">
        <v>260</v>
      </c>
      <c r="AD16" s="94">
        <f>VLOOKUP($C16,'ฐานประกาศ Z'!$E:$BB,AD$1,0)</f>
        <v>266</v>
      </c>
      <c r="AE16" s="95">
        <f t="shared" si="8"/>
        <v>6</v>
      </c>
      <c r="AF16" s="93">
        <v>258</v>
      </c>
      <c r="AG16" s="94">
        <f>VLOOKUP($C16,'ฐานประกาศ Z'!$E:$BB,AG$1,0)</f>
        <v>261</v>
      </c>
      <c r="AH16" s="95">
        <f t="shared" si="9"/>
        <v>3</v>
      </c>
      <c r="AI16" s="87"/>
    </row>
    <row r="17" spans="2:35" ht="18" customHeight="1" x14ac:dyDescent="0.3">
      <c r="C17" s="85" t="s">
        <v>192</v>
      </c>
      <c r="D17" s="100" t="s">
        <v>1504</v>
      </c>
      <c r="E17" s="93">
        <v>152</v>
      </c>
      <c r="F17" s="94">
        <f>VLOOKUP($C17,'ฐานประกาศ Z'!$E:$BB,F$1,0)</f>
        <v>156</v>
      </c>
      <c r="G17" s="95">
        <f t="shared" si="0"/>
        <v>4</v>
      </c>
      <c r="H17" s="93">
        <v>156</v>
      </c>
      <c r="I17" s="94">
        <f>VLOOKUP($C17,'ฐานประกาศ Z'!$E:$BB,I$1,0)</f>
        <v>158</v>
      </c>
      <c r="J17" s="95">
        <f t="shared" si="1"/>
        <v>2</v>
      </c>
      <c r="K17" s="93">
        <v>145</v>
      </c>
      <c r="L17" s="94">
        <f>VLOOKUP($C17,'ฐานประกาศ Z'!$E:$BB,L$1,0)</f>
        <v>145</v>
      </c>
      <c r="M17" s="95">
        <f t="shared" si="2"/>
        <v>0</v>
      </c>
      <c r="N17" s="93">
        <v>145</v>
      </c>
      <c r="O17" s="94">
        <f>VLOOKUP($C17,'ฐานประกาศ Z'!$E:$BB,O$1,0)</f>
        <v>145</v>
      </c>
      <c r="P17" s="95">
        <f t="shared" si="3"/>
        <v>0</v>
      </c>
      <c r="Q17" s="93">
        <v>150</v>
      </c>
      <c r="R17" s="94">
        <f>VLOOKUP($C17,'ฐานประกาศ Z'!$E:$BB,R$1,0)</f>
        <v>150</v>
      </c>
      <c r="S17" s="95">
        <f t="shared" si="4"/>
        <v>0</v>
      </c>
      <c r="T17" s="93">
        <v>150</v>
      </c>
      <c r="U17" s="94">
        <f>VLOOKUP($C17,'ฐานประกาศ Z'!$E:$BB,U$1,0)</f>
        <v>150</v>
      </c>
      <c r="V17" s="95">
        <f t="shared" si="5"/>
        <v>0</v>
      </c>
      <c r="W17" s="93">
        <v>152</v>
      </c>
      <c r="X17" s="94">
        <f>VLOOKUP($C17,'ฐานประกาศ Z'!$E:$BB,X$1,0)</f>
        <v>156</v>
      </c>
      <c r="Y17" s="95">
        <f t="shared" si="6"/>
        <v>4</v>
      </c>
      <c r="Z17" s="93">
        <v>147</v>
      </c>
      <c r="AA17" s="94">
        <f>VLOOKUP($C17,'ฐานประกาศ Z'!$E:$BB,AA$1,0)</f>
        <v>147</v>
      </c>
      <c r="AB17" s="95">
        <f t="shared" si="7"/>
        <v>0</v>
      </c>
      <c r="AC17" s="93">
        <v>150</v>
      </c>
      <c r="AD17" s="94">
        <f>VLOOKUP($C17,'ฐานประกาศ Z'!$E:$BB,AD$1,0)</f>
        <v>150</v>
      </c>
      <c r="AE17" s="95">
        <f t="shared" si="8"/>
        <v>0</v>
      </c>
      <c r="AF17" s="93">
        <v>122</v>
      </c>
      <c r="AG17" s="94">
        <f>VLOOKUP($C17,'ฐานประกาศ Z'!$E:$BB,AG$1,0)</f>
        <v>122</v>
      </c>
      <c r="AH17" s="95">
        <f t="shared" si="9"/>
        <v>0</v>
      </c>
      <c r="AI17" s="87"/>
    </row>
    <row r="18" spans="2:35" ht="18" customHeight="1" x14ac:dyDescent="0.3">
      <c r="C18" s="85" t="s">
        <v>233</v>
      </c>
      <c r="D18" s="100" t="s">
        <v>1505</v>
      </c>
      <c r="E18" s="93">
        <v>159</v>
      </c>
      <c r="F18" s="94">
        <f>VLOOKUP($C18,'ฐานประกาศ Z'!$E:$BB,F$1,0)</f>
        <v>159</v>
      </c>
      <c r="G18" s="95">
        <f t="shared" si="0"/>
        <v>0</v>
      </c>
      <c r="H18" s="93">
        <v>159</v>
      </c>
      <c r="I18" s="94">
        <f>VLOOKUP($C18,'ฐานประกาศ Z'!$E:$BB,I$1,0)</f>
        <v>159</v>
      </c>
      <c r="J18" s="95">
        <f t="shared" si="1"/>
        <v>0</v>
      </c>
      <c r="K18" s="93">
        <v>159</v>
      </c>
      <c r="L18" s="94">
        <f>VLOOKUP($C18,'ฐานประกาศ Z'!$E:$BB,L$1,0)</f>
        <v>159</v>
      </c>
      <c r="M18" s="95">
        <f t="shared" si="2"/>
        <v>0</v>
      </c>
      <c r="N18" s="93">
        <v>159</v>
      </c>
      <c r="O18" s="94">
        <f>VLOOKUP($C18,'ฐานประกาศ Z'!$E:$BB,O$1,0)</f>
        <v>159</v>
      </c>
      <c r="P18" s="95">
        <f t="shared" si="3"/>
        <v>0</v>
      </c>
      <c r="Q18" s="93">
        <v>154</v>
      </c>
      <c r="R18" s="94">
        <f>VLOOKUP($C18,'ฐานประกาศ Z'!$E:$BB,R$1,0)</f>
        <v>156</v>
      </c>
      <c r="S18" s="95">
        <f t="shared" si="4"/>
        <v>2</v>
      </c>
      <c r="T18" s="93">
        <v>154</v>
      </c>
      <c r="U18" s="94">
        <f>VLOOKUP($C18,'ฐานประกาศ Z'!$E:$BB,U$1,0)</f>
        <v>156</v>
      </c>
      <c r="V18" s="95">
        <f t="shared" si="5"/>
        <v>2</v>
      </c>
      <c r="W18" s="93">
        <v>155</v>
      </c>
      <c r="X18" s="94">
        <f>VLOOKUP($C18,'ฐานประกาศ Z'!$E:$BB,X$1,0)</f>
        <v>159</v>
      </c>
      <c r="Y18" s="95">
        <f t="shared" si="6"/>
        <v>4</v>
      </c>
      <c r="Z18" s="93">
        <v>153</v>
      </c>
      <c r="AA18" s="94">
        <f>VLOOKUP($C18,'ฐานประกาศ Z'!$E:$BB,AA$1,0)</f>
        <v>156</v>
      </c>
      <c r="AB18" s="95">
        <f t="shared" si="7"/>
        <v>3</v>
      </c>
      <c r="AC18" s="93">
        <v>154</v>
      </c>
      <c r="AD18" s="94">
        <f>VLOOKUP($C18,'ฐานประกาศ Z'!$E:$BB,AD$1,0)</f>
        <v>156</v>
      </c>
      <c r="AE18" s="95">
        <f t="shared" si="8"/>
        <v>2</v>
      </c>
      <c r="AF18" s="93">
        <v>150</v>
      </c>
      <c r="AG18" s="94">
        <f>VLOOKUP($C18,'ฐานประกาศ Z'!$E:$BB,AG$1,0)</f>
        <v>150</v>
      </c>
      <c r="AH18" s="95">
        <f t="shared" si="9"/>
        <v>0</v>
      </c>
      <c r="AI18" s="87"/>
    </row>
    <row r="19" spans="2:35" ht="18" customHeight="1" x14ac:dyDescent="0.3">
      <c r="C19" s="85" t="s">
        <v>222</v>
      </c>
      <c r="D19" s="100" t="s">
        <v>845</v>
      </c>
      <c r="E19" s="93">
        <v>70</v>
      </c>
      <c r="F19" s="94">
        <f>VLOOKUP($C19,'ฐานประกาศ Z'!$E:$BB,F$1,0)</f>
        <v>72</v>
      </c>
      <c r="G19" s="95">
        <f t="shared" si="0"/>
        <v>2</v>
      </c>
      <c r="H19" s="93">
        <v>61</v>
      </c>
      <c r="I19" s="94">
        <f>VLOOKUP($C19,'ฐานประกาศ Z'!$E:$BB,I$1,0)</f>
        <v>61</v>
      </c>
      <c r="J19" s="95">
        <f t="shared" si="1"/>
        <v>0</v>
      </c>
      <c r="K19" s="93">
        <v>56</v>
      </c>
      <c r="L19" s="94">
        <f>VLOOKUP($C19,'ฐานประกาศ Z'!$E:$BB,L$1,0)</f>
        <v>58</v>
      </c>
      <c r="M19" s="95">
        <f t="shared" si="2"/>
        <v>2</v>
      </c>
      <c r="N19" s="93">
        <v>56</v>
      </c>
      <c r="O19" s="94">
        <f>VLOOKUP($C19,'ฐานประกาศ Z'!$E:$BB,O$1,0)</f>
        <v>58</v>
      </c>
      <c r="P19" s="95">
        <f t="shared" si="3"/>
        <v>2</v>
      </c>
      <c r="Q19" s="93">
        <v>55</v>
      </c>
      <c r="R19" s="94">
        <f>VLOOKUP($C19,'ฐานประกาศ Z'!$E:$BB,R$1,0)</f>
        <v>58</v>
      </c>
      <c r="S19" s="95">
        <f t="shared" si="4"/>
        <v>3</v>
      </c>
      <c r="T19" s="93">
        <v>55</v>
      </c>
      <c r="U19" s="94">
        <f>VLOOKUP($C19,'ฐานประกาศ Z'!$E:$BB,U$1,0)</f>
        <v>58</v>
      </c>
      <c r="V19" s="95">
        <f t="shared" si="5"/>
        <v>3</v>
      </c>
      <c r="W19" s="93">
        <v>54</v>
      </c>
      <c r="X19" s="94">
        <f>VLOOKUP($C19,'ฐานประกาศ Z'!$E:$BB,X$1,0)</f>
        <v>58</v>
      </c>
      <c r="Y19" s="95">
        <f t="shared" si="6"/>
        <v>4</v>
      </c>
      <c r="Z19" s="93">
        <v>54</v>
      </c>
      <c r="AA19" s="94">
        <f>VLOOKUP($C19,'ฐานประกาศ Z'!$E:$BB,AA$1,0)</f>
        <v>58</v>
      </c>
      <c r="AB19" s="95">
        <f t="shared" si="7"/>
        <v>4</v>
      </c>
      <c r="AC19" s="93">
        <v>55</v>
      </c>
      <c r="AD19" s="94">
        <f>VLOOKUP($C19,'ฐานประกาศ Z'!$E:$BB,AD$1,0)</f>
        <v>58</v>
      </c>
      <c r="AE19" s="95">
        <f t="shared" si="8"/>
        <v>3</v>
      </c>
      <c r="AF19" s="93">
        <v>59</v>
      </c>
      <c r="AG19" s="94">
        <f>VLOOKUP($C19,'ฐานประกาศ Z'!$E:$BB,AG$1,0)</f>
        <v>62</v>
      </c>
      <c r="AH19" s="95">
        <f t="shared" si="9"/>
        <v>3</v>
      </c>
      <c r="AI19" s="87"/>
    </row>
    <row r="20" spans="2:35" ht="18" customHeight="1" x14ac:dyDescent="0.3">
      <c r="C20" s="85" t="s">
        <v>218</v>
      </c>
      <c r="D20" s="100" t="s">
        <v>1506</v>
      </c>
      <c r="E20" s="93">
        <v>29</v>
      </c>
      <c r="F20" s="94">
        <f>VLOOKUP($C20,'ฐานประกาศ Z'!$E:$BB,F$1,0)</f>
        <v>31</v>
      </c>
      <c r="G20" s="95">
        <f t="shared" si="0"/>
        <v>2</v>
      </c>
      <c r="H20" s="93">
        <v>17</v>
      </c>
      <c r="I20" s="94">
        <f>VLOOKUP($C20,'ฐานประกาศ Z'!$E:$BB,I$1,0)</f>
        <v>17</v>
      </c>
      <c r="J20" s="95">
        <f t="shared" si="1"/>
        <v>0</v>
      </c>
      <c r="K20" s="93">
        <v>16</v>
      </c>
      <c r="L20" s="94">
        <f>VLOOKUP($C20,'ฐานประกาศ Z'!$E:$BB,L$1,0)</f>
        <v>16</v>
      </c>
      <c r="M20" s="95">
        <f t="shared" si="2"/>
        <v>0</v>
      </c>
      <c r="N20" s="93">
        <v>16</v>
      </c>
      <c r="O20" s="94">
        <f>VLOOKUP($C20,'ฐานประกาศ Z'!$E:$BB,O$1,0)</f>
        <v>16</v>
      </c>
      <c r="P20" s="95">
        <f t="shared" si="3"/>
        <v>0</v>
      </c>
      <c r="Q20" s="93">
        <v>9</v>
      </c>
      <c r="R20" s="94">
        <f>VLOOKUP($C20,'ฐานประกาศ Z'!$E:$BB,R$1,0)</f>
        <v>9</v>
      </c>
      <c r="S20" s="95">
        <f t="shared" si="4"/>
        <v>0</v>
      </c>
      <c r="T20" s="93">
        <v>9</v>
      </c>
      <c r="U20" s="94">
        <f>VLOOKUP($C20,'ฐานประกาศ Z'!$E:$BB,U$1,0)</f>
        <v>9</v>
      </c>
      <c r="V20" s="95">
        <f t="shared" si="5"/>
        <v>0</v>
      </c>
      <c r="W20" s="93">
        <v>7</v>
      </c>
      <c r="X20" s="94">
        <f>VLOOKUP($C20,'ฐานประกาศ Z'!$E:$BB,X$1,0)</f>
        <v>9</v>
      </c>
      <c r="Y20" s="95">
        <f t="shared" si="6"/>
        <v>2</v>
      </c>
      <c r="Z20" s="93">
        <v>8</v>
      </c>
      <c r="AA20" s="94">
        <f>VLOOKUP($C20,'ฐานประกาศ Z'!$E:$BB,AA$1,0)</f>
        <v>8</v>
      </c>
      <c r="AB20" s="95">
        <f t="shared" si="7"/>
        <v>0</v>
      </c>
      <c r="AC20" s="93">
        <v>9</v>
      </c>
      <c r="AD20" s="94">
        <f>VLOOKUP($C20,'ฐานประกาศ Z'!$E:$BB,AD$1,0)</f>
        <v>9</v>
      </c>
      <c r="AE20" s="95">
        <f t="shared" si="8"/>
        <v>0</v>
      </c>
      <c r="AF20" s="93">
        <v>22</v>
      </c>
      <c r="AG20" s="94">
        <f>VLOOKUP($C20,'ฐานประกาศ Z'!$E:$BB,AG$1,0)</f>
        <v>24</v>
      </c>
      <c r="AH20" s="95">
        <f t="shared" si="9"/>
        <v>2</v>
      </c>
      <c r="AI20" s="87"/>
    </row>
    <row r="21" spans="2:35" ht="18" customHeight="1" x14ac:dyDescent="0.3">
      <c r="C21" s="85" t="s">
        <v>207</v>
      </c>
      <c r="D21" s="100" t="s">
        <v>843</v>
      </c>
      <c r="E21" s="93">
        <v>12</v>
      </c>
      <c r="F21" s="94">
        <f>VLOOKUP($C21,'ฐานประกาศ Z'!$E:$BB,F$1,0)</f>
        <v>12</v>
      </c>
      <c r="G21" s="95">
        <f t="shared" si="0"/>
        <v>0</v>
      </c>
      <c r="H21" s="93">
        <v>3</v>
      </c>
      <c r="I21" s="94">
        <f>VLOOKUP($C21,'ฐานประกาศ Z'!$E:$BB,I$1,0)</f>
        <v>3</v>
      </c>
      <c r="J21" s="95">
        <f t="shared" si="1"/>
        <v>0</v>
      </c>
      <c r="K21" s="93">
        <v>6</v>
      </c>
      <c r="L21" s="94">
        <f>VLOOKUP($C21,'ฐานประกาศ Z'!$E:$BB,L$1,0)</f>
        <v>7</v>
      </c>
      <c r="M21" s="95">
        <f t="shared" si="2"/>
        <v>1</v>
      </c>
      <c r="N21" s="93">
        <v>6</v>
      </c>
      <c r="O21" s="94">
        <f>VLOOKUP($C21,'ฐานประกาศ Z'!$E:$BB,O$1,0)</f>
        <v>7</v>
      </c>
      <c r="P21" s="95">
        <f t="shared" si="3"/>
        <v>1</v>
      </c>
      <c r="Q21" s="93">
        <v>2</v>
      </c>
      <c r="R21" s="94">
        <f>VLOOKUP($C21,'ฐานประกาศ Z'!$E:$BB,R$1,0)</f>
        <v>2</v>
      </c>
      <c r="S21" s="95">
        <f t="shared" si="4"/>
        <v>0</v>
      </c>
      <c r="T21" s="93">
        <v>2</v>
      </c>
      <c r="U21" s="94">
        <f>VLOOKUP($C21,'ฐานประกาศ Z'!$E:$BB,U$1,0)</f>
        <v>2</v>
      </c>
      <c r="V21" s="95">
        <f t="shared" si="5"/>
        <v>0</v>
      </c>
      <c r="W21" s="93">
        <v>2</v>
      </c>
      <c r="X21" s="94">
        <f>VLOOKUP($C21,'ฐานประกาศ Z'!$E:$BB,X$1,0)</f>
        <v>2</v>
      </c>
      <c r="Y21" s="95">
        <f t="shared" si="6"/>
        <v>0</v>
      </c>
      <c r="Z21" s="93">
        <v>2.5</v>
      </c>
      <c r="AA21" s="94">
        <f>VLOOKUP($C21,'ฐานประกาศ Z'!$E:$BB,AA$1,0)</f>
        <v>2</v>
      </c>
      <c r="AB21" s="95">
        <f t="shared" si="7"/>
        <v>-0.5</v>
      </c>
      <c r="AC21" s="93">
        <v>2</v>
      </c>
      <c r="AD21" s="94">
        <f>VLOOKUP($C21,'ฐานประกาศ Z'!$E:$BB,AD$1,0)</f>
        <v>2</v>
      </c>
      <c r="AE21" s="95">
        <f t="shared" si="8"/>
        <v>0</v>
      </c>
      <c r="AF21" s="93">
        <v>14</v>
      </c>
      <c r="AG21" s="94">
        <f>VLOOKUP($C21,'ฐานประกาศ Z'!$E:$BB,AG$1,0)</f>
        <v>14</v>
      </c>
      <c r="AH21" s="95">
        <f t="shared" si="9"/>
        <v>0</v>
      </c>
      <c r="AI21" s="87"/>
    </row>
    <row r="22" spans="2:35" ht="18" customHeight="1" x14ac:dyDescent="0.3">
      <c r="C22" s="85" t="s">
        <v>228</v>
      </c>
      <c r="D22" s="100" t="s">
        <v>1507</v>
      </c>
      <c r="E22" s="93">
        <v>0</v>
      </c>
      <c r="F22" s="94">
        <f>VLOOKUP($C22,'ฐานประกาศ Z'!$E:$BB,F$1,0)</f>
        <v>0</v>
      </c>
      <c r="G22" s="95">
        <f t="shared" si="0"/>
        <v>0</v>
      </c>
      <c r="H22" s="93">
        <v>51</v>
      </c>
      <c r="I22" s="94">
        <f>VLOOKUP($C22,'ฐานประกาศ Z'!$E:$BB,I$1,0)</f>
        <v>51</v>
      </c>
      <c r="J22" s="95">
        <f t="shared" si="1"/>
        <v>0</v>
      </c>
      <c r="K22" s="93">
        <v>0</v>
      </c>
      <c r="L22" s="94">
        <f>VLOOKUP($C22,'ฐานประกาศ Z'!$E:$BB,L$1,0)</f>
        <v>0</v>
      </c>
      <c r="M22" s="95">
        <f t="shared" si="2"/>
        <v>0</v>
      </c>
      <c r="N22" s="93">
        <v>0</v>
      </c>
      <c r="O22" s="94">
        <f>VLOOKUP($C22,'ฐานประกาศ Z'!$E:$BB,O$1,0)</f>
        <v>0</v>
      </c>
      <c r="P22" s="95">
        <f t="shared" si="3"/>
        <v>0</v>
      </c>
      <c r="Q22" s="93">
        <v>63</v>
      </c>
      <c r="R22" s="94">
        <f>VLOOKUP($C22,'ฐานประกาศ Z'!$E:$BB,R$1,0)</f>
        <v>66</v>
      </c>
      <c r="S22" s="95">
        <f t="shared" si="4"/>
        <v>3</v>
      </c>
      <c r="T22" s="93">
        <v>63</v>
      </c>
      <c r="U22" s="94">
        <f>VLOOKUP($C22,'ฐานประกาศ Z'!$E:$BB,U$1,0)</f>
        <v>66</v>
      </c>
      <c r="V22" s="95">
        <f t="shared" si="5"/>
        <v>3</v>
      </c>
      <c r="W22" s="93">
        <v>61</v>
      </c>
      <c r="X22" s="94">
        <f>VLOOKUP($C22,'ฐานประกาศ Z'!$E:$BB,X$1,0)</f>
        <v>65</v>
      </c>
      <c r="Y22" s="95">
        <f t="shared" si="6"/>
        <v>4</v>
      </c>
      <c r="Z22" s="93">
        <v>69</v>
      </c>
      <c r="AA22" s="94">
        <f>VLOOKUP($C22,'ฐานประกาศ Z'!$E:$BB,AA$1,0)</f>
        <v>73</v>
      </c>
      <c r="AB22" s="95">
        <f t="shared" si="7"/>
        <v>4</v>
      </c>
      <c r="AC22" s="93">
        <v>65</v>
      </c>
      <c r="AD22" s="94">
        <f>VLOOKUP($C22,'ฐานประกาศ Z'!$E:$BB,AD$1,0)</f>
        <v>66</v>
      </c>
      <c r="AE22" s="95">
        <f t="shared" si="8"/>
        <v>1</v>
      </c>
      <c r="AF22" s="93">
        <v>65</v>
      </c>
      <c r="AG22" s="94">
        <f>VLOOKUP($C22,'ฐานประกาศ Z'!$E:$BB,AG$1,0)</f>
        <v>65</v>
      </c>
      <c r="AH22" s="95">
        <f t="shared" si="9"/>
        <v>0</v>
      </c>
      <c r="AI22" s="87"/>
    </row>
    <row r="23" spans="2:35" ht="18" customHeight="1" x14ac:dyDescent="0.3">
      <c r="C23" s="85" t="s">
        <v>245</v>
      </c>
      <c r="D23" s="100" t="s">
        <v>1508</v>
      </c>
      <c r="E23" s="93">
        <v>89</v>
      </c>
      <c r="F23" s="94">
        <f>VLOOKUP($C23,'ฐานประกาศ Z'!$E:$BB,F$1,0)</f>
        <v>91</v>
      </c>
      <c r="G23" s="95">
        <f t="shared" si="0"/>
        <v>2</v>
      </c>
      <c r="H23" s="93">
        <v>84</v>
      </c>
      <c r="I23" s="94">
        <f>VLOOKUP($C23,'ฐานประกาศ Z'!$E:$BB,I$1,0)</f>
        <v>84</v>
      </c>
      <c r="J23" s="95">
        <f t="shared" si="1"/>
        <v>0</v>
      </c>
      <c r="K23" s="93">
        <v>79</v>
      </c>
      <c r="L23" s="94">
        <f>VLOOKUP($C23,'ฐานประกาศ Z'!$E:$BB,L$1,0)</f>
        <v>84</v>
      </c>
      <c r="M23" s="95">
        <f t="shared" si="2"/>
        <v>5</v>
      </c>
      <c r="N23" s="93">
        <v>79</v>
      </c>
      <c r="O23" s="94">
        <f>VLOOKUP($C23,'ฐานประกาศ Z'!$E:$BB,O$1,0)</f>
        <v>84</v>
      </c>
      <c r="P23" s="95">
        <f t="shared" si="3"/>
        <v>5</v>
      </c>
      <c r="Q23" s="93">
        <v>79</v>
      </c>
      <c r="R23" s="94">
        <f>VLOOKUP($C23,'ฐานประกาศ Z'!$E:$BB,R$1,0)</f>
        <v>81</v>
      </c>
      <c r="S23" s="95">
        <f t="shared" si="4"/>
        <v>2</v>
      </c>
      <c r="T23" s="93">
        <v>79</v>
      </c>
      <c r="U23" s="94">
        <f>VLOOKUP($C23,'ฐานประกาศ Z'!$E:$BB,U$1,0)</f>
        <v>81</v>
      </c>
      <c r="V23" s="95">
        <f t="shared" si="5"/>
        <v>2</v>
      </c>
      <c r="W23" s="93">
        <v>79</v>
      </c>
      <c r="X23" s="94">
        <f>VLOOKUP($C23,'ฐานประกาศ Z'!$E:$BB,X$1,0)</f>
        <v>83</v>
      </c>
      <c r="Y23" s="95">
        <f t="shared" si="6"/>
        <v>4</v>
      </c>
      <c r="Z23" s="93">
        <v>78</v>
      </c>
      <c r="AA23" s="94">
        <f>VLOOKUP($C23,'ฐานประกาศ Z'!$E:$BB,AA$1,0)</f>
        <v>81</v>
      </c>
      <c r="AB23" s="95">
        <f t="shared" si="7"/>
        <v>3</v>
      </c>
      <c r="AC23" s="93">
        <v>79</v>
      </c>
      <c r="AD23" s="94">
        <f>VLOOKUP($C23,'ฐานประกาศ Z'!$E:$BB,AD$1,0)</f>
        <v>81</v>
      </c>
      <c r="AE23" s="95">
        <f t="shared" si="8"/>
        <v>2</v>
      </c>
      <c r="AF23" s="93">
        <v>94</v>
      </c>
      <c r="AG23" s="94">
        <f>VLOOKUP($C23,'ฐานประกาศ Z'!$E:$BB,AG$1,0)</f>
        <v>94</v>
      </c>
      <c r="AH23" s="95">
        <f t="shared" si="9"/>
        <v>0</v>
      </c>
      <c r="AI23" s="87"/>
    </row>
    <row r="24" spans="2:35" ht="18" customHeight="1" x14ac:dyDescent="0.3">
      <c r="C24" s="85" t="s">
        <v>251</v>
      </c>
      <c r="D24" s="100" t="s">
        <v>250</v>
      </c>
      <c r="E24" s="93">
        <v>92</v>
      </c>
      <c r="F24" s="94">
        <f>VLOOKUP($C24,'ฐานประกาศ Z'!$E:$BB,F$1,0)</f>
        <v>94</v>
      </c>
      <c r="G24" s="95">
        <f t="shared" si="0"/>
        <v>2</v>
      </c>
      <c r="H24" s="93">
        <v>87</v>
      </c>
      <c r="I24" s="94">
        <f>VLOOKUP($C24,'ฐานประกาศ Z'!$E:$BB,I$1,0)</f>
        <v>87</v>
      </c>
      <c r="J24" s="95">
        <f t="shared" si="1"/>
        <v>0</v>
      </c>
      <c r="K24" s="93">
        <v>82</v>
      </c>
      <c r="L24" s="94">
        <f>VLOOKUP($C24,'ฐานประกาศ Z'!$E:$BB,L$1,0)</f>
        <v>87</v>
      </c>
      <c r="M24" s="95">
        <f t="shared" si="2"/>
        <v>5</v>
      </c>
      <c r="N24" s="93">
        <v>82</v>
      </c>
      <c r="O24" s="94">
        <f>VLOOKUP($C24,'ฐานประกาศ Z'!$E:$BB,O$1,0)</f>
        <v>87</v>
      </c>
      <c r="P24" s="95">
        <f t="shared" si="3"/>
        <v>5</v>
      </c>
      <c r="Q24" s="93">
        <v>82</v>
      </c>
      <c r="R24" s="94">
        <f>VLOOKUP($C24,'ฐานประกาศ Z'!$E:$BB,R$1,0)</f>
        <v>84</v>
      </c>
      <c r="S24" s="95">
        <f t="shared" si="4"/>
        <v>2</v>
      </c>
      <c r="T24" s="93">
        <v>82</v>
      </c>
      <c r="U24" s="94">
        <f>VLOOKUP($C24,'ฐานประกาศ Z'!$E:$BB,U$1,0)</f>
        <v>84</v>
      </c>
      <c r="V24" s="95">
        <f t="shared" si="5"/>
        <v>2</v>
      </c>
      <c r="W24" s="93">
        <v>82</v>
      </c>
      <c r="X24" s="94">
        <f>VLOOKUP($C24,'ฐานประกาศ Z'!$E:$BB,X$1,0)</f>
        <v>86</v>
      </c>
      <c r="Y24" s="95">
        <f t="shared" si="6"/>
        <v>4</v>
      </c>
      <c r="Z24" s="93">
        <v>80</v>
      </c>
      <c r="AA24" s="94">
        <f>VLOOKUP($C24,'ฐานประกาศ Z'!$E:$BB,AA$1,0)</f>
        <v>84</v>
      </c>
      <c r="AB24" s="95">
        <f t="shared" si="7"/>
        <v>4</v>
      </c>
      <c r="AC24" s="93">
        <v>82</v>
      </c>
      <c r="AD24" s="94">
        <f>VLOOKUP($C24,'ฐานประกาศ Z'!$E:$BB,AD$1,0)</f>
        <v>84</v>
      </c>
      <c r="AE24" s="95">
        <f t="shared" si="8"/>
        <v>2</v>
      </c>
      <c r="AF24" s="93">
        <v>94</v>
      </c>
      <c r="AG24" s="94">
        <f>VLOOKUP($C24,'ฐานประกาศ Z'!$E:$BB,AG$1,0)</f>
        <v>94</v>
      </c>
      <c r="AH24" s="95">
        <f t="shared" si="9"/>
        <v>0</v>
      </c>
      <c r="AI24" s="87"/>
    </row>
    <row r="25" spans="2:35" ht="18" customHeight="1" x14ac:dyDescent="0.3">
      <c r="C25" s="85" t="s">
        <v>259</v>
      </c>
      <c r="D25" s="100" t="s">
        <v>1509</v>
      </c>
      <c r="E25" s="93">
        <v>96</v>
      </c>
      <c r="F25" s="94">
        <f>VLOOKUP($C25,'ฐานประกาศ Z'!$E:$BB,F$1,0)</f>
        <v>98</v>
      </c>
      <c r="G25" s="95">
        <f t="shared" si="0"/>
        <v>2</v>
      </c>
      <c r="H25" s="93">
        <v>94</v>
      </c>
      <c r="I25" s="94">
        <f>VLOOKUP($C25,'ฐานประกาศ Z'!$E:$BB,I$1,0)</f>
        <v>94</v>
      </c>
      <c r="J25" s="95">
        <f t="shared" si="1"/>
        <v>0</v>
      </c>
      <c r="K25" s="93">
        <v>93</v>
      </c>
      <c r="L25" s="94">
        <f>VLOOKUP($C25,'ฐานประกาศ Z'!$E:$BB,L$1,0)</f>
        <v>94</v>
      </c>
      <c r="M25" s="95">
        <f t="shared" si="2"/>
        <v>1</v>
      </c>
      <c r="N25" s="93">
        <v>93</v>
      </c>
      <c r="O25" s="94">
        <f>VLOOKUP($C25,'ฐานประกาศ Z'!$E:$BB,O$1,0)</f>
        <v>94</v>
      </c>
      <c r="P25" s="95">
        <f t="shared" si="3"/>
        <v>1</v>
      </c>
      <c r="Q25" s="93">
        <v>89</v>
      </c>
      <c r="R25" s="94">
        <f>VLOOKUP($C25,'ฐานประกาศ Z'!$E:$BB,R$1,0)</f>
        <v>95</v>
      </c>
      <c r="S25" s="95">
        <f t="shared" si="4"/>
        <v>6</v>
      </c>
      <c r="T25" s="93">
        <v>89</v>
      </c>
      <c r="U25" s="94">
        <f>VLOOKUP($C25,'ฐานประกาศ Z'!$E:$BB,U$1,0)</f>
        <v>95</v>
      </c>
      <c r="V25" s="95">
        <f t="shared" si="5"/>
        <v>6</v>
      </c>
      <c r="W25" s="93">
        <v>91</v>
      </c>
      <c r="X25" s="94">
        <f>VLOOKUP($C25,'ฐานประกาศ Z'!$E:$BB,X$1,0)</f>
        <v>95</v>
      </c>
      <c r="Y25" s="95">
        <f t="shared" si="6"/>
        <v>4</v>
      </c>
      <c r="Z25" s="93">
        <v>89</v>
      </c>
      <c r="AA25" s="94">
        <f>VLOOKUP($C25,'ฐานประกาศ Z'!$E:$BB,AA$1,0)</f>
        <v>89</v>
      </c>
      <c r="AB25" s="95">
        <f t="shared" si="7"/>
        <v>0</v>
      </c>
      <c r="AC25" s="93">
        <v>89</v>
      </c>
      <c r="AD25" s="94">
        <f>VLOOKUP($C25,'ฐานประกาศ Z'!$E:$BB,AD$1,0)</f>
        <v>95</v>
      </c>
      <c r="AE25" s="95">
        <f t="shared" si="8"/>
        <v>6</v>
      </c>
      <c r="AF25" s="93">
        <v>95</v>
      </c>
      <c r="AG25" s="94">
        <f>VLOOKUP($C25,'ฐานประกาศ Z'!$E:$BB,AG$1,0)</f>
        <v>95</v>
      </c>
      <c r="AH25" s="95">
        <f t="shared" si="9"/>
        <v>0</v>
      </c>
      <c r="AI25" s="87"/>
    </row>
    <row r="26" spans="2:35" ht="18" customHeight="1" x14ac:dyDescent="0.3">
      <c r="C26" s="85" t="s">
        <v>265</v>
      </c>
      <c r="D26" s="100" t="s">
        <v>264</v>
      </c>
      <c r="E26" s="93">
        <v>99</v>
      </c>
      <c r="F26" s="94">
        <f>VLOOKUP($C26,'ฐานประกาศ Z'!$E:$BB,F$1,0)</f>
        <v>101</v>
      </c>
      <c r="G26" s="95">
        <f t="shared" si="0"/>
        <v>2</v>
      </c>
      <c r="H26" s="93">
        <v>96</v>
      </c>
      <c r="I26" s="94">
        <f>VLOOKUP($C26,'ฐานประกาศ Z'!$E:$BB,I$1,0)</f>
        <v>96</v>
      </c>
      <c r="J26" s="95">
        <f t="shared" si="1"/>
        <v>0</v>
      </c>
      <c r="K26" s="93">
        <v>96</v>
      </c>
      <c r="L26" s="94">
        <f>VLOOKUP($C26,'ฐานประกาศ Z'!$E:$BB,L$1,0)</f>
        <v>97</v>
      </c>
      <c r="M26" s="95">
        <f t="shared" si="2"/>
        <v>1</v>
      </c>
      <c r="N26" s="93">
        <v>96</v>
      </c>
      <c r="O26" s="94">
        <f>VLOOKUP($C26,'ฐานประกาศ Z'!$E:$BB,O$1,0)</f>
        <v>97</v>
      </c>
      <c r="P26" s="95">
        <f t="shared" si="3"/>
        <v>1</v>
      </c>
      <c r="Q26" s="93">
        <v>92</v>
      </c>
      <c r="R26" s="94">
        <f>VLOOKUP($C26,'ฐานประกาศ Z'!$E:$BB,R$1,0)</f>
        <v>98</v>
      </c>
      <c r="S26" s="95">
        <f t="shared" si="4"/>
        <v>6</v>
      </c>
      <c r="T26" s="93">
        <v>92</v>
      </c>
      <c r="U26" s="94">
        <f>VLOOKUP($C26,'ฐานประกาศ Z'!$E:$BB,U$1,0)</f>
        <v>98</v>
      </c>
      <c r="V26" s="95">
        <f t="shared" si="5"/>
        <v>6</v>
      </c>
      <c r="W26" s="93">
        <v>94</v>
      </c>
      <c r="X26" s="94">
        <f>VLOOKUP($C26,'ฐานประกาศ Z'!$E:$BB,X$1,0)</f>
        <v>98</v>
      </c>
      <c r="Y26" s="95">
        <f t="shared" si="6"/>
        <v>4</v>
      </c>
      <c r="Z26" s="93">
        <v>92</v>
      </c>
      <c r="AA26" s="94">
        <f>VLOOKUP($C26,'ฐานประกาศ Z'!$E:$BB,AA$1,0)</f>
        <v>95</v>
      </c>
      <c r="AB26" s="95">
        <f t="shared" si="7"/>
        <v>3</v>
      </c>
      <c r="AC26" s="93">
        <v>92</v>
      </c>
      <c r="AD26" s="94">
        <f>VLOOKUP($C26,'ฐานประกาศ Z'!$E:$BB,AD$1,0)</f>
        <v>98</v>
      </c>
      <c r="AE26" s="95">
        <f t="shared" si="8"/>
        <v>6</v>
      </c>
      <c r="AF26" s="93">
        <v>95</v>
      </c>
      <c r="AG26" s="94">
        <f>VLOOKUP($C26,'ฐานประกาศ Z'!$E:$BB,AG$1,0)</f>
        <v>95</v>
      </c>
      <c r="AH26" s="95">
        <f t="shared" si="9"/>
        <v>0</v>
      </c>
      <c r="AI26" s="87"/>
    </row>
    <row r="27" spans="2:35" ht="18" customHeight="1" x14ac:dyDescent="0.3">
      <c r="B27" s="88" t="s">
        <v>269</v>
      </c>
      <c r="C27" s="88" t="s">
        <v>273</v>
      </c>
      <c r="D27" s="100" t="s">
        <v>270</v>
      </c>
      <c r="E27" s="93">
        <v>65</v>
      </c>
      <c r="F27" s="94">
        <f>IF(VLOOKUP($C27,'ฐานประกาศ Z'!$E:$BB,F$1,0)=0,VLOOKUP($B27,'ฐานประกาศ Z'!$E:$BB,F$1,0),VLOOKUP($C27,'ฐานประกาศ Z'!$E:$BB,F$1,0))</f>
        <v>65</v>
      </c>
      <c r="G27" s="95">
        <f t="shared" si="0"/>
        <v>0</v>
      </c>
      <c r="H27" s="93">
        <v>75</v>
      </c>
      <c r="I27" s="94">
        <f>IF(VLOOKUP($C27,'ฐานประกาศ Z'!$E:$BB,I$1,0)=0,VLOOKUP($B27,'ฐานประกาศ Z'!$E:$BB,I$1,0),VLOOKUP($C27,'ฐานประกาศ Z'!$E:$BB,I$1,0))</f>
        <v>75</v>
      </c>
      <c r="J27" s="95">
        <f t="shared" si="1"/>
        <v>0</v>
      </c>
      <c r="K27" s="93">
        <v>65</v>
      </c>
      <c r="L27" s="94">
        <f>IF(VLOOKUP($C27,'ฐานประกาศ Z'!$E:$BB,L$1,0)=0,VLOOKUP($B27,'ฐานประกาศ Z'!$E:$BB,L$1,0),VLOOKUP($C27,'ฐานประกาศ Z'!$E:$BB,L$1,0))</f>
        <v>70</v>
      </c>
      <c r="M27" s="95">
        <f t="shared" si="2"/>
        <v>5</v>
      </c>
      <c r="N27" s="93">
        <v>65</v>
      </c>
      <c r="O27" s="94">
        <f>IF(VLOOKUP($C27,'ฐานประกาศ Z'!$E:$BB,O$1,0)=0,VLOOKUP($B27,'ฐานประกาศ Z'!$E:$BB,O$1,0),VLOOKUP($C27,'ฐานประกาศ Z'!$E:$BB,O$1,0))</f>
        <v>70</v>
      </c>
      <c r="P27" s="95">
        <f t="shared" si="3"/>
        <v>5</v>
      </c>
      <c r="Q27" s="93">
        <v>45</v>
      </c>
      <c r="R27" s="94">
        <f>IF(VLOOKUP($C27,'ฐานประกาศ Z'!$E:$BB,R$1,0)=0,VLOOKUP($B27,'ฐานประกาศ Z'!$E:$BB,R$1,0),VLOOKUP($C27,'ฐานประกาศ Z'!$E:$BB,R$1,0))</f>
        <v>48</v>
      </c>
      <c r="S27" s="95">
        <f t="shared" si="4"/>
        <v>3</v>
      </c>
      <c r="T27" s="93">
        <v>45</v>
      </c>
      <c r="U27" s="94">
        <f>IF(VLOOKUP($C27,'ฐานประกาศ Z'!$E:$BB,U$1,0)=0,VLOOKUP($B27,'ฐานประกาศ Z'!$E:$BB,U$1,0),VLOOKUP($C27,'ฐานประกาศ Z'!$E:$BB,U$1,0))</f>
        <v>48</v>
      </c>
      <c r="V27" s="95">
        <f t="shared" si="5"/>
        <v>3</v>
      </c>
      <c r="W27" s="93">
        <v>54</v>
      </c>
      <c r="X27" s="94">
        <f>IF(VLOOKUP($C27,'ฐานประกาศ Z'!$E:$BB,X$1,0)=0,VLOOKUP($B27,'ฐานประกาศ Z'!$E:$BB,X$1,0),VLOOKUP($C27,'ฐานประกาศ Z'!$E:$BB,X$1,0))</f>
        <v>56</v>
      </c>
      <c r="Y27" s="95">
        <f t="shared" si="6"/>
        <v>2</v>
      </c>
      <c r="Z27" s="93">
        <v>51</v>
      </c>
      <c r="AA27" s="94">
        <f>IF(VLOOKUP($C27,'ฐานประกาศ Z'!$E:$BB,AA$1,0)=0,VLOOKUP($B27,'ฐานประกาศ Z'!$E:$BB,AA$1,0),VLOOKUP($C27,'ฐานประกาศ Z'!$E:$BB,AA$1,0))</f>
        <v>51</v>
      </c>
      <c r="AB27" s="95">
        <f t="shared" si="7"/>
        <v>0</v>
      </c>
      <c r="AC27" s="93">
        <v>45</v>
      </c>
      <c r="AD27" s="94">
        <f>IF(VLOOKUP($C27,'ฐานประกาศ Z'!$E:$BB,AD$1,0)=0,VLOOKUP($B27,'ฐานประกาศ Z'!$E:$BB,AD$1,0),VLOOKUP($C27,'ฐานประกาศ Z'!$E:$BB,AD$1,0))</f>
        <v>48</v>
      </c>
      <c r="AE27" s="95">
        <f t="shared" si="8"/>
        <v>3</v>
      </c>
      <c r="AF27" s="93">
        <v>65</v>
      </c>
      <c r="AG27" s="94">
        <f>IF(VLOOKUP($C27,'ฐานประกาศ Z'!$E:$BB,AG$1,0)=0,VLOOKUP($B27,'ฐานประกาศ Z'!$E:$BB,AG$1,0),VLOOKUP($C27,'ฐานประกาศ Z'!$E:$BB,AG$1,0))</f>
        <v>65</v>
      </c>
      <c r="AH27" s="95">
        <f t="shared" si="9"/>
        <v>0</v>
      </c>
      <c r="AI27" s="87"/>
    </row>
    <row r="28" spans="2:35" ht="18" customHeight="1" x14ac:dyDescent="0.3">
      <c r="B28" s="85"/>
      <c r="C28" s="103" t="s">
        <v>846</v>
      </c>
      <c r="D28" s="100" t="s">
        <v>847</v>
      </c>
      <c r="E28" s="93">
        <v>68</v>
      </c>
      <c r="F28" s="94">
        <f>VLOOKUP($C28,'ฐานประกาศ Z'!$E:$BB,F$1,0)</f>
        <v>68</v>
      </c>
      <c r="G28" s="95">
        <f t="shared" si="0"/>
        <v>0</v>
      </c>
      <c r="H28" s="93">
        <v>78</v>
      </c>
      <c r="I28" s="94">
        <f>VLOOKUP($C28,'ฐานประกาศ Z'!$E:$BB,I$1,0)</f>
        <v>78</v>
      </c>
      <c r="J28" s="95">
        <f t="shared" si="1"/>
        <v>0</v>
      </c>
      <c r="K28" s="93">
        <v>69</v>
      </c>
      <c r="L28" s="94">
        <f>VLOOKUP($C28,'ฐานประกาศ Z'!$E:$BB,L$1,0)</f>
        <v>73</v>
      </c>
      <c r="M28" s="95">
        <f t="shared" si="2"/>
        <v>4</v>
      </c>
      <c r="N28" s="93">
        <v>69</v>
      </c>
      <c r="O28" s="94">
        <f>VLOOKUP($C28,'ฐานประกาศ Z'!$E:$BB,O$1,0)</f>
        <v>73</v>
      </c>
      <c r="P28" s="95">
        <f t="shared" si="3"/>
        <v>4</v>
      </c>
      <c r="Q28" s="93">
        <v>47</v>
      </c>
      <c r="R28" s="94">
        <f>VLOOKUP($C28,'ฐานประกาศ Z'!$E:$BB,R$1,0)</f>
        <v>50</v>
      </c>
      <c r="S28" s="95">
        <f t="shared" si="4"/>
        <v>3</v>
      </c>
      <c r="T28" s="93">
        <v>47</v>
      </c>
      <c r="U28" s="94">
        <f>VLOOKUP($C28,'ฐานประกาศ Z'!$E:$BB,U$1,0)</f>
        <v>50</v>
      </c>
      <c r="V28" s="95">
        <f t="shared" si="5"/>
        <v>3</v>
      </c>
      <c r="W28" s="93">
        <v>56</v>
      </c>
      <c r="X28" s="94">
        <f>VLOOKUP($C28,'ฐานประกาศ Z'!$E:$BB,X$1,0)</f>
        <v>58</v>
      </c>
      <c r="Y28" s="95">
        <f t="shared" si="6"/>
        <v>2</v>
      </c>
      <c r="Z28" s="93">
        <v>52</v>
      </c>
      <c r="AA28" s="94">
        <f>VLOOKUP($C28,'ฐานประกาศ Z'!$E:$BB,AA$1,0)</f>
        <v>52</v>
      </c>
      <c r="AB28" s="95">
        <f t="shared" si="7"/>
        <v>0</v>
      </c>
      <c r="AC28" s="93">
        <v>47</v>
      </c>
      <c r="AD28" s="94">
        <f>VLOOKUP($C28,'ฐานประกาศ Z'!$E:$BB,AD$1,0)</f>
        <v>50</v>
      </c>
      <c r="AE28" s="95">
        <f t="shared" si="8"/>
        <v>3</v>
      </c>
      <c r="AF28" s="93">
        <v>67</v>
      </c>
      <c r="AG28" s="94">
        <f>VLOOKUP($C28,'ฐานประกาศ Z'!$E:$BB,AG$1,0)</f>
        <v>67</v>
      </c>
      <c r="AH28" s="95">
        <f t="shared" si="9"/>
        <v>0</v>
      </c>
      <c r="AI28" s="87"/>
    </row>
    <row r="29" spans="2:35" ht="18" customHeight="1" x14ac:dyDescent="0.3">
      <c r="C29" s="85" t="s">
        <v>277</v>
      </c>
      <c r="D29" s="100" t="s">
        <v>1510</v>
      </c>
      <c r="E29" s="93">
        <v>65</v>
      </c>
      <c r="F29" s="94">
        <f>VLOOKUP($C29,'ฐานประกาศ Z'!$E:$BB,F$1,0)</f>
        <v>65</v>
      </c>
      <c r="G29" s="95">
        <f t="shared" si="0"/>
        <v>0</v>
      </c>
      <c r="H29" s="93">
        <v>61</v>
      </c>
      <c r="I29" s="94">
        <f>VLOOKUP($C29,'ฐานประกาศ Z'!$E:$BB,I$1,0)</f>
        <v>61</v>
      </c>
      <c r="J29" s="95">
        <f t="shared" si="1"/>
        <v>0</v>
      </c>
      <c r="K29" s="93">
        <v>65</v>
      </c>
      <c r="L29" s="94">
        <f>VLOOKUP($C29,'ฐานประกาศ Z'!$E:$BB,L$1,0)</f>
        <v>65</v>
      </c>
      <c r="M29" s="95">
        <f t="shared" si="2"/>
        <v>0</v>
      </c>
      <c r="N29" s="93">
        <v>65</v>
      </c>
      <c r="O29" s="94">
        <f>VLOOKUP($C29,'ฐานประกาศ Z'!$E:$BB,O$1,0)</f>
        <v>65</v>
      </c>
      <c r="P29" s="95">
        <f t="shared" si="3"/>
        <v>0</v>
      </c>
      <c r="Q29" s="93">
        <v>53</v>
      </c>
      <c r="R29" s="94">
        <f>VLOOKUP($C29,'ฐานประกาศ Z'!$E:$BB,R$1,0)</f>
        <v>53</v>
      </c>
      <c r="S29" s="95">
        <f t="shared" si="4"/>
        <v>0</v>
      </c>
      <c r="T29" s="93">
        <v>52</v>
      </c>
      <c r="U29" s="94">
        <f>VLOOKUP($C29,'ฐานประกาศ Z'!$E:$BB,U$1,0)</f>
        <v>52</v>
      </c>
      <c r="V29" s="95">
        <f t="shared" si="5"/>
        <v>0</v>
      </c>
      <c r="W29" s="93">
        <v>49</v>
      </c>
      <c r="X29" s="94">
        <f>VLOOKUP($C29,'ฐานประกาศ Z'!$E:$BB,X$1,0)</f>
        <v>49</v>
      </c>
      <c r="Y29" s="95">
        <f t="shared" si="6"/>
        <v>0</v>
      </c>
      <c r="Z29" s="93">
        <v>63</v>
      </c>
      <c r="AA29" s="94">
        <f>VLOOKUP($C29,'ฐานประกาศ Z'!$E:$BB,AA$1,0)</f>
        <v>66</v>
      </c>
      <c r="AB29" s="95">
        <f t="shared" si="7"/>
        <v>3</v>
      </c>
      <c r="AC29" s="93">
        <v>61</v>
      </c>
      <c r="AD29" s="94">
        <f>VLOOKUP($C29,'ฐานประกาศ Z'!$E:$BB,AD$1,0)</f>
        <v>61</v>
      </c>
      <c r="AE29" s="95">
        <f t="shared" si="8"/>
        <v>0</v>
      </c>
      <c r="AF29" s="93">
        <v>91</v>
      </c>
      <c r="AG29" s="94">
        <f>VLOOKUP($C29,'ฐานประกาศ Z'!$E:$BB,AG$1,0)</f>
        <v>91</v>
      </c>
      <c r="AH29" s="95">
        <f t="shared" si="9"/>
        <v>0</v>
      </c>
      <c r="AI29" s="87"/>
    </row>
    <row r="30" spans="2:35" ht="18" customHeight="1" x14ac:dyDescent="0.3">
      <c r="B30" s="88" t="s">
        <v>420</v>
      </c>
      <c r="C30" s="88" t="s">
        <v>418</v>
      </c>
      <c r="D30" s="100" t="s">
        <v>419</v>
      </c>
      <c r="E30" s="93">
        <v>79</v>
      </c>
      <c r="F30" s="94">
        <f>IF(VLOOKUP($C30,'ฐานประกาศ Z'!$E:$BB,F$1,0)=0,VLOOKUP($B30,'ฐานประกาศ Z'!$E:$BB,F$1,0),VLOOKUP($C30,'ฐานประกาศ Z'!$E:$BB,F$1,0))</f>
        <v>79</v>
      </c>
      <c r="G30" s="95">
        <f t="shared" si="0"/>
        <v>0</v>
      </c>
      <c r="H30" s="93">
        <v>79</v>
      </c>
      <c r="I30" s="94">
        <f>IF(VLOOKUP($C30,'ฐานประกาศ Z'!$E:$BB,I$1,0)=0,VLOOKUP($B30,'ฐานประกาศ Z'!$E:$BB,I$1,0),VLOOKUP($C30,'ฐานประกาศ Z'!$E:$BB,I$1,0))</f>
        <v>79</v>
      </c>
      <c r="J30" s="95">
        <f t="shared" si="1"/>
        <v>0</v>
      </c>
      <c r="K30" s="93">
        <v>72</v>
      </c>
      <c r="L30" s="94">
        <f>IF(VLOOKUP($C30,'ฐานประกาศ Z'!$E:$BB,L$1,0)=0,VLOOKUP($B30,'ฐานประกาศ Z'!$E:$BB,L$1,0),VLOOKUP($C30,'ฐานประกาศ Z'!$E:$BB,L$1,0))</f>
        <v>72</v>
      </c>
      <c r="M30" s="95">
        <f t="shared" si="2"/>
        <v>0</v>
      </c>
      <c r="N30" s="93">
        <v>72</v>
      </c>
      <c r="O30" s="94">
        <f>IF(VLOOKUP($C30,'ฐานประกาศ Z'!$E:$BB,O$1,0)=0,VLOOKUP($B30,'ฐานประกาศ Z'!$E:$BB,O$1,0),VLOOKUP($C30,'ฐานประกาศ Z'!$E:$BB,O$1,0))</f>
        <v>72</v>
      </c>
      <c r="P30" s="95">
        <f t="shared" si="3"/>
        <v>0</v>
      </c>
      <c r="Q30" s="93">
        <v>70</v>
      </c>
      <c r="R30" s="94">
        <f>IF(VLOOKUP($C30,'ฐานประกาศ Z'!$E:$BB,R$1,0)=0,VLOOKUP($B30,'ฐานประกาศ Z'!$E:$BB,R$1,0),VLOOKUP($C30,'ฐานประกาศ Z'!$E:$BB,R$1,0))</f>
        <v>73</v>
      </c>
      <c r="S30" s="95">
        <f t="shared" si="4"/>
        <v>3</v>
      </c>
      <c r="T30" s="93">
        <v>70</v>
      </c>
      <c r="U30" s="94">
        <f>IF(VLOOKUP($C30,'ฐานประกาศ Z'!$E:$BB,U$1,0)=0,VLOOKUP($B30,'ฐานประกาศ Z'!$E:$BB,U$1,0),VLOOKUP($C30,'ฐานประกาศ Z'!$E:$BB,U$1,0))</f>
        <v>73</v>
      </c>
      <c r="V30" s="95">
        <f t="shared" si="5"/>
        <v>3</v>
      </c>
      <c r="W30" s="93">
        <v>72</v>
      </c>
      <c r="X30" s="94">
        <f>IF(VLOOKUP($C30,'ฐานประกาศ Z'!$E:$BB,X$1,0)=0,VLOOKUP($B30,'ฐานประกาศ Z'!$E:$BB,X$1,0),VLOOKUP($C30,'ฐานประกาศ Z'!$E:$BB,X$1,0))</f>
        <v>72</v>
      </c>
      <c r="Y30" s="95">
        <f t="shared" si="6"/>
        <v>0</v>
      </c>
      <c r="Z30" s="93">
        <v>72</v>
      </c>
      <c r="AA30" s="94">
        <f>IF(VLOOKUP($C30,'ฐานประกาศ Z'!$E:$BB,AA$1,0)=0,VLOOKUP($B30,'ฐานประกาศ Z'!$E:$BB,AA$1,0),VLOOKUP($C30,'ฐานประกาศ Z'!$E:$BB,AA$1,0))</f>
        <v>74</v>
      </c>
      <c r="AB30" s="95">
        <f t="shared" si="7"/>
        <v>2</v>
      </c>
      <c r="AC30" s="93">
        <v>70</v>
      </c>
      <c r="AD30" s="94">
        <f>IF(VLOOKUP($C30,'ฐานประกาศ Z'!$E:$BB,AD$1,0)=0,VLOOKUP($B30,'ฐานประกาศ Z'!$E:$BB,AD$1,0),VLOOKUP($C30,'ฐานประกาศ Z'!$E:$BB,AD$1,0))</f>
        <v>73</v>
      </c>
      <c r="AE30" s="95">
        <f t="shared" si="8"/>
        <v>3</v>
      </c>
      <c r="AF30" s="93">
        <v>61</v>
      </c>
      <c r="AG30" s="94">
        <f>IF(VLOOKUP($C30,'ฐานประกาศ Z'!$E:$BB,AG$1,0)=0,VLOOKUP($B30,'ฐานประกาศ Z'!$E:$BB,AG$1,0),VLOOKUP($C30,'ฐานประกาศ Z'!$E:$BB,AG$1,0))</f>
        <v>65</v>
      </c>
      <c r="AH30" s="95">
        <f t="shared" si="9"/>
        <v>4</v>
      </c>
      <c r="AI30" s="87"/>
    </row>
    <row r="31" spans="2:35" ht="18" customHeight="1" x14ac:dyDescent="0.3">
      <c r="B31" s="88" t="s">
        <v>428</v>
      </c>
      <c r="C31" s="88" t="s">
        <v>422</v>
      </c>
      <c r="D31" s="100" t="s">
        <v>424</v>
      </c>
      <c r="E31" s="93">
        <v>94</v>
      </c>
      <c r="F31" s="94">
        <f>IF(VLOOKUP($C31,'ฐานประกาศ Z'!$E:$BB,F$1,0)=0,VLOOKUP($B31,'ฐานประกาศ Z'!$E:$BB,F$1,0),VLOOKUP($C31,'ฐานประกาศ Z'!$E:$BB,F$1,0))</f>
        <v>94</v>
      </c>
      <c r="G31" s="95">
        <f t="shared" si="0"/>
        <v>0</v>
      </c>
      <c r="H31" s="93">
        <v>62</v>
      </c>
      <c r="I31" s="94">
        <f>IF(VLOOKUP($C31,'ฐานประกาศ Z'!$E:$BB,I$1,0)=0,VLOOKUP($B31,'ฐานประกาศ Z'!$E:$BB,I$1,0),VLOOKUP($C31,'ฐานประกาศ Z'!$E:$BB,I$1,0))</f>
        <v>62</v>
      </c>
      <c r="J31" s="95">
        <f t="shared" si="1"/>
        <v>0</v>
      </c>
      <c r="K31" s="93">
        <v>94</v>
      </c>
      <c r="L31" s="94">
        <f>IF(VLOOKUP($C31,'ฐานประกาศ Z'!$E:$BB,L$1,0)=0,VLOOKUP($B31,'ฐานประกาศ Z'!$E:$BB,L$1,0),VLOOKUP($C31,'ฐานประกาศ Z'!$E:$BB,L$1,0))</f>
        <v>94</v>
      </c>
      <c r="M31" s="95">
        <f t="shared" si="2"/>
        <v>0</v>
      </c>
      <c r="N31" s="93">
        <v>90</v>
      </c>
      <c r="O31" s="94">
        <f>IF(VLOOKUP($C31,'ฐานประกาศ Z'!$E:$BB,O$1,0)=0,VLOOKUP($B31,'ฐานประกาศ Z'!$E:$BB,O$1,0),VLOOKUP($C31,'ฐานประกาศ Z'!$E:$BB,O$1,0))</f>
        <v>94</v>
      </c>
      <c r="P31" s="95">
        <f t="shared" si="3"/>
        <v>4</v>
      </c>
      <c r="Q31" s="93">
        <v>60</v>
      </c>
      <c r="R31" s="94">
        <f>IF(VLOOKUP($C31,'ฐานประกาศ Z'!$E:$BB,R$1,0)=0,VLOOKUP($B31,'ฐานประกาศ Z'!$E:$BB,R$1,0),VLOOKUP($C31,'ฐานประกาศ Z'!$E:$BB,R$1,0))</f>
        <v>60</v>
      </c>
      <c r="S31" s="95">
        <f t="shared" si="4"/>
        <v>0</v>
      </c>
      <c r="T31" s="93">
        <v>60</v>
      </c>
      <c r="U31" s="94">
        <f>IF(VLOOKUP($C31,'ฐานประกาศ Z'!$E:$BB,U$1,0)=0,VLOOKUP($B31,'ฐานประกาศ Z'!$E:$BB,U$1,0),VLOOKUP($C31,'ฐานประกาศ Z'!$E:$BB,U$1,0))</f>
        <v>60</v>
      </c>
      <c r="V31" s="95">
        <f t="shared" si="5"/>
        <v>0</v>
      </c>
      <c r="W31" s="93">
        <v>64</v>
      </c>
      <c r="X31" s="94">
        <f>IF(VLOOKUP($C31,'ฐานประกาศ Z'!$E:$BB,X$1,0)=0,VLOOKUP($B31,'ฐานประกาศ Z'!$E:$BB,X$1,0),VLOOKUP($C31,'ฐานประกาศ Z'!$E:$BB,X$1,0))</f>
        <v>64</v>
      </c>
      <c r="Y31" s="95">
        <f t="shared" si="6"/>
        <v>0</v>
      </c>
      <c r="Z31" s="93">
        <v>62</v>
      </c>
      <c r="AA31" s="94">
        <f>IF(VLOOKUP($C31,'ฐานประกาศ Z'!$E:$BB,AA$1,0)=0,VLOOKUP($B31,'ฐานประกาศ Z'!$E:$BB,AA$1,0),VLOOKUP($C31,'ฐานประกาศ Z'!$E:$BB,AA$1,0))</f>
        <v>62</v>
      </c>
      <c r="AB31" s="95">
        <f t="shared" si="7"/>
        <v>0</v>
      </c>
      <c r="AC31" s="93">
        <v>60</v>
      </c>
      <c r="AD31" s="94">
        <f>IF(VLOOKUP($C31,'ฐานประกาศ Z'!$E:$BB,AD$1,0)=0,VLOOKUP($B31,'ฐานประกาศ Z'!$E:$BB,AD$1,0),VLOOKUP($C31,'ฐานประกาศ Z'!$E:$BB,AD$1,0))</f>
        <v>60</v>
      </c>
      <c r="AE31" s="95">
        <f t="shared" si="8"/>
        <v>0</v>
      </c>
      <c r="AF31" s="93">
        <v>27</v>
      </c>
      <c r="AG31" s="94">
        <f>IF(VLOOKUP($C31,'ฐานประกาศ Z'!$E:$BB,AG$1,0)=0,VLOOKUP($B31,'ฐานประกาศ Z'!$E:$BB,AG$1,0),VLOOKUP($C31,'ฐานประกาศ Z'!$E:$BB,AG$1,0))</f>
        <v>27</v>
      </c>
      <c r="AH31" s="95">
        <f t="shared" si="9"/>
        <v>0</v>
      </c>
      <c r="AI31" s="87"/>
    </row>
    <row r="32" spans="2:35" ht="18" customHeight="1" x14ac:dyDescent="0.3">
      <c r="B32" s="88" t="s">
        <v>436</v>
      </c>
      <c r="C32" s="88" t="s">
        <v>430</v>
      </c>
      <c r="D32" s="100" t="s">
        <v>432</v>
      </c>
      <c r="E32" s="93">
        <v>47</v>
      </c>
      <c r="F32" s="94">
        <f>IF(VLOOKUP($C32,'ฐานประกาศ Z'!$E:$BB,F$1,0)=0,VLOOKUP($B32,'ฐานประกาศ Z'!$E:$BB,F$1,0),VLOOKUP($C32,'ฐานประกาศ Z'!$E:$BB,F$1,0))</f>
        <v>47</v>
      </c>
      <c r="G32" s="95">
        <f t="shared" si="0"/>
        <v>0</v>
      </c>
      <c r="H32" s="93">
        <v>47</v>
      </c>
      <c r="I32" s="94">
        <f>IF(VLOOKUP($C32,'ฐานประกาศ Z'!$E:$BB,I$1,0)=0,VLOOKUP($B32,'ฐานประกาศ Z'!$E:$BB,I$1,0),VLOOKUP($C32,'ฐานประกาศ Z'!$E:$BB,I$1,0))</f>
        <v>47</v>
      </c>
      <c r="J32" s="95">
        <f t="shared" si="1"/>
        <v>0</v>
      </c>
      <c r="K32" s="93">
        <v>27</v>
      </c>
      <c r="L32" s="94">
        <f>IF(VLOOKUP($C32,'ฐานประกาศ Z'!$E:$BB,L$1,0)=0,VLOOKUP($B32,'ฐานประกาศ Z'!$E:$BB,L$1,0),VLOOKUP($C32,'ฐานประกาศ Z'!$E:$BB,L$1,0))</f>
        <v>27</v>
      </c>
      <c r="M32" s="95">
        <f t="shared" si="2"/>
        <v>0</v>
      </c>
      <c r="N32" s="93">
        <v>27</v>
      </c>
      <c r="O32" s="94">
        <f>IF(VLOOKUP($C32,'ฐานประกาศ Z'!$E:$BB,O$1,0)=0,VLOOKUP($B32,'ฐานประกาศ Z'!$E:$BB,O$1,0),VLOOKUP($C32,'ฐานประกาศ Z'!$E:$BB,O$1,0))</f>
        <v>27</v>
      </c>
      <c r="P32" s="95">
        <f t="shared" si="3"/>
        <v>0</v>
      </c>
      <c r="Q32" s="93">
        <v>20</v>
      </c>
      <c r="R32" s="94">
        <f>IF(VLOOKUP($C32,'ฐานประกาศ Z'!$E:$BB,R$1,0)=0,VLOOKUP($B32,'ฐานประกาศ Z'!$E:$BB,R$1,0),VLOOKUP($C32,'ฐานประกาศ Z'!$E:$BB,R$1,0))</f>
        <v>21</v>
      </c>
      <c r="S32" s="95">
        <f t="shared" si="4"/>
        <v>1</v>
      </c>
      <c r="T32" s="93">
        <v>20</v>
      </c>
      <c r="U32" s="94">
        <f>IF(VLOOKUP($C32,'ฐานประกาศ Z'!$E:$BB,U$1,0)=0,VLOOKUP($B32,'ฐานประกาศ Z'!$E:$BB,U$1,0),VLOOKUP($C32,'ฐานประกาศ Z'!$E:$BB,U$1,0))</f>
        <v>21</v>
      </c>
      <c r="V32" s="95">
        <f t="shared" si="5"/>
        <v>1</v>
      </c>
      <c r="W32" s="93">
        <v>19</v>
      </c>
      <c r="X32" s="94">
        <f>IF(VLOOKUP($C32,'ฐานประกาศ Z'!$E:$BB,X$1,0)=0,VLOOKUP($B32,'ฐานประกาศ Z'!$E:$BB,X$1,0),VLOOKUP($C32,'ฐานประกาศ Z'!$E:$BB,X$1,0))</f>
        <v>19</v>
      </c>
      <c r="Y32" s="95">
        <f t="shared" si="6"/>
        <v>0</v>
      </c>
      <c r="Z32" s="93">
        <v>25</v>
      </c>
      <c r="AA32" s="94">
        <f>IF(VLOOKUP($C32,'ฐานประกาศ Z'!$E:$BB,AA$1,0)=0,VLOOKUP($B32,'ฐานประกาศ Z'!$E:$BB,AA$1,0),VLOOKUP($C32,'ฐานประกาศ Z'!$E:$BB,AA$1,0))</f>
        <v>25</v>
      </c>
      <c r="AB32" s="95">
        <f t="shared" si="7"/>
        <v>0</v>
      </c>
      <c r="AC32" s="93">
        <v>20</v>
      </c>
      <c r="AD32" s="94">
        <f>IF(VLOOKUP($C32,'ฐานประกาศ Z'!$E:$BB,AD$1,0)=0,VLOOKUP($B32,'ฐานประกาศ Z'!$E:$BB,AD$1,0),VLOOKUP($C32,'ฐานประกาศ Z'!$E:$BB,AD$1,0))</f>
        <v>21</v>
      </c>
      <c r="AE32" s="95">
        <f t="shared" si="8"/>
        <v>1</v>
      </c>
      <c r="AF32" s="93">
        <v>45</v>
      </c>
      <c r="AG32" s="94">
        <f>IF(VLOOKUP($C32,'ฐานประกาศ Z'!$E:$BB,AG$1,0)=0,VLOOKUP($B32,'ฐานประกาศ Z'!$E:$BB,AG$1,0),VLOOKUP($C32,'ฐานประกาศ Z'!$E:$BB,AG$1,0))</f>
        <v>45</v>
      </c>
      <c r="AH32" s="95">
        <f t="shared" si="9"/>
        <v>0</v>
      </c>
      <c r="AI32" s="87"/>
    </row>
    <row r="33" spans="2:35" ht="18" customHeight="1" x14ac:dyDescent="0.3">
      <c r="B33" s="88" t="s">
        <v>450</v>
      </c>
      <c r="C33" s="88" t="s">
        <v>444</v>
      </c>
      <c r="D33" s="100" t="s">
        <v>446</v>
      </c>
      <c r="E33" s="93">
        <v>67</v>
      </c>
      <c r="F33" s="94">
        <f>IF(VLOOKUP($C33,'ฐานประกาศ Z'!$E:$BB,F$1,0)=0,VLOOKUP($B33,'ฐานประกาศ Z'!$E:$BB,F$1,0),VLOOKUP($C33,'ฐานประกาศ Z'!$E:$BB,F$1,0))</f>
        <v>67</v>
      </c>
      <c r="G33" s="95">
        <f t="shared" si="0"/>
        <v>0</v>
      </c>
      <c r="H33" s="93">
        <v>58</v>
      </c>
      <c r="I33" s="94">
        <f>IF(VLOOKUP($C33,'ฐานประกาศ Z'!$E:$BB,I$1,0)=0,VLOOKUP($B33,'ฐานประกาศ Z'!$E:$BB,I$1,0),VLOOKUP($C33,'ฐานประกาศ Z'!$E:$BB,I$1,0))</f>
        <v>61</v>
      </c>
      <c r="J33" s="95">
        <f t="shared" si="1"/>
        <v>3</v>
      </c>
      <c r="K33" s="93">
        <v>56</v>
      </c>
      <c r="L33" s="94">
        <f>IF(VLOOKUP($C33,'ฐานประกาศ Z'!$E:$BB,L$1,0)=0,VLOOKUP($B33,'ฐานประกาศ Z'!$E:$BB,L$1,0),VLOOKUP($C33,'ฐานประกาศ Z'!$E:$BB,L$1,0))</f>
        <v>56</v>
      </c>
      <c r="M33" s="95">
        <f t="shared" si="2"/>
        <v>0</v>
      </c>
      <c r="N33" s="93">
        <v>56</v>
      </c>
      <c r="O33" s="94">
        <f>IF(VLOOKUP($C33,'ฐานประกาศ Z'!$E:$BB,O$1,0)=0,VLOOKUP($B33,'ฐานประกาศ Z'!$E:$BB,O$1,0),VLOOKUP($C33,'ฐานประกาศ Z'!$E:$BB,O$1,0))</f>
        <v>56</v>
      </c>
      <c r="P33" s="95">
        <f t="shared" si="3"/>
        <v>0</v>
      </c>
      <c r="Q33" s="93">
        <v>57</v>
      </c>
      <c r="R33" s="94">
        <f>IF(VLOOKUP($C33,'ฐานประกาศ Z'!$E:$BB,R$1,0)=0,VLOOKUP($B33,'ฐานประกาศ Z'!$E:$BB,R$1,0),VLOOKUP($C33,'ฐานประกาศ Z'!$E:$BB,R$1,0))</f>
        <v>57</v>
      </c>
      <c r="S33" s="95">
        <f t="shared" si="4"/>
        <v>0</v>
      </c>
      <c r="T33" s="93">
        <v>57</v>
      </c>
      <c r="U33" s="94">
        <f>IF(VLOOKUP($C33,'ฐานประกาศ Z'!$E:$BB,U$1,0)=0,VLOOKUP($B33,'ฐานประกาศ Z'!$E:$BB,U$1,0),VLOOKUP($C33,'ฐานประกาศ Z'!$E:$BB,U$1,0))</f>
        <v>57</v>
      </c>
      <c r="V33" s="95">
        <f t="shared" si="5"/>
        <v>0</v>
      </c>
      <c r="W33" s="93">
        <v>66</v>
      </c>
      <c r="X33" s="94">
        <f>IF(VLOOKUP($C33,'ฐานประกาศ Z'!$E:$BB,X$1,0)=0,VLOOKUP($B33,'ฐานประกาศ Z'!$E:$BB,X$1,0),VLOOKUP($C33,'ฐานประกาศ Z'!$E:$BB,X$1,0))</f>
        <v>66</v>
      </c>
      <c r="Y33" s="95">
        <f t="shared" si="6"/>
        <v>0</v>
      </c>
      <c r="Z33" s="93">
        <v>65</v>
      </c>
      <c r="AA33" s="94">
        <f>IF(VLOOKUP($C33,'ฐานประกาศ Z'!$E:$BB,AA$1,0)=0,VLOOKUP($B33,'ฐานประกาศ Z'!$E:$BB,AA$1,0),VLOOKUP($C33,'ฐานประกาศ Z'!$E:$BB,AA$1,0))</f>
        <v>64</v>
      </c>
      <c r="AB33" s="95">
        <f t="shared" si="7"/>
        <v>-1</v>
      </c>
      <c r="AC33" s="93">
        <v>57</v>
      </c>
      <c r="AD33" s="94">
        <f>IF(VLOOKUP($C33,'ฐานประกาศ Z'!$E:$BB,AD$1,0)=0,VLOOKUP($B33,'ฐานประกาศ Z'!$E:$BB,AD$1,0),VLOOKUP($C33,'ฐานประกาศ Z'!$E:$BB,AD$1,0))</f>
        <v>57</v>
      </c>
      <c r="AE33" s="95">
        <f t="shared" si="8"/>
        <v>0</v>
      </c>
      <c r="AF33" s="93">
        <v>57</v>
      </c>
      <c r="AG33" s="94">
        <f>IF(VLOOKUP($C33,'ฐานประกาศ Z'!$E:$BB,AG$1,0)=0,VLOOKUP($B33,'ฐานประกาศ Z'!$E:$BB,AG$1,0),VLOOKUP($C33,'ฐานประกาศ Z'!$E:$BB,AG$1,0))</f>
        <v>57</v>
      </c>
      <c r="AH33" s="95">
        <f t="shared" si="9"/>
        <v>0</v>
      </c>
      <c r="AI33" s="87"/>
    </row>
    <row r="34" spans="2:35" ht="18" customHeight="1" x14ac:dyDescent="0.3">
      <c r="B34" s="88" t="s">
        <v>464</v>
      </c>
      <c r="C34" s="88" t="s">
        <v>456</v>
      </c>
      <c r="D34" s="100" t="s">
        <v>458</v>
      </c>
      <c r="E34" s="93">
        <v>178</v>
      </c>
      <c r="F34" s="94">
        <f>IF(VLOOKUP($C34,'ฐานประกาศ Z'!$E:$BB,F$1,0)=0,VLOOKUP($B34,'ฐานประกาศ Z'!$E:$BB,F$1,0),VLOOKUP($C34,'ฐานประกาศ Z'!$E:$BB,F$1,0))</f>
        <v>178</v>
      </c>
      <c r="G34" s="95">
        <f t="shared" si="0"/>
        <v>0</v>
      </c>
      <c r="H34" s="93">
        <v>178</v>
      </c>
      <c r="I34" s="94">
        <f>IF(VLOOKUP($C34,'ฐานประกาศ Z'!$E:$BB,I$1,0)=0,VLOOKUP($B34,'ฐานประกาศ Z'!$E:$BB,I$1,0),VLOOKUP($C34,'ฐานประกาศ Z'!$E:$BB,I$1,0))</f>
        <v>178</v>
      </c>
      <c r="J34" s="95">
        <f t="shared" si="1"/>
        <v>0</v>
      </c>
      <c r="K34" s="93">
        <v>141</v>
      </c>
      <c r="L34" s="94">
        <f>IF(VLOOKUP($C34,'ฐานประกาศ Z'!$E:$BB,L$1,0)=0,VLOOKUP($B34,'ฐานประกาศ Z'!$E:$BB,L$1,0),VLOOKUP($C34,'ฐานประกาศ Z'!$E:$BB,L$1,0))</f>
        <v>141</v>
      </c>
      <c r="M34" s="95">
        <f t="shared" si="2"/>
        <v>0</v>
      </c>
      <c r="N34" s="93">
        <v>141</v>
      </c>
      <c r="O34" s="94">
        <f>IF(VLOOKUP($C34,'ฐานประกาศ Z'!$E:$BB,O$1,0)=0,VLOOKUP($B34,'ฐานประกาศ Z'!$E:$BB,O$1,0),VLOOKUP($C34,'ฐานประกาศ Z'!$E:$BB,O$1,0))</f>
        <v>141</v>
      </c>
      <c r="P34" s="95">
        <f t="shared" si="3"/>
        <v>0</v>
      </c>
      <c r="Q34" s="93">
        <v>164</v>
      </c>
      <c r="R34" s="94">
        <f>IF(VLOOKUP($C34,'ฐานประกาศ Z'!$E:$BB,R$1,0)=0,VLOOKUP($B34,'ฐานประกาศ Z'!$E:$BB,R$1,0),VLOOKUP($C34,'ฐานประกาศ Z'!$E:$BB,R$1,0))</f>
        <v>165</v>
      </c>
      <c r="S34" s="95">
        <f t="shared" si="4"/>
        <v>1</v>
      </c>
      <c r="T34" s="93">
        <v>164</v>
      </c>
      <c r="U34" s="94">
        <f>IF(VLOOKUP($C34,'ฐานประกาศ Z'!$E:$BB,U$1,0)=0,VLOOKUP($B34,'ฐานประกาศ Z'!$E:$BB,U$1,0),VLOOKUP($C34,'ฐานประกาศ Z'!$E:$BB,U$1,0))</f>
        <v>165</v>
      </c>
      <c r="V34" s="95">
        <f t="shared" si="5"/>
        <v>1</v>
      </c>
      <c r="W34" s="93">
        <v>167</v>
      </c>
      <c r="X34" s="94">
        <f>IF(VLOOKUP($C34,'ฐานประกาศ Z'!$E:$BB,X$1,0)=0,VLOOKUP($B34,'ฐานประกาศ Z'!$E:$BB,X$1,0),VLOOKUP($C34,'ฐานประกาศ Z'!$E:$BB,X$1,0))</f>
        <v>167</v>
      </c>
      <c r="Y34" s="95">
        <f t="shared" si="6"/>
        <v>0</v>
      </c>
      <c r="Z34" s="93">
        <v>165</v>
      </c>
      <c r="AA34" s="94">
        <f>IF(VLOOKUP($C34,'ฐานประกาศ Z'!$E:$BB,AA$1,0)=0,VLOOKUP($B34,'ฐานประกาศ Z'!$E:$BB,AA$1,0),VLOOKUP($C34,'ฐานประกาศ Z'!$E:$BB,AA$1,0))</f>
        <v>165</v>
      </c>
      <c r="AB34" s="95">
        <f t="shared" si="7"/>
        <v>0</v>
      </c>
      <c r="AC34" s="93">
        <v>164</v>
      </c>
      <c r="AD34" s="94">
        <f>IF(VLOOKUP($C34,'ฐานประกาศ Z'!$E:$BB,AD$1,0)=0,VLOOKUP($B34,'ฐานประกาศ Z'!$E:$BB,AD$1,0),VLOOKUP($C34,'ฐานประกาศ Z'!$E:$BB,AD$1,0))</f>
        <v>165</v>
      </c>
      <c r="AE34" s="95">
        <f t="shared" si="8"/>
        <v>1</v>
      </c>
      <c r="AF34" s="93">
        <v>166</v>
      </c>
      <c r="AG34" s="94">
        <f>IF(VLOOKUP($C34,'ฐานประกาศ Z'!$E:$BB,AG$1,0)=0,VLOOKUP($B34,'ฐานประกาศ Z'!$E:$BB,AG$1,0),VLOOKUP($C34,'ฐานประกาศ Z'!$E:$BB,AG$1,0))</f>
        <v>166</v>
      </c>
      <c r="AH34" s="95">
        <f t="shared" si="9"/>
        <v>0</v>
      </c>
      <c r="AI34" s="87"/>
    </row>
    <row r="35" spans="2:35" ht="18" customHeight="1" x14ac:dyDescent="0.3">
      <c r="B35" s="88" t="s">
        <v>474</v>
      </c>
      <c r="C35" s="88" t="s">
        <v>468</v>
      </c>
      <c r="D35" s="100" t="s">
        <v>470</v>
      </c>
      <c r="E35" s="93">
        <v>84</v>
      </c>
      <c r="F35" s="94">
        <f>IF(VLOOKUP($C35,'ฐานประกาศ Z'!$E:$BB,F$1,0)=0,VLOOKUP($B35,'ฐานประกาศ Z'!$E:$BB,F$1,0),VLOOKUP($C35,'ฐานประกาศ Z'!$E:$BB,F$1,0))</f>
        <v>84</v>
      </c>
      <c r="G35" s="95">
        <f t="shared" si="0"/>
        <v>0</v>
      </c>
      <c r="H35" s="93">
        <v>84</v>
      </c>
      <c r="I35" s="94">
        <f>IF(VLOOKUP($C35,'ฐานประกาศ Z'!$E:$BB,I$1,0)=0,VLOOKUP($B35,'ฐานประกาศ Z'!$E:$BB,I$1,0),VLOOKUP($C35,'ฐานประกาศ Z'!$E:$BB,I$1,0))</f>
        <v>86</v>
      </c>
      <c r="J35" s="95">
        <f t="shared" si="1"/>
        <v>2</v>
      </c>
      <c r="K35" s="93">
        <v>90</v>
      </c>
      <c r="L35" s="94">
        <f>IF(VLOOKUP($C35,'ฐานประกาศ Z'!$E:$BB,L$1,0)=0,VLOOKUP($B35,'ฐานประกาศ Z'!$E:$BB,L$1,0),VLOOKUP($C35,'ฐานประกาศ Z'!$E:$BB,L$1,0))</f>
        <v>90</v>
      </c>
      <c r="M35" s="95">
        <f t="shared" si="2"/>
        <v>0</v>
      </c>
      <c r="N35" s="93">
        <v>90</v>
      </c>
      <c r="O35" s="94">
        <f>IF(VLOOKUP($C35,'ฐานประกาศ Z'!$E:$BB,O$1,0)=0,VLOOKUP($B35,'ฐานประกาศ Z'!$E:$BB,O$1,0),VLOOKUP($C35,'ฐานประกาศ Z'!$E:$BB,O$1,0))</f>
        <v>90</v>
      </c>
      <c r="P35" s="95">
        <f t="shared" si="3"/>
        <v>0</v>
      </c>
      <c r="Q35" s="93">
        <v>89</v>
      </c>
      <c r="R35" s="94">
        <f>IF(VLOOKUP($C35,'ฐานประกาศ Z'!$E:$BB,R$1,0)=0,VLOOKUP($B35,'ฐานประกาศ Z'!$E:$BB,R$1,0),VLOOKUP($C35,'ฐานประกาศ Z'!$E:$BB,R$1,0))</f>
        <v>89</v>
      </c>
      <c r="S35" s="95">
        <f t="shared" si="4"/>
        <v>0</v>
      </c>
      <c r="T35" s="93">
        <v>89</v>
      </c>
      <c r="U35" s="94">
        <f>IF(VLOOKUP($C35,'ฐานประกาศ Z'!$E:$BB,U$1,0)=0,VLOOKUP($B35,'ฐานประกาศ Z'!$E:$BB,U$1,0),VLOOKUP($C35,'ฐานประกาศ Z'!$E:$BB,U$1,0))</f>
        <v>89</v>
      </c>
      <c r="V35" s="95">
        <f t="shared" si="5"/>
        <v>0</v>
      </c>
      <c r="W35" s="93">
        <v>99</v>
      </c>
      <c r="X35" s="94">
        <f>IF(VLOOKUP($C35,'ฐานประกาศ Z'!$E:$BB,X$1,0)=0,VLOOKUP($B35,'ฐานประกาศ Z'!$E:$BB,X$1,0),VLOOKUP($C35,'ฐานประกาศ Z'!$E:$BB,X$1,0))</f>
        <v>99</v>
      </c>
      <c r="Y35" s="95">
        <f t="shared" si="6"/>
        <v>0</v>
      </c>
      <c r="Z35" s="93">
        <v>98</v>
      </c>
      <c r="AA35" s="94">
        <f>IF(VLOOKUP($C35,'ฐานประกาศ Z'!$E:$BB,AA$1,0)=0,VLOOKUP($B35,'ฐานประกาศ Z'!$E:$BB,AA$1,0),VLOOKUP($C35,'ฐานประกาศ Z'!$E:$BB,AA$1,0))</f>
        <v>98</v>
      </c>
      <c r="AB35" s="95">
        <f t="shared" si="7"/>
        <v>0</v>
      </c>
      <c r="AC35" s="93">
        <v>89</v>
      </c>
      <c r="AD35" s="94">
        <f>IF(VLOOKUP($C35,'ฐานประกาศ Z'!$E:$BB,AD$1,0)=0,VLOOKUP($B35,'ฐานประกาศ Z'!$E:$BB,AD$1,0),VLOOKUP($C35,'ฐานประกาศ Z'!$E:$BB,AD$1,0))</f>
        <v>89</v>
      </c>
      <c r="AE35" s="95">
        <f t="shared" si="8"/>
        <v>0</v>
      </c>
      <c r="AF35" s="93">
        <v>78</v>
      </c>
      <c r="AG35" s="94">
        <f>IF(VLOOKUP($C35,'ฐานประกาศ Z'!$E:$BB,AG$1,0)=0,VLOOKUP($B35,'ฐานประกาศ Z'!$E:$BB,AG$1,0),VLOOKUP($C35,'ฐานประกาศ Z'!$E:$BB,AG$1,0))</f>
        <v>78</v>
      </c>
      <c r="AH35" s="95">
        <f t="shared" si="9"/>
        <v>0</v>
      </c>
      <c r="AI35" s="87"/>
    </row>
    <row r="36" spans="2:35" ht="18" customHeight="1" x14ac:dyDescent="0.3">
      <c r="C36" s="85" t="s">
        <v>478</v>
      </c>
      <c r="D36" s="100" t="s">
        <v>480</v>
      </c>
      <c r="E36" s="93">
        <v>159</v>
      </c>
      <c r="F36" s="94">
        <f>VLOOKUP($C36,'ฐานประกาศ Z'!$E:$BB,F$1,0)</f>
        <v>159</v>
      </c>
      <c r="G36" s="95">
        <f t="shared" si="0"/>
        <v>0</v>
      </c>
      <c r="H36" s="93">
        <v>163</v>
      </c>
      <c r="I36" s="94">
        <f>VLOOKUP($C36,'ฐานประกาศ Z'!$E:$BB,I$1,0)</f>
        <v>163</v>
      </c>
      <c r="J36" s="95">
        <f t="shared" si="1"/>
        <v>0</v>
      </c>
      <c r="K36" s="93">
        <v>145</v>
      </c>
      <c r="L36" s="94">
        <f>VLOOKUP($C36,'ฐานประกาศ Z'!$E:$BB,L$1,0)</f>
        <v>145</v>
      </c>
      <c r="M36" s="95">
        <f t="shared" si="2"/>
        <v>0</v>
      </c>
      <c r="N36" s="93">
        <v>145</v>
      </c>
      <c r="O36" s="94">
        <f>VLOOKUP($C36,'ฐานประกาศ Z'!$E:$BB,O$1,0)</f>
        <v>145</v>
      </c>
      <c r="P36" s="95">
        <f t="shared" si="3"/>
        <v>0</v>
      </c>
      <c r="Q36" s="93">
        <v>165</v>
      </c>
      <c r="R36" s="94">
        <f>VLOOKUP($C36,'ฐานประกาศ Z'!$E:$BB,R$1,0)</f>
        <v>165</v>
      </c>
      <c r="S36" s="95">
        <f t="shared" si="4"/>
        <v>0</v>
      </c>
      <c r="T36" s="93">
        <v>165</v>
      </c>
      <c r="U36" s="94">
        <f>VLOOKUP($C36,'ฐานประกาศ Z'!$E:$BB,U$1,0)</f>
        <v>165</v>
      </c>
      <c r="V36" s="95">
        <f t="shared" si="5"/>
        <v>0</v>
      </c>
      <c r="W36" s="93">
        <v>165</v>
      </c>
      <c r="X36" s="94">
        <f>VLOOKUP($C36,'ฐานประกาศ Z'!$E:$BB,X$1,0)</f>
        <v>165</v>
      </c>
      <c r="Y36" s="95">
        <f t="shared" si="6"/>
        <v>0</v>
      </c>
      <c r="Z36" s="93">
        <v>159</v>
      </c>
      <c r="AA36" s="94">
        <f>VLOOKUP($C36,'ฐานประกาศ Z'!$E:$BB,AA$1,0)</f>
        <v>159</v>
      </c>
      <c r="AB36" s="95">
        <f t="shared" si="7"/>
        <v>0</v>
      </c>
      <c r="AC36" s="93">
        <v>165</v>
      </c>
      <c r="AD36" s="94">
        <f>VLOOKUP($C36,'ฐานประกาศ Z'!$E:$BB,AD$1,0)</f>
        <v>165</v>
      </c>
      <c r="AE36" s="95">
        <f t="shared" si="8"/>
        <v>0</v>
      </c>
      <c r="AF36" s="93">
        <v>155</v>
      </c>
      <c r="AG36" s="94">
        <f>VLOOKUP($C36,'ฐานประกาศ Z'!$E:$BB,AG$1,0)</f>
        <v>155</v>
      </c>
      <c r="AH36" s="95">
        <f t="shared" si="9"/>
        <v>0</v>
      </c>
      <c r="AI36" s="87"/>
    </row>
    <row r="37" spans="2:35" ht="18" customHeight="1" x14ac:dyDescent="0.3">
      <c r="C37" s="85" t="s">
        <v>484</v>
      </c>
      <c r="D37" s="100" t="s">
        <v>486</v>
      </c>
      <c r="E37" s="93">
        <v>120</v>
      </c>
      <c r="F37" s="94">
        <f>VLOOKUP($C37,'ฐานประกาศ Z'!$E:$BB,F$1,0)</f>
        <v>120</v>
      </c>
      <c r="G37" s="95">
        <f t="shared" si="0"/>
        <v>0</v>
      </c>
      <c r="H37" s="93">
        <v>125</v>
      </c>
      <c r="I37" s="94">
        <f>VLOOKUP($C37,'ฐานประกาศ Z'!$E:$BB,I$1,0)</f>
        <v>125</v>
      </c>
      <c r="J37" s="95">
        <f t="shared" si="1"/>
        <v>0</v>
      </c>
      <c r="K37" s="93">
        <v>112</v>
      </c>
      <c r="L37" s="94">
        <f>VLOOKUP($C37,'ฐานประกาศ Z'!$E:$BB,L$1,0)</f>
        <v>112</v>
      </c>
      <c r="M37" s="95">
        <f t="shared" si="2"/>
        <v>0</v>
      </c>
      <c r="N37" s="93">
        <v>112</v>
      </c>
      <c r="O37" s="94">
        <f>VLOOKUP($C37,'ฐานประกาศ Z'!$E:$BB,O$1,0)</f>
        <v>112</v>
      </c>
      <c r="P37" s="95">
        <f t="shared" si="3"/>
        <v>0</v>
      </c>
      <c r="Q37" s="93">
        <v>125</v>
      </c>
      <c r="R37" s="94">
        <f>VLOOKUP($C37,'ฐานประกาศ Z'!$E:$BB,R$1,0)</f>
        <v>127</v>
      </c>
      <c r="S37" s="95">
        <f t="shared" si="4"/>
        <v>2</v>
      </c>
      <c r="T37" s="93">
        <v>125</v>
      </c>
      <c r="U37" s="94">
        <f>VLOOKUP($C37,'ฐานประกาศ Z'!$E:$BB,U$1,0)</f>
        <v>127</v>
      </c>
      <c r="V37" s="95">
        <f t="shared" si="5"/>
        <v>2</v>
      </c>
      <c r="W37" s="93">
        <v>127</v>
      </c>
      <c r="X37" s="94">
        <f>VLOOKUP($C37,'ฐานประกาศ Z'!$E:$BB,X$1,0)</f>
        <v>127</v>
      </c>
      <c r="Y37" s="95">
        <f t="shared" si="6"/>
        <v>0</v>
      </c>
      <c r="Z37" s="93">
        <v>122</v>
      </c>
      <c r="AA37" s="94">
        <f>VLOOKUP($C37,'ฐานประกาศ Z'!$E:$BB,AA$1,0)</f>
        <v>124</v>
      </c>
      <c r="AB37" s="95">
        <f t="shared" si="7"/>
        <v>2</v>
      </c>
      <c r="AC37" s="93">
        <v>125</v>
      </c>
      <c r="AD37" s="94">
        <f>VLOOKUP($C37,'ฐานประกาศ Z'!$E:$BB,AD$1,0)</f>
        <v>127</v>
      </c>
      <c r="AE37" s="95">
        <f t="shared" si="8"/>
        <v>2</v>
      </c>
      <c r="AF37" s="93">
        <v>139</v>
      </c>
      <c r="AG37" s="94">
        <f>VLOOKUP($C37,'ฐานประกาศ Z'!$E:$BB,AG$1,0)</f>
        <v>139</v>
      </c>
      <c r="AH37" s="95">
        <f t="shared" si="9"/>
        <v>0</v>
      </c>
      <c r="AI37" s="87"/>
    </row>
    <row r="38" spans="2:35" ht="18" customHeight="1" x14ac:dyDescent="0.3">
      <c r="B38" s="88" t="s">
        <v>504</v>
      </c>
      <c r="C38" s="88" t="s">
        <v>496</v>
      </c>
      <c r="D38" s="100" t="s">
        <v>498</v>
      </c>
      <c r="E38" s="93">
        <v>18</v>
      </c>
      <c r="F38" s="94">
        <f>IF(VLOOKUP($C38,'ฐานประกาศ Z'!$E:$BB,F$1,0)=0,VLOOKUP($B38,'ฐานประกาศ Z'!$E:$BB,F$1,0),VLOOKUP($C38,'ฐานประกาศ Z'!$E:$BB,F$1,0))</f>
        <v>18</v>
      </c>
      <c r="G38" s="95">
        <f t="shared" si="0"/>
        <v>0</v>
      </c>
      <c r="H38" s="93">
        <v>19</v>
      </c>
      <c r="I38" s="94">
        <f>IF(VLOOKUP($C38,'ฐานประกาศ Z'!$E:$BB,I$1,0)=0,VLOOKUP($B38,'ฐานประกาศ Z'!$E:$BB,I$1,0),VLOOKUP($C38,'ฐานประกาศ Z'!$E:$BB,I$1,0))</f>
        <v>19</v>
      </c>
      <c r="J38" s="95">
        <f t="shared" si="1"/>
        <v>0</v>
      </c>
      <c r="K38" s="93">
        <v>21</v>
      </c>
      <c r="L38" s="94">
        <f>IF(VLOOKUP($C38,'ฐานประกาศ Z'!$E:$BB,L$1,0)=0,VLOOKUP($B38,'ฐานประกาศ Z'!$E:$BB,L$1,0),VLOOKUP($C38,'ฐานประกาศ Z'!$E:$BB,L$1,0))</f>
        <v>21</v>
      </c>
      <c r="M38" s="95">
        <f t="shared" si="2"/>
        <v>0</v>
      </c>
      <c r="N38" s="93">
        <v>21</v>
      </c>
      <c r="O38" s="94">
        <f>IF(VLOOKUP($C38,'ฐานประกาศ Z'!$E:$BB,O$1,0)=0,VLOOKUP($B38,'ฐานประกาศ Z'!$E:$BB,O$1,0),VLOOKUP($C38,'ฐานประกาศ Z'!$E:$BB,O$1,0))</f>
        <v>21</v>
      </c>
      <c r="P38" s="95">
        <f t="shared" si="3"/>
        <v>0</v>
      </c>
      <c r="Q38" s="93">
        <v>17</v>
      </c>
      <c r="R38" s="94">
        <f>IF(VLOOKUP($C38,'ฐานประกาศ Z'!$E:$BB,R$1,0)=0,VLOOKUP($B38,'ฐานประกาศ Z'!$E:$BB,R$1,0),VLOOKUP($C38,'ฐานประกาศ Z'!$E:$BB,R$1,0))</f>
        <v>17</v>
      </c>
      <c r="S38" s="95">
        <f t="shared" si="4"/>
        <v>0</v>
      </c>
      <c r="T38" s="93">
        <v>17</v>
      </c>
      <c r="U38" s="94">
        <f>IF(VLOOKUP($C38,'ฐานประกาศ Z'!$E:$BB,U$1,0)=0,VLOOKUP($B38,'ฐานประกาศ Z'!$E:$BB,U$1,0),VLOOKUP($C38,'ฐานประกาศ Z'!$E:$BB,U$1,0))</f>
        <v>17</v>
      </c>
      <c r="V38" s="95">
        <f t="shared" si="5"/>
        <v>0</v>
      </c>
      <c r="W38" s="93">
        <v>17</v>
      </c>
      <c r="X38" s="94">
        <f>IF(VLOOKUP($C38,'ฐานประกาศ Z'!$E:$BB,X$1,0)=0,VLOOKUP($B38,'ฐานประกาศ Z'!$E:$BB,X$1,0),VLOOKUP($C38,'ฐานประกาศ Z'!$E:$BB,X$1,0))</f>
        <v>17</v>
      </c>
      <c r="Y38" s="95">
        <f t="shared" si="6"/>
        <v>0</v>
      </c>
      <c r="Z38" s="93">
        <v>10</v>
      </c>
      <c r="AA38" s="94">
        <f>IF(VLOOKUP($C38,'ฐานประกาศ Z'!$E:$BB,AA$1,0)=0,VLOOKUP($B38,'ฐานประกาศ Z'!$E:$BB,AA$1,0),VLOOKUP($C38,'ฐานประกาศ Z'!$E:$BB,AA$1,0))</f>
        <v>10</v>
      </c>
      <c r="AB38" s="95">
        <f t="shared" si="7"/>
        <v>0</v>
      </c>
      <c r="AC38" s="93">
        <v>17</v>
      </c>
      <c r="AD38" s="94">
        <f>IF(VLOOKUP($C38,'ฐานประกาศ Z'!$E:$BB,AD$1,0)=0,VLOOKUP($B38,'ฐานประกาศ Z'!$E:$BB,AD$1,0),VLOOKUP($C38,'ฐานประกาศ Z'!$E:$BB,AD$1,0))</f>
        <v>17</v>
      </c>
      <c r="AE38" s="95">
        <f t="shared" si="8"/>
        <v>0</v>
      </c>
      <c r="AF38" s="93">
        <v>4</v>
      </c>
      <c r="AG38" s="94">
        <f>IF(VLOOKUP($C38,'ฐานประกาศ Z'!$E:$BB,AG$1,0)=0,VLOOKUP($B38,'ฐานประกาศ Z'!$E:$BB,AG$1,0),VLOOKUP($C38,'ฐานประกาศ Z'!$E:$BB,AG$1,0))</f>
        <v>4</v>
      </c>
      <c r="AH38" s="95">
        <f t="shared" si="9"/>
        <v>0</v>
      </c>
      <c r="AI38" s="87"/>
    </row>
    <row r="39" spans="2:35" ht="18" customHeight="1" x14ac:dyDescent="0.3">
      <c r="B39" s="88" t="s">
        <v>511</v>
      </c>
      <c r="C39" s="88" t="s">
        <v>506</v>
      </c>
      <c r="D39" s="100" t="s">
        <v>508</v>
      </c>
      <c r="E39" s="93">
        <v>70</v>
      </c>
      <c r="F39" s="94">
        <f>IF(VLOOKUP($C39,'ฐานประกาศ Z'!$E:$BB,F$1,0)=0,VLOOKUP($B39,'ฐานประกาศ Z'!$E:$BB,F$1,0),VLOOKUP($C39,'ฐานประกาศ Z'!$E:$BB,F$1,0))</f>
        <v>70</v>
      </c>
      <c r="G39" s="95">
        <f t="shared" si="0"/>
        <v>0</v>
      </c>
      <c r="H39" s="93">
        <v>74</v>
      </c>
      <c r="I39" s="94">
        <f>IF(VLOOKUP($C39,'ฐานประกาศ Z'!$E:$BB,I$1,0)=0,VLOOKUP($B39,'ฐานประกาศ Z'!$E:$BB,I$1,0),VLOOKUP($C39,'ฐานประกาศ Z'!$E:$BB,I$1,0))</f>
        <v>76</v>
      </c>
      <c r="J39" s="95">
        <f t="shared" si="1"/>
        <v>2</v>
      </c>
      <c r="K39" s="93">
        <v>41</v>
      </c>
      <c r="L39" s="94">
        <f>IF(VLOOKUP($C39,'ฐานประกาศ Z'!$E:$BB,L$1,0)=0,VLOOKUP($B39,'ฐานประกาศ Z'!$E:$BB,L$1,0),VLOOKUP($C39,'ฐานประกาศ Z'!$E:$BB,L$1,0))</f>
        <v>41</v>
      </c>
      <c r="M39" s="95">
        <f t="shared" si="2"/>
        <v>0</v>
      </c>
      <c r="N39" s="93">
        <v>41</v>
      </c>
      <c r="O39" s="94">
        <f>IF(VLOOKUP($C39,'ฐานประกาศ Z'!$E:$BB,O$1,0)=0,VLOOKUP($B39,'ฐานประกาศ Z'!$E:$BB,O$1,0),VLOOKUP($C39,'ฐานประกาศ Z'!$E:$BB,O$1,0))</f>
        <v>41</v>
      </c>
      <c r="P39" s="95">
        <f t="shared" si="3"/>
        <v>0</v>
      </c>
      <c r="Q39" s="93">
        <v>50</v>
      </c>
      <c r="R39" s="94">
        <f>IF(VLOOKUP($C39,'ฐานประกาศ Z'!$E:$BB,R$1,0)=0,VLOOKUP($B39,'ฐานประกาศ Z'!$E:$BB,R$1,0),VLOOKUP($C39,'ฐานประกาศ Z'!$E:$BB,R$1,0))</f>
        <v>50</v>
      </c>
      <c r="S39" s="95">
        <f t="shared" si="4"/>
        <v>0</v>
      </c>
      <c r="T39" s="93">
        <v>50</v>
      </c>
      <c r="U39" s="94">
        <f>IF(VLOOKUP($C39,'ฐานประกาศ Z'!$E:$BB,U$1,0)=0,VLOOKUP($B39,'ฐานประกาศ Z'!$E:$BB,U$1,0),VLOOKUP($C39,'ฐานประกาศ Z'!$E:$BB,U$1,0))</f>
        <v>50</v>
      </c>
      <c r="V39" s="95">
        <f t="shared" si="5"/>
        <v>0</v>
      </c>
      <c r="W39" s="93">
        <v>50</v>
      </c>
      <c r="X39" s="94">
        <f>IF(VLOOKUP($C39,'ฐานประกาศ Z'!$E:$BB,X$1,0)=0,VLOOKUP($B39,'ฐานประกาศ Z'!$E:$BB,X$1,0),VLOOKUP($C39,'ฐานประกาศ Z'!$E:$BB,X$1,0))</f>
        <v>50</v>
      </c>
      <c r="Y39" s="95">
        <f t="shared" si="6"/>
        <v>0</v>
      </c>
      <c r="Z39" s="93">
        <v>49</v>
      </c>
      <c r="AA39" s="94">
        <f>IF(VLOOKUP($C39,'ฐานประกาศ Z'!$E:$BB,AA$1,0)=0,VLOOKUP($B39,'ฐานประกาศ Z'!$E:$BB,AA$1,0),VLOOKUP($C39,'ฐานประกาศ Z'!$E:$BB,AA$1,0))</f>
        <v>49</v>
      </c>
      <c r="AB39" s="95">
        <f t="shared" si="7"/>
        <v>0</v>
      </c>
      <c r="AC39" s="93">
        <v>50</v>
      </c>
      <c r="AD39" s="94">
        <f>IF(VLOOKUP($C39,'ฐานประกาศ Z'!$E:$BB,AD$1,0)=0,VLOOKUP($B39,'ฐานประกาศ Z'!$E:$BB,AD$1,0),VLOOKUP($C39,'ฐานประกาศ Z'!$E:$BB,AD$1,0))</f>
        <v>50</v>
      </c>
      <c r="AE39" s="95">
        <f t="shared" si="8"/>
        <v>0</v>
      </c>
      <c r="AF39" s="93">
        <v>29</v>
      </c>
      <c r="AG39" s="94">
        <f>IF(VLOOKUP($C39,'ฐานประกาศ Z'!$E:$BB,AG$1,0)=0,VLOOKUP($B39,'ฐานประกาศ Z'!$E:$BB,AG$1,0),VLOOKUP($C39,'ฐานประกาศ Z'!$E:$BB,AG$1,0))</f>
        <v>29</v>
      </c>
      <c r="AH39" s="95">
        <f t="shared" si="9"/>
        <v>0</v>
      </c>
      <c r="AI39" s="87"/>
    </row>
    <row r="40" spans="2:35" ht="18" customHeight="1" x14ac:dyDescent="0.3">
      <c r="C40" s="85" t="s">
        <v>516</v>
      </c>
      <c r="D40" s="100" t="s">
        <v>518</v>
      </c>
      <c r="E40" s="93">
        <v>70</v>
      </c>
      <c r="F40" s="94">
        <f>VLOOKUP($C40,'ฐานประกาศ Z'!$E:$BB,F$1,0)</f>
        <v>70</v>
      </c>
      <c r="G40" s="95">
        <f t="shared" si="0"/>
        <v>0</v>
      </c>
      <c r="H40" s="93">
        <v>72</v>
      </c>
      <c r="I40" s="94">
        <f>VLOOKUP($C40,'ฐานประกาศ Z'!$E:$BB,I$1,0)</f>
        <v>74</v>
      </c>
      <c r="J40" s="95">
        <f t="shared" si="1"/>
        <v>2</v>
      </c>
      <c r="K40" s="93">
        <v>71</v>
      </c>
      <c r="L40" s="94">
        <f>VLOOKUP($C40,'ฐานประกาศ Z'!$E:$BB,L$1,0)</f>
        <v>71</v>
      </c>
      <c r="M40" s="95">
        <f t="shared" si="2"/>
        <v>0</v>
      </c>
      <c r="N40" s="93">
        <v>71</v>
      </c>
      <c r="O40" s="94">
        <f>VLOOKUP($C40,'ฐานประกาศ Z'!$E:$BB,O$1,0)</f>
        <v>71</v>
      </c>
      <c r="P40" s="95">
        <f t="shared" si="3"/>
        <v>0</v>
      </c>
      <c r="Q40" s="93">
        <v>72</v>
      </c>
      <c r="R40" s="94">
        <f>VLOOKUP($C40,'ฐานประกาศ Z'!$E:$BB,R$1,0)</f>
        <v>74</v>
      </c>
      <c r="S40" s="95">
        <f t="shared" si="4"/>
        <v>2</v>
      </c>
      <c r="T40" s="93">
        <v>72</v>
      </c>
      <c r="U40" s="94">
        <f>VLOOKUP($C40,'ฐานประกาศ Z'!$E:$BB,U$1,0)</f>
        <v>74</v>
      </c>
      <c r="V40" s="95">
        <f t="shared" si="5"/>
        <v>2</v>
      </c>
      <c r="W40" s="93">
        <v>78</v>
      </c>
      <c r="X40" s="94">
        <f>VLOOKUP($C40,'ฐานประกาศ Z'!$E:$BB,X$1,0)</f>
        <v>78</v>
      </c>
      <c r="Y40" s="95">
        <f t="shared" si="6"/>
        <v>0</v>
      </c>
      <c r="Z40" s="93">
        <v>75</v>
      </c>
      <c r="AA40" s="94">
        <f>VLOOKUP($C40,'ฐานประกาศ Z'!$E:$BB,AA$1,0)</f>
        <v>75</v>
      </c>
      <c r="AB40" s="95">
        <f t="shared" si="7"/>
        <v>0</v>
      </c>
      <c r="AC40" s="93">
        <v>72</v>
      </c>
      <c r="AD40" s="94">
        <f>VLOOKUP($C40,'ฐานประกาศ Z'!$E:$BB,AD$1,0)</f>
        <v>74</v>
      </c>
      <c r="AE40" s="95">
        <f t="shared" si="8"/>
        <v>2</v>
      </c>
      <c r="AF40" s="93">
        <v>75</v>
      </c>
      <c r="AG40" s="94">
        <f>VLOOKUP($C40,'ฐานประกาศ Z'!$E:$BB,AG$1,0)</f>
        <v>75</v>
      </c>
      <c r="AH40" s="95">
        <f t="shared" si="9"/>
        <v>0</v>
      </c>
      <c r="AI40" s="87"/>
    </row>
    <row r="41" spans="2:35" ht="18" customHeight="1" x14ac:dyDescent="0.3">
      <c r="C41" s="85" t="s">
        <v>374</v>
      </c>
      <c r="D41" s="100" t="s">
        <v>1511</v>
      </c>
      <c r="E41" s="93">
        <v>78</v>
      </c>
      <c r="F41" s="94">
        <f>VLOOKUP($C41,'ฐานประกาศ Z'!$E:$BB,F$1,0)</f>
        <v>78</v>
      </c>
      <c r="G41" s="95">
        <f t="shared" si="0"/>
        <v>0</v>
      </c>
      <c r="H41" s="93">
        <v>79</v>
      </c>
      <c r="I41" s="94">
        <f>VLOOKUP($C41,'ฐานประกาศ Z'!$E:$BB,I$1,0)</f>
        <v>79</v>
      </c>
      <c r="J41" s="95">
        <f t="shared" si="1"/>
        <v>0</v>
      </c>
      <c r="K41" s="93">
        <v>75</v>
      </c>
      <c r="L41" s="94">
        <f>VLOOKUP($C41,'ฐานประกาศ Z'!$E:$BB,L$1,0)</f>
        <v>75</v>
      </c>
      <c r="M41" s="95">
        <f t="shared" si="2"/>
        <v>0</v>
      </c>
      <c r="N41" s="93">
        <v>75</v>
      </c>
      <c r="O41" s="94">
        <f>VLOOKUP($C41,'ฐานประกาศ Z'!$E:$BB,O$1,0)</f>
        <v>75</v>
      </c>
      <c r="P41" s="95">
        <f t="shared" si="3"/>
        <v>0</v>
      </c>
      <c r="Q41" s="93">
        <v>72</v>
      </c>
      <c r="R41" s="94">
        <f>VLOOKUP($C41,'ฐานประกาศ Z'!$E:$BB,R$1,0)</f>
        <v>75</v>
      </c>
      <c r="S41" s="95">
        <f t="shared" si="4"/>
        <v>3</v>
      </c>
      <c r="T41" s="93">
        <v>72</v>
      </c>
      <c r="U41" s="94">
        <f>VLOOKUP($C41,'ฐานประกาศ Z'!$E:$BB,U$1,0)</f>
        <v>75</v>
      </c>
      <c r="V41" s="95">
        <f t="shared" si="5"/>
        <v>3</v>
      </c>
      <c r="W41" s="93">
        <v>70</v>
      </c>
      <c r="X41" s="94">
        <f>VLOOKUP($C41,'ฐานประกาศ Z'!$E:$BB,X$1,0)</f>
        <v>74</v>
      </c>
      <c r="Y41" s="95">
        <f t="shared" si="6"/>
        <v>4</v>
      </c>
      <c r="Z41" s="93">
        <v>71</v>
      </c>
      <c r="AA41" s="94">
        <f>VLOOKUP($C41,'ฐานประกาศ Z'!$E:$BB,AA$1,0)</f>
        <v>75</v>
      </c>
      <c r="AB41" s="95">
        <f t="shared" si="7"/>
        <v>4</v>
      </c>
      <c r="AC41" s="93">
        <v>72</v>
      </c>
      <c r="AD41" s="94">
        <f>VLOOKUP($C41,'ฐานประกาศ Z'!$E:$BB,AD$1,0)</f>
        <v>75</v>
      </c>
      <c r="AE41" s="95">
        <f t="shared" si="8"/>
        <v>3</v>
      </c>
      <c r="AF41" s="93">
        <v>75</v>
      </c>
      <c r="AG41" s="94">
        <f>VLOOKUP($C41,'ฐานประกาศ Z'!$E:$BB,AG$1,0)</f>
        <v>77</v>
      </c>
      <c r="AH41" s="95">
        <f t="shared" si="9"/>
        <v>2</v>
      </c>
      <c r="AI41" s="87"/>
    </row>
    <row r="42" spans="2:35" ht="18" customHeight="1" x14ac:dyDescent="0.3">
      <c r="C42" s="85" t="s">
        <v>376</v>
      </c>
      <c r="D42" s="100" t="s">
        <v>1512</v>
      </c>
      <c r="E42" s="93">
        <v>64</v>
      </c>
      <c r="F42" s="94">
        <f>VLOOKUP($C42,'ฐานประกาศ Z'!$E:$BB,F$1,0)</f>
        <v>64</v>
      </c>
      <c r="G42" s="95">
        <f t="shared" si="0"/>
        <v>0</v>
      </c>
      <c r="H42" s="93">
        <v>37</v>
      </c>
      <c r="I42" s="94">
        <f>VLOOKUP($C42,'ฐานประกาศ Z'!$E:$BB,I$1,0)</f>
        <v>37</v>
      </c>
      <c r="J42" s="95">
        <f t="shared" si="1"/>
        <v>0</v>
      </c>
      <c r="K42" s="93">
        <v>70</v>
      </c>
      <c r="L42" s="94">
        <f>VLOOKUP($C42,'ฐานประกาศ Z'!$E:$BB,L$1,0)</f>
        <v>72</v>
      </c>
      <c r="M42" s="95">
        <f t="shared" si="2"/>
        <v>2</v>
      </c>
      <c r="N42" s="93">
        <v>70</v>
      </c>
      <c r="O42" s="94">
        <f>VLOOKUP($C42,'ฐานประกาศ Z'!$E:$BB,O$1,0)</f>
        <v>72</v>
      </c>
      <c r="P42" s="95">
        <f t="shared" si="3"/>
        <v>2</v>
      </c>
      <c r="Q42" s="93">
        <v>56</v>
      </c>
      <c r="R42" s="94">
        <f>VLOOKUP($C42,'ฐานประกาศ Z'!$E:$BB,R$1,0)</f>
        <v>59</v>
      </c>
      <c r="S42" s="95">
        <f t="shared" si="4"/>
        <v>3</v>
      </c>
      <c r="T42" s="93">
        <v>56</v>
      </c>
      <c r="U42" s="94">
        <f>VLOOKUP($C42,'ฐานประกาศ Z'!$E:$BB,U$1,0)</f>
        <v>59</v>
      </c>
      <c r="V42" s="95">
        <f t="shared" si="5"/>
        <v>3</v>
      </c>
      <c r="W42" s="93">
        <v>63</v>
      </c>
      <c r="X42" s="94">
        <f>VLOOKUP($C42,'ฐานประกาศ Z'!$E:$BB,X$1,0)</f>
        <v>65</v>
      </c>
      <c r="Y42" s="95">
        <f t="shared" si="6"/>
        <v>2</v>
      </c>
      <c r="Z42" s="93">
        <v>67</v>
      </c>
      <c r="AA42" s="94">
        <f>VLOOKUP($C42,'ฐานประกาศ Z'!$E:$BB,AA$1,0)</f>
        <v>71</v>
      </c>
      <c r="AB42" s="95">
        <f t="shared" si="7"/>
        <v>4</v>
      </c>
      <c r="AC42" s="93">
        <v>56</v>
      </c>
      <c r="AD42" s="94">
        <f>VLOOKUP($C42,'ฐานประกาศ Z'!$E:$BB,AD$1,0)</f>
        <v>59</v>
      </c>
      <c r="AE42" s="95">
        <f t="shared" si="8"/>
        <v>3</v>
      </c>
      <c r="AF42" s="93">
        <v>57</v>
      </c>
      <c r="AG42" s="94">
        <f>VLOOKUP($C42,'ฐานประกาศ Z'!$E:$BB,AG$1,0)</f>
        <v>59</v>
      </c>
      <c r="AH42" s="95">
        <f t="shared" si="9"/>
        <v>2</v>
      </c>
      <c r="AI42" s="87"/>
    </row>
    <row r="43" spans="2:35" ht="18" customHeight="1" x14ac:dyDescent="0.3">
      <c r="C43" s="85" t="s">
        <v>385</v>
      </c>
      <c r="D43" s="100" t="s">
        <v>1513</v>
      </c>
      <c r="E43" s="93">
        <v>78</v>
      </c>
      <c r="F43" s="94">
        <f>VLOOKUP($C43,'ฐานประกาศ Z'!$E:$BB,F$1,0)</f>
        <v>79</v>
      </c>
      <c r="G43" s="95">
        <f t="shared" si="0"/>
        <v>1</v>
      </c>
      <c r="H43" s="93">
        <v>79</v>
      </c>
      <c r="I43" s="94">
        <f>VLOOKUP($C43,'ฐานประกาศ Z'!$E:$BB,I$1,0)</f>
        <v>79</v>
      </c>
      <c r="J43" s="95">
        <f t="shared" si="1"/>
        <v>0</v>
      </c>
      <c r="K43" s="93">
        <v>77</v>
      </c>
      <c r="L43" s="94">
        <f>VLOOKUP($C43,'ฐานประกาศ Z'!$E:$BB,L$1,0)</f>
        <v>78</v>
      </c>
      <c r="M43" s="95">
        <f t="shared" si="2"/>
        <v>1</v>
      </c>
      <c r="N43" s="93">
        <v>77</v>
      </c>
      <c r="O43" s="94">
        <f>VLOOKUP($C43,'ฐานประกาศ Z'!$E:$BB,O$1,0)</f>
        <v>78</v>
      </c>
      <c r="P43" s="95">
        <f t="shared" si="3"/>
        <v>1</v>
      </c>
      <c r="Q43" s="93">
        <v>75</v>
      </c>
      <c r="R43" s="94">
        <f>VLOOKUP($C43,'ฐานประกาศ Z'!$E:$BB,R$1,0)</f>
        <v>78</v>
      </c>
      <c r="S43" s="95">
        <f t="shared" si="4"/>
        <v>3</v>
      </c>
      <c r="T43" s="93">
        <v>75</v>
      </c>
      <c r="U43" s="94">
        <f>VLOOKUP($C43,'ฐานประกาศ Z'!$E:$BB,U$1,0)</f>
        <v>78</v>
      </c>
      <c r="V43" s="95">
        <f t="shared" si="5"/>
        <v>3</v>
      </c>
      <c r="W43" s="93">
        <v>74</v>
      </c>
      <c r="X43" s="94">
        <f>VLOOKUP($C43,'ฐานประกาศ Z'!$E:$BB,X$1,0)</f>
        <v>78</v>
      </c>
      <c r="Y43" s="95">
        <f t="shared" si="6"/>
        <v>4</v>
      </c>
      <c r="Z43" s="93">
        <v>74</v>
      </c>
      <c r="AA43" s="94">
        <f>VLOOKUP($C43,'ฐานประกาศ Z'!$E:$BB,AA$1,0)</f>
        <v>78</v>
      </c>
      <c r="AB43" s="95">
        <f t="shared" si="7"/>
        <v>4</v>
      </c>
      <c r="AC43" s="93">
        <v>75</v>
      </c>
      <c r="AD43" s="94">
        <f>VLOOKUP($C43,'ฐานประกาศ Z'!$E:$BB,AD$1,0)</f>
        <v>78</v>
      </c>
      <c r="AE43" s="95">
        <f t="shared" si="8"/>
        <v>3</v>
      </c>
      <c r="AF43" s="93">
        <v>75</v>
      </c>
      <c r="AG43" s="94">
        <f>VLOOKUP($C43,'ฐานประกาศ Z'!$E:$BB,AG$1,0)</f>
        <v>79</v>
      </c>
      <c r="AH43" s="95">
        <f t="shared" si="9"/>
        <v>4</v>
      </c>
      <c r="AI43" s="87"/>
    </row>
    <row r="44" spans="2:35" ht="18" customHeight="1" x14ac:dyDescent="0.3">
      <c r="C44" s="85" t="s">
        <v>364</v>
      </c>
      <c r="D44" s="100" t="s">
        <v>855</v>
      </c>
      <c r="E44" s="93">
        <v>49</v>
      </c>
      <c r="F44" s="94">
        <f>VLOOKUP($C44,'ฐานประกาศ Z'!$E:$BB,F$1,0)</f>
        <v>51</v>
      </c>
      <c r="G44" s="95">
        <f t="shared" si="0"/>
        <v>2</v>
      </c>
      <c r="H44" s="93">
        <v>49</v>
      </c>
      <c r="I44" s="94">
        <f>VLOOKUP($C44,'ฐานประกาศ Z'!$E:$BB,I$1,0)</f>
        <v>51</v>
      </c>
      <c r="J44" s="95">
        <f t="shared" si="1"/>
        <v>2</v>
      </c>
      <c r="K44" s="93">
        <v>51</v>
      </c>
      <c r="L44" s="94">
        <f>VLOOKUP($C44,'ฐานประกาศ Z'!$E:$BB,L$1,0)</f>
        <v>52</v>
      </c>
      <c r="M44" s="95">
        <f t="shared" si="2"/>
        <v>1</v>
      </c>
      <c r="N44" s="93">
        <v>51</v>
      </c>
      <c r="O44" s="94">
        <f>VLOOKUP($C44,'ฐานประกาศ Z'!$E:$BB,O$1,0)</f>
        <v>52</v>
      </c>
      <c r="P44" s="95">
        <f t="shared" si="3"/>
        <v>1</v>
      </c>
      <c r="Q44" s="93">
        <v>49</v>
      </c>
      <c r="R44" s="94">
        <f>VLOOKUP($C44,'ฐานประกาศ Z'!$E:$BB,R$1,0)</f>
        <v>52</v>
      </c>
      <c r="S44" s="95">
        <f t="shared" si="4"/>
        <v>3</v>
      </c>
      <c r="T44" s="93">
        <v>49</v>
      </c>
      <c r="U44" s="94">
        <f>VLOOKUP($C44,'ฐานประกาศ Z'!$E:$BB,U$1,0)</f>
        <v>52</v>
      </c>
      <c r="V44" s="95">
        <f t="shared" si="5"/>
        <v>3</v>
      </c>
      <c r="W44" s="93">
        <v>49</v>
      </c>
      <c r="X44" s="94">
        <f>VLOOKUP($C44,'ฐานประกาศ Z'!$E:$BB,X$1,0)</f>
        <v>53</v>
      </c>
      <c r="Y44" s="95">
        <f t="shared" si="6"/>
        <v>4</v>
      </c>
      <c r="Z44" s="93">
        <v>48</v>
      </c>
      <c r="AA44" s="94">
        <f>VLOOKUP($C44,'ฐานประกาศ Z'!$E:$BB,AA$1,0)</f>
        <v>52</v>
      </c>
      <c r="AB44" s="95">
        <f t="shared" si="7"/>
        <v>4</v>
      </c>
      <c r="AC44" s="93">
        <v>49</v>
      </c>
      <c r="AD44" s="94">
        <f>VLOOKUP($C44,'ฐานประกาศ Z'!$E:$BB,AD$1,0)</f>
        <v>52</v>
      </c>
      <c r="AE44" s="95">
        <f t="shared" si="8"/>
        <v>3</v>
      </c>
      <c r="AF44" s="93">
        <v>37</v>
      </c>
      <c r="AG44" s="94">
        <f>VLOOKUP($C44,'ฐานประกาศ Z'!$E:$BB,AG$1,0)</f>
        <v>40</v>
      </c>
      <c r="AH44" s="95">
        <f t="shared" si="9"/>
        <v>3</v>
      </c>
      <c r="AI44" s="87"/>
    </row>
    <row r="45" spans="2:35" ht="18" customHeight="1" x14ac:dyDescent="0.3">
      <c r="C45" s="85" t="s">
        <v>383</v>
      </c>
      <c r="D45" s="100" t="s">
        <v>1514</v>
      </c>
      <c r="E45" s="93">
        <v>51</v>
      </c>
      <c r="F45" s="94">
        <f>VLOOKUP($C45,'ฐานประกาศ Z'!$E:$BB,F$1,0)</f>
        <v>51</v>
      </c>
      <c r="G45" s="95">
        <f t="shared" si="0"/>
        <v>0</v>
      </c>
      <c r="H45" s="93">
        <v>51</v>
      </c>
      <c r="I45" s="94">
        <f>VLOOKUP($C45,'ฐานประกาศ Z'!$E:$BB,I$1,0)</f>
        <v>51</v>
      </c>
      <c r="J45" s="95">
        <f t="shared" si="1"/>
        <v>0</v>
      </c>
      <c r="K45" s="93">
        <v>56</v>
      </c>
      <c r="L45" s="94">
        <f>VLOOKUP($C45,'ฐานประกาศ Z'!$E:$BB,L$1,0)</f>
        <v>57</v>
      </c>
      <c r="M45" s="95">
        <f t="shared" si="2"/>
        <v>1</v>
      </c>
      <c r="N45" s="93">
        <v>56</v>
      </c>
      <c r="O45" s="94">
        <f>VLOOKUP($C45,'ฐานประกาศ Z'!$E:$BB,O$1,0)</f>
        <v>57</v>
      </c>
      <c r="P45" s="95">
        <f t="shared" si="3"/>
        <v>1</v>
      </c>
      <c r="Q45" s="93">
        <v>54</v>
      </c>
      <c r="R45" s="94">
        <f>VLOOKUP($C45,'ฐานประกาศ Z'!$E:$BB,R$1,0)</f>
        <v>57</v>
      </c>
      <c r="S45" s="95">
        <f t="shared" si="4"/>
        <v>3</v>
      </c>
      <c r="T45" s="93">
        <v>54</v>
      </c>
      <c r="U45" s="94">
        <f>VLOOKUP($C45,'ฐานประกาศ Z'!$E:$BB,U$1,0)</f>
        <v>57</v>
      </c>
      <c r="V45" s="95">
        <f t="shared" si="5"/>
        <v>3</v>
      </c>
      <c r="W45" s="93">
        <v>55</v>
      </c>
      <c r="X45" s="94">
        <f>VLOOKUP($C45,'ฐานประกาศ Z'!$E:$BB,X$1,0)</f>
        <v>59</v>
      </c>
      <c r="Y45" s="95">
        <f t="shared" si="6"/>
        <v>4</v>
      </c>
      <c r="Z45" s="93">
        <v>53</v>
      </c>
      <c r="AA45" s="94">
        <f>VLOOKUP($C45,'ฐานประกาศ Z'!$E:$BB,AA$1,0)</f>
        <v>57</v>
      </c>
      <c r="AB45" s="95">
        <f t="shared" si="7"/>
        <v>4</v>
      </c>
      <c r="AC45" s="93">
        <v>54</v>
      </c>
      <c r="AD45" s="94">
        <f>VLOOKUP($C45,'ฐานประกาศ Z'!$E:$BB,AD$1,0)</f>
        <v>57</v>
      </c>
      <c r="AE45" s="95">
        <f t="shared" si="8"/>
        <v>3</v>
      </c>
      <c r="AF45" s="93">
        <v>47</v>
      </c>
      <c r="AG45" s="94">
        <f>VLOOKUP($C45,'ฐานประกาศ Z'!$E:$BB,AG$1,0)</f>
        <v>47</v>
      </c>
      <c r="AH45" s="95">
        <f t="shared" si="9"/>
        <v>0</v>
      </c>
      <c r="AI45" s="87"/>
    </row>
    <row r="46" spans="2:35" ht="18" customHeight="1" x14ac:dyDescent="0.3">
      <c r="C46" s="85" t="s">
        <v>336</v>
      </c>
      <c r="D46" s="100" t="s">
        <v>1515</v>
      </c>
      <c r="E46" s="93">
        <v>61</v>
      </c>
      <c r="F46" s="94">
        <f>VLOOKUP($C46,'ฐานประกาศ Z'!$E:$BB,F$1,0)</f>
        <v>61</v>
      </c>
      <c r="G46" s="95">
        <f t="shared" si="0"/>
        <v>0</v>
      </c>
      <c r="H46" s="93">
        <v>62</v>
      </c>
      <c r="I46" s="94">
        <f>VLOOKUP($C46,'ฐานประกาศ Z'!$E:$BB,I$1,0)</f>
        <v>62</v>
      </c>
      <c r="J46" s="95">
        <f t="shared" si="1"/>
        <v>0</v>
      </c>
      <c r="K46" s="93">
        <v>63</v>
      </c>
      <c r="L46" s="94">
        <f>VLOOKUP($C46,'ฐานประกาศ Z'!$E:$BB,L$1,0)</f>
        <v>65</v>
      </c>
      <c r="M46" s="95">
        <f t="shared" si="2"/>
        <v>2</v>
      </c>
      <c r="N46" s="93">
        <v>63</v>
      </c>
      <c r="O46" s="94">
        <f>VLOOKUP($C46,'ฐานประกาศ Z'!$E:$BB,O$1,0)</f>
        <v>65</v>
      </c>
      <c r="P46" s="95">
        <f t="shared" si="3"/>
        <v>2</v>
      </c>
      <c r="Q46" s="93">
        <v>63</v>
      </c>
      <c r="R46" s="94">
        <f>VLOOKUP($C46,'ฐานประกาศ Z'!$E:$BB,R$1,0)</f>
        <v>66</v>
      </c>
      <c r="S46" s="95">
        <f t="shared" si="4"/>
        <v>3</v>
      </c>
      <c r="T46" s="93">
        <v>63</v>
      </c>
      <c r="U46" s="94">
        <f>VLOOKUP($C46,'ฐานประกาศ Z'!$E:$BB,U$1,0)</f>
        <v>66</v>
      </c>
      <c r="V46" s="95">
        <f t="shared" si="5"/>
        <v>3</v>
      </c>
      <c r="W46" s="93">
        <v>63</v>
      </c>
      <c r="X46" s="94">
        <f>VLOOKUP($C46,'ฐานประกาศ Z'!$E:$BB,X$1,0)</f>
        <v>67</v>
      </c>
      <c r="Y46" s="95">
        <f t="shared" si="6"/>
        <v>4</v>
      </c>
      <c r="Z46" s="93">
        <v>62</v>
      </c>
      <c r="AA46" s="94">
        <f>VLOOKUP($C46,'ฐานประกาศ Z'!$E:$BB,AA$1,0)</f>
        <v>66</v>
      </c>
      <c r="AB46" s="95">
        <f t="shared" si="7"/>
        <v>4</v>
      </c>
      <c r="AC46" s="93">
        <v>63</v>
      </c>
      <c r="AD46" s="94">
        <f>VLOOKUP($C46,'ฐานประกาศ Z'!$E:$BB,AD$1,0)</f>
        <v>66</v>
      </c>
      <c r="AE46" s="95">
        <f t="shared" si="8"/>
        <v>3</v>
      </c>
      <c r="AF46" s="93">
        <v>46</v>
      </c>
      <c r="AG46" s="94">
        <f>VLOOKUP($C46,'ฐานประกาศ Z'!$E:$BB,AG$1,0)</f>
        <v>49</v>
      </c>
      <c r="AH46" s="95">
        <f t="shared" si="9"/>
        <v>3</v>
      </c>
      <c r="AI46" s="87"/>
    </row>
    <row r="47" spans="2:35" ht="18" customHeight="1" x14ac:dyDescent="0.3">
      <c r="C47" s="85" t="s">
        <v>242</v>
      </c>
      <c r="D47" s="100" t="s">
        <v>1034</v>
      </c>
      <c r="E47" s="93">
        <v>70</v>
      </c>
      <c r="F47" s="94">
        <f>VLOOKUP($C47,'ฐานประกาศ Z'!$E:$BB,F$1,0)</f>
        <v>70</v>
      </c>
      <c r="G47" s="95">
        <f t="shared" si="0"/>
        <v>0</v>
      </c>
      <c r="H47" s="93">
        <v>67</v>
      </c>
      <c r="I47" s="94">
        <f>VLOOKUP($C47,'ฐานประกาศ Z'!$E:$BB,I$1,0)</f>
        <v>67</v>
      </c>
      <c r="J47" s="95">
        <f t="shared" si="1"/>
        <v>0</v>
      </c>
      <c r="K47" s="93">
        <v>75</v>
      </c>
      <c r="L47" s="94">
        <f>VLOOKUP($C47,'ฐานประกาศ Z'!$E:$BB,L$1,0)</f>
        <v>75</v>
      </c>
      <c r="M47" s="95">
        <f t="shared" si="2"/>
        <v>0</v>
      </c>
      <c r="N47" s="93">
        <v>75</v>
      </c>
      <c r="O47" s="94">
        <f>VLOOKUP($C47,'ฐานประกาศ Z'!$E:$BB,O$1,0)</f>
        <v>75</v>
      </c>
      <c r="P47" s="95">
        <f t="shared" si="3"/>
        <v>0</v>
      </c>
      <c r="Q47" s="93">
        <v>65</v>
      </c>
      <c r="R47" s="94">
        <f>VLOOKUP($C47,'ฐานประกาศ Z'!$E:$BB,R$1,0)</f>
        <v>65</v>
      </c>
      <c r="S47" s="95">
        <f t="shared" si="4"/>
        <v>0</v>
      </c>
      <c r="T47" s="93">
        <v>65</v>
      </c>
      <c r="U47" s="94">
        <f>VLOOKUP($C47,'ฐานประกาศ Z'!$E:$BB,U$1,0)</f>
        <v>65</v>
      </c>
      <c r="V47" s="95">
        <f t="shared" si="5"/>
        <v>0</v>
      </c>
      <c r="W47" s="93">
        <v>82</v>
      </c>
      <c r="X47" s="94">
        <f>VLOOKUP($C47,'ฐานประกาศ Z'!$E:$BB,X$1,0)</f>
        <v>88</v>
      </c>
      <c r="Y47" s="95">
        <f t="shared" si="6"/>
        <v>6</v>
      </c>
      <c r="Z47" s="93">
        <v>69</v>
      </c>
      <c r="AA47" s="94">
        <f>VLOOKUP($C47,'ฐานประกาศ Z'!$E:$BB,AA$1,0)</f>
        <v>73</v>
      </c>
      <c r="AB47" s="95">
        <f t="shared" si="7"/>
        <v>4</v>
      </c>
      <c r="AC47" s="93">
        <v>65</v>
      </c>
      <c r="AD47" s="94">
        <f>VLOOKUP($C47,'ฐานประกาศ Z'!$E:$BB,AD$1,0)</f>
        <v>65</v>
      </c>
      <c r="AE47" s="95">
        <f t="shared" si="8"/>
        <v>0</v>
      </c>
      <c r="AF47" s="93">
        <v>55</v>
      </c>
      <c r="AG47" s="94">
        <f>VLOOKUP($C47,'ฐานประกาศ Z'!$E:$BB,AG$1,0)</f>
        <v>55</v>
      </c>
      <c r="AH47" s="95">
        <f t="shared" si="9"/>
        <v>0</v>
      </c>
      <c r="AI47" s="87"/>
    </row>
    <row r="48" spans="2:35" ht="18" customHeight="1" x14ac:dyDescent="0.3">
      <c r="C48" s="85" t="s">
        <v>402</v>
      </c>
      <c r="D48" s="100" t="s">
        <v>1516</v>
      </c>
      <c r="E48" s="93">
        <v>75</v>
      </c>
      <c r="F48" s="94">
        <f>VLOOKUP($C48,'ฐานประกาศ Z'!$E:$BB,F$1,0)</f>
        <v>75</v>
      </c>
      <c r="G48" s="95">
        <f t="shared" si="0"/>
        <v>0</v>
      </c>
      <c r="H48" s="93">
        <v>75</v>
      </c>
      <c r="I48" s="94">
        <f>VLOOKUP($C48,'ฐานประกาศ Z'!$E:$BB,I$1,0)</f>
        <v>75</v>
      </c>
      <c r="J48" s="95">
        <f t="shared" si="1"/>
        <v>0</v>
      </c>
      <c r="K48" s="93">
        <v>70</v>
      </c>
      <c r="L48" s="94">
        <f>VLOOKUP($C48,'ฐานประกาศ Z'!$E:$BB,L$1,0)</f>
        <v>70</v>
      </c>
      <c r="M48" s="95">
        <f t="shared" si="2"/>
        <v>0</v>
      </c>
      <c r="N48" s="93">
        <v>70</v>
      </c>
      <c r="O48" s="94">
        <f>VLOOKUP($C48,'ฐานประกาศ Z'!$E:$BB,O$1,0)</f>
        <v>70</v>
      </c>
      <c r="P48" s="95">
        <f t="shared" si="3"/>
        <v>0</v>
      </c>
      <c r="Q48" s="93">
        <v>67</v>
      </c>
      <c r="R48" s="94">
        <f>VLOOKUP($C48,'ฐานประกาศ Z'!$E:$BB,R$1,0)</f>
        <v>69</v>
      </c>
      <c r="S48" s="95">
        <f t="shared" si="4"/>
        <v>2</v>
      </c>
      <c r="T48" s="93">
        <v>67</v>
      </c>
      <c r="U48" s="94">
        <f>VLOOKUP($C48,'ฐานประกาศ Z'!$E:$BB,U$1,0)</f>
        <v>69</v>
      </c>
      <c r="V48" s="95">
        <f t="shared" si="5"/>
        <v>2</v>
      </c>
      <c r="W48" s="93">
        <v>68</v>
      </c>
      <c r="X48" s="94">
        <f>VLOOKUP($C48,'ฐานประกาศ Z'!$E:$BB,X$1,0)</f>
        <v>70</v>
      </c>
      <c r="Y48" s="95">
        <f t="shared" si="6"/>
        <v>2</v>
      </c>
      <c r="Z48" s="93">
        <v>68</v>
      </c>
      <c r="AA48" s="94">
        <f>VLOOKUP($C48,'ฐานประกาศ Z'!$E:$BB,AA$1,0)</f>
        <v>70</v>
      </c>
      <c r="AB48" s="95">
        <f t="shared" si="7"/>
        <v>2</v>
      </c>
      <c r="AC48" s="93">
        <v>67</v>
      </c>
      <c r="AD48" s="94">
        <f>VLOOKUP($C48,'ฐานประกาศ Z'!$E:$BB,AD$1,0)</f>
        <v>69</v>
      </c>
      <c r="AE48" s="95">
        <f t="shared" si="8"/>
        <v>2</v>
      </c>
      <c r="AF48" s="93">
        <v>47</v>
      </c>
      <c r="AG48" s="94">
        <f>VLOOKUP($C48,'ฐานประกาศ Z'!$E:$BB,AG$1,0)</f>
        <v>47</v>
      </c>
      <c r="AH48" s="95">
        <f t="shared" si="9"/>
        <v>0</v>
      </c>
      <c r="AI48" s="87"/>
    </row>
    <row r="49" spans="2:35" ht="18" customHeight="1" x14ac:dyDescent="0.3">
      <c r="B49" s="88" t="s">
        <v>399</v>
      </c>
      <c r="C49" s="88" t="s">
        <v>409</v>
      </c>
      <c r="D49" s="100" t="s">
        <v>410</v>
      </c>
      <c r="E49" s="93">
        <v>75</v>
      </c>
      <c r="F49" s="94">
        <f>IF(VLOOKUP($C49,'ฐานประกาศ Z'!$E:$BB,F$1,0)=0,VLOOKUP($B49,'ฐานประกาศ Z'!$E:$BB,F$1,0),VLOOKUP($C49,'ฐานประกาศ Z'!$E:$BB,F$1,0))</f>
        <v>75</v>
      </c>
      <c r="G49" s="95">
        <f t="shared" si="0"/>
        <v>0</v>
      </c>
      <c r="H49" s="93">
        <v>0</v>
      </c>
      <c r="I49" s="94">
        <f>IF(VLOOKUP($C49,'ฐานประกาศ Z'!$E:$BB,I$1,0)=0,VLOOKUP($B49,'ฐานประกาศ Z'!$E:$BB,I$1,0),VLOOKUP($C49,'ฐานประกาศ Z'!$E:$BB,I$1,0))</f>
        <v>0</v>
      </c>
      <c r="J49" s="95">
        <f t="shared" si="1"/>
        <v>0</v>
      </c>
      <c r="K49" s="93">
        <v>0</v>
      </c>
      <c r="L49" s="94">
        <f>IF(VLOOKUP($C49,'ฐานประกาศ Z'!$E:$BB,L$1,0)=0,VLOOKUP($B49,'ฐานประกาศ Z'!$E:$BB,L$1,0),VLOOKUP($C49,'ฐานประกาศ Z'!$E:$BB,L$1,0))</f>
        <v>0</v>
      </c>
      <c r="M49" s="95">
        <f t="shared" si="2"/>
        <v>0</v>
      </c>
      <c r="N49" s="93">
        <v>0</v>
      </c>
      <c r="O49" s="94">
        <f>IF(VLOOKUP($C49,'ฐานประกาศ Z'!$E:$BB,O$1,0)=0,VLOOKUP($B49,'ฐานประกาศ Z'!$E:$BB,O$1,0),VLOOKUP($C49,'ฐานประกาศ Z'!$E:$BB,O$1,0))</f>
        <v>0</v>
      </c>
      <c r="P49" s="95">
        <f t="shared" si="3"/>
        <v>0</v>
      </c>
      <c r="Q49" s="93">
        <v>65</v>
      </c>
      <c r="R49" s="94">
        <f>IF(VLOOKUP($C49,'ฐานประกาศ Z'!$E:$BB,R$1,0)=0,VLOOKUP($B49,'ฐานประกาศ Z'!$E:$BB,R$1,0),VLOOKUP($C49,'ฐานประกาศ Z'!$E:$BB,R$1,0))</f>
        <v>67</v>
      </c>
      <c r="S49" s="95">
        <f t="shared" si="4"/>
        <v>2</v>
      </c>
      <c r="T49" s="93">
        <v>65</v>
      </c>
      <c r="U49" s="94">
        <f>IF(VLOOKUP($C49,'ฐานประกาศ Z'!$E:$BB,U$1,0)=0,VLOOKUP($B49,'ฐานประกาศ Z'!$E:$BB,U$1,0),VLOOKUP($C49,'ฐานประกาศ Z'!$E:$BB,U$1,0))</f>
        <v>67</v>
      </c>
      <c r="V49" s="95">
        <f t="shared" si="5"/>
        <v>2</v>
      </c>
      <c r="W49" s="93">
        <v>65</v>
      </c>
      <c r="X49" s="94">
        <f>IF(VLOOKUP($C49,'ฐานประกาศ Z'!$E:$BB,X$1,0)=0,VLOOKUP($B49,'ฐานประกาศ Z'!$E:$BB,X$1,0),VLOOKUP($C49,'ฐานประกาศ Z'!$E:$BB,X$1,0))</f>
        <v>67</v>
      </c>
      <c r="Y49" s="95">
        <f t="shared" si="6"/>
        <v>2</v>
      </c>
      <c r="Z49" s="93">
        <v>65</v>
      </c>
      <c r="AA49" s="94">
        <f>IF(VLOOKUP($C49,'ฐานประกาศ Z'!$E:$BB,AA$1,0)=0,VLOOKUP($B49,'ฐานประกาศ Z'!$E:$BB,AA$1,0),VLOOKUP($C49,'ฐานประกาศ Z'!$E:$BB,AA$1,0))</f>
        <v>67</v>
      </c>
      <c r="AB49" s="95">
        <f t="shared" si="7"/>
        <v>2</v>
      </c>
      <c r="AC49" s="93">
        <v>65</v>
      </c>
      <c r="AD49" s="94">
        <f>IF(VLOOKUP($C49,'ฐานประกาศ Z'!$E:$BB,AD$1,0)=0,VLOOKUP($B49,'ฐานประกาศ Z'!$E:$BB,AD$1,0),VLOOKUP($C49,'ฐานประกาศ Z'!$E:$BB,AD$1,0))</f>
        <v>67</v>
      </c>
      <c r="AE49" s="95">
        <f t="shared" si="8"/>
        <v>2</v>
      </c>
      <c r="AF49" s="93">
        <v>0</v>
      </c>
      <c r="AG49" s="94">
        <f>IF(VLOOKUP($C49,'ฐานประกาศ Z'!$E:$BB,AG$1,0)=0,VLOOKUP($B49,'ฐานประกาศ Z'!$E:$BB,AG$1,0),VLOOKUP($C49,'ฐานประกาศ Z'!$E:$BB,AG$1,0))</f>
        <v>0</v>
      </c>
      <c r="AH49" s="95">
        <f t="shared" si="9"/>
        <v>0</v>
      </c>
      <c r="AI49" s="87"/>
    </row>
    <row r="50" spans="2:35" ht="18" customHeight="1" x14ac:dyDescent="0.3">
      <c r="B50" s="88" t="s">
        <v>552</v>
      </c>
      <c r="C50" s="88" t="s">
        <v>549</v>
      </c>
      <c r="D50" s="100" t="s">
        <v>551</v>
      </c>
      <c r="E50" s="93">
        <v>72</v>
      </c>
      <c r="F50" s="94">
        <f>IF(VLOOKUP($C50,'ฐานประกาศ Z'!$E:$BB,F$1,0)=0,VLOOKUP($B50,'ฐานประกาศ Z'!$E:$BB,F$1,0),VLOOKUP($C50,'ฐานประกาศ Z'!$E:$BB,F$1,0))</f>
        <v>72</v>
      </c>
      <c r="G50" s="95">
        <f t="shared" si="0"/>
        <v>0</v>
      </c>
      <c r="H50" s="93">
        <v>0</v>
      </c>
      <c r="I50" s="94">
        <f>IF(VLOOKUP($C50,'ฐานประกาศ Z'!$E:$BB,I$1,0)=0,VLOOKUP($B50,'ฐานประกาศ Z'!$E:$BB,I$1,0),VLOOKUP($C50,'ฐานประกาศ Z'!$E:$BB,I$1,0))</f>
        <v>0</v>
      </c>
      <c r="J50" s="95">
        <f t="shared" si="1"/>
        <v>0</v>
      </c>
      <c r="K50" s="93">
        <v>0</v>
      </c>
      <c r="L50" s="94">
        <f>IF(VLOOKUP($C50,'ฐานประกาศ Z'!$E:$BB,L$1,0)=0,VLOOKUP($B50,'ฐานประกาศ Z'!$E:$BB,L$1,0),VLOOKUP($C50,'ฐานประกาศ Z'!$E:$BB,L$1,0))</f>
        <v>0</v>
      </c>
      <c r="M50" s="95">
        <f t="shared" si="2"/>
        <v>0</v>
      </c>
      <c r="N50" s="93">
        <v>0</v>
      </c>
      <c r="O50" s="94">
        <f>IF(VLOOKUP($C50,'ฐานประกาศ Z'!$E:$BB,O$1,0)=0,VLOOKUP($B50,'ฐานประกาศ Z'!$E:$BB,O$1,0),VLOOKUP($C50,'ฐานประกาศ Z'!$E:$BB,O$1,0))</f>
        <v>0</v>
      </c>
      <c r="P50" s="95">
        <f t="shared" si="3"/>
        <v>0</v>
      </c>
      <c r="Q50" s="93">
        <v>60</v>
      </c>
      <c r="R50" s="94">
        <f>IF(VLOOKUP($C50,'ฐานประกาศ Z'!$E:$BB,R$1,0)=0,VLOOKUP($B50,'ฐานประกาศ Z'!$E:$BB,R$1,0),VLOOKUP($C50,'ฐานประกาศ Z'!$E:$BB,R$1,0))</f>
        <v>62</v>
      </c>
      <c r="S50" s="95">
        <f t="shared" si="4"/>
        <v>2</v>
      </c>
      <c r="T50" s="93">
        <v>60</v>
      </c>
      <c r="U50" s="94">
        <f>IF(VLOOKUP($C50,'ฐานประกาศ Z'!$E:$BB,U$1,0)=0,VLOOKUP($B50,'ฐานประกาศ Z'!$E:$BB,U$1,0),VLOOKUP($C50,'ฐานประกาศ Z'!$E:$BB,U$1,0))</f>
        <v>62</v>
      </c>
      <c r="V50" s="95">
        <f t="shared" si="5"/>
        <v>2</v>
      </c>
      <c r="W50" s="93">
        <v>61</v>
      </c>
      <c r="X50" s="94">
        <f>IF(VLOOKUP($C50,'ฐานประกาศ Z'!$E:$BB,X$1,0)=0,VLOOKUP($B50,'ฐานประกาศ Z'!$E:$BB,X$1,0),VLOOKUP($C50,'ฐานประกาศ Z'!$E:$BB,X$1,0))</f>
        <v>63</v>
      </c>
      <c r="Y50" s="95">
        <f t="shared" si="6"/>
        <v>2</v>
      </c>
      <c r="Z50" s="93">
        <v>59</v>
      </c>
      <c r="AA50" s="94">
        <f>IF(VLOOKUP($C50,'ฐานประกาศ Z'!$E:$BB,AA$1,0)=0,VLOOKUP($B50,'ฐานประกาศ Z'!$E:$BB,AA$1,0),VLOOKUP($C50,'ฐานประกาศ Z'!$E:$BB,AA$1,0))</f>
        <v>61</v>
      </c>
      <c r="AB50" s="95">
        <f t="shared" si="7"/>
        <v>2</v>
      </c>
      <c r="AC50" s="93">
        <v>57</v>
      </c>
      <c r="AD50" s="94">
        <f>IF(VLOOKUP($C50,'ฐานประกาศ Z'!$E:$BB,AD$1,0)=0,VLOOKUP($B50,'ฐานประกาศ Z'!$E:$BB,AD$1,0),VLOOKUP($C50,'ฐานประกาศ Z'!$E:$BB,AD$1,0))</f>
        <v>61</v>
      </c>
      <c r="AE50" s="95">
        <f t="shared" si="8"/>
        <v>4</v>
      </c>
      <c r="AF50" s="93">
        <v>0</v>
      </c>
      <c r="AG50" s="94">
        <f>IF(VLOOKUP($C50,'ฐานประกาศ Z'!$E:$BB,AG$1,0)=0,VLOOKUP($B50,'ฐานประกาศ Z'!$E:$BB,AG$1,0),VLOOKUP($C50,'ฐานประกาศ Z'!$E:$BB,AG$1,0))</f>
        <v>0</v>
      </c>
      <c r="AH50" s="95">
        <f t="shared" si="9"/>
        <v>0</v>
      </c>
      <c r="AI50" s="87"/>
    </row>
    <row r="51" spans="2:35" ht="18" customHeight="1" x14ac:dyDescent="0.3">
      <c r="B51" s="88" t="s">
        <v>1428</v>
      </c>
      <c r="C51" s="88" t="s">
        <v>982</v>
      </c>
      <c r="D51" s="100" t="s">
        <v>983</v>
      </c>
      <c r="E51" s="93">
        <v>65</v>
      </c>
      <c r="F51" s="94">
        <f>IF(VLOOKUP($C51,'ฐานประกาศ Z'!$E:$BB,F$1,0)=0,VLOOKUP($B51,'ฐานประกาศ Z'!$E:$BB,F$1,0),VLOOKUP($C51,'ฐานประกาศ Z'!$E:$BB,F$1,0))</f>
        <v>65</v>
      </c>
      <c r="G51" s="95">
        <f t="shared" si="0"/>
        <v>0</v>
      </c>
      <c r="H51" s="93">
        <v>0</v>
      </c>
      <c r="I51" s="94">
        <f>IF(VLOOKUP($C51,'ฐานประกาศ Z'!$E:$BB,I$1,0)=0,VLOOKUP($B51,'ฐานประกาศ Z'!$E:$BB,I$1,0),VLOOKUP($C51,'ฐานประกาศ Z'!$E:$BB,I$1,0))</f>
        <v>0</v>
      </c>
      <c r="J51" s="95">
        <f t="shared" si="1"/>
        <v>0</v>
      </c>
      <c r="K51" s="93">
        <v>59</v>
      </c>
      <c r="L51" s="94">
        <f>IF(VLOOKUP($C51,'ฐานประกาศ Z'!$E:$BB,L$1,0)=0,VLOOKUP($B51,'ฐานประกาศ Z'!$E:$BB,L$1,0),VLOOKUP($C51,'ฐานประกาศ Z'!$E:$BB,L$1,0))</f>
        <v>59</v>
      </c>
      <c r="M51" s="95">
        <f t="shared" si="2"/>
        <v>0</v>
      </c>
      <c r="N51" s="93">
        <v>59</v>
      </c>
      <c r="O51" s="94">
        <f>IF(VLOOKUP($C51,'ฐานประกาศ Z'!$E:$BB,O$1,0)=0,VLOOKUP($B51,'ฐานประกาศ Z'!$E:$BB,O$1,0),VLOOKUP($C51,'ฐานประกาศ Z'!$E:$BB,O$1,0))</f>
        <v>59</v>
      </c>
      <c r="P51" s="95">
        <f t="shared" si="3"/>
        <v>0</v>
      </c>
      <c r="Q51" s="93">
        <v>50</v>
      </c>
      <c r="R51" s="94">
        <f>IF(VLOOKUP($C51,'ฐานประกาศ Z'!$E:$BB,R$1,0)=0,VLOOKUP($B51,'ฐานประกาศ Z'!$E:$BB,R$1,0),VLOOKUP($C51,'ฐานประกาศ Z'!$E:$BB,R$1,0))</f>
        <v>50</v>
      </c>
      <c r="S51" s="95">
        <f t="shared" si="4"/>
        <v>0</v>
      </c>
      <c r="T51" s="93">
        <v>50</v>
      </c>
      <c r="U51" s="94">
        <f>IF(VLOOKUP($C51,'ฐานประกาศ Z'!$E:$BB,U$1,0)=0,VLOOKUP($B51,'ฐานประกาศ Z'!$E:$BB,U$1,0),VLOOKUP($C51,'ฐานประกาศ Z'!$E:$BB,U$1,0))</f>
        <v>50</v>
      </c>
      <c r="V51" s="95">
        <f t="shared" si="5"/>
        <v>0</v>
      </c>
      <c r="W51" s="93">
        <v>68</v>
      </c>
      <c r="X51" s="94">
        <f>IF(VLOOKUP($C51,'ฐานประกาศ Z'!$E:$BB,X$1,0)=0,VLOOKUP($B51,'ฐานประกาศ Z'!$E:$BB,X$1,0),VLOOKUP($C51,'ฐานประกาศ Z'!$E:$BB,X$1,0))</f>
        <v>68</v>
      </c>
      <c r="Y51" s="95">
        <f t="shared" si="6"/>
        <v>0</v>
      </c>
      <c r="Z51" s="93">
        <v>0</v>
      </c>
      <c r="AA51" s="94">
        <f>IF(VLOOKUP($C51,'ฐานประกาศ Z'!$E:$BB,AA$1,0)=0,VLOOKUP($B51,'ฐานประกาศ Z'!$E:$BB,AA$1,0),VLOOKUP($C51,'ฐานประกาศ Z'!$E:$BB,AA$1,0))</f>
        <v>0</v>
      </c>
      <c r="AB51" s="95">
        <f t="shared" si="7"/>
        <v>0</v>
      </c>
      <c r="AC51" s="93">
        <v>43</v>
      </c>
      <c r="AD51" s="94">
        <f>IF(VLOOKUP($C51,'ฐานประกาศ Z'!$E:$BB,AD$1,0)=0,VLOOKUP($B51,'ฐานประกาศ Z'!$E:$BB,AD$1,0),VLOOKUP($C51,'ฐานประกาศ Z'!$E:$BB,AD$1,0))</f>
        <v>43</v>
      </c>
      <c r="AE51" s="95">
        <f t="shared" si="8"/>
        <v>0</v>
      </c>
      <c r="AF51" s="93">
        <v>0</v>
      </c>
      <c r="AG51" s="94">
        <f>IF(VLOOKUP($C51,'ฐานประกาศ Z'!$E:$BB,AG$1,0)=0,VLOOKUP($B51,'ฐานประกาศ Z'!$E:$BB,AG$1,0),VLOOKUP($C51,'ฐานประกาศ Z'!$E:$BB,AG$1,0))</f>
        <v>0</v>
      </c>
      <c r="AH51" s="95">
        <f t="shared" si="9"/>
        <v>0</v>
      </c>
      <c r="AI51" s="87"/>
    </row>
    <row r="52" spans="2:35" ht="18" customHeight="1" x14ac:dyDescent="0.3">
      <c r="C52" s="85" t="s">
        <v>884</v>
      </c>
      <c r="D52" s="100" t="s">
        <v>885</v>
      </c>
      <c r="E52" s="93">
        <v>0</v>
      </c>
      <c r="F52" s="94">
        <f>VLOOKUP($C52,'ฐานประกาศ Z'!$E:$BB,F$1,0)</f>
        <v>0</v>
      </c>
      <c r="G52" s="95">
        <f t="shared" si="0"/>
        <v>0</v>
      </c>
      <c r="H52" s="93">
        <v>62</v>
      </c>
      <c r="I52" s="94">
        <f>VLOOKUP($C52,'ฐานประกาศ Z'!$E:$BB,I$1,0)</f>
        <v>62</v>
      </c>
      <c r="J52" s="95">
        <f t="shared" si="1"/>
        <v>0</v>
      </c>
      <c r="K52" s="93">
        <v>52</v>
      </c>
      <c r="L52" s="94">
        <f>VLOOKUP($C52,'ฐานประกาศ Z'!$E:$BB,L$1,0)</f>
        <v>54</v>
      </c>
      <c r="M52" s="95">
        <f t="shared" si="2"/>
        <v>2</v>
      </c>
      <c r="N52" s="93">
        <v>52</v>
      </c>
      <c r="O52" s="94">
        <f>VLOOKUP($C52,'ฐานประกาศ Z'!$E:$BB,O$1,0)</f>
        <v>54</v>
      </c>
      <c r="P52" s="95">
        <f t="shared" si="3"/>
        <v>2</v>
      </c>
      <c r="Q52" s="93">
        <v>30</v>
      </c>
      <c r="R52" s="94">
        <f>VLOOKUP($C52,'ฐานประกาศ Z'!$E:$BB,R$1,0)</f>
        <v>30</v>
      </c>
      <c r="S52" s="95">
        <f t="shared" si="4"/>
        <v>0</v>
      </c>
      <c r="T52" s="93">
        <v>30</v>
      </c>
      <c r="U52" s="94">
        <f>VLOOKUP($C52,'ฐานประกาศ Z'!$E:$BB,U$1,0)</f>
        <v>30</v>
      </c>
      <c r="V52" s="95">
        <f t="shared" si="5"/>
        <v>0</v>
      </c>
      <c r="W52" s="93">
        <v>0</v>
      </c>
      <c r="X52" s="94">
        <f>VLOOKUP($C52,'ฐานประกาศ Z'!$E:$BB,X$1,0)</f>
        <v>0</v>
      </c>
      <c r="Y52" s="95">
        <f t="shared" si="6"/>
        <v>0</v>
      </c>
      <c r="Z52" s="93">
        <v>0</v>
      </c>
      <c r="AA52" s="94">
        <f>VLOOKUP($C52,'ฐานประกาศ Z'!$E:$BB,AA$1,0)</f>
        <v>0</v>
      </c>
      <c r="AB52" s="95">
        <f t="shared" si="7"/>
        <v>0</v>
      </c>
      <c r="AC52" s="93">
        <v>26</v>
      </c>
      <c r="AD52" s="94">
        <f>VLOOKUP($C52,'ฐานประกาศ Z'!$E:$BB,AD$1,0)</f>
        <v>26</v>
      </c>
      <c r="AE52" s="95">
        <f t="shared" si="8"/>
        <v>0</v>
      </c>
      <c r="AF52" s="93">
        <v>0</v>
      </c>
      <c r="AG52" s="94">
        <f>VLOOKUP($C52,'ฐานประกาศ Z'!$E:$BB,AG$1,0)</f>
        <v>0</v>
      </c>
      <c r="AH52" s="95">
        <f t="shared" si="9"/>
        <v>0</v>
      </c>
      <c r="AI52" s="87"/>
    </row>
    <row r="53" spans="2:35" ht="18" customHeight="1" x14ac:dyDescent="0.3">
      <c r="B53" s="88" t="s">
        <v>390</v>
      </c>
      <c r="C53" s="88" t="s">
        <v>411</v>
      </c>
      <c r="D53" s="100" t="s">
        <v>1517</v>
      </c>
      <c r="E53" s="93">
        <v>56</v>
      </c>
      <c r="F53" s="94">
        <f>IF(VLOOKUP($C53,'ฐานประกาศ Z'!$E:$BB,F$1,0)=0,VLOOKUP($B53,'ฐานประกาศ Z'!$E:$BB,F$1,0),VLOOKUP($C53,'ฐานประกาศ Z'!$E:$BB,F$1,0))</f>
        <v>56</v>
      </c>
      <c r="G53" s="95">
        <f t="shared" si="0"/>
        <v>0</v>
      </c>
      <c r="H53" s="93">
        <v>0</v>
      </c>
      <c r="I53" s="94">
        <f>IF(VLOOKUP($C53,'ฐานประกาศ Z'!$E:$BB,I$1,0)=0,VLOOKUP($B53,'ฐานประกาศ Z'!$E:$BB,I$1,0),VLOOKUP($C53,'ฐานประกาศ Z'!$E:$BB,I$1,0))</f>
        <v>0</v>
      </c>
      <c r="J53" s="95">
        <f t="shared" si="1"/>
        <v>0</v>
      </c>
      <c r="K53" s="93">
        <v>65</v>
      </c>
      <c r="L53" s="94">
        <f>IF(VLOOKUP($C53,'ฐานประกาศ Z'!$E:$BB,L$1,0)=0,VLOOKUP($B53,'ฐานประกาศ Z'!$E:$BB,L$1,0),VLOOKUP($C53,'ฐานประกาศ Z'!$E:$BB,L$1,0))</f>
        <v>65</v>
      </c>
      <c r="M53" s="95">
        <f t="shared" si="2"/>
        <v>0</v>
      </c>
      <c r="N53" s="93">
        <v>65</v>
      </c>
      <c r="O53" s="94">
        <f>IF(VLOOKUP($C53,'ฐานประกาศ Z'!$E:$BB,O$1,0)=0,VLOOKUP($B53,'ฐานประกาศ Z'!$E:$BB,O$1,0),VLOOKUP($C53,'ฐานประกาศ Z'!$E:$BB,O$1,0))</f>
        <v>65</v>
      </c>
      <c r="P53" s="95">
        <f t="shared" si="3"/>
        <v>0</v>
      </c>
      <c r="Q53" s="93">
        <v>59</v>
      </c>
      <c r="R53" s="94">
        <f>IF(VLOOKUP($C53,'ฐานประกาศ Z'!$E:$BB,R$1,0)=0,VLOOKUP($B53,'ฐานประกาศ Z'!$E:$BB,R$1,0),VLOOKUP($C53,'ฐานประกาศ Z'!$E:$BB,R$1,0))</f>
        <v>61</v>
      </c>
      <c r="S53" s="95">
        <f t="shared" si="4"/>
        <v>2</v>
      </c>
      <c r="T53" s="93">
        <v>59</v>
      </c>
      <c r="U53" s="94">
        <f>IF(VLOOKUP($C53,'ฐานประกาศ Z'!$E:$BB,U$1,0)=0,VLOOKUP($B53,'ฐานประกาศ Z'!$E:$BB,U$1,0),VLOOKUP($C53,'ฐานประกาศ Z'!$E:$BB,U$1,0))</f>
        <v>61</v>
      </c>
      <c r="V53" s="95">
        <f t="shared" si="5"/>
        <v>2</v>
      </c>
      <c r="W53" s="93">
        <v>60</v>
      </c>
      <c r="X53" s="94">
        <f>IF(VLOOKUP($C53,'ฐานประกาศ Z'!$E:$BB,X$1,0)=0,VLOOKUP($B53,'ฐานประกาศ Z'!$E:$BB,X$1,0),VLOOKUP($C53,'ฐานประกาศ Z'!$E:$BB,X$1,0))</f>
        <v>62</v>
      </c>
      <c r="Y53" s="95">
        <f t="shared" si="6"/>
        <v>2</v>
      </c>
      <c r="Z53" s="93">
        <v>60</v>
      </c>
      <c r="AA53" s="94">
        <f>IF(VLOOKUP($C53,'ฐานประกาศ Z'!$E:$BB,AA$1,0)=0,VLOOKUP($B53,'ฐานประกาศ Z'!$E:$BB,AA$1,0),VLOOKUP($C53,'ฐานประกาศ Z'!$E:$BB,AA$1,0))</f>
        <v>62</v>
      </c>
      <c r="AB53" s="95">
        <f t="shared" si="7"/>
        <v>2</v>
      </c>
      <c r="AC53" s="93">
        <v>59</v>
      </c>
      <c r="AD53" s="94">
        <f>IF(VLOOKUP($C53,'ฐานประกาศ Z'!$E:$BB,AD$1,0)=0,VLOOKUP($B53,'ฐานประกาศ Z'!$E:$BB,AD$1,0),VLOOKUP($C53,'ฐานประกาศ Z'!$E:$BB,AD$1,0))</f>
        <v>61</v>
      </c>
      <c r="AE53" s="95">
        <f t="shared" si="8"/>
        <v>2</v>
      </c>
      <c r="AF53" s="93">
        <v>69</v>
      </c>
      <c r="AG53" s="94">
        <f>IF(VLOOKUP($C53,'ฐานประกาศ Z'!$E:$BB,AG$1,0)=0,VLOOKUP($B53,'ฐานประกาศ Z'!$E:$BB,AG$1,0),VLOOKUP($C53,'ฐานประกาศ Z'!$E:$BB,AG$1,0))</f>
        <v>69</v>
      </c>
      <c r="AH53" s="95">
        <f t="shared" si="9"/>
        <v>0</v>
      </c>
      <c r="AI53" s="87"/>
    </row>
    <row r="54" spans="2:35" ht="18" customHeight="1" x14ac:dyDescent="0.3">
      <c r="C54" s="85" t="s">
        <v>358</v>
      </c>
      <c r="D54" s="100" t="s">
        <v>548</v>
      </c>
      <c r="E54" s="93">
        <v>27</v>
      </c>
      <c r="F54" s="94">
        <f>VLOOKUP($C54,'ฐานประกาศ Z'!$E:$BB,F$1,0)</f>
        <v>27</v>
      </c>
      <c r="G54" s="95">
        <f t="shared" si="0"/>
        <v>0</v>
      </c>
      <c r="H54" s="93">
        <v>57</v>
      </c>
      <c r="I54" s="94">
        <f>VLOOKUP($C54,'ฐานประกาศ Z'!$E:$BB,I$1,0)</f>
        <v>57</v>
      </c>
      <c r="J54" s="95">
        <f t="shared" si="1"/>
        <v>0</v>
      </c>
      <c r="K54" s="93">
        <v>55</v>
      </c>
      <c r="L54" s="94">
        <f>VLOOKUP($C54,'ฐานประกาศ Z'!$E:$BB,L$1,0)</f>
        <v>55</v>
      </c>
      <c r="M54" s="95">
        <f t="shared" si="2"/>
        <v>0</v>
      </c>
      <c r="N54" s="93">
        <v>55</v>
      </c>
      <c r="O54" s="94">
        <f>VLOOKUP($C54,'ฐานประกาศ Z'!$E:$BB,O$1,0)</f>
        <v>55</v>
      </c>
      <c r="P54" s="95">
        <f t="shared" si="3"/>
        <v>0</v>
      </c>
      <c r="Q54" s="93">
        <v>28</v>
      </c>
      <c r="R54" s="94">
        <f>VLOOKUP($C54,'ฐานประกาศ Z'!$E:$BB,R$1,0)</f>
        <v>28</v>
      </c>
      <c r="S54" s="95">
        <f t="shared" si="4"/>
        <v>0</v>
      </c>
      <c r="T54" s="93">
        <v>24</v>
      </c>
      <c r="U54" s="94">
        <f>VLOOKUP($C54,'ฐานประกาศ Z'!$E:$BB,U$1,0)</f>
        <v>24</v>
      </c>
      <c r="V54" s="95">
        <f t="shared" si="5"/>
        <v>0</v>
      </c>
      <c r="W54" s="93">
        <v>35</v>
      </c>
      <c r="X54" s="94">
        <f>VLOOKUP($C54,'ฐานประกาศ Z'!$E:$BB,X$1,0)</f>
        <v>39</v>
      </c>
      <c r="Y54" s="95">
        <f t="shared" si="6"/>
        <v>4</v>
      </c>
      <c r="Z54" s="93">
        <v>0</v>
      </c>
      <c r="AA54" s="94">
        <f>VLOOKUP($C54,'ฐานประกาศ Z'!$E:$BB,AA$1,0)</f>
        <v>0</v>
      </c>
      <c r="AB54" s="95">
        <f t="shared" si="7"/>
        <v>0</v>
      </c>
      <c r="AC54" s="93">
        <v>26</v>
      </c>
      <c r="AD54" s="94">
        <f>VLOOKUP($C54,'ฐานประกาศ Z'!$E:$BB,AD$1,0)</f>
        <v>26</v>
      </c>
      <c r="AE54" s="95">
        <f t="shared" si="8"/>
        <v>0</v>
      </c>
      <c r="AF54" s="93">
        <v>0</v>
      </c>
      <c r="AG54" s="94">
        <f>VLOOKUP($C54,'ฐานประกาศ Z'!$E:$BB,AG$1,0)</f>
        <v>0</v>
      </c>
      <c r="AH54" s="95">
        <f t="shared" si="9"/>
        <v>0</v>
      </c>
      <c r="AI54" s="87"/>
    </row>
    <row r="55" spans="2:35" ht="18" customHeight="1" x14ac:dyDescent="0.3">
      <c r="B55" s="88" t="s">
        <v>323</v>
      </c>
      <c r="C55" s="88" t="s">
        <v>319</v>
      </c>
      <c r="D55" s="100" t="s">
        <v>320</v>
      </c>
      <c r="E55" s="93">
        <v>63</v>
      </c>
      <c r="F55" s="94">
        <f>IF(VLOOKUP($C55,'ฐานประกาศ Z'!$E:$BB,F$1,0)=0,VLOOKUP($B55,'ฐานประกาศ Z'!$E:$BB,F$1,0),VLOOKUP($C55,'ฐานประกาศ Z'!$E:$BB,F$1,0))</f>
        <v>68</v>
      </c>
      <c r="G55" s="95">
        <f t="shared" si="0"/>
        <v>5</v>
      </c>
      <c r="H55" s="93">
        <v>61</v>
      </c>
      <c r="I55" s="94">
        <f>IF(VLOOKUP($C55,'ฐานประกาศ Z'!$E:$BB,I$1,0)=0,VLOOKUP($B55,'ฐานประกาศ Z'!$E:$BB,I$1,0),VLOOKUP($C55,'ฐานประกาศ Z'!$E:$BB,I$1,0))</f>
        <v>65</v>
      </c>
      <c r="J55" s="95">
        <f t="shared" si="1"/>
        <v>4</v>
      </c>
      <c r="K55" s="93">
        <v>65</v>
      </c>
      <c r="L55" s="94">
        <f>IF(VLOOKUP($C55,'ฐานประกาศ Z'!$E:$BB,L$1,0)=0,VLOOKUP($B55,'ฐานประกาศ Z'!$E:$BB,L$1,0),VLOOKUP($C55,'ฐานประกาศ Z'!$E:$BB,L$1,0))</f>
        <v>65</v>
      </c>
      <c r="M55" s="95">
        <f t="shared" si="2"/>
        <v>0</v>
      </c>
      <c r="N55" s="93">
        <v>65</v>
      </c>
      <c r="O55" s="94">
        <f>IF(VLOOKUP($C55,'ฐานประกาศ Z'!$E:$BB,O$1,0)=0,VLOOKUP($B55,'ฐานประกาศ Z'!$E:$BB,O$1,0),VLOOKUP($C55,'ฐานประกาศ Z'!$E:$BB,O$1,0))</f>
        <v>65</v>
      </c>
      <c r="P55" s="95">
        <f t="shared" si="3"/>
        <v>0</v>
      </c>
      <c r="Q55" s="93">
        <v>60</v>
      </c>
      <c r="R55" s="94">
        <f>IF(VLOOKUP($C55,'ฐานประกาศ Z'!$E:$BB,R$1,0)=0,VLOOKUP($B55,'ฐานประกาศ Z'!$E:$BB,R$1,0),VLOOKUP($C55,'ฐานประกาศ Z'!$E:$BB,R$1,0))</f>
        <v>61</v>
      </c>
      <c r="S55" s="95">
        <f t="shared" si="4"/>
        <v>1</v>
      </c>
      <c r="T55" s="93">
        <v>60</v>
      </c>
      <c r="U55" s="94">
        <f>IF(VLOOKUP($C55,'ฐานประกาศ Z'!$E:$BB,U$1,0)=0,VLOOKUP($B55,'ฐานประกาศ Z'!$E:$BB,U$1,0),VLOOKUP($C55,'ฐานประกาศ Z'!$E:$BB,U$1,0))</f>
        <v>61</v>
      </c>
      <c r="V55" s="95">
        <f t="shared" si="5"/>
        <v>1</v>
      </c>
      <c r="W55" s="93">
        <v>58</v>
      </c>
      <c r="X55" s="94">
        <f>IF(VLOOKUP($C55,'ฐานประกาศ Z'!$E:$BB,X$1,0)=0,VLOOKUP($B55,'ฐานประกาศ Z'!$E:$BB,X$1,0),VLOOKUP($C55,'ฐานประกาศ Z'!$E:$BB,X$1,0))</f>
        <v>58</v>
      </c>
      <c r="Y55" s="95">
        <f t="shared" si="6"/>
        <v>0</v>
      </c>
      <c r="Z55" s="93">
        <v>59</v>
      </c>
      <c r="AA55" s="94">
        <f>IF(VLOOKUP($C55,'ฐานประกาศ Z'!$E:$BB,AA$1,0)=0,VLOOKUP($B55,'ฐานประกาศ Z'!$E:$BB,AA$1,0),VLOOKUP($C55,'ฐานประกาศ Z'!$E:$BB,AA$1,0))</f>
        <v>61</v>
      </c>
      <c r="AB55" s="95">
        <f t="shared" si="7"/>
        <v>2</v>
      </c>
      <c r="AC55" s="93">
        <v>60</v>
      </c>
      <c r="AD55" s="94">
        <f>IF(VLOOKUP($C55,'ฐานประกาศ Z'!$E:$BB,AD$1,0)=0,VLOOKUP($B55,'ฐานประกาศ Z'!$E:$BB,AD$1,0),VLOOKUP($C55,'ฐานประกาศ Z'!$E:$BB,AD$1,0))</f>
        <v>61</v>
      </c>
      <c r="AE55" s="95">
        <f t="shared" si="8"/>
        <v>1</v>
      </c>
      <c r="AF55" s="93">
        <v>68</v>
      </c>
      <c r="AG55" s="94">
        <f>IF(VLOOKUP($C55,'ฐานประกาศ Z'!$E:$BB,AG$1,0)=0,VLOOKUP($B55,'ฐานประกาศ Z'!$E:$BB,AG$1,0),VLOOKUP($C55,'ฐานประกาศ Z'!$E:$BB,AG$1,0))</f>
        <v>73</v>
      </c>
      <c r="AH55" s="95">
        <f t="shared" si="9"/>
        <v>5</v>
      </c>
      <c r="AI55" s="87"/>
    </row>
    <row r="56" spans="2:35" ht="18" customHeight="1" x14ac:dyDescent="0.3">
      <c r="C56" s="85" t="s">
        <v>298</v>
      </c>
      <c r="D56" s="100" t="s">
        <v>300</v>
      </c>
      <c r="E56" s="93">
        <v>131</v>
      </c>
      <c r="F56" s="94">
        <f>VLOOKUP($C56,'ฐานประกาศ Z'!$E:$BB,F$1,0)</f>
        <v>131</v>
      </c>
      <c r="G56" s="95">
        <f t="shared" si="0"/>
        <v>0</v>
      </c>
      <c r="H56" s="93">
        <v>141</v>
      </c>
      <c r="I56" s="94">
        <f>VLOOKUP($C56,'ฐานประกาศ Z'!$E:$BB,I$1,0)</f>
        <v>141</v>
      </c>
      <c r="J56" s="95">
        <f t="shared" si="1"/>
        <v>0</v>
      </c>
      <c r="K56" s="93">
        <v>152</v>
      </c>
      <c r="L56" s="94">
        <f>VLOOKUP($C56,'ฐานประกาศ Z'!$E:$BB,L$1,0)</f>
        <v>152</v>
      </c>
      <c r="M56" s="95">
        <f t="shared" si="2"/>
        <v>0</v>
      </c>
      <c r="N56" s="93">
        <v>152</v>
      </c>
      <c r="O56" s="94">
        <f>VLOOKUP($C56,'ฐานประกาศ Z'!$E:$BB,O$1,0)</f>
        <v>152</v>
      </c>
      <c r="P56" s="95">
        <f t="shared" si="3"/>
        <v>0</v>
      </c>
      <c r="Q56" s="93">
        <v>132</v>
      </c>
      <c r="R56" s="94">
        <f>VLOOKUP($C56,'ฐานประกาศ Z'!$E:$BB,R$1,0)</f>
        <v>132</v>
      </c>
      <c r="S56" s="95">
        <f t="shared" si="4"/>
        <v>0</v>
      </c>
      <c r="T56" s="93">
        <v>131</v>
      </c>
      <c r="U56" s="94">
        <f>VLOOKUP($C56,'ฐานประกาศ Z'!$E:$BB,U$1,0)</f>
        <v>131</v>
      </c>
      <c r="V56" s="95">
        <f t="shared" si="5"/>
        <v>0</v>
      </c>
      <c r="W56" s="93">
        <v>142</v>
      </c>
      <c r="X56" s="94">
        <f>VLOOKUP($C56,'ฐานประกาศ Z'!$E:$BB,X$1,0)</f>
        <v>142</v>
      </c>
      <c r="Y56" s="95">
        <f t="shared" si="6"/>
        <v>0</v>
      </c>
      <c r="Z56" s="93">
        <v>133</v>
      </c>
      <c r="AA56" s="94">
        <f>VLOOKUP($C56,'ฐานประกาศ Z'!$E:$BB,AA$1,0)</f>
        <v>137</v>
      </c>
      <c r="AB56" s="95">
        <f t="shared" si="7"/>
        <v>4</v>
      </c>
      <c r="AC56" s="93">
        <v>131</v>
      </c>
      <c r="AD56" s="94">
        <f>VLOOKUP($C56,'ฐานประกาศ Z'!$E:$BB,AD$1,0)</f>
        <v>131</v>
      </c>
      <c r="AE56" s="95">
        <f t="shared" si="8"/>
        <v>0</v>
      </c>
      <c r="AF56" s="93">
        <v>92</v>
      </c>
      <c r="AG56" s="94">
        <f>VLOOKUP($C56,'ฐานประกาศ Z'!$E:$BB,AG$1,0)</f>
        <v>92</v>
      </c>
      <c r="AH56" s="95">
        <f t="shared" si="9"/>
        <v>0</v>
      </c>
      <c r="AI56" s="87"/>
    </row>
    <row r="57" spans="2:35" ht="18" customHeight="1" thickBot="1" x14ac:dyDescent="0.35">
      <c r="C57" s="85" t="s">
        <v>305</v>
      </c>
      <c r="D57" s="101" t="s">
        <v>307</v>
      </c>
      <c r="E57" s="96">
        <v>84</v>
      </c>
      <c r="F57" s="97">
        <f>VLOOKUP($C57,'ฐานประกาศ Z'!$E:$BB,F$1,0)</f>
        <v>84</v>
      </c>
      <c r="G57" s="98">
        <f t="shared" si="0"/>
        <v>0</v>
      </c>
      <c r="H57" s="96">
        <v>94</v>
      </c>
      <c r="I57" s="97">
        <f>VLOOKUP($C57,'ฐานประกาศ Z'!$E:$BB,I$1,0)</f>
        <v>94</v>
      </c>
      <c r="J57" s="98">
        <f t="shared" si="1"/>
        <v>0</v>
      </c>
      <c r="K57" s="96">
        <v>85</v>
      </c>
      <c r="L57" s="97">
        <f>VLOOKUP($C57,'ฐานประกาศ Z'!$E:$BB,L$1,0)</f>
        <v>85</v>
      </c>
      <c r="M57" s="98">
        <f t="shared" si="2"/>
        <v>0</v>
      </c>
      <c r="N57" s="96">
        <v>85</v>
      </c>
      <c r="O57" s="97">
        <f>VLOOKUP($C57,'ฐานประกาศ Z'!$E:$BB,O$1,0)</f>
        <v>85</v>
      </c>
      <c r="P57" s="98">
        <f t="shared" si="3"/>
        <v>0</v>
      </c>
      <c r="Q57" s="96">
        <v>88</v>
      </c>
      <c r="R57" s="97">
        <f>VLOOKUP($C57,'ฐานประกาศ Z'!$E:$BB,R$1,0)</f>
        <v>88</v>
      </c>
      <c r="S57" s="98">
        <f t="shared" si="4"/>
        <v>0</v>
      </c>
      <c r="T57" s="96">
        <v>88</v>
      </c>
      <c r="U57" s="97">
        <f>VLOOKUP($C57,'ฐานประกาศ Z'!$E:$BB,U$1,0)</f>
        <v>88</v>
      </c>
      <c r="V57" s="98">
        <f t="shared" si="5"/>
        <v>0</v>
      </c>
      <c r="W57" s="96">
        <v>109</v>
      </c>
      <c r="X57" s="97">
        <f>VLOOKUP($C57,'ฐานประกาศ Z'!$E:$BB,X$1,0)</f>
        <v>109</v>
      </c>
      <c r="Y57" s="98">
        <f t="shared" si="6"/>
        <v>0</v>
      </c>
      <c r="Z57" s="96">
        <v>94</v>
      </c>
      <c r="AA57" s="97">
        <f>VLOOKUP($C57,'ฐานประกาศ Z'!$E:$BB,AA$1,0)</f>
        <v>98</v>
      </c>
      <c r="AB57" s="98">
        <f t="shared" si="7"/>
        <v>4</v>
      </c>
      <c r="AC57" s="96">
        <v>88</v>
      </c>
      <c r="AD57" s="97">
        <f>VLOOKUP($C57,'ฐานประกาศ Z'!$E:$BB,AD$1,0)</f>
        <v>88</v>
      </c>
      <c r="AE57" s="98">
        <f t="shared" si="8"/>
        <v>0</v>
      </c>
      <c r="AF57" s="96">
        <v>78</v>
      </c>
      <c r="AG57" s="97">
        <f>VLOOKUP($C57,'ฐานประกาศ Z'!$E:$BB,AG$1,0)</f>
        <v>78</v>
      </c>
      <c r="AH57" s="98">
        <f t="shared" si="9"/>
        <v>0</v>
      </c>
      <c r="AI57" s="89"/>
    </row>
    <row r="58" spans="2:35" ht="9.75" customHeight="1" x14ac:dyDescent="0.3"/>
    <row r="59" spans="2:35" ht="21" customHeight="1" x14ac:dyDescent="0.3">
      <c r="D59" s="102" t="s">
        <v>1526</v>
      </c>
    </row>
    <row r="60" spans="2:35" ht="21" customHeight="1" x14ac:dyDescent="0.3">
      <c r="D60" s="102" t="s">
        <v>1527</v>
      </c>
    </row>
  </sheetData>
  <mergeCells count="15">
    <mergeCell ref="D3:AI3"/>
    <mergeCell ref="D4:AI4"/>
    <mergeCell ref="D5:AI5"/>
    <mergeCell ref="D7:D8"/>
    <mergeCell ref="E7:G7"/>
    <mergeCell ref="AI7:AI8"/>
    <mergeCell ref="H7:J7"/>
    <mergeCell ref="K7:M7"/>
    <mergeCell ref="Q7:S7"/>
    <mergeCell ref="N7:P7"/>
    <mergeCell ref="T7:V7"/>
    <mergeCell ref="W7:Y7"/>
    <mergeCell ref="Z7:AB7"/>
    <mergeCell ref="AC7:AE7"/>
    <mergeCell ref="AF7:AH7"/>
  </mergeCells>
  <printOptions horizontalCentered="1"/>
  <pageMargins left="0" right="0" top="0" bottom="0" header="0" footer="0"/>
  <pageSetup paperSize="9" scale="46" orientation="landscape" horizontalDpi="0" verticalDpi="0" r:id="rId1"/>
  <customProperties>
    <customPr name="_pios_id" r:id="rId2"/>
    <customPr name="EpmWorksheetKeyString_GUID" r:id="rId3"/>
  </customProperties>
  <ignoredErrors>
    <ignoredError sqref="G9:G57 F27 F52:F54 I9:J57 L9:M57 O9:P57 R9:S57 U9:V57 X9:Y57 AA9:AB57 AD9:AE57" formula="1"/>
  </ignoredErrors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H59"/>
  <sheetViews>
    <sheetView showGridLines="0" showZeros="0" zoomScale="80" zoomScaleNormal="80" workbookViewId="0">
      <pane ySplit="7" topLeftCell="A8" activePane="bottomLeft" state="frozen"/>
      <selection activeCell="D4" sqref="D4:H4"/>
      <selection pane="bottomLeft" activeCell="D4" sqref="D4:H4"/>
    </sheetView>
  </sheetViews>
  <sheetFormatPr defaultColWidth="9" defaultRowHeight="14" x14ac:dyDescent="0.3"/>
  <cols>
    <col min="1" max="1" width="3.83203125" style="84" customWidth="1"/>
    <col min="2" max="3" width="11.25" style="84" hidden="1" customWidth="1"/>
    <col min="4" max="4" width="39.83203125" style="84" customWidth="1"/>
    <col min="5" max="7" width="15.83203125" style="84" customWidth="1"/>
    <col min="8" max="8" width="39" style="84" customWidth="1"/>
    <col min="9" max="16384" width="9" style="84"/>
  </cols>
  <sheetData>
    <row r="1" spans="3:8" ht="4.5" customHeight="1" x14ac:dyDescent="0.3"/>
    <row r="2" spans="3:8" ht="27" customHeight="1" x14ac:dyDescent="0.3">
      <c r="D2" s="116" t="s">
        <v>1549</v>
      </c>
      <c r="E2" s="116"/>
      <c r="F2" s="116"/>
      <c r="G2" s="116"/>
      <c r="H2" s="116"/>
    </row>
    <row r="3" spans="3:8" ht="27" customHeight="1" x14ac:dyDescent="0.3">
      <c r="D3" s="116" t="s">
        <v>1550</v>
      </c>
      <c r="E3" s="116"/>
      <c r="F3" s="116"/>
      <c r="G3" s="116"/>
      <c r="H3" s="116"/>
    </row>
    <row r="4" spans="3:8" ht="27" customHeight="1" x14ac:dyDescent="0.3">
      <c r="D4" s="116" t="s">
        <v>1943</v>
      </c>
      <c r="E4" s="116"/>
      <c r="F4" s="116"/>
      <c r="G4" s="116"/>
      <c r="H4" s="116"/>
    </row>
    <row r="5" spans="3:8" ht="7.5" customHeight="1" thickBot="1" x14ac:dyDescent="0.35"/>
    <row r="6" spans="3:8" ht="25.5" customHeight="1" x14ac:dyDescent="0.3">
      <c r="D6" s="117" t="s">
        <v>1493</v>
      </c>
      <c r="E6" s="119" t="s">
        <v>1519</v>
      </c>
      <c r="F6" s="120"/>
      <c r="G6" s="121"/>
      <c r="H6" s="122" t="s">
        <v>30</v>
      </c>
    </row>
    <row r="7" spans="3:8" ht="22.5" customHeight="1" thickBot="1" x14ac:dyDescent="0.35">
      <c r="D7" s="118"/>
      <c r="E7" s="81" t="s">
        <v>1494</v>
      </c>
      <c r="F7" s="82" t="s">
        <v>1495</v>
      </c>
      <c r="G7" s="83" t="s">
        <v>1496</v>
      </c>
      <c r="H7" s="123"/>
    </row>
    <row r="8" spans="3:8" ht="18" customHeight="1" x14ac:dyDescent="0.3">
      <c r="C8" s="85" t="s">
        <v>60</v>
      </c>
      <c r="D8" s="99" t="s">
        <v>1497</v>
      </c>
      <c r="E8" s="90">
        <v>164</v>
      </c>
      <c r="F8" s="91">
        <f>VLOOKUP($C8,'ฐานประกาศ Z'!$E:$AX,17,0)</f>
        <v>161</v>
      </c>
      <c r="G8" s="92">
        <f>F8-E8</f>
        <v>-3</v>
      </c>
      <c r="H8" s="86"/>
    </row>
    <row r="9" spans="3:8" ht="18" customHeight="1" x14ac:dyDescent="0.3">
      <c r="C9" s="85" t="s">
        <v>106</v>
      </c>
      <c r="D9" s="100" t="s">
        <v>1498</v>
      </c>
      <c r="E9" s="93">
        <v>159</v>
      </c>
      <c r="F9" s="94">
        <f>VLOOKUP($C9,'ฐานประกาศ Z'!$E:$AX,17,0)</f>
        <v>158</v>
      </c>
      <c r="G9" s="95">
        <f t="shared" ref="G9:G56" si="0">F9-E9</f>
        <v>-1</v>
      </c>
      <c r="H9" s="87"/>
    </row>
    <row r="10" spans="3:8" ht="18" customHeight="1" x14ac:dyDescent="0.3">
      <c r="C10" s="85" t="s">
        <v>138</v>
      </c>
      <c r="D10" s="100" t="s">
        <v>1499</v>
      </c>
      <c r="E10" s="93">
        <v>225</v>
      </c>
      <c r="F10" s="94">
        <f>VLOOKUP($C10,'ฐานประกาศ Z'!$E:$AX,17,0)</f>
        <v>202</v>
      </c>
      <c r="G10" s="95">
        <f t="shared" si="0"/>
        <v>-23</v>
      </c>
      <c r="H10" s="87"/>
    </row>
    <row r="11" spans="3:8" ht="18" customHeight="1" x14ac:dyDescent="0.3">
      <c r="C11" s="85" t="s">
        <v>116</v>
      </c>
      <c r="D11" s="100" t="s">
        <v>829</v>
      </c>
      <c r="E11" s="93">
        <v>168</v>
      </c>
      <c r="F11" s="94">
        <f>VLOOKUP($C11,'ฐานประกาศ Z'!$E:$AX,17,0)</f>
        <v>161</v>
      </c>
      <c r="G11" s="95">
        <f t="shared" si="0"/>
        <v>-7</v>
      </c>
      <c r="H11" s="87"/>
    </row>
    <row r="12" spans="3:8" ht="18" customHeight="1" x14ac:dyDescent="0.3">
      <c r="C12" s="85" t="s">
        <v>147</v>
      </c>
      <c r="D12" s="100" t="s">
        <v>1500</v>
      </c>
      <c r="E12" s="93">
        <v>188</v>
      </c>
      <c r="F12" s="94">
        <f>VLOOKUP($C12,'ฐานประกาศ Z'!$E:$AX,17,0)</f>
        <v>173</v>
      </c>
      <c r="G12" s="95">
        <f t="shared" si="0"/>
        <v>-15</v>
      </c>
      <c r="H12" s="87"/>
    </row>
    <row r="13" spans="3:8" ht="18" customHeight="1" x14ac:dyDescent="0.3">
      <c r="C13" s="85" t="s">
        <v>73</v>
      </c>
      <c r="D13" s="100" t="s">
        <v>1501</v>
      </c>
      <c r="E13" s="93">
        <v>206</v>
      </c>
      <c r="F13" s="94">
        <f>VLOOKUP($C13,'ฐานประกาศ Z'!$E:$AX,17,0)</f>
        <v>186</v>
      </c>
      <c r="G13" s="95">
        <f t="shared" si="0"/>
        <v>-20</v>
      </c>
      <c r="H13" s="87"/>
    </row>
    <row r="14" spans="3:8" ht="18" customHeight="1" x14ac:dyDescent="0.3">
      <c r="C14" s="85" t="s">
        <v>159</v>
      </c>
      <c r="D14" s="100" t="s">
        <v>1502</v>
      </c>
      <c r="E14" s="93">
        <v>161</v>
      </c>
      <c r="F14" s="94">
        <f>VLOOKUP($C14,'ฐานประกาศ Z'!$E:$AX,17,0)</f>
        <v>156</v>
      </c>
      <c r="G14" s="95">
        <f t="shared" si="0"/>
        <v>-5</v>
      </c>
      <c r="H14" s="87"/>
    </row>
    <row r="15" spans="3:8" ht="18" customHeight="1" x14ac:dyDescent="0.3">
      <c r="C15" s="85" t="s">
        <v>187</v>
      </c>
      <c r="D15" s="100" t="s">
        <v>1503</v>
      </c>
      <c r="E15" s="93">
        <v>263</v>
      </c>
      <c r="F15" s="94">
        <f>VLOOKUP($C15,'ฐานประกาศ Z'!$E:$AX,17,0)</f>
        <v>266</v>
      </c>
      <c r="G15" s="95">
        <f t="shared" si="0"/>
        <v>3</v>
      </c>
      <c r="H15" s="87"/>
    </row>
    <row r="16" spans="3:8" ht="18" customHeight="1" x14ac:dyDescent="0.3">
      <c r="C16" s="85" t="s">
        <v>192</v>
      </c>
      <c r="D16" s="100" t="s">
        <v>1504</v>
      </c>
      <c r="E16" s="93">
        <v>136</v>
      </c>
      <c r="F16" s="94">
        <f>VLOOKUP($C16,'ฐานประกาศ Z'!$E:$AX,17,0)</f>
        <v>150</v>
      </c>
      <c r="G16" s="95">
        <f t="shared" si="0"/>
        <v>14</v>
      </c>
      <c r="H16" s="87"/>
    </row>
    <row r="17" spans="2:8" ht="18" customHeight="1" x14ac:dyDescent="0.3">
      <c r="C17" s="85" t="s">
        <v>233</v>
      </c>
      <c r="D17" s="100" t="s">
        <v>1505</v>
      </c>
      <c r="E17" s="93">
        <v>157</v>
      </c>
      <c r="F17" s="94">
        <f>VLOOKUP($C17,'ฐานประกาศ Z'!$E:$AX,17,0)</f>
        <v>156</v>
      </c>
      <c r="G17" s="95">
        <f t="shared" si="0"/>
        <v>-1</v>
      </c>
      <c r="H17" s="87"/>
    </row>
    <row r="18" spans="2:8" ht="18" customHeight="1" x14ac:dyDescent="0.3">
      <c r="C18" s="85" t="s">
        <v>222</v>
      </c>
      <c r="D18" s="100" t="s">
        <v>845</v>
      </c>
      <c r="E18" s="93">
        <v>40</v>
      </c>
      <c r="F18" s="94">
        <f>VLOOKUP($C18,'ฐานประกาศ Z'!$E:$AX,17,0)</f>
        <v>58</v>
      </c>
      <c r="G18" s="95">
        <f t="shared" si="0"/>
        <v>18</v>
      </c>
      <c r="H18" s="87"/>
    </row>
    <row r="19" spans="2:8" ht="18" customHeight="1" x14ac:dyDescent="0.3">
      <c r="C19" s="85" t="s">
        <v>218</v>
      </c>
      <c r="D19" s="100" t="s">
        <v>1506</v>
      </c>
      <c r="E19" s="93">
        <v>9</v>
      </c>
      <c r="F19" s="94">
        <f>VLOOKUP($C19,'ฐานประกาศ Z'!$E:$AX,17,0)</f>
        <v>9</v>
      </c>
      <c r="G19" s="95">
        <f t="shared" si="0"/>
        <v>0</v>
      </c>
      <c r="H19" s="87"/>
    </row>
    <row r="20" spans="2:8" ht="18" customHeight="1" x14ac:dyDescent="0.3">
      <c r="C20" s="85" t="s">
        <v>207</v>
      </c>
      <c r="D20" s="100" t="s">
        <v>843</v>
      </c>
      <c r="E20" s="93">
        <v>2</v>
      </c>
      <c r="F20" s="94">
        <f>VLOOKUP($C20,'ฐานประกาศ Z'!$E:$AX,17,0)</f>
        <v>2</v>
      </c>
      <c r="G20" s="95">
        <f t="shared" si="0"/>
        <v>0</v>
      </c>
      <c r="H20" s="87"/>
    </row>
    <row r="21" spans="2:8" ht="18" customHeight="1" x14ac:dyDescent="0.3">
      <c r="C21" s="85" t="s">
        <v>228</v>
      </c>
      <c r="D21" s="100" t="s">
        <v>1507</v>
      </c>
      <c r="E21" s="93">
        <v>60</v>
      </c>
      <c r="F21" s="94">
        <f>VLOOKUP($C21,'ฐานประกาศ Z'!$E:$AX,17,0)</f>
        <v>66</v>
      </c>
      <c r="G21" s="95">
        <f t="shared" si="0"/>
        <v>6</v>
      </c>
      <c r="H21" s="87"/>
    </row>
    <row r="22" spans="2:8" ht="18" customHeight="1" x14ac:dyDescent="0.3">
      <c r="C22" s="85" t="s">
        <v>245</v>
      </c>
      <c r="D22" s="100" t="s">
        <v>1508</v>
      </c>
      <c r="E22" s="93">
        <v>77</v>
      </c>
      <c r="F22" s="94">
        <f>VLOOKUP($C22,'ฐานประกาศ Z'!$E:$AX,17,0)</f>
        <v>81</v>
      </c>
      <c r="G22" s="95">
        <f t="shared" si="0"/>
        <v>4</v>
      </c>
      <c r="H22" s="87"/>
    </row>
    <row r="23" spans="2:8" ht="18" customHeight="1" x14ac:dyDescent="0.3">
      <c r="C23" s="85" t="s">
        <v>251</v>
      </c>
      <c r="D23" s="100" t="s">
        <v>250</v>
      </c>
      <c r="E23" s="93">
        <v>79</v>
      </c>
      <c r="F23" s="94">
        <f>VLOOKUP($C23,'ฐานประกาศ Z'!$E:$AX,17,0)</f>
        <v>84</v>
      </c>
      <c r="G23" s="95">
        <f t="shared" si="0"/>
        <v>5</v>
      </c>
      <c r="H23" s="87"/>
    </row>
    <row r="24" spans="2:8" ht="18" customHeight="1" x14ac:dyDescent="0.3">
      <c r="C24" s="85" t="s">
        <v>259</v>
      </c>
      <c r="D24" s="100" t="s">
        <v>1509</v>
      </c>
      <c r="E24" s="93">
        <v>81</v>
      </c>
      <c r="F24" s="94">
        <f>VLOOKUP($C24,'ฐานประกาศ Z'!$E:$AX,17,0)</f>
        <v>95</v>
      </c>
      <c r="G24" s="95">
        <f t="shared" si="0"/>
        <v>14</v>
      </c>
      <c r="H24" s="87"/>
    </row>
    <row r="25" spans="2:8" ht="18" customHeight="1" x14ac:dyDescent="0.3">
      <c r="C25" s="85" t="s">
        <v>265</v>
      </c>
      <c r="D25" s="100" t="s">
        <v>264</v>
      </c>
      <c r="E25" s="93">
        <v>85</v>
      </c>
      <c r="F25" s="94">
        <f>VLOOKUP($C25,'ฐานประกาศ Z'!$E:$AX,17,0)</f>
        <v>98</v>
      </c>
      <c r="G25" s="95">
        <f t="shared" si="0"/>
        <v>13</v>
      </c>
      <c r="H25" s="87"/>
    </row>
    <row r="26" spans="2:8" ht="18" customHeight="1" x14ac:dyDescent="0.3">
      <c r="B26" s="88" t="s">
        <v>269</v>
      </c>
      <c r="C26" s="88" t="s">
        <v>273</v>
      </c>
      <c r="D26" s="100" t="s">
        <v>270</v>
      </c>
      <c r="E26" s="93">
        <v>37</v>
      </c>
      <c r="F26" s="94">
        <f>IF(VLOOKUP($C26,'ฐานประกาศ Z'!$E:$AX,17,0)=0,VLOOKUP($B26,'ฐานประกาศ Z'!$E:$AX,17,0),VLOOKUP($C26,'ฐานประกาศ Z'!$E:$AX,17,0))</f>
        <v>48</v>
      </c>
      <c r="G26" s="95">
        <f t="shared" si="0"/>
        <v>11</v>
      </c>
      <c r="H26" s="87"/>
    </row>
    <row r="27" spans="2:8" ht="18" customHeight="1" x14ac:dyDescent="0.3">
      <c r="B27" s="85"/>
      <c r="C27" s="103" t="s">
        <v>846</v>
      </c>
      <c r="D27" s="100" t="s">
        <v>847</v>
      </c>
      <c r="E27" s="93">
        <v>40</v>
      </c>
      <c r="F27" s="94">
        <f>VLOOKUP($C27,'ฐานประกาศ Z'!$E:$AX,17,0)</f>
        <v>50</v>
      </c>
      <c r="G27" s="95">
        <f t="shared" si="0"/>
        <v>10</v>
      </c>
      <c r="H27" s="87"/>
    </row>
    <row r="28" spans="2:8" ht="18" customHeight="1" x14ac:dyDescent="0.3">
      <c r="C28" s="85" t="s">
        <v>277</v>
      </c>
      <c r="D28" s="100" t="s">
        <v>1510</v>
      </c>
      <c r="E28" s="93">
        <v>53</v>
      </c>
      <c r="F28" s="94">
        <f>VLOOKUP($C28,'ฐานประกาศ Z'!$E:$AX,17,0)</f>
        <v>61</v>
      </c>
      <c r="G28" s="95">
        <f t="shared" si="0"/>
        <v>8</v>
      </c>
      <c r="H28" s="87"/>
    </row>
    <row r="29" spans="2:8" ht="18" customHeight="1" x14ac:dyDescent="0.3">
      <c r="B29" s="88" t="s">
        <v>420</v>
      </c>
      <c r="C29" s="88" t="s">
        <v>418</v>
      </c>
      <c r="D29" s="100" t="s">
        <v>419</v>
      </c>
      <c r="E29" s="93">
        <v>62</v>
      </c>
      <c r="F29" s="94">
        <f>IF(VLOOKUP($C29,'ฐานประกาศ Z'!$E:$AX,17,0)=0,VLOOKUP($B29,'ฐานประกาศ Z'!$E:$AX,17,0),VLOOKUP($C29,'ฐานประกาศ Z'!$E:$AX,17,0))</f>
        <v>73</v>
      </c>
      <c r="G29" s="95">
        <f t="shared" si="0"/>
        <v>11</v>
      </c>
      <c r="H29" s="87"/>
    </row>
    <row r="30" spans="2:8" ht="18" customHeight="1" x14ac:dyDescent="0.3">
      <c r="B30" s="88" t="s">
        <v>428</v>
      </c>
      <c r="C30" s="88" t="s">
        <v>422</v>
      </c>
      <c r="D30" s="100" t="s">
        <v>424</v>
      </c>
      <c r="E30" s="93">
        <v>41</v>
      </c>
      <c r="F30" s="94">
        <f>IF(VLOOKUP($C30,'ฐานประกาศ Z'!$E:$AX,17,0)=0,VLOOKUP($B30,'ฐานประกาศ Z'!$E:$AX,17,0),VLOOKUP($C30,'ฐานประกาศ Z'!$E:$AX,17,0))</f>
        <v>60</v>
      </c>
      <c r="G30" s="95">
        <f t="shared" si="0"/>
        <v>19</v>
      </c>
      <c r="H30" s="87"/>
    </row>
    <row r="31" spans="2:8" ht="18" customHeight="1" x14ac:dyDescent="0.3">
      <c r="B31" s="88" t="s">
        <v>436</v>
      </c>
      <c r="C31" s="88" t="s">
        <v>430</v>
      </c>
      <c r="D31" s="100" t="s">
        <v>432</v>
      </c>
      <c r="E31" s="93">
        <v>20</v>
      </c>
      <c r="F31" s="94">
        <f>IF(VLOOKUP($C31,'ฐานประกาศ Z'!$E:$AX,17,0)=0,VLOOKUP($B31,'ฐานประกาศ Z'!$E:$AX,17,0),VLOOKUP($C31,'ฐานประกาศ Z'!$E:$AX,17,0))</f>
        <v>21</v>
      </c>
      <c r="G31" s="95">
        <f t="shared" si="0"/>
        <v>1</v>
      </c>
      <c r="H31" s="87"/>
    </row>
    <row r="32" spans="2:8" ht="18" customHeight="1" x14ac:dyDescent="0.3">
      <c r="B32" s="88" t="s">
        <v>450</v>
      </c>
      <c r="C32" s="88" t="s">
        <v>444</v>
      </c>
      <c r="D32" s="100" t="s">
        <v>446</v>
      </c>
      <c r="E32" s="93">
        <v>71</v>
      </c>
      <c r="F32" s="94">
        <f>IF(VLOOKUP($C32,'ฐานประกาศ Z'!$E:$AX,17,0)=0,VLOOKUP($B32,'ฐานประกาศ Z'!$E:$AX,17,0),VLOOKUP($C32,'ฐานประกาศ Z'!$E:$AX,17,0))</f>
        <v>57</v>
      </c>
      <c r="G32" s="95">
        <f t="shared" si="0"/>
        <v>-14</v>
      </c>
      <c r="H32" s="87"/>
    </row>
    <row r="33" spans="2:8" ht="18" customHeight="1" x14ac:dyDescent="0.3">
      <c r="B33" s="88" t="s">
        <v>464</v>
      </c>
      <c r="C33" s="88" t="s">
        <v>456</v>
      </c>
      <c r="D33" s="100" t="s">
        <v>458</v>
      </c>
      <c r="E33" s="93">
        <v>159</v>
      </c>
      <c r="F33" s="94">
        <f>IF(VLOOKUP($C33,'ฐานประกาศ Z'!$E:$AX,17,0)=0,VLOOKUP($B33,'ฐานประกาศ Z'!$E:$AX,17,0),VLOOKUP($C33,'ฐานประกาศ Z'!$E:$AX,17,0))</f>
        <v>165</v>
      </c>
      <c r="G33" s="95">
        <f t="shared" si="0"/>
        <v>6</v>
      </c>
      <c r="H33" s="87"/>
    </row>
    <row r="34" spans="2:8" ht="18" customHeight="1" x14ac:dyDescent="0.3">
      <c r="B34" s="88" t="s">
        <v>474</v>
      </c>
      <c r="C34" s="88" t="s">
        <v>468</v>
      </c>
      <c r="D34" s="100" t="s">
        <v>470</v>
      </c>
      <c r="E34" s="93">
        <v>64</v>
      </c>
      <c r="F34" s="94">
        <f>IF(VLOOKUP($C34,'ฐานประกาศ Z'!$E:$AX,17,0)=0,VLOOKUP($B34,'ฐานประกาศ Z'!$E:$AX,17,0),VLOOKUP($C34,'ฐานประกาศ Z'!$E:$AX,17,0))</f>
        <v>89</v>
      </c>
      <c r="G34" s="95">
        <f t="shared" si="0"/>
        <v>25</v>
      </c>
      <c r="H34" s="87"/>
    </row>
    <row r="35" spans="2:8" ht="18" customHeight="1" x14ac:dyDescent="0.3">
      <c r="C35" s="85" t="s">
        <v>478</v>
      </c>
      <c r="D35" s="100" t="s">
        <v>480</v>
      </c>
      <c r="E35" s="93">
        <v>153</v>
      </c>
      <c r="F35" s="94">
        <f>VLOOKUP($C35,'ฐานประกาศ Z'!$E:$AX,17,0)</f>
        <v>165</v>
      </c>
      <c r="G35" s="95">
        <f t="shared" si="0"/>
        <v>12</v>
      </c>
      <c r="H35" s="87"/>
    </row>
    <row r="36" spans="2:8" ht="18" customHeight="1" x14ac:dyDescent="0.3">
      <c r="C36" s="85" t="s">
        <v>484</v>
      </c>
      <c r="D36" s="100" t="s">
        <v>486</v>
      </c>
      <c r="E36" s="93">
        <v>104</v>
      </c>
      <c r="F36" s="94">
        <f>VLOOKUP($C36,'ฐานประกาศ Z'!$E:$AX,17,0)</f>
        <v>127</v>
      </c>
      <c r="G36" s="95">
        <f t="shared" si="0"/>
        <v>23</v>
      </c>
      <c r="H36" s="87"/>
    </row>
    <row r="37" spans="2:8" ht="18" customHeight="1" x14ac:dyDescent="0.3">
      <c r="B37" s="88" t="s">
        <v>504</v>
      </c>
      <c r="C37" s="88" t="s">
        <v>496</v>
      </c>
      <c r="D37" s="100" t="s">
        <v>498</v>
      </c>
      <c r="E37" s="93">
        <v>19</v>
      </c>
      <c r="F37" s="94">
        <f>IF(VLOOKUP($C37,'ฐานประกาศ Z'!$E:$AX,17,0)=0,VLOOKUP($B37,'ฐานประกาศ Z'!$E:$AX,17,0),VLOOKUP($C37,'ฐานประกาศ Z'!$E:$AX,17,0))</f>
        <v>17</v>
      </c>
      <c r="G37" s="95">
        <f t="shared" si="0"/>
        <v>-2</v>
      </c>
      <c r="H37" s="87"/>
    </row>
    <row r="38" spans="2:8" ht="18" customHeight="1" x14ac:dyDescent="0.3">
      <c r="B38" s="88" t="s">
        <v>511</v>
      </c>
      <c r="C38" s="88" t="s">
        <v>506</v>
      </c>
      <c r="D38" s="100" t="s">
        <v>508</v>
      </c>
      <c r="E38" s="93">
        <v>46</v>
      </c>
      <c r="F38" s="94">
        <f>IF(VLOOKUP($C38,'ฐานประกาศ Z'!$E:$AX,17,0)=0,VLOOKUP($B38,'ฐานประกาศ Z'!$E:$AX,17,0),VLOOKUP($C38,'ฐานประกาศ Z'!$E:$AX,17,0))</f>
        <v>50</v>
      </c>
      <c r="G38" s="95">
        <f t="shared" si="0"/>
        <v>4</v>
      </c>
      <c r="H38" s="87"/>
    </row>
    <row r="39" spans="2:8" ht="18" customHeight="1" x14ac:dyDescent="0.3">
      <c r="C39" s="85" t="s">
        <v>516</v>
      </c>
      <c r="D39" s="100" t="s">
        <v>518</v>
      </c>
      <c r="E39" s="93">
        <v>51</v>
      </c>
      <c r="F39" s="94">
        <f>VLOOKUP($C39,'ฐานประกาศ Z'!$E:$AX,17,0)</f>
        <v>74</v>
      </c>
      <c r="G39" s="95">
        <f t="shared" si="0"/>
        <v>23</v>
      </c>
      <c r="H39" s="87"/>
    </row>
    <row r="40" spans="2:8" ht="18" customHeight="1" x14ac:dyDescent="0.3">
      <c r="C40" s="85" t="s">
        <v>374</v>
      </c>
      <c r="D40" s="100" t="s">
        <v>1511</v>
      </c>
      <c r="E40" s="93">
        <v>67</v>
      </c>
      <c r="F40" s="94">
        <f>VLOOKUP($C40,'ฐานประกาศ Z'!$E:$AX,17,0)</f>
        <v>75</v>
      </c>
      <c r="G40" s="95">
        <f t="shared" si="0"/>
        <v>8</v>
      </c>
      <c r="H40" s="87"/>
    </row>
    <row r="41" spans="2:8" ht="18" customHeight="1" x14ac:dyDescent="0.3">
      <c r="C41" s="85" t="s">
        <v>376</v>
      </c>
      <c r="D41" s="100" t="s">
        <v>1512</v>
      </c>
      <c r="E41" s="93">
        <v>51</v>
      </c>
      <c r="F41" s="94">
        <f>VLOOKUP($C41,'ฐานประกาศ Z'!$E:$AX,17,0)</f>
        <v>59</v>
      </c>
      <c r="G41" s="95">
        <f t="shared" si="0"/>
        <v>8</v>
      </c>
      <c r="H41" s="87"/>
    </row>
    <row r="42" spans="2:8" ht="18" customHeight="1" x14ac:dyDescent="0.3">
      <c r="C42" s="85" t="s">
        <v>385</v>
      </c>
      <c r="D42" s="100" t="s">
        <v>1513</v>
      </c>
      <c r="E42" s="93">
        <v>72</v>
      </c>
      <c r="F42" s="94">
        <f>VLOOKUP($C42,'ฐานประกาศ Z'!$E:$AX,17,0)</f>
        <v>78</v>
      </c>
      <c r="G42" s="95">
        <f t="shared" si="0"/>
        <v>6</v>
      </c>
      <c r="H42" s="87"/>
    </row>
    <row r="43" spans="2:8" ht="18" customHeight="1" x14ac:dyDescent="0.3">
      <c r="C43" s="85" t="s">
        <v>364</v>
      </c>
      <c r="D43" s="100" t="s">
        <v>855</v>
      </c>
      <c r="E43" s="93">
        <v>47</v>
      </c>
      <c r="F43" s="94">
        <f>VLOOKUP($C43,'ฐานประกาศ Z'!$E:$AX,17,0)</f>
        <v>52</v>
      </c>
      <c r="G43" s="95">
        <f t="shared" si="0"/>
        <v>5</v>
      </c>
      <c r="H43" s="87"/>
    </row>
    <row r="44" spans="2:8" ht="18" customHeight="1" x14ac:dyDescent="0.3">
      <c r="C44" s="85" t="s">
        <v>383</v>
      </c>
      <c r="D44" s="100" t="s">
        <v>1514</v>
      </c>
      <c r="E44" s="93">
        <v>50</v>
      </c>
      <c r="F44" s="94">
        <f>VLOOKUP($C44,'ฐานประกาศ Z'!$E:$AX,17,0)</f>
        <v>57</v>
      </c>
      <c r="G44" s="95">
        <f t="shared" si="0"/>
        <v>7</v>
      </c>
      <c r="H44" s="87"/>
    </row>
    <row r="45" spans="2:8" ht="18" customHeight="1" x14ac:dyDescent="0.3">
      <c r="C45" s="85" t="s">
        <v>336</v>
      </c>
      <c r="D45" s="100" t="s">
        <v>1515</v>
      </c>
      <c r="E45" s="93">
        <v>48</v>
      </c>
      <c r="F45" s="94">
        <f>VLOOKUP($C45,'ฐานประกาศ Z'!$E:$AX,17,0)</f>
        <v>66</v>
      </c>
      <c r="G45" s="95">
        <f t="shared" si="0"/>
        <v>18</v>
      </c>
      <c r="H45" s="87"/>
    </row>
    <row r="46" spans="2:8" ht="18" customHeight="1" x14ac:dyDescent="0.3">
      <c r="C46" s="85" t="s">
        <v>242</v>
      </c>
      <c r="D46" s="100" t="s">
        <v>1034</v>
      </c>
      <c r="E46" s="93">
        <v>59</v>
      </c>
      <c r="F46" s="94">
        <f>VLOOKUP($C46,'ฐานประกาศ Z'!$E:$AX,17,0)</f>
        <v>65</v>
      </c>
      <c r="G46" s="95">
        <f t="shared" si="0"/>
        <v>6</v>
      </c>
      <c r="H46" s="87"/>
    </row>
    <row r="47" spans="2:8" ht="18" customHeight="1" x14ac:dyDescent="0.3">
      <c r="C47" s="85" t="s">
        <v>402</v>
      </c>
      <c r="D47" s="100" t="s">
        <v>1516</v>
      </c>
      <c r="E47" s="93">
        <v>67</v>
      </c>
      <c r="F47" s="94">
        <f>VLOOKUP($C47,'ฐานประกาศ Z'!$E:$AX,17,0)</f>
        <v>69</v>
      </c>
      <c r="G47" s="95">
        <f t="shared" si="0"/>
        <v>2</v>
      </c>
      <c r="H47" s="87"/>
    </row>
    <row r="48" spans="2:8" ht="18" customHeight="1" x14ac:dyDescent="0.3">
      <c r="B48" s="88" t="s">
        <v>399</v>
      </c>
      <c r="C48" s="88" t="s">
        <v>409</v>
      </c>
      <c r="D48" s="100" t="s">
        <v>410</v>
      </c>
      <c r="E48" s="93">
        <v>59</v>
      </c>
      <c r="F48" s="94">
        <f>IF(VLOOKUP($C48,'ฐานประกาศ Z'!$E:$AX,17,0)=0,VLOOKUP($B48,'ฐานประกาศ Z'!$E:$AX,17,0),VLOOKUP($C48,'ฐานประกาศ Z'!$E:$AX,17,0))</f>
        <v>67</v>
      </c>
      <c r="G48" s="95">
        <f t="shared" si="0"/>
        <v>8</v>
      </c>
      <c r="H48" s="87"/>
    </row>
    <row r="49" spans="2:8" ht="18" customHeight="1" x14ac:dyDescent="0.3">
      <c r="B49" s="88" t="s">
        <v>552</v>
      </c>
      <c r="C49" s="88" t="s">
        <v>549</v>
      </c>
      <c r="D49" s="100" t="s">
        <v>551</v>
      </c>
      <c r="E49" s="93">
        <v>59</v>
      </c>
      <c r="F49" s="94">
        <f>IF(VLOOKUP($C49,'ฐานประกาศ Z'!$E:$AX,17,0)=0,VLOOKUP($B49,'ฐานประกาศ Z'!$E:$AX,17,0),VLOOKUP($C49,'ฐานประกาศ Z'!$E:$AX,17,0))</f>
        <v>61</v>
      </c>
      <c r="G49" s="95">
        <f t="shared" si="0"/>
        <v>2</v>
      </c>
      <c r="H49" s="87"/>
    </row>
    <row r="50" spans="2:8" ht="18" customHeight="1" x14ac:dyDescent="0.3">
      <c r="B50" s="88" t="s">
        <v>1428</v>
      </c>
      <c r="C50" s="88" t="s">
        <v>982</v>
      </c>
      <c r="D50" s="100" t="s">
        <v>983</v>
      </c>
      <c r="E50" s="93">
        <v>42</v>
      </c>
      <c r="F50" s="94">
        <f>IF(VLOOKUP($C50,'ฐานประกาศ Z'!$E:$AX,17,0)=0,VLOOKUP($B50,'ฐานประกาศ Z'!$E:$AX,17,0),VLOOKUP($C50,'ฐานประกาศ Z'!$E:$AX,17,0))</f>
        <v>43</v>
      </c>
      <c r="G50" s="95">
        <f t="shared" si="0"/>
        <v>1</v>
      </c>
      <c r="H50" s="87"/>
    </row>
    <row r="51" spans="2:8" ht="18" customHeight="1" x14ac:dyDescent="0.3">
      <c r="C51" s="85" t="s">
        <v>884</v>
      </c>
      <c r="D51" s="100" t="s">
        <v>885</v>
      </c>
      <c r="E51" s="93">
        <v>24</v>
      </c>
      <c r="F51" s="94">
        <f>VLOOKUP($C51,'ฐานประกาศ Z'!$E:$AX,17,0)</f>
        <v>26</v>
      </c>
      <c r="G51" s="95">
        <f t="shared" si="0"/>
        <v>2</v>
      </c>
      <c r="H51" s="87"/>
    </row>
    <row r="52" spans="2:8" ht="18" customHeight="1" x14ac:dyDescent="0.3">
      <c r="B52" s="88" t="s">
        <v>390</v>
      </c>
      <c r="C52" s="88" t="s">
        <v>411</v>
      </c>
      <c r="D52" s="100" t="s">
        <v>1517</v>
      </c>
      <c r="E52" s="93">
        <v>57</v>
      </c>
      <c r="F52" s="94">
        <f>IF(VLOOKUP($C52,'ฐานประกาศ Z'!$E:$AX,17,0)=0,VLOOKUP($B52,'ฐานประกาศ Z'!$E:$AX,17,0),VLOOKUP($C52,'ฐานประกาศ Z'!$E:$AX,17,0))</f>
        <v>61</v>
      </c>
      <c r="G52" s="95">
        <f t="shared" si="0"/>
        <v>4</v>
      </c>
      <c r="H52" s="87"/>
    </row>
    <row r="53" spans="2:8" ht="18" customHeight="1" x14ac:dyDescent="0.3">
      <c r="C53" s="85" t="s">
        <v>358</v>
      </c>
      <c r="D53" s="100" t="s">
        <v>548</v>
      </c>
      <c r="E53" s="93">
        <v>24</v>
      </c>
      <c r="F53" s="94">
        <f>VLOOKUP($C53,'ฐานประกาศ Z'!$E:$AX,17,0)</f>
        <v>26</v>
      </c>
      <c r="G53" s="95">
        <f t="shared" si="0"/>
        <v>2</v>
      </c>
      <c r="H53" s="87"/>
    </row>
    <row r="54" spans="2:8" ht="18" customHeight="1" x14ac:dyDescent="0.3">
      <c r="B54" s="88" t="s">
        <v>323</v>
      </c>
      <c r="C54" s="88" t="s">
        <v>319</v>
      </c>
      <c r="D54" s="100" t="s">
        <v>320</v>
      </c>
      <c r="E54" s="93">
        <v>65</v>
      </c>
      <c r="F54" s="94">
        <f>IF(VLOOKUP($C54,'ฐานประกาศ Z'!$E:$AX,17,0)=0,VLOOKUP($B54,'ฐานประกาศ Z'!$E:$AX,17,0),VLOOKUP($C54,'ฐานประกาศ Z'!$E:$AX,17,0))</f>
        <v>61</v>
      </c>
      <c r="G54" s="95">
        <f t="shared" si="0"/>
        <v>-4</v>
      </c>
      <c r="H54" s="87"/>
    </row>
    <row r="55" spans="2:8" ht="18" customHeight="1" x14ac:dyDescent="0.3">
      <c r="C55" s="85" t="s">
        <v>298</v>
      </c>
      <c r="D55" s="100" t="s">
        <v>300</v>
      </c>
      <c r="E55" s="93">
        <v>132</v>
      </c>
      <c r="F55" s="94">
        <f>VLOOKUP($C55,'ฐานประกาศ Z'!$E:$AX,17,0)</f>
        <v>131</v>
      </c>
      <c r="G55" s="95">
        <f t="shared" si="0"/>
        <v>-1</v>
      </c>
      <c r="H55" s="87"/>
    </row>
    <row r="56" spans="2:8" ht="18" customHeight="1" thickBot="1" x14ac:dyDescent="0.35">
      <c r="C56" s="85" t="s">
        <v>305</v>
      </c>
      <c r="D56" s="101" t="s">
        <v>307</v>
      </c>
      <c r="E56" s="96">
        <v>81</v>
      </c>
      <c r="F56" s="97">
        <f>VLOOKUP($C56,'ฐานประกาศ Z'!$E:$AX,17,0)</f>
        <v>88</v>
      </c>
      <c r="G56" s="98">
        <f t="shared" si="0"/>
        <v>7</v>
      </c>
      <c r="H56" s="89"/>
    </row>
    <row r="57" spans="2:8" ht="9.75" customHeight="1" x14ac:dyDescent="0.3"/>
    <row r="58" spans="2:8" ht="21" customHeight="1" x14ac:dyDescent="0.3">
      <c r="D58" s="102" t="s">
        <v>1526</v>
      </c>
    </row>
    <row r="59" spans="2:8" ht="21" customHeight="1" x14ac:dyDescent="0.3">
      <c r="D59" s="102" t="s">
        <v>1527</v>
      </c>
    </row>
  </sheetData>
  <mergeCells count="6">
    <mergeCell ref="D2:H2"/>
    <mergeCell ref="D3:H3"/>
    <mergeCell ref="D4:H4"/>
    <mergeCell ref="D6:D7"/>
    <mergeCell ref="E6:G6"/>
    <mergeCell ref="H6:H7"/>
  </mergeCells>
  <pageMargins left="0.7" right="0.7" top="0.75" bottom="0.75" header="0.3" footer="0.3"/>
  <customProperties>
    <customPr name="_pios_id" r:id="rId1"/>
    <customPr name="EpmWorksheetKeyString_GUID" r:id="rId2"/>
  </customProperties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theme="4" tint="-0.499984740745262"/>
    <pageSetUpPr fitToPage="1"/>
  </sheetPr>
  <dimension ref="A1:BG809"/>
  <sheetViews>
    <sheetView showZeros="0" tabSelected="1" topLeftCell="E7" zoomScale="55" zoomScaleNormal="55" workbookViewId="0">
      <pane xSplit="6" ySplit="10" topLeftCell="K17" activePane="bottomRight" state="frozen"/>
      <selection activeCell="E7" sqref="E7"/>
      <selection pane="topRight" activeCell="K7" sqref="K7"/>
      <selection pane="bottomLeft" activeCell="E17" sqref="E17"/>
      <selection pane="bottomRight" activeCell="K17" sqref="K17"/>
    </sheetView>
  </sheetViews>
  <sheetFormatPr defaultColWidth="9.08203125" defaultRowHeight="20" x14ac:dyDescent="0.4"/>
  <cols>
    <col min="1" max="1" width="13.25" style="2" hidden="1" customWidth="1"/>
    <col min="2" max="2" width="17.33203125" style="2" hidden="1" customWidth="1"/>
    <col min="3" max="3" width="8" style="2" hidden="1" customWidth="1"/>
    <col min="4" max="4" width="26" style="2" hidden="1" customWidth="1"/>
    <col min="5" max="5" width="16.75" style="2" customWidth="1"/>
    <col min="6" max="6" width="7.25" style="2" hidden="1" customWidth="1"/>
    <col min="7" max="7" width="49.58203125" style="2" customWidth="1"/>
    <col min="8" max="8" width="11.25" style="2" customWidth="1"/>
    <col min="9" max="9" width="13.75" style="8" hidden="1" customWidth="1"/>
    <col min="10" max="10" width="23.83203125" style="8" hidden="1" customWidth="1"/>
    <col min="11" max="11" width="10.58203125" style="8" customWidth="1"/>
    <col min="12" max="12" width="12.58203125" style="2" customWidth="1"/>
    <col min="13" max="13" width="12.75" style="2" customWidth="1"/>
    <col min="14" max="14" width="11" style="2" customWidth="1"/>
    <col min="15" max="15" width="10.58203125" style="8" customWidth="1"/>
    <col min="16" max="16" width="12.58203125" style="2" customWidth="1"/>
    <col min="17" max="17" width="12.75" style="2" customWidth="1"/>
    <col min="18" max="18" width="11" style="2" customWidth="1"/>
    <col min="19" max="19" width="10.58203125" style="8" customWidth="1"/>
    <col min="20" max="20" width="12.58203125" style="2" customWidth="1"/>
    <col min="21" max="21" width="12.75" style="2" customWidth="1"/>
    <col min="22" max="22" width="11" style="2" customWidth="1"/>
    <col min="23" max="23" width="10.58203125" style="8" customWidth="1"/>
    <col min="24" max="24" width="12.58203125" style="2" customWidth="1"/>
    <col min="25" max="25" width="12.75" style="2" customWidth="1"/>
    <col min="26" max="26" width="11" style="2" customWidth="1"/>
    <col min="27" max="27" width="10.58203125" style="8" customWidth="1"/>
    <col min="28" max="28" width="12.58203125" style="2" customWidth="1"/>
    <col min="29" max="29" width="12.75" style="2" customWidth="1"/>
    <col min="30" max="30" width="11" style="2" customWidth="1"/>
    <col min="31" max="31" width="10.58203125" style="8" customWidth="1"/>
    <col min="32" max="32" width="12.58203125" style="2" customWidth="1"/>
    <col min="33" max="33" width="12.75" style="2" customWidth="1"/>
    <col min="34" max="34" width="11" style="2" customWidth="1"/>
    <col min="35" max="35" width="10.58203125" style="8" hidden="1" customWidth="1"/>
    <col min="36" max="36" width="12.58203125" style="2" hidden="1" customWidth="1"/>
    <col min="37" max="37" width="12.75" style="2" hidden="1" customWidth="1"/>
    <col min="38" max="38" width="11" style="2" hidden="1" customWidth="1"/>
    <col min="39" max="39" width="10.58203125" style="8" customWidth="1"/>
    <col min="40" max="40" width="12.58203125" style="2" customWidth="1"/>
    <col min="41" max="41" width="12.75" style="2" customWidth="1"/>
    <col min="42" max="42" width="11.58203125" style="2" customWidth="1"/>
    <col min="43" max="43" width="10.58203125" style="8" customWidth="1"/>
    <col min="44" max="44" width="13.83203125" style="2" customWidth="1"/>
    <col min="45" max="45" width="13.4140625" style="2" customWidth="1"/>
    <col min="46" max="46" width="11" style="2" customWidth="1"/>
    <col min="47" max="47" width="10.58203125" style="8" customWidth="1"/>
    <col min="48" max="48" width="12.58203125" style="2" customWidth="1"/>
    <col min="49" max="49" width="12.75" style="2" customWidth="1"/>
    <col min="50" max="50" width="11" style="2" customWidth="1"/>
    <col min="51" max="51" width="10.58203125" style="8" customWidth="1"/>
    <col min="52" max="52" width="12.58203125" style="2" customWidth="1"/>
    <col min="53" max="53" width="12.75" style="2" customWidth="1"/>
    <col min="54" max="54" width="11" style="2" customWidth="1"/>
    <col min="55" max="55" width="25.08203125" style="2" customWidth="1"/>
    <col min="56" max="56" width="9.08203125" style="65"/>
    <col min="57" max="57" width="9.08203125" style="2"/>
    <col min="58" max="58" width="8.83203125" style="2" customWidth="1"/>
    <col min="59" max="59" width="11.08203125" style="2" bestFit="1" customWidth="1"/>
    <col min="60" max="16384" width="9.08203125" style="2"/>
  </cols>
  <sheetData>
    <row r="1" spans="5:56" x14ac:dyDescent="0.4">
      <c r="E1" s="1" t="s">
        <v>0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5:56" x14ac:dyDescent="0.4">
      <c r="E2" s="1" t="s">
        <v>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5:56" s="4" customFormat="1" x14ac:dyDescent="0.4">
      <c r="E3" s="3" t="s">
        <v>2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D3" s="66"/>
    </row>
    <row r="4" spans="5:56" x14ac:dyDescent="0.4">
      <c r="E4" s="3" t="s">
        <v>3</v>
      </c>
      <c r="F4" s="3" t="s">
        <v>4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</row>
    <row r="5" spans="5:56" ht="27" customHeight="1" x14ac:dyDescent="0.4">
      <c r="E5" s="1" t="s">
        <v>5</v>
      </c>
      <c r="F5" s="1" t="s">
        <v>6</v>
      </c>
      <c r="G5" s="1"/>
      <c r="H5" s="1"/>
      <c r="I5" s="1"/>
      <c r="J5" s="1"/>
      <c r="K5" s="1"/>
      <c r="L5" s="1"/>
      <c r="M5" s="1"/>
      <c r="N5" s="5"/>
      <c r="O5" s="1"/>
      <c r="P5" s="1"/>
      <c r="Q5" s="1"/>
      <c r="R5" s="5"/>
      <c r="S5" s="1"/>
      <c r="T5" s="1"/>
      <c r="U5" s="1"/>
      <c r="V5" s="5"/>
      <c r="W5" s="1"/>
      <c r="X5" s="1"/>
      <c r="Y5" s="1"/>
      <c r="Z5" s="5"/>
      <c r="AA5" s="1"/>
      <c r="AB5" s="1"/>
      <c r="AC5" s="1"/>
      <c r="AD5" s="5"/>
      <c r="AE5" s="1"/>
      <c r="AF5" s="1"/>
      <c r="AG5" s="1"/>
      <c r="AH5" s="5"/>
      <c r="AI5" s="1"/>
      <c r="AJ5" s="1"/>
      <c r="AK5" s="1"/>
      <c r="AL5" s="5"/>
      <c r="AM5" s="1"/>
      <c r="AN5" s="1"/>
      <c r="AO5" s="1"/>
      <c r="AP5" s="5"/>
      <c r="AQ5" s="1"/>
      <c r="AR5" s="1"/>
      <c r="AS5" s="1"/>
      <c r="AT5" s="5"/>
      <c r="AU5" s="1"/>
      <c r="AV5" s="1"/>
      <c r="AW5" s="1"/>
      <c r="AX5" s="5"/>
      <c r="AY5" s="1"/>
      <c r="AZ5" s="1"/>
      <c r="BA5" s="1"/>
      <c r="BB5" s="5"/>
    </row>
    <row r="6" spans="5:56" ht="21.75" customHeight="1" x14ac:dyDescent="0.4">
      <c r="E6" s="1" t="s">
        <v>7</v>
      </c>
      <c r="F6" s="1" t="s">
        <v>8</v>
      </c>
      <c r="G6" s="1"/>
      <c r="H6" s="6"/>
      <c r="I6" s="6"/>
      <c r="J6" s="6"/>
      <c r="K6" s="6"/>
      <c r="L6" s="6"/>
      <c r="M6" s="126"/>
      <c r="N6" s="126"/>
      <c r="O6" s="6"/>
      <c r="P6" s="6"/>
      <c r="Q6" s="126"/>
      <c r="R6" s="126"/>
      <c r="S6" s="6"/>
      <c r="T6" s="6"/>
      <c r="U6" s="126"/>
      <c r="V6" s="126"/>
      <c r="W6" s="6"/>
      <c r="X6" s="6"/>
      <c r="Y6" s="126"/>
      <c r="Z6" s="126"/>
      <c r="AA6" s="6"/>
      <c r="AB6" s="6"/>
      <c r="AC6" s="126"/>
      <c r="AD6" s="126"/>
      <c r="AE6" s="6"/>
      <c r="AF6" s="6"/>
      <c r="AG6" s="126"/>
      <c r="AH6" s="126"/>
      <c r="AI6" s="6"/>
      <c r="AJ6" s="6"/>
      <c r="AK6" s="126"/>
      <c r="AL6" s="126"/>
      <c r="AM6" s="6"/>
      <c r="AN6" s="6"/>
      <c r="AO6" s="126"/>
      <c r="AP6" s="126"/>
      <c r="AQ6" s="6"/>
      <c r="AR6" s="6"/>
      <c r="AS6" s="126"/>
      <c r="AT6" s="126"/>
      <c r="AU6" s="6"/>
      <c r="AV6" s="6"/>
      <c r="AW6" s="126"/>
      <c r="AX6" s="126"/>
      <c r="AY6" s="6"/>
      <c r="AZ6" s="6"/>
      <c r="BA6" s="126"/>
      <c r="BB6" s="126"/>
    </row>
    <row r="7" spans="5:56" x14ac:dyDescent="0.4">
      <c r="E7" s="7" t="s">
        <v>2030</v>
      </c>
      <c r="G7" s="1"/>
      <c r="H7" s="1"/>
      <c r="I7" s="1"/>
      <c r="J7" s="1"/>
      <c r="K7" s="1"/>
      <c r="L7" s="1"/>
      <c r="M7" s="5"/>
      <c r="N7" s="5"/>
      <c r="O7" s="1"/>
      <c r="P7" s="1"/>
      <c r="Q7" s="5"/>
      <c r="R7" s="5"/>
      <c r="S7" s="1"/>
      <c r="T7" s="1"/>
      <c r="U7" s="5"/>
      <c r="V7" s="5"/>
      <c r="W7" s="1"/>
      <c r="X7" s="1"/>
      <c r="Y7" s="5"/>
      <c r="Z7" s="5"/>
      <c r="AA7" s="1"/>
      <c r="AB7" s="1"/>
      <c r="AC7" s="5"/>
      <c r="AD7" s="5"/>
      <c r="AE7" s="1"/>
      <c r="AF7" s="1"/>
      <c r="AG7" s="5"/>
      <c r="AH7" s="5"/>
      <c r="AI7" s="1"/>
      <c r="AJ7" s="1"/>
      <c r="AK7" s="5"/>
      <c r="AL7" s="5"/>
      <c r="AM7" s="1"/>
      <c r="AN7" s="1"/>
      <c r="AO7" s="5"/>
      <c r="AP7" s="5"/>
      <c r="AQ7" s="1"/>
      <c r="AR7" s="1"/>
      <c r="AS7" s="5"/>
      <c r="AT7" s="5"/>
      <c r="AU7" s="1"/>
      <c r="AV7" s="1"/>
      <c r="AW7" s="5"/>
      <c r="AX7" s="5"/>
      <c r="AY7" s="1"/>
      <c r="AZ7" s="1"/>
      <c r="BA7" s="5"/>
      <c r="BB7" s="5"/>
    </row>
    <row r="8" spans="5:56" x14ac:dyDescent="0.4">
      <c r="E8" s="1" t="s">
        <v>10</v>
      </c>
      <c r="G8" s="1"/>
      <c r="H8" s="1"/>
      <c r="I8" s="1"/>
      <c r="J8" s="1"/>
      <c r="K8" s="1"/>
      <c r="L8" s="1"/>
      <c r="M8" s="5"/>
      <c r="N8" s="5"/>
      <c r="O8" s="1"/>
      <c r="P8" s="1"/>
      <c r="Q8" s="5"/>
      <c r="R8" s="5"/>
      <c r="S8" s="1"/>
      <c r="T8" s="1"/>
      <c r="U8" s="5"/>
      <c r="V8" s="5"/>
      <c r="W8" s="1"/>
      <c r="X8" s="1"/>
      <c r="Y8" s="5"/>
      <c r="Z8" s="5"/>
      <c r="AA8" s="1"/>
      <c r="AB8" s="1"/>
      <c r="AC8" s="5"/>
      <c r="AD8" s="5"/>
      <c r="AE8" s="1"/>
      <c r="AF8" s="1"/>
      <c r="AG8" s="5"/>
      <c r="AH8" s="5"/>
      <c r="AI8" s="1"/>
      <c r="AJ8" s="1"/>
      <c r="AK8" s="5"/>
      <c r="AL8" s="5"/>
      <c r="AM8" s="1"/>
      <c r="AN8" s="1"/>
      <c r="AO8" s="5"/>
      <c r="AP8" s="5"/>
      <c r="AQ8" s="1"/>
      <c r="AR8" s="1"/>
      <c r="AS8" s="5"/>
      <c r="AT8" s="5"/>
      <c r="AU8" s="1"/>
      <c r="AV8" s="1"/>
      <c r="AW8" s="5"/>
      <c r="AX8" s="5"/>
      <c r="AY8" s="1"/>
      <c r="AZ8" s="1"/>
      <c r="BA8" s="5"/>
      <c r="BB8" s="5"/>
    </row>
    <row r="9" spans="5:56" ht="6" customHeight="1" thickBot="1" x14ac:dyDescent="0.45"/>
    <row r="10" spans="5:56" ht="33" customHeight="1" thickBot="1" x14ac:dyDescent="0.45">
      <c r="F10" s="67"/>
      <c r="G10" s="9" t="s">
        <v>12</v>
      </c>
      <c r="H10" s="10"/>
      <c r="I10" s="11"/>
      <c r="J10" s="11"/>
      <c r="K10" s="11"/>
      <c r="L10" s="10"/>
      <c r="M10" s="13" t="s">
        <v>2032</v>
      </c>
      <c r="N10" s="12" t="s">
        <v>13</v>
      </c>
      <c r="O10" s="11"/>
      <c r="P10" s="10"/>
      <c r="Q10" s="13" t="s">
        <v>2032</v>
      </c>
      <c r="R10" s="12" t="s">
        <v>13</v>
      </c>
      <c r="S10" s="11"/>
      <c r="T10" s="10"/>
      <c r="U10" s="13" t="s">
        <v>2032</v>
      </c>
      <c r="V10" s="12" t="s">
        <v>13</v>
      </c>
      <c r="W10" s="11"/>
      <c r="X10" s="10"/>
      <c r="Y10" s="13" t="s">
        <v>2032</v>
      </c>
      <c r="Z10" s="12" t="s">
        <v>13</v>
      </c>
      <c r="AA10" s="11"/>
      <c r="AB10" s="10"/>
      <c r="AC10" s="13" t="s">
        <v>2032</v>
      </c>
      <c r="AD10" s="12" t="s">
        <v>13</v>
      </c>
      <c r="AE10" s="11"/>
      <c r="AF10" s="10"/>
      <c r="AG10" s="13" t="s">
        <v>2032</v>
      </c>
      <c r="AH10" s="12" t="s">
        <v>13</v>
      </c>
      <c r="AI10" s="11"/>
      <c r="AJ10" s="10"/>
      <c r="AK10" s="13"/>
      <c r="AL10" s="12" t="s">
        <v>13</v>
      </c>
      <c r="AM10" s="11"/>
      <c r="AN10" s="10"/>
      <c r="AO10" s="13" t="s">
        <v>2032</v>
      </c>
      <c r="AP10" s="12" t="s">
        <v>13</v>
      </c>
      <c r="AQ10" s="11"/>
      <c r="AR10" s="10"/>
      <c r="AS10" s="13" t="s">
        <v>2032</v>
      </c>
      <c r="AT10" s="12" t="s">
        <v>13</v>
      </c>
      <c r="AU10" s="11"/>
      <c r="AV10" s="10"/>
      <c r="AW10" s="13" t="s">
        <v>2032</v>
      </c>
      <c r="AX10" s="12" t="s">
        <v>13</v>
      </c>
      <c r="AY10" s="11"/>
      <c r="AZ10" s="10"/>
      <c r="BA10" s="13" t="s">
        <v>2032</v>
      </c>
      <c r="BB10" s="12" t="s">
        <v>13</v>
      </c>
    </row>
    <row r="11" spans="5:56" s="4" customFormat="1" ht="8.25" customHeight="1" thickBot="1" x14ac:dyDescent="0.45">
      <c r="E11" s="14"/>
      <c r="F11" s="14"/>
      <c r="G11" s="14"/>
      <c r="H11" s="14"/>
      <c r="I11" s="15"/>
      <c r="J11" s="15"/>
      <c r="K11" s="15"/>
      <c r="L11" s="14"/>
      <c r="O11" s="15"/>
      <c r="P11" s="14"/>
      <c r="S11" s="15"/>
      <c r="T11" s="14"/>
      <c r="W11" s="15"/>
      <c r="X11" s="14"/>
      <c r="AA11" s="15"/>
      <c r="AB11" s="14"/>
      <c r="AE11" s="15"/>
      <c r="AF11" s="14"/>
      <c r="AI11" s="15"/>
      <c r="AJ11" s="14"/>
      <c r="AM11" s="15"/>
      <c r="AN11" s="14"/>
      <c r="AQ11" s="15"/>
      <c r="AR11" s="14"/>
      <c r="AU11" s="15"/>
      <c r="AV11" s="14"/>
      <c r="AY11" s="15"/>
      <c r="AZ11" s="14"/>
      <c r="BD11" s="66"/>
    </row>
    <row r="12" spans="5:56" s="4" customFormat="1" ht="28.5" customHeight="1" x14ac:dyDescent="0.4">
      <c r="E12" s="132" t="s">
        <v>14</v>
      </c>
      <c r="F12" s="133"/>
      <c r="G12" s="138" t="s">
        <v>15</v>
      </c>
      <c r="H12" s="141" t="s">
        <v>16</v>
      </c>
      <c r="I12" s="144" t="s">
        <v>17</v>
      </c>
      <c r="J12" s="145"/>
      <c r="K12" s="127" t="s">
        <v>18</v>
      </c>
      <c r="L12" s="128"/>
      <c r="M12" s="128"/>
      <c r="N12" s="129"/>
      <c r="O12" s="127" t="s">
        <v>19</v>
      </c>
      <c r="P12" s="128"/>
      <c r="Q12" s="128"/>
      <c r="R12" s="129"/>
      <c r="S12" s="127" t="s">
        <v>20</v>
      </c>
      <c r="T12" s="128"/>
      <c r="U12" s="128"/>
      <c r="V12" s="129"/>
      <c r="W12" s="127" t="s">
        <v>21</v>
      </c>
      <c r="X12" s="128"/>
      <c r="Y12" s="128"/>
      <c r="Z12" s="129"/>
      <c r="AA12" s="127" t="s">
        <v>1143</v>
      </c>
      <c r="AB12" s="128"/>
      <c r="AC12" s="128"/>
      <c r="AD12" s="129"/>
      <c r="AE12" s="127" t="s">
        <v>22</v>
      </c>
      <c r="AF12" s="128"/>
      <c r="AG12" s="128"/>
      <c r="AH12" s="129"/>
      <c r="AI12" s="127"/>
      <c r="AJ12" s="128"/>
      <c r="AK12" s="128"/>
      <c r="AL12" s="129"/>
      <c r="AM12" s="127" t="s">
        <v>23</v>
      </c>
      <c r="AN12" s="128"/>
      <c r="AO12" s="128"/>
      <c r="AP12" s="129"/>
      <c r="AQ12" s="127" t="s">
        <v>24</v>
      </c>
      <c r="AR12" s="128"/>
      <c r="AS12" s="128"/>
      <c r="AT12" s="129"/>
      <c r="AU12" s="127" t="s">
        <v>1271</v>
      </c>
      <c r="AV12" s="128"/>
      <c r="AW12" s="128"/>
      <c r="AX12" s="129"/>
      <c r="AY12" s="127" t="s">
        <v>1551</v>
      </c>
      <c r="AZ12" s="128"/>
      <c r="BA12" s="128"/>
      <c r="BB12" s="129"/>
      <c r="BC12" s="124" t="s">
        <v>30</v>
      </c>
      <c r="BD12" s="66"/>
    </row>
    <row r="13" spans="5:56" ht="39" customHeight="1" x14ac:dyDescent="0.4">
      <c r="E13" s="134"/>
      <c r="F13" s="135"/>
      <c r="G13" s="139"/>
      <c r="H13" s="142"/>
      <c r="I13" s="146"/>
      <c r="J13" s="147"/>
      <c r="K13" s="16" t="s">
        <v>25</v>
      </c>
      <c r="L13" s="130" t="s">
        <v>1093</v>
      </c>
      <c r="M13" s="130"/>
      <c r="N13" s="131"/>
      <c r="O13" s="16" t="s">
        <v>25</v>
      </c>
      <c r="P13" s="130" t="s">
        <v>26</v>
      </c>
      <c r="Q13" s="130"/>
      <c r="R13" s="131"/>
      <c r="S13" s="16" t="s">
        <v>25</v>
      </c>
      <c r="T13" s="130" t="s">
        <v>1273</v>
      </c>
      <c r="U13" s="130"/>
      <c r="V13" s="131"/>
      <c r="W13" s="16" t="s">
        <v>25</v>
      </c>
      <c r="X13" s="130" t="s">
        <v>1142</v>
      </c>
      <c r="Y13" s="130"/>
      <c r="Z13" s="131"/>
      <c r="AA13" s="16" t="s">
        <v>25</v>
      </c>
      <c r="AB13" s="130" t="s">
        <v>1144</v>
      </c>
      <c r="AC13" s="130"/>
      <c r="AD13" s="131"/>
      <c r="AE13" s="16" t="s">
        <v>25</v>
      </c>
      <c r="AF13" s="130" t="s">
        <v>27</v>
      </c>
      <c r="AG13" s="130"/>
      <c r="AH13" s="131"/>
      <c r="AI13" s="16" t="s">
        <v>25</v>
      </c>
      <c r="AJ13" s="130"/>
      <c r="AK13" s="130"/>
      <c r="AL13" s="131"/>
      <c r="AM13" s="16" t="s">
        <v>25</v>
      </c>
      <c r="AN13" s="130" t="s">
        <v>28</v>
      </c>
      <c r="AO13" s="130"/>
      <c r="AP13" s="131"/>
      <c r="AQ13" s="16" t="s">
        <v>25</v>
      </c>
      <c r="AR13" s="130" t="s">
        <v>29</v>
      </c>
      <c r="AS13" s="130"/>
      <c r="AT13" s="131"/>
      <c r="AU13" s="16" t="s">
        <v>25</v>
      </c>
      <c r="AV13" s="130" t="s">
        <v>1272</v>
      </c>
      <c r="AW13" s="130"/>
      <c r="AX13" s="131"/>
      <c r="AY13" s="16" t="s">
        <v>25</v>
      </c>
      <c r="AZ13" s="130" t="s">
        <v>1552</v>
      </c>
      <c r="BA13" s="130"/>
      <c r="BB13" s="131"/>
      <c r="BC13" s="125"/>
    </row>
    <row r="14" spans="5:56" x14ac:dyDescent="0.4">
      <c r="E14" s="134"/>
      <c r="F14" s="135"/>
      <c r="G14" s="139"/>
      <c r="H14" s="142"/>
      <c r="I14" s="17" t="s">
        <v>31</v>
      </c>
      <c r="J14" s="53" t="s">
        <v>32</v>
      </c>
      <c r="K14" s="17" t="s">
        <v>33</v>
      </c>
      <c r="L14" s="18" t="s">
        <v>34</v>
      </c>
      <c r="M14" s="19" t="s">
        <v>34</v>
      </c>
      <c r="N14" s="20"/>
      <c r="O14" s="17" t="s">
        <v>33</v>
      </c>
      <c r="P14" s="18" t="s">
        <v>34</v>
      </c>
      <c r="Q14" s="19" t="s">
        <v>34</v>
      </c>
      <c r="R14" s="20"/>
      <c r="S14" s="17" t="s">
        <v>33</v>
      </c>
      <c r="T14" s="18" t="s">
        <v>34</v>
      </c>
      <c r="U14" s="19" t="s">
        <v>34</v>
      </c>
      <c r="V14" s="20"/>
      <c r="W14" s="17" t="s">
        <v>33</v>
      </c>
      <c r="X14" s="18" t="s">
        <v>34</v>
      </c>
      <c r="Y14" s="19" t="s">
        <v>34</v>
      </c>
      <c r="Z14" s="20"/>
      <c r="AA14" s="17" t="s">
        <v>33</v>
      </c>
      <c r="AB14" s="18" t="s">
        <v>34</v>
      </c>
      <c r="AC14" s="19" t="s">
        <v>34</v>
      </c>
      <c r="AD14" s="20"/>
      <c r="AE14" s="17" t="s">
        <v>33</v>
      </c>
      <c r="AF14" s="18" t="s">
        <v>34</v>
      </c>
      <c r="AG14" s="19" t="s">
        <v>34</v>
      </c>
      <c r="AH14" s="20"/>
      <c r="AI14" s="17" t="s">
        <v>33</v>
      </c>
      <c r="AJ14" s="18" t="s">
        <v>34</v>
      </c>
      <c r="AK14" s="19" t="s">
        <v>34</v>
      </c>
      <c r="AL14" s="20"/>
      <c r="AM14" s="17" t="s">
        <v>33</v>
      </c>
      <c r="AN14" s="18" t="s">
        <v>34</v>
      </c>
      <c r="AO14" s="19" t="s">
        <v>34</v>
      </c>
      <c r="AP14" s="20"/>
      <c r="AQ14" s="17" t="s">
        <v>33</v>
      </c>
      <c r="AR14" s="18" t="s">
        <v>34</v>
      </c>
      <c r="AS14" s="19" t="s">
        <v>34</v>
      </c>
      <c r="AT14" s="20"/>
      <c r="AU14" s="17" t="s">
        <v>33</v>
      </c>
      <c r="AV14" s="18" t="s">
        <v>34</v>
      </c>
      <c r="AW14" s="19" t="s">
        <v>34</v>
      </c>
      <c r="AX14" s="20"/>
      <c r="AY14" s="17" t="s">
        <v>33</v>
      </c>
      <c r="AZ14" s="18" t="s">
        <v>34</v>
      </c>
      <c r="BA14" s="19" t="s">
        <v>34</v>
      </c>
      <c r="BB14" s="20"/>
      <c r="BC14" s="125"/>
    </row>
    <row r="15" spans="5:56" x14ac:dyDescent="0.4">
      <c r="E15" s="136"/>
      <c r="F15" s="137"/>
      <c r="G15" s="140"/>
      <c r="H15" s="143"/>
      <c r="I15" s="23" t="s">
        <v>35</v>
      </c>
      <c r="J15" s="54" t="s">
        <v>35</v>
      </c>
      <c r="K15" s="23" t="s">
        <v>36</v>
      </c>
      <c r="L15" s="21" t="s">
        <v>37</v>
      </c>
      <c r="M15" s="22" t="s">
        <v>37</v>
      </c>
      <c r="N15" s="24" t="s">
        <v>38</v>
      </c>
      <c r="O15" s="23" t="s">
        <v>36</v>
      </c>
      <c r="P15" s="21" t="s">
        <v>37</v>
      </c>
      <c r="Q15" s="22" t="s">
        <v>37</v>
      </c>
      <c r="R15" s="24" t="s">
        <v>38</v>
      </c>
      <c r="S15" s="23" t="s">
        <v>36</v>
      </c>
      <c r="T15" s="21" t="s">
        <v>37</v>
      </c>
      <c r="U15" s="22" t="s">
        <v>37</v>
      </c>
      <c r="V15" s="24" t="s">
        <v>38</v>
      </c>
      <c r="W15" s="23" t="s">
        <v>36</v>
      </c>
      <c r="X15" s="21" t="s">
        <v>37</v>
      </c>
      <c r="Y15" s="22" t="s">
        <v>37</v>
      </c>
      <c r="Z15" s="24" t="s">
        <v>38</v>
      </c>
      <c r="AA15" s="23" t="s">
        <v>36</v>
      </c>
      <c r="AB15" s="21" t="s">
        <v>37</v>
      </c>
      <c r="AC15" s="22" t="s">
        <v>37</v>
      </c>
      <c r="AD15" s="24" t="s">
        <v>38</v>
      </c>
      <c r="AE15" s="23" t="s">
        <v>36</v>
      </c>
      <c r="AF15" s="21" t="s">
        <v>37</v>
      </c>
      <c r="AG15" s="22" t="s">
        <v>37</v>
      </c>
      <c r="AH15" s="24" t="s">
        <v>38</v>
      </c>
      <c r="AI15" s="23" t="s">
        <v>36</v>
      </c>
      <c r="AJ15" s="21" t="s">
        <v>37</v>
      </c>
      <c r="AK15" s="22" t="s">
        <v>37</v>
      </c>
      <c r="AL15" s="24" t="s">
        <v>38</v>
      </c>
      <c r="AM15" s="23" t="s">
        <v>36</v>
      </c>
      <c r="AN15" s="21" t="s">
        <v>37</v>
      </c>
      <c r="AO15" s="22" t="s">
        <v>37</v>
      </c>
      <c r="AP15" s="24" t="s">
        <v>38</v>
      </c>
      <c r="AQ15" s="23" t="s">
        <v>36</v>
      </c>
      <c r="AR15" s="21" t="s">
        <v>37</v>
      </c>
      <c r="AS15" s="22" t="s">
        <v>37</v>
      </c>
      <c r="AT15" s="24" t="s">
        <v>38</v>
      </c>
      <c r="AU15" s="23" t="s">
        <v>36</v>
      </c>
      <c r="AV15" s="21" t="s">
        <v>37</v>
      </c>
      <c r="AW15" s="22" t="s">
        <v>37</v>
      </c>
      <c r="AX15" s="24" t="s">
        <v>38</v>
      </c>
      <c r="AY15" s="23" t="s">
        <v>36</v>
      </c>
      <c r="AZ15" s="21" t="s">
        <v>37</v>
      </c>
      <c r="BA15" s="22" t="s">
        <v>37</v>
      </c>
      <c r="BB15" s="24" t="s">
        <v>38</v>
      </c>
      <c r="BC15" s="125"/>
    </row>
    <row r="16" spans="5:56" x14ac:dyDescent="0.4">
      <c r="E16" s="25" t="s">
        <v>39</v>
      </c>
      <c r="F16" s="25" t="s">
        <v>40</v>
      </c>
      <c r="G16" s="26"/>
      <c r="H16" s="27"/>
      <c r="I16" s="28"/>
      <c r="J16" s="55"/>
      <c r="K16" s="28"/>
      <c r="L16" s="29" t="s">
        <v>41</v>
      </c>
      <c r="M16" s="30" t="s">
        <v>42</v>
      </c>
      <c r="N16" s="31"/>
      <c r="O16" s="28"/>
      <c r="P16" s="29" t="s">
        <v>41</v>
      </c>
      <c r="Q16" s="30" t="s">
        <v>42</v>
      </c>
      <c r="R16" s="31"/>
      <c r="S16" s="28"/>
      <c r="T16" s="29" t="s">
        <v>41</v>
      </c>
      <c r="U16" s="30" t="s">
        <v>42</v>
      </c>
      <c r="V16" s="31"/>
      <c r="W16" s="28"/>
      <c r="X16" s="29" t="s">
        <v>41</v>
      </c>
      <c r="Y16" s="30" t="s">
        <v>42</v>
      </c>
      <c r="Z16" s="31"/>
      <c r="AA16" s="28"/>
      <c r="AB16" s="29" t="s">
        <v>41</v>
      </c>
      <c r="AC16" s="30" t="s">
        <v>42</v>
      </c>
      <c r="AD16" s="31"/>
      <c r="AE16" s="28"/>
      <c r="AF16" s="29" t="s">
        <v>41</v>
      </c>
      <c r="AG16" s="30" t="s">
        <v>42</v>
      </c>
      <c r="AH16" s="31"/>
      <c r="AI16" s="28"/>
      <c r="AJ16" s="29" t="s">
        <v>41</v>
      </c>
      <c r="AK16" s="30" t="s">
        <v>42</v>
      </c>
      <c r="AL16" s="31"/>
      <c r="AM16" s="28"/>
      <c r="AN16" s="29" t="s">
        <v>41</v>
      </c>
      <c r="AO16" s="30" t="s">
        <v>42</v>
      </c>
      <c r="AP16" s="31"/>
      <c r="AQ16" s="28"/>
      <c r="AR16" s="29" t="s">
        <v>41</v>
      </c>
      <c r="AS16" s="30" t="s">
        <v>42</v>
      </c>
      <c r="AT16" s="31"/>
      <c r="AU16" s="28"/>
      <c r="AV16" s="29" t="s">
        <v>41</v>
      </c>
      <c r="AW16" s="30" t="s">
        <v>42</v>
      </c>
      <c r="AX16" s="31"/>
      <c r="AY16" s="28"/>
      <c r="AZ16" s="29" t="s">
        <v>41</v>
      </c>
      <c r="BA16" s="30" t="s">
        <v>42</v>
      </c>
      <c r="BB16" s="31"/>
      <c r="BC16" s="125"/>
    </row>
    <row r="17" spans="1:56" x14ac:dyDescent="0.4">
      <c r="A17" s="2" t="s">
        <v>1038</v>
      </c>
      <c r="B17" s="2" t="s">
        <v>1035</v>
      </c>
      <c r="C17" s="2" t="s">
        <v>1037</v>
      </c>
      <c r="D17" s="2" t="s">
        <v>1040</v>
      </c>
      <c r="E17" s="45" t="s">
        <v>60</v>
      </c>
      <c r="F17" s="46" t="s">
        <v>51</v>
      </c>
      <c r="G17" s="38" t="s">
        <v>61</v>
      </c>
      <c r="H17" s="34" t="s">
        <v>43</v>
      </c>
      <c r="I17" s="35" t="s">
        <v>62</v>
      </c>
      <c r="J17" s="56" t="s">
        <v>1021</v>
      </c>
      <c r="K17" s="49">
        <f>_xlfn.IFNA(VLOOKUP($I17,'ประกาศราคาZ-Makro'!$A:$K,4,FALSE),0)</f>
        <v>0</v>
      </c>
      <c r="L17" s="47">
        <v>161</v>
      </c>
      <c r="M17" s="36">
        <v>161</v>
      </c>
      <c r="N17" s="50">
        <f t="shared" ref="N17:N138" si="0">IFERROR(IF(M17=0,0,M17-L17),0)</f>
        <v>0</v>
      </c>
      <c r="O17" s="49">
        <f>_xlfn.IFNA(VLOOKUP($I17,'ประกาศราคาZ-Makro'!$A:$K,5,FALSE),0)</f>
        <v>0</v>
      </c>
      <c r="P17" s="47">
        <v>161</v>
      </c>
      <c r="Q17" s="36">
        <v>161</v>
      </c>
      <c r="R17" s="50">
        <f t="shared" ref="R17:R19" si="1">IFERROR(IF(Q17=0,0,Q17-P17),0)</f>
        <v>0</v>
      </c>
      <c r="S17" s="49">
        <f>_xlfn.IFNA(VLOOKUP($I17,'ประกาศราคาZ-Makro'!$A:$K,6,FALSE),0)</f>
        <v>0</v>
      </c>
      <c r="T17" s="47">
        <v>161</v>
      </c>
      <c r="U17" s="36">
        <v>161</v>
      </c>
      <c r="V17" s="50">
        <f t="shared" ref="V17:V142" si="2">IFERROR(IF(U17=0,0,U17-T17),0)</f>
        <v>0</v>
      </c>
      <c r="W17" s="49">
        <f>_xlfn.IFNA(VLOOKUP($I17,'ประกาศราคาZ-Makro'!$A:$K,7,FALSE),0)</f>
        <v>0</v>
      </c>
      <c r="X17" s="47">
        <v>161</v>
      </c>
      <c r="Y17" s="36">
        <v>161</v>
      </c>
      <c r="Z17" s="50">
        <f t="shared" ref="Z17:Z142" si="3">IFERROR(IF(Y17=0,0,Y17-X17),0)</f>
        <v>0</v>
      </c>
      <c r="AA17" s="49">
        <f>_xlfn.IFNA(VLOOKUP($I17,'ประกาศราคาZ-Makro'!$A:$K,8,FALSE),0)</f>
        <v>0</v>
      </c>
      <c r="AB17" s="47">
        <v>161</v>
      </c>
      <c r="AC17" s="36">
        <v>161</v>
      </c>
      <c r="AD17" s="50">
        <f t="shared" ref="AD17:AD142" si="4">IFERROR(IF(AC17=0,0,AC17-AB17),0)</f>
        <v>0</v>
      </c>
      <c r="AE17" s="49">
        <f>_xlfn.IFNA(VLOOKUP($I17,'ประกาศราคาZ-Makro'!$A:$K,9,FALSE),0)</f>
        <v>0</v>
      </c>
      <c r="AF17" s="47">
        <v>156</v>
      </c>
      <c r="AG17" s="36">
        <v>156</v>
      </c>
      <c r="AH17" s="50">
        <f t="shared" ref="AH17:AH19" si="5">IFERROR(IF(AG17=0,0,AG17-AF17),0)</f>
        <v>0</v>
      </c>
      <c r="AI17" s="49">
        <f>_xlfn.IFNA(VLOOKUP($I17,'ประกาศราคาZ-Makro'!$A:$K,9,FALSE),0)</f>
        <v>0</v>
      </c>
      <c r="AJ17" s="47"/>
      <c r="AK17" s="36"/>
      <c r="AL17" s="50">
        <f t="shared" ref="AL17:AL55" si="6">IFERROR(IF(AK17=0,0,AK17-AJ17),0)</f>
        <v>0</v>
      </c>
      <c r="AM17" s="49">
        <f>_xlfn.IFNA(VLOOKUP($I17,'ประกาศราคาZ-Makro'!$A:$K,10,FALSE),0)</f>
        <v>0</v>
      </c>
      <c r="AN17" s="47">
        <v>161</v>
      </c>
      <c r="AO17" s="36">
        <v>165</v>
      </c>
      <c r="AP17" s="72">
        <f t="shared" ref="AP17:AP85" si="7">IFERROR(IF(AO17=0,0,AO17-AN17),0)</f>
        <v>4</v>
      </c>
      <c r="AQ17" s="49">
        <f>_xlfn.IFNA(VLOOKUP($I17,'ประกาศราคาZ-Makro'!$A:$K,11,FALSE),0)</f>
        <v>0</v>
      </c>
      <c r="AR17" s="47">
        <v>157</v>
      </c>
      <c r="AS17" s="36">
        <v>161</v>
      </c>
      <c r="AT17" s="50">
        <f t="shared" ref="AT17:AT19" si="8">IFERROR(IF(AS17=0,0,AS17-AR17),0)</f>
        <v>4</v>
      </c>
      <c r="AU17" s="49">
        <f>_xlfn.IFNA(VLOOKUP($I17,'ประกาศราคาZ-Makro'!$A:$L,12,FALSE),0)</f>
        <v>0</v>
      </c>
      <c r="AV17" s="47">
        <v>161</v>
      </c>
      <c r="AW17" s="36">
        <v>161</v>
      </c>
      <c r="AX17" s="50">
        <f t="shared" ref="AX17:AX142" si="9">IFERROR(IF(AW17=0,0,AW17-AV17),0)</f>
        <v>0</v>
      </c>
      <c r="AY17" s="49">
        <f>_xlfn.IFNA(VLOOKUP($I17,'ประกาศราคาZ-Makro'!$A:$M,13,FALSE),0)</f>
        <v>0</v>
      </c>
      <c r="AZ17" s="47">
        <v>161</v>
      </c>
      <c r="BA17" s="36">
        <v>161</v>
      </c>
      <c r="BB17" s="50">
        <f t="shared" ref="BB17:BB142" si="10">IFERROR(IF(BA17=0,0,BA17-AZ17),0)</f>
        <v>0</v>
      </c>
      <c r="BC17" s="75"/>
    </row>
    <row r="18" spans="1:56" x14ac:dyDescent="0.4">
      <c r="A18" s="2" t="s">
        <v>1038</v>
      </c>
      <c r="B18" s="2" t="s">
        <v>1035</v>
      </c>
      <c r="C18" s="2" t="s">
        <v>1037</v>
      </c>
      <c r="D18" s="2" t="s">
        <v>1040</v>
      </c>
      <c r="E18" s="45" t="s">
        <v>1222</v>
      </c>
      <c r="F18" s="73"/>
      <c r="G18" s="71" t="s">
        <v>1223</v>
      </c>
      <c r="H18" s="48" t="s">
        <v>43</v>
      </c>
      <c r="I18" s="58"/>
      <c r="J18" s="57">
        <v>0</v>
      </c>
      <c r="K18" s="49">
        <f>_xlfn.IFNA(VLOOKUP($I18,'ประกาศราคาZ-Makro'!$A:$K,4,FALSE),0)</f>
        <v>0</v>
      </c>
      <c r="L18" s="47">
        <v>0</v>
      </c>
      <c r="M18" s="36">
        <v>0</v>
      </c>
      <c r="N18" s="50">
        <f t="shared" si="0"/>
        <v>0</v>
      </c>
      <c r="O18" s="49">
        <f>_xlfn.IFNA(VLOOKUP($I18,'ประกาศราคาZ-Makro'!$A:$K,5,FALSE),0)</f>
        <v>0</v>
      </c>
      <c r="P18" s="47">
        <v>0</v>
      </c>
      <c r="Q18" s="36">
        <v>0</v>
      </c>
      <c r="R18" s="50">
        <f t="shared" ref="R18" si="11">IFERROR(IF(Q18=0,0,Q18-P18),0)</f>
        <v>0</v>
      </c>
      <c r="S18" s="49">
        <f>_xlfn.IFNA(VLOOKUP($I18,'ประกาศราคาZ-Makro'!$A:$K,6,FALSE),0)</f>
        <v>0</v>
      </c>
      <c r="T18" s="47">
        <v>0</v>
      </c>
      <c r="U18" s="36">
        <v>0</v>
      </c>
      <c r="V18" s="50">
        <f t="shared" si="2"/>
        <v>0</v>
      </c>
      <c r="W18" s="49">
        <f>_xlfn.IFNA(VLOOKUP($I18,'ประกาศราคาZ-Makro'!$A:$K,7,FALSE),0)</f>
        <v>0</v>
      </c>
      <c r="X18" s="47">
        <v>161</v>
      </c>
      <c r="Y18" s="36">
        <v>161</v>
      </c>
      <c r="Z18" s="50">
        <f t="shared" si="3"/>
        <v>0</v>
      </c>
      <c r="AA18" s="49">
        <f>_xlfn.IFNA(VLOOKUP($I18,'ประกาศราคาZ-Makro'!$A:$K,8,FALSE),0)</f>
        <v>0</v>
      </c>
      <c r="AB18" s="47">
        <v>161</v>
      </c>
      <c r="AC18" s="36">
        <v>161</v>
      </c>
      <c r="AD18" s="50">
        <f t="shared" si="4"/>
        <v>0</v>
      </c>
      <c r="AE18" s="49">
        <f>_xlfn.IFNA(VLOOKUP($I18,'ประกาศราคาZ-Makro'!$A:$K,9,FALSE),0)</f>
        <v>0</v>
      </c>
      <c r="AF18" s="47">
        <v>0</v>
      </c>
      <c r="AG18" s="36">
        <v>0</v>
      </c>
      <c r="AH18" s="50">
        <f t="shared" ref="AH18" si="12">IFERROR(IF(AG18=0,0,AG18-AF18),0)</f>
        <v>0</v>
      </c>
      <c r="AI18" s="49">
        <f>_xlfn.IFNA(VLOOKUP($I18,'ประกาศราคาZ-Makro'!$A:$K,9,FALSE),0)</f>
        <v>0</v>
      </c>
      <c r="AJ18" s="47"/>
      <c r="AK18" s="36"/>
      <c r="AL18" s="50">
        <f t="shared" si="6"/>
        <v>0</v>
      </c>
      <c r="AM18" s="49">
        <f>_xlfn.IFNA(VLOOKUP($I18,'ประกาศราคาZ-Makro'!$A:$K,10,FALSE),0)</f>
        <v>0</v>
      </c>
      <c r="AN18" s="47">
        <v>0</v>
      </c>
      <c r="AO18" s="36">
        <v>0</v>
      </c>
      <c r="AP18" s="72">
        <f t="shared" si="7"/>
        <v>0</v>
      </c>
      <c r="AQ18" s="49">
        <f>_xlfn.IFNA(VLOOKUP($I18,'ประกาศราคาZ-Makro'!$A:$K,11,FALSE),0)</f>
        <v>0</v>
      </c>
      <c r="AR18" s="47">
        <v>0</v>
      </c>
      <c r="AS18" s="36">
        <v>0</v>
      </c>
      <c r="AT18" s="50">
        <f t="shared" ref="AT18" si="13">IFERROR(IF(AS18=0,0,AS18-AR18),0)</f>
        <v>0</v>
      </c>
      <c r="AU18" s="49">
        <f>_xlfn.IFNA(VLOOKUP($I18,'ประกาศราคาZ-Makro'!$A:$L,12,FALSE),0)</f>
        <v>0</v>
      </c>
      <c r="AV18" s="47">
        <v>0</v>
      </c>
      <c r="AW18" s="36">
        <v>0</v>
      </c>
      <c r="AX18" s="50">
        <f t="shared" si="9"/>
        <v>0</v>
      </c>
      <c r="AY18" s="49">
        <f>_xlfn.IFNA(VLOOKUP($I18,'ประกาศราคาZ-Makro'!$A:$M,13,FALSE),0)</f>
        <v>0</v>
      </c>
      <c r="AZ18" s="47">
        <v>0</v>
      </c>
      <c r="BA18" s="36">
        <v>0</v>
      </c>
      <c r="BB18" s="50">
        <f t="shared" si="10"/>
        <v>0</v>
      </c>
      <c r="BC18" s="75"/>
      <c r="BD18" s="2"/>
    </row>
    <row r="19" spans="1:56" x14ac:dyDescent="0.4">
      <c r="A19" s="2" t="s">
        <v>1038</v>
      </c>
      <c r="B19" s="2" t="s">
        <v>1035</v>
      </c>
      <c r="C19" s="2" t="s">
        <v>1037</v>
      </c>
      <c r="D19" s="2" t="s">
        <v>1040</v>
      </c>
      <c r="E19" s="45" t="s">
        <v>1166</v>
      </c>
      <c r="F19" s="46" t="s">
        <v>51</v>
      </c>
      <c r="G19" s="71" t="s">
        <v>1167</v>
      </c>
      <c r="H19" s="48" t="s">
        <v>43</v>
      </c>
      <c r="I19" s="35"/>
      <c r="J19" s="56">
        <v>0</v>
      </c>
      <c r="K19" s="49">
        <f>_xlfn.IFNA(VLOOKUP($I19,'ประกาศราคาZ-Makro'!$A:$K,4,FALSE),0)</f>
        <v>0</v>
      </c>
      <c r="L19" s="47">
        <v>0</v>
      </c>
      <c r="M19" s="36">
        <v>0</v>
      </c>
      <c r="N19" s="50">
        <f t="shared" ref="N19" si="14">IFERROR(IF(M19=0,0,M19-L19),0)</f>
        <v>0</v>
      </c>
      <c r="O19" s="49">
        <f>_xlfn.IFNA(VLOOKUP($I19,'ประกาศราคาZ-Makro'!$A:$K,5,FALSE),0)</f>
        <v>0</v>
      </c>
      <c r="P19" s="47">
        <v>0</v>
      </c>
      <c r="Q19" s="36">
        <v>0</v>
      </c>
      <c r="R19" s="50">
        <f t="shared" si="1"/>
        <v>0</v>
      </c>
      <c r="S19" s="49">
        <f>_xlfn.IFNA(VLOOKUP($I19,'ประกาศราคาZ-Makro'!$A:$K,6,FALSE),0)</f>
        <v>0</v>
      </c>
      <c r="T19" s="47">
        <v>0</v>
      </c>
      <c r="U19" s="36">
        <v>0</v>
      </c>
      <c r="V19" s="50">
        <f t="shared" ref="V19" si="15">IFERROR(IF(U19=0,0,U19-T19),0)</f>
        <v>0</v>
      </c>
      <c r="W19" s="49">
        <f>_xlfn.IFNA(VLOOKUP($I19,'ประกาศราคาZ-Makro'!$A:$K,7,FALSE),0)</f>
        <v>0</v>
      </c>
      <c r="X19" s="47">
        <v>0</v>
      </c>
      <c r="Y19" s="36">
        <v>0</v>
      </c>
      <c r="Z19" s="50">
        <f t="shared" ref="Z19" si="16">IFERROR(IF(Y19=0,0,Y19-X19),0)</f>
        <v>0</v>
      </c>
      <c r="AA19" s="49">
        <f>_xlfn.IFNA(VLOOKUP($I19,'ประกาศราคาZ-Makro'!$A:$K,8,FALSE),0)</f>
        <v>0</v>
      </c>
      <c r="AB19" s="47">
        <v>0</v>
      </c>
      <c r="AC19" s="36">
        <v>0</v>
      </c>
      <c r="AD19" s="50">
        <f t="shared" ref="AD19" si="17">IFERROR(IF(AC19=0,0,AC19-AB19),0)</f>
        <v>0</v>
      </c>
      <c r="AE19" s="49">
        <f>_xlfn.IFNA(VLOOKUP($I19,'ประกาศราคาZ-Makro'!$A:$K,9,FALSE),0)</f>
        <v>0</v>
      </c>
      <c r="AF19" s="47">
        <v>0</v>
      </c>
      <c r="AG19" s="36">
        <v>0</v>
      </c>
      <c r="AH19" s="50">
        <f t="shared" si="5"/>
        <v>0</v>
      </c>
      <c r="AI19" s="49">
        <f>_xlfn.IFNA(VLOOKUP($I19,'ประกาศราคาZ-Makro'!$A:$K,9,FALSE),0)</f>
        <v>0</v>
      </c>
      <c r="AJ19" s="47"/>
      <c r="AK19" s="36"/>
      <c r="AL19" s="50">
        <f t="shared" si="6"/>
        <v>0</v>
      </c>
      <c r="AM19" s="49">
        <f>_xlfn.IFNA(VLOOKUP($I19,'ประกาศราคาZ-Makro'!$A:$K,10,FALSE),0)</f>
        <v>0</v>
      </c>
      <c r="AN19" s="47">
        <v>161</v>
      </c>
      <c r="AO19" s="36">
        <v>165</v>
      </c>
      <c r="AP19" s="72">
        <f t="shared" si="7"/>
        <v>4</v>
      </c>
      <c r="AQ19" s="49">
        <f>_xlfn.IFNA(VLOOKUP($I19,'ประกาศราคาZ-Makro'!$A:$K,11,FALSE),0)</f>
        <v>0</v>
      </c>
      <c r="AR19" s="47">
        <v>0</v>
      </c>
      <c r="AS19" s="36">
        <v>0</v>
      </c>
      <c r="AT19" s="50">
        <f t="shared" si="8"/>
        <v>0</v>
      </c>
      <c r="AU19" s="49">
        <f>_xlfn.IFNA(VLOOKUP($I19,'ประกาศราคาZ-Makro'!$A:$L,12,FALSE),0)</f>
        <v>0</v>
      </c>
      <c r="AV19" s="47">
        <v>0</v>
      </c>
      <c r="AW19" s="36">
        <v>0</v>
      </c>
      <c r="AX19" s="50">
        <f t="shared" si="9"/>
        <v>0</v>
      </c>
      <c r="AY19" s="49">
        <f>_xlfn.IFNA(VLOOKUP($I19,'ประกาศราคาZ-Makro'!$A:$M,13,FALSE),0)</f>
        <v>0</v>
      </c>
      <c r="AZ19" s="47">
        <v>0</v>
      </c>
      <c r="BA19" s="36">
        <v>0</v>
      </c>
      <c r="BB19" s="50">
        <f t="shared" si="10"/>
        <v>0</v>
      </c>
      <c r="BC19" s="75"/>
      <c r="BD19" s="2"/>
    </row>
    <row r="20" spans="1:56" x14ac:dyDescent="0.4">
      <c r="A20" s="2" t="s">
        <v>1038</v>
      </c>
      <c r="B20" s="2" t="s">
        <v>1035</v>
      </c>
      <c r="C20" s="2" t="s">
        <v>1037</v>
      </c>
      <c r="D20" s="2" t="s">
        <v>1040</v>
      </c>
      <c r="E20" s="45" t="s">
        <v>63</v>
      </c>
      <c r="F20" s="46" t="s">
        <v>51</v>
      </c>
      <c r="G20" s="71" t="s">
        <v>64</v>
      </c>
      <c r="H20" s="48" t="s">
        <v>43</v>
      </c>
      <c r="I20" s="35"/>
      <c r="J20" s="56">
        <v>0</v>
      </c>
      <c r="K20" s="49">
        <f>_xlfn.IFNA(VLOOKUP($I20,'ประกาศราคาZ-Makro'!$A:$K,4,FALSE),0)</f>
        <v>0</v>
      </c>
      <c r="L20" s="47">
        <v>161</v>
      </c>
      <c r="M20" s="36">
        <v>161</v>
      </c>
      <c r="N20" s="50">
        <f t="shared" si="0"/>
        <v>0</v>
      </c>
      <c r="O20" s="49">
        <f>_xlfn.IFNA(VLOOKUP($I20,'ประกาศราคาZ-Makro'!$A:$K,5,FALSE),0)</f>
        <v>0</v>
      </c>
      <c r="P20" s="47">
        <v>0</v>
      </c>
      <c r="Q20" s="36">
        <v>0</v>
      </c>
      <c r="R20" s="50">
        <f t="shared" ref="R20:R150" si="18">IFERROR(IF(Q20=0,0,Q20-P20),0)</f>
        <v>0</v>
      </c>
      <c r="S20" s="49">
        <f>_xlfn.IFNA(VLOOKUP($I20,'ประกาศราคาZ-Makro'!$A:$K,6,FALSE),0)</f>
        <v>0</v>
      </c>
      <c r="T20" s="47">
        <v>132</v>
      </c>
      <c r="U20" s="36">
        <v>132</v>
      </c>
      <c r="V20" s="50">
        <f t="shared" si="2"/>
        <v>0</v>
      </c>
      <c r="W20" s="49">
        <f>_xlfn.IFNA(VLOOKUP($I20,'ประกาศราคาZ-Makro'!$A:$K,7,FALSE),0)</f>
        <v>0</v>
      </c>
      <c r="X20" s="47">
        <v>161</v>
      </c>
      <c r="Y20" s="36">
        <v>161</v>
      </c>
      <c r="Z20" s="50">
        <f t="shared" si="3"/>
        <v>0</v>
      </c>
      <c r="AA20" s="49">
        <f>_xlfn.IFNA(VLOOKUP($I20,'ประกาศราคาZ-Makro'!$A:$K,8,FALSE),0)</f>
        <v>0</v>
      </c>
      <c r="AB20" s="47">
        <v>161</v>
      </c>
      <c r="AC20" s="36">
        <v>161</v>
      </c>
      <c r="AD20" s="50">
        <f t="shared" si="4"/>
        <v>0</v>
      </c>
      <c r="AE20" s="49">
        <f>_xlfn.IFNA(VLOOKUP($I20,'ประกาศราคาZ-Makro'!$A:$K,9,FALSE),0)</f>
        <v>0</v>
      </c>
      <c r="AF20" s="47">
        <v>0</v>
      </c>
      <c r="AG20" s="36">
        <v>0</v>
      </c>
      <c r="AH20" s="50">
        <f t="shared" ref="AH20:AH150" si="19">IFERROR(IF(AG20=0,0,AG20-AF20),0)</f>
        <v>0</v>
      </c>
      <c r="AI20" s="49">
        <f>_xlfn.IFNA(VLOOKUP($I20,'ประกาศราคาZ-Makro'!$A:$K,9,FALSE),0)</f>
        <v>0</v>
      </c>
      <c r="AJ20" s="47"/>
      <c r="AK20" s="36"/>
      <c r="AL20" s="50">
        <f t="shared" si="6"/>
        <v>0</v>
      </c>
      <c r="AM20" s="49">
        <f>_xlfn.IFNA(VLOOKUP($I20,'ประกาศราคาZ-Makro'!$A:$K,10,FALSE),0)</f>
        <v>0</v>
      </c>
      <c r="AN20" s="47">
        <v>0</v>
      </c>
      <c r="AO20" s="36">
        <v>0</v>
      </c>
      <c r="AP20" s="72">
        <f t="shared" si="7"/>
        <v>0</v>
      </c>
      <c r="AQ20" s="49">
        <f>_xlfn.IFNA(VLOOKUP($I20,'ประกาศราคาZ-Makro'!$A:$K,11,FALSE),0)</f>
        <v>0</v>
      </c>
      <c r="AR20" s="47">
        <v>157</v>
      </c>
      <c r="AS20" s="36">
        <v>161</v>
      </c>
      <c r="AT20" s="50">
        <f t="shared" ref="AT20:AT150" si="20">IFERROR(IF(AS20=0,0,AS20-AR20),0)</f>
        <v>4</v>
      </c>
      <c r="AU20" s="49">
        <f>_xlfn.IFNA(VLOOKUP($I20,'ประกาศราคาZ-Makro'!$A:$L,12,FALSE),0)</f>
        <v>0</v>
      </c>
      <c r="AV20" s="47">
        <v>132</v>
      </c>
      <c r="AW20" s="36">
        <v>132</v>
      </c>
      <c r="AX20" s="50">
        <f t="shared" si="9"/>
        <v>0</v>
      </c>
      <c r="AY20" s="49">
        <f>_xlfn.IFNA(VLOOKUP($I20,'ประกาศราคาZ-Makro'!$A:$M,13,FALSE),0)</f>
        <v>0</v>
      </c>
      <c r="AZ20" s="47">
        <v>132</v>
      </c>
      <c r="BA20" s="36">
        <v>132</v>
      </c>
      <c r="BB20" s="50">
        <f t="shared" si="10"/>
        <v>0</v>
      </c>
      <c r="BC20" s="75"/>
      <c r="BD20" s="2"/>
    </row>
    <row r="21" spans="1:56" x14ac:dyDescent="0.4">
      <c r="A21" s="2" t="s">
        <v>1038</v>
      </c>
      <c r="B21" s="2" t="s">
        <v>1035</v>
      </c>
      <c r="C21" s="2" t="s">
        <v>1037</v>
      </c>
      <c r="D21" s="2" t="s">
        <v>1040</v>
      </c>
      <c r="E21" s="45" t="s">
        <v>65</v>
      </c>
      <c r="F21" s="73" t="s">
        <v>51</v>
      </c>
      <c r="G21" s="71" t="s">
        <v>66</v>
      </c>
      <c r="H21" s="48" t="s">
        <v>43</v>
      </c>
      <c r="I21" s="35"/>
      <c r="J21" s="56">
        <v>0</v>
      </c>
      <c r="K21" s="49">
        <f>_xlfn.IFNA(VLOOKUP($I21,'ประกาศราคาZ-Makro'!$A:$K,4,FALSE),0)</f>
        <v>0</v>
      </c>
      <c r="L21" s="47">
        <v>0</v>
      </c>
      <c r="M21" s="36">
        <v>0</v>
      </c>
      <c r="N21" s="50">
        <f t="shared" si="0"/>
        <v>0</v>
      </c>
      <c r="O21" s="49">
        <f>_xlfn.IFNA(VLOOKUP($I21,'ประกาศราคาZ-Makro'!$A:$K,5,FALSE),0)</f>
        <v>0</v>
      </c>
      <c r="P21" s="47">
        <v>0</v>
      </c>
      <c r="Q21" s="36">
        <v>0</v>
      </c>
      <c r="R21" s="50">
        <f t="shared" si="18"/>
        <v>0</v>
      </c>
      <c r="S21" s="49">
        <f>_xlfn.IFNA(VLOOKUP($I21,'ประกาศราคาZ-Makro'!$A:$K,6,FALSE),0)</f>
        <v>0</v>
      </c>
      <c r="T21" s="47">
        <v>0</v>
      </c>
      <c r="U21" s="36">
        <v>0</v>
      </c>
      <c r="V21" s="50">
        <f t="shared" si="2"/>
        <v>0</v>
      </c>
      <c r="W21" s="49">
        <f>_xlfn.IFNA(VLOOKUP($I21,'ประกาศราคาZ-Makro'!$A:$K,7,FALSE),0)</f>
        <v>0</v>
      </c>
      <c r="X21" s="47">
        <v>0</v>
      </c>
      <c r="Y21" s="36">
        <v>0</v>
      </c>
      <c r="Z21" s="50">
        <f t="shared" si="3"/>
        <v>0</v>
      </c>
      <c r="AA21" s="49">
        <f>_xlfn.IFNA(VLOOKUP($I21,'ประกาศราคาZ-Makro'!$A:$K,8,FALSE),0)</f>
        <v>0</v>
      </c>
      <c r="AB21" s="47">
        <v>0</v>
      </c>
      <c r="AC21" s="36">
        <v>0</v>
      </c>
      <c r="AD21" s="50">
        <f t="shared" si="4"/>
        <v>0</v>
      </c>
      <c r="AE21" s="49">
        <f>_xlfn.IFNA(VLOOKUP($I21,'ประกาศราคาZ-Makro'!$A:$K,9,FALSE),0)</f>
        <v>0</v>
      </c>
      <c r="AF21" s="47">
        <v>0</v>
      </c>
      <c r="AG21" s="36">
        <v>0</v>
      </c>
      <c r="AH21" s="50">
        <f t="shared" si="19"/>
        <v>0</v>
      </c>
      <c r="AI21" s="49">
        <f>_xlfn.IFNA(VLOOKUP($I21,'ประกาศราคาZ-Makro'!$A:$K,9,FALSE),0)</f>
        <v>0</v>
      </c>
      <c r="AJ21" s="47"/>
      <c r="AK21" s="36"/>
      <c r="AL21" s="50">
        <f t="shared" si="6"/>
        <v>0</v>
      </c>
      <c r="AM21" s="49">
        <f>_xlfn.IFNA(VLOOKUP($I21,'ประกาศราคาZ-Makro'!$A:$K,10,FALSE),0)</f>
        <v>0</v>
      </c>
      <c r="AN21" s="47">
        <v>114</v>
      </c>
      <c r="AO21" s="36">
        <v>114</v>
      </c>
      <c r="AP21" s="72">
        <f t="shared" si="7"/>
        <v>0</v>
      </c>
      <c r="AQ21" s="49">
        <f>_xlfn.IFNA(VLOOKUP($I21,'ประกาศราคาZ-Makro'!$A:$K,11,FALSE),0)</f>
        <v>0</v>
      </c>
      <c r="AR21" s="47">
        <v>160</v>
      </c>
      <c r="AS21" s="36">
        <v>160</v>
      </c>
      <c r="AT21" s="50">
        <f t="shared" si="20"/>
        <v>0</v>
      </c>
      <c r="AU21" s="49">
        <f>_xlfn.IFNA(VLOOKUP($I21,'ประกาศราคาZ-Makro'!$A:$L,12,FALSE),0)</f>
        <v>0</v>
      </c>
      <c r="AV21" s="47">
        <v>157</v>
      </c>
      <c r="AW21" s="36">
        <v>157</v>
      </c>
      <c r="AX21" s="50">
        <f t="shared" si="9"/>
        <v>0</v>
      </c>
      <c r="AY21" s="49">
        <f>_xlfn.IFNA(VLOOKUP($I21,'ประกาศราคาZ-Makro'!$A:$M,13,FALSE),0)</f>
        <v>0</v>
      </c>
      <c r="AZ21" s="47">
        <v>157</v>
      </c>
      <c r="BA21" s="36">
        <v>157</v>
      </c>
      <c r="BB21" s="50">
        <f t="shared" si="10"/>
        <v>0</v>
      </c>
      <c r="BC21" s="75"/>
      <c r="BD21" s="2"/>
    </row>
    <row r="22" spans="1:56" x14ac:dyDescent="0.4">
      <c r="A22" s="2" t="s">
        <v>1038</v>
      </c>
      <c r="B22" s="2" t="s">
        <v>1035</v>
      </c>
      <c r="C22" s="2" t="s">
        <v>1037</v>
      </c>
      <c r="D22" s="2" t="s">
        <v>1040</v>
      </c>
      <c r="E22" s="45" t="s">
        <v>868</v>
      </c>
      <c r="F22" s="46"/>
      <c r="G22" s="42" t="s">
        <v>869</v>
      </c>
      <c r="H22" s="48" t="s">
        <v>43</v>
      </c>
      <c r="I22" s="35"/>
      <c r="J22" s="56">
        <v>0</v>
      </c>
      <c r="K22" s="49">
        <f>_xlfn.IFNA(VLOOKUP($I22,'ประกาศราคาZ-Makro'!$A:$K,4,FALSE),0)</f>
        <v>0</v>
      </c>
      <c r="L22" s="47">
        <v>150</v>
      </c>
      <c r="M22" s="36">
        <v>150</v>
      </c>
      <c r="N22" s="50">
        <f t="shared" si="0"/>
        <v>0</v>
      </c>
      <c r="O22" s="49">
        <f>_xlfn.IFNA(VLOOKUP($I22,'ประกาศราคาZ-Makro'!$A:$K,5,FALSE),0)</f>
        <v>0</v>
      </c>
      <c r="P22" s="47">
        <v>150</v>
      </c>
      <c r="Q22" s="36">
        <v>150</v>
      </c>
      <c r="R22" s="50">
        <f t="shared" si="18"/>
        <v>0</v>
      </c>
      <c r="S22" s="49">
        <f>_xlfn.IFNA(VLOOKUP($I22,'ประกาศราคาZ-Makro'!$A:$K,6,FALSE),0)</f>
        <v>0</v>
      </c>
      <c r="T22" s="47">
        <v>151</v>
      </c>
      <c r="U22" s="36">
        <v>151</v>
      </c>
      <c r="V22" s="50">
        <f t="shared" si="2"/>
        <v>0</v>
      </c>
      <c r="W22" s="49">
        <f>_xlfn.IFNA(VLOOKUP($I22,'ประกาศราคาZ-Makro'!$A:$K,7,FALSE),0)</f>
        <v>0</v>
      </c>
      <c r="X22" s="47">
        <v>0</v>
      </c>
      <c r="Y22" s="36">
        <v>0</v>
      </c>
      <c r="Z22" s="50">
        <f t="shared" si="3"/>
        <v>0</v>
      </c>
      <c r="AA22" s="49">
        <f>_xlfn.IFNA(VLOOKUP($I22,'ประกาศราคาZ-Makro'!$A:$K,8,FALSE),0)</f>
        <v>0</v>
      </c>
      <c r="AB22" s="47">
        <v>0</v>
      </c>
      <c r="AC22" s="36">
        <v>0</v>
      </c>
      <c r="AD22" s="50">
        <f t="shared" si="4"/>
        <v>0</v>
      </c>
      <c r="AE22" s="49">
        <f>_xlfn.IFNA(VLOOKUP($I22,'ประกาศราคาZ-Makro'!$A:$K,9,FALSE),0)</f>
        <v>0</v>
      </c>
      <c r="AF22" s="47">
        <v>152</v>
      </c>
      <c r="AG22" s="36">
        <v>152</v>
      </c>
      <c r="AH22" s="50">
        <f t="shared" si="19"/>
        <v>0</v>
      </c>
      <c r="AI22" s="49">
        <f>_xlfn.IFNA(VLOOKUP($I22,'ประกาศราคาZ-Makro'!$A:$K,9,FALSE),0)</f>
        <v>0</v>
      </c>
      <c r="AJ22" s="47"/>
      <c r="AK22" s="36"/>
      <c r="AL22" s="50">
        <f t="shared" si="6"/>
        <v>0</v>
      </c>
      <c r="AM22" s="49">
        <f>_xlfn.IFNA(VLOOKUP($I22,'ประกาศราคาZ-Makro'!$A:$K,10,FALSE),0)</f>
        <v>0</v>
      </c>
      <c r="AN22" s="47">
        <v>139</v>
      </c>
      <c r="AO22" s="36">
        <v>139</v>
      </c>
      <c r="AP22" s="72">
        <f t="shared" si="7"/>
        <v>0</v>
      </c>
      <c r="AQ22" s="49">
        <f>_xlfn.IFNA(VLOOKUP($I22,'ประกาศราคาZ-Makro'!$A:$K,11,FALSE),0)</f>
        <v>0</v>
      </c>
      <c r="AR22" s="47">
        <v>153</v>
      </c>
      <c r="AS22" s="36">
        <v>156</v>
      </c>
      <c r="AT22" s="50">
        <f t="shared" si="20"/>
        <v>3</v>
      </c>
      <c r="AU22" s="49">
        <f>_xlfn.IFNA(VLOOKUP($I22,'ประกาศราคาZ-Makro'!$A:$L,12,FALSE),0)</f>
        <v>0</v>
      </c>
      <c r="AV22" s="47">
        <v>151</v>
      </c>
      <c r="AW22" s="36">
        <v>151</v>
      </c>
      <c r="AX22" s="50">
        <f t="shared" si="9"/>
        <v>0</v>
      </c>
      <c r="AY22" s="49">
        <f>_xlfn.IFNA(VLOOKUP($I22,'ประกาศราคาZ-Makro'!$A:$M,13,FALSE),0)</f>
        <v>0</v>
      </c>
      <c r="AZ22" s="47">
        <v>151</v>
      </c>
      <c r="BA22" s="36">
        <v>151</v>
      </c>
      <c r="BB22" s="50">
        <f t="shared" si="10"/>
        <v>0</v>
      </c>
      <c r="BC22" s="75"/>
      <c r="BD22" s="2"/>
    </row>
    <row r="23" spans="1:56" x14ac:dyDescent="0.4">
      <c r="A23" s="2" t="s">
        <v>1038</v>
      </c>
      <c r="B23" s="2" t="s">
        <v>1035</v>
      </c>
      <c r="C23" s="2" t="s">
        <v>1037</v>
      </c>
      <c r="D23" s="2" t="s">
        <v>1040</v>
      </c>
      <c r="E23" s="45" t="s">
        <v>50</v>
      </c>
      <c r="F23" s="46" t="s">
        <v>51</v>
      </c>
      <c r="G23" s="42" t="s">
        <v>52</v>
      </c>
      <c r="H23" s="48" t="s">
        <v>43</v>
      </c>
      <c r="I23" s="35"/>
      <c r="J23" s="56">
        <v>0</v>
      </c>
      <c r="K23" s="49">
        <f>_xlfn.IFNA(VLOOKUP($I23,'ประกาศราคาZ-Makro'!$A:$K,4,FALSE),0)</f>
        <v>0</v>
      </c>
      <c r="L23" s="47">
        <v>0</v>
      </c>
      <c r="M23" s="36">
        <v>0</v>
      </c>
      <c r="N23" s="50">
        <f t="shared" si="0"/>
        <v>0</v>
      </c>
      <c r="O23" s="49">
        <f>_xlfn.IFNA(VLOOKUP($I23,'ประกาศราคาZ-Makro'!$A:$K,5,FALSE),0)</f>
        <v>0</v>
      </c>
      <c r="P23" s="47">
        <v>0</v>
      </c>
      <c r="Q23" s="36">
        <v>0</v>
      </c>
      <c r="R23" s="50">
        <f t="shared" si="18"/>
        <v>0</v>
      </c>
      <c r="S23" s="49">
        <f>_xlfn.IFNA(VLOOKUP($I23,'ประกาศราคาZ-Makro'!$A:$K,6,FALSE),0)</f>
        <v>0</v>
      </c>
      <c r="T23" s="47">
        <v>0</v>
      </c>
      <c r="U23" s="36">
        <v>0</v>
      </c>
      <c r="V23" s="50">
        <f t="shared" si="2"/>
        <v>0</v>
      </c>
      <c r="W23" s="49">
        <f>_xlfn.IFNA(VLOOKUP($I23,'ประกาศราคาZ-Makro'!$A:$K,7,FALSE),0)</f>
        <v>0</v>
      </c>
      <c r="X23" s="47">
        <v>0</v>
      </c>
      <c r="Y23" s="36">
        <v>0</v>
      </c>
      <c r="Z23" s="50">
        <f t="shared" si="3"/>
        <v>0</v>
      </c>
      <c r="AA23" s="49">
        <f>_xlfn.IFNA(VLOOKUP($I23,'ประกาศราคาZ-Makro'!$A:$K,8,FALSE),0)</f>
        <v>0</v>
      </c>
      <c r="AB23" s="47">
        <v>0</v>
      </c>
      <c r="AC23" s="36">
        <v>0</v>
      </c>
      <c r="AD23" s="50">
        <f t="shared" si="4"/>
        <v>0</v>
      </c>
      <c r="AE23" s="49">
        <f>_xlfn.IFNA(VLOOKUP($I23,'ประกาศราคาZ-Makro'!$A:$K,9,FALSE),0)</f>
        <v>0</v>
      </c>
      <c r="AF23" s="47">
        <v>148</v>
      </c>
      <c r="AG23" s="36">
        <v>148</v>
      </c>
      <c r="AH23" s="50">
        <f t="shared" si="19"/>
        <v>0</v>
      </c>
      <c r="AI23" s="49">
        <f>_xlfn.IFNA(VLOOKUP($I23,'ประกาศราคาZ-Makro'!$A:$K,9,FALSE),0)</f>
        <v>0</v>
      </c>
      <c r="AJ23" s="47"/>
      <c r="AK23" s="36"/>
      <c r="AL23" s="50">
        <f t="shared" si="6"/>
        <v>0</v>
      </c>
      <c r="AM23" s="49">
        <f>_xlfn.IFNA(VLOOKUP($I23,'ประกาศราคาZ-Makro'!$A:$K,10,FALSE),0)</f>
        <v>0</v>
      </c>
      <c r="AN23" s="47">
        <v>129</v>
      </c>
      <c r="AO23" s="36">
        <v>129</v>
      </c>
      <c r="AP23" s="72">
        <f t="shared" si="7"/>
        <v>0</v>
      </c>
      <c r="AQ23" s="49">
        <f>_xlfn.IFNA(VLOOKUP($I23,'ประกาศราคาZ-Makro'!$A:$K,11,FALSE),0)</f>
        <v>0</v>
      </c>
      <c r="AR23" s="47">
        <v>148</v>
      </c>
      <c r="AS23" s="36">
        <v>152</v>
      </c>
      <c r="AT23" s="50">
        <f t="shared" si="20"/>
        <v>4</v>
      </c>
      <c r="AU23" s="49">
        <f>_xlfn.IFNA(VLOOKUP($I23,'ประกาศราคาZ-Makro'!$A:$L,12,FALSE),0)</f>
        <v>0</v>
      </c>
      <c r="AV23" s="47">
        <v>0</v>
      </c>
      <c r="AW23" s="36">
        <v>0</v>
      </c>
      <c r="AX23" s="50">
        <f t="shared" si="9"/>
        <v>0</v>
      </c>
      <c r="AY23" s="49">
        <f>_xlfn.IFNA(VLOOKUP($I23,'ประกาศราคาZ-Makro'!$A:$M,13,FALSE),0)</f>
        <v>0</v>
      </c>
      <c r="AZ23" s="47">
        <v>0</v>
      </c>
      <c r="BA23" s="36">
        <v>0</v>
      </c>
      <c r="BB23" s="50">
        <f t="shared" si="10"/>
        <v>0</v>
      </c>
      <c r="BC23" s="75"/>
      <c r="BD23" s="2"/>
    </row>
    <row r="24" spans="1:56" x14ac:dyDescent="0.4">
      <c r="A24" s="2" t="s">
        <v>1038</v>
      </c>
      <c r="B24" s="2" t="s">
        <v>1035</v>
      </c>
      <c r="C24" s="2" t="s">
        <v>1037</v>
      </c>
      <c r="D24" s="2" t="s">
        <v>1040</v>
      </c>
      <c r="E24" s="45" t="s">
        <v>53</v>
      </c>
      <c r="F24" s="46" t="s">
        <v>51</v>
      </c>
      <c r="G24" s="42" t="s">
        <v>54</v>
      </c>
      <c r="H24" s="48" t="s">
        <v>43</v>
      </c>
      <c r="I24" s="35"/>
      <c r="J24" s="56">
        <v>0</v>
      </c>
      <c r="K24" s="49">
        <f>_xlfn.IFNA(VLOOKUP($I24,'ประกาศราคาZ-Makro'!$A:$K,4,FALSE),0)</f>
        <v>0</v>
      </c>
      <c r="L24" s="47">
        <v>0</v>
      </c>
      <c r="M24" s="36">
        <v>0</v>
      </c>
      <c r="N24" s="50">
        <f t="shared" si="0"/>
        <v>0</v>
      </c>
      <c r="O24" s="49">
        <f>_xlfn.IFNA(VLOOKUP($I24,'ประกาศราคาZ-Makro'!$A:$K,5,FALSE),0)</f>
        <v>0</v>
      </c>
      <c r="P24" s="47">
        <v>0</v>
      </c>
      <c r="Q24" s="36">
        <v>0</v>
      </c>
      <c r="R24" s="50">
        <f t="shared" si="18"/>
        <v>0</v>
      </c>
      <c r="S24" s="49">
        <f>_xlfn.IFNA(VLOOKUP($I24,'ประกาศราคาZ-Makro'!$A:$K,6,FALSE),0)</f>
        <v>0</v>
      </c>
      <c r="T24" s="47">
        <v>0</v>
      </c>
      <c r="U24" s="36">
        <v>0</v>
      </c>
      <c r="V24" s="50">
        <f t="shared" si="2"/>
        <v>0</v>
      </c>
      <c r="W24" s="49">
        <f>_xlfn.IFNA(VLOOKUP($I24,'ประกาศราคาZ-Makro'!$A:$K,7,FALSE),0)</f>
        <v>0</v>
      </c>
      <c r="X24" s="47">
        <v>0</v>
      </c>
      <c r="Y24" s="36">
        <v>0</v>
      </c>
      <c r="Z24" s="50">
        <f t="shared" si="3"/>
        <v>0</v>
      </c>
      <c r="AA24" s="49">
        <f>_xlfn.IFNA(VLOOKUP($I24,'ประกาศราคาZ-Makro'!$A:$K,8,FALSE),0)</f>
        <v>0</v>
      </c>
      <c r="AB24" s="47">
        <v>0</v>
      </c>
      <c r="AC24" s="36">
        <v>0</v>
      </c>
      <c r="AD24" s="50">
        <f t="shared" si="4"/>
        <v>0</v>
      </c>
      <c r="AE24" s="49">
        <f>_xlfn.IFNA(VLOOKUP($I24,'ประกาศราคาZ-Makro'!$A:$K,9,FALSE),0)</f>
        <v>0</v>
      </c>
      <c r="AF24" s="47">
        <v>142</v>
      </c>
      <c r="AG24" s="36">
        <v>142</v>
      </c>
      <c r="AH24" s="50">
        <f t="shared" si="19"/>
        <v>0</v>
      </c>
      <c r="AI24" s="49">
        <f>_xlfn.IFNA(VLOOKUP($I24,'ประกาศราคาZ-Makro'!$A:$K,9,FALSE),0)</f>
        <v>0</v>
      </c>
      <c r="AJ24" s="47"/>
      <c r="AK24" s="36"/>
      <c r="AL24" s="50">
        <f t="shared" si="6"/>
        <v>0</v>
      </c>
      <c r="AM24" s="49">
        <f>_xlfn.IFNA(VLOOKUP($I24,'ประกาศราคาZ-Makro'!$A:$K,10,FALSE),0)</f>
        <v>0</v>
      </c>
      <c r="AN24" s="47">
        <v>122</v>
      </c>
      <c r="AO24" s="36">
        <v>122</v>
      </c>
      <c r="AP24" s="72">
        <f t="shared" si="7"/>
        <v>0</v>
      </c>
      <c r="AQ24" s="49">
        <f>_xlfn.IFNA(VLOOKUP($I24,'ประกาศราคาZ-Makro'!$A:$K,11,FALSE),0)</f>
        <v>0</v>
      </c>
      <c r="AR24" s="47">
        <v>0</v>
      </c>
      <c r="AS24" s="36">
        <v>0</v>
      </c>
      <c r="AT24" s="50">
        <f t="shared" si="20"/>
        <v>0</v>
      </c>
      <c r="AU24" s="49">
        <f>_xlfn.IFNA(VLOOKUP($I24,'ประกาศราคาZ-Makro'!$A:$L,12,FALSE),0)</f>
        <v>0</v>
      </c>
      <c r="AV24" s="47">
        <v>0</v>
      </c>
      <c r="AW24" s="36">
        <v>0</v>
      </c>
      <c r="AX24" s="50">
        <f t="shared" si="9"/>
        <v>0</v>
      </c>
      <c r="AY24" s="49">
        <f>_xlfn.IFNA(VLOOKUP($I24,'ประกาศราคาZ-Makro'!$A:$M,13,FALSE),0)</f>
        <v>0</v>
      </c>
      <c r="AZ24" s="47">
        <v>0</v>
      </c>
      <c r="BA24" s="36">
        <v>0</v>
      </c>
      <c r="BB24" s="50">
        <f t="shared" si="10"/>
        <v>0</v>
      </c>
      <c r="BC24" s="75"/>
      <c r="BD24" s="2"/>
    </row>
    <row r="25" spans="1:56" x14ac:dyDescent="0.4">
      <c r="A25" s="2" t="s">
        <v>1038</v>
      </c>
      <c r="B25" s="2" t="s">
        <v>1035</v>
      </c>
      <c r="C25" s="2" t="s">
        <v>1037</v>
      </c>
      <c r="D25" s="2" t="s">
        <v>1040</v>
      </c>
      <c r="E25" s="45" t="s">
        <v>67</v>
      </c>
      <c r="F25" s="73" t="s">
        <v>51</v>
      </c>
      <c r="G25" s="70" t="s">
        <v>68</v>
      </c>
      <c r="H25" s="48" t="s">
        <v>43</v>
      </c>
      <c r="I25" s="35"/>
      <c r="J25" s="56">
        <v>0</v>
      </c>
      <c r="K25" s="49">
        <f>_xlfn.IFNA(VLOOKUP($I25,'ประกาศราคาZ-Makro'!$A:$K,4,FALSE),0)</f>
        <v>0</v>
      </c>
      <c r="L25" s="47">
        <v>170</v>
      </c>
      <c r="M25" s="36">
        <v>170</v>
      </c>
      <c r="N25" s="50">
        <f t="shared" si="0"/>
        <v>0</v>
      </c>
      <c r="O25" s="49">
        <f>_xlfn.IFNA(VLOOKUP($I25,'ประกาศราคาZ-Makro'!$A:$K,5,FALSE),0)</f>
        <v>0</v>
      </c>
      <c r="P25" s="47">
        <v>170</v>
      </c>
      <c r="Q25" s="36">
        <v>170</v>
      </c>
      <c r="R25" s="50">
        <f t="shared" si="18"/>
        <v>0</v>
      </c>
      <c r="S25" s="49">
        <f>_xlfn.IFNA(VLOOKUP($I25,'ประกาศราคาZ-Makro'!$A:$K,6,FALSE),0)</f>
        <v>0</v>
      </c>
      <c r="T25" s="47">
        <v>168</v>
      </c>
      <c r="U25" s="36">
        <v>168</v>
      </c>
      <c r="V25" s="50">
        <f t="shared" si="2"/>
        <v>0</v>
      </c>
      <c r="W25" s="49">
        <f>_xlfn.IFNA(VLOOKUP($I25,'ประกาศราคาZ-Makro'!$A:$K,7,FALSE),0)</f>
        <v>0</v>
      </c>
      <c r="X25" s="47">
        <v>0</v>
      </c>
      <c r="Y25" s="36">
        <v>0</v>
      </c>
      <c r="Z25" s="50">
        <f t="shared" si="3"/>
        <v>0</v>
      </c>
      <c r="AA25" s="49">
        <f>_xlfn.IFNA(VLOOKUP($I25,'ประกาศราคาZ-Makro'!$A:$K,8,FALSE),0)</f>
        <v>0</v>
      </c>
      <c r="AB25" s="47">
        <v>169</v>
      </c>
      <c r="AC25" s="36">
        <v>169</v>
      </c>
      <c r="AD25" s="50">
        <f t="shared" si="4"/>
        <v>0</v>
      </c>
      <c r="AE25" s="49">
        <f>_xlfn.IFNA(VLOOKUP($I25,'ประกาศราคาZ-Makro'!$A:$K,9,FALSE),0)</f>
        <v>0</v>
      </c>
      <c r="AF25" s="47">
        <v>165</v>
      </c>
      <c r="AG25" s="36">
        <v>165</v>
      </c>
      <c r="AH25" s="50">
        <f t="shared" si="19"/>
        <v>0</v>
      </c>
      <c r="AI25" s="49">
        <f>_xlfn.IFNA(VLOOKUP($I25,'ประกาศราคาZ-Makro'!$A:$K,9,FALSE),0)</f>
        <v>0</v>
      </c>
      <c r="AJ25" s="47"/>
      <c r="AK25" s="36"/>
      <c r="AL25" s="50">
        <f t="shared" si="6"/>
        <v>0</v>
      </c>
      <c r="AM25" s="49">
        <f>_xlfn.IFNA(VLOOKUP($I25,'ประกาศราคาZ-Makro'!$A:$K,10,FALSE),0)</f>
        <v>0</v>
      </c>
      <c r="AN25" s="47">
        <v>0</v>
      </c>
      <c r="AO25" s="36">
        <v>0</v>
      </c>
      <c r="AP25" s="72">
        <f t="shared" si="7"/>
        <v>0</v>
      </c>
      <c r="AQ25" s="49">
        <f>_xlfn.IFNA(VLOOKUP($I25,'ประกาศราคาZ-Makro'!$A:$K,11,FALSE),0)</f>
        <v>0</v>
      </c>
      <c r="AR25" s="47">
        <v>165</v>
      </c>
      <c r="AS25" s="36">
        <v>169</v>
      </c>
      <c r="AT25" s="50">
        <f t="shared" si="20"/>
        <v>4</v>
      </c>
      <c r="AU25" s="49">
        <f>_xlfn.IFNA(VLOOKUP($I25,'ประกาศราคาZ-Makro'!$A:$L,12,FALSE),0)</f>
        <v>0</v>
      </c>
      <c r="AV25" s="47">
        <v>169</v>
      </c>
      <c r="AW25" s="36">
        <v>169</v>
      </c>
      <c r="AX25" s="50">
        <f t="shared" si="9"/>
        <v>0</v>
      </c>
      <c r="AY25" s="49">
        <f>_xlfn.IFNA(VLOOKUP($I25,'ประกาศราคาZ-Makro'!$A:$M,13,FALSE),0)</f>
        <v>0</v>
      </c>
      <c r="AZ25" s="47">
        <v>169</v>
      </c>
      <c r="BA25" s="36">
        <v>169</v>
      </c>
      <c r="BB25" s="50">
        <f t="shared" si="10"/>
        <v>0</v>
      </c>
      <c r="BC25" s="76"/>
      <c r="BD25" s="2"/>
    </row>
    <row r="26" spans="1:56" x14ac:dyDescent="0.4">
      <c r="A26" s="2" t="s">
        <v>1038</v>
      </c>
      <c r="B26" s="2" t="s">
        <v>1035</v>
      </c>
      <c r="C26" s="2" t="s">
        <v>1037</v>
      </c>
      <c r="D26" s="2" t="s">
        <v>1040</v>
      </c>
      <c r="E26" s="45" t="s">
        <v>69</v>
      </c>
      <c r="F26" s="46" t="s">
        <v>51</v>
      </c>
      <c r="G26" s="70" t="s">
        <v>70</v>
      </c>
      <c r="H26" s="48" t="s">
        <v>43</v>
      </c>
      <c r="I26" s="35"/>
      <c r="J26" s="56">
        <v>0</v>
      </c>
      <c r="K26" s="49">
        <f>_xlfn.IFNA(VLOOKUP($I26,'ประกาศราคาZ-Makro'!$A:$K,4,FALSE),0)</f>
        <v>0</v>
      </c>
      <c r="L26" s="47">
        <v>0</v>
      </c>
      <c r="M26" s="36">
        <v>0</v>
      </c>
      <c r="N26" s="50">
        <f t="shared" si="0"/>
        <v>0</v>
      </c>
      <c r="O26" s="49">
        <f>_xlfn.IFNA(VLOOKUP($I26,'ประกาศราคาZ-Makro'!$A:$K,5,FALSE),0)</f>
        <v>0</v>
      </c>
      <c r="P26" s="47">
        <v>0</v>
      </c>
      <c r="Q26" s="36">
        <v>0</v>
      </c>
      <c r="R26" s="50">
        <f t="shared" si="18"/>
        <v>0</v>
      </c>
      <c r="S26" s="49">
        <f>_xlfn.IFNA(VLOOKUP($I26,'ประกาศราคาZ-Makro'!$A:$K,6,FALSE),0)</f>
        <v>0</v>
      </c>
      <c r="T26" s="47">
        <v>0</v>
      </c>
      <c r="U26" s="36">
        <v>0</v>
      </c>
      <c r="V26" s="50">
        <f t="shared" si="2"/>
        <v>0</v>
      </c>
      <c r="W26" s="49">
        <f>_xlfn.IFNA(VLOOKUP($I26,'ประกาศราคาZ-Makro'!$A:$K,7,FALSE),0)</f>
        <v>0</v>
      </c>
      <c r="X26" s="47">
        <v>0</v>
      </c>
      <c r="Y26" s="36">
        <v>0</v>
      </c>
      <c r="Z26" s="50">
        <f t="shared" si="3"/>
        <v>0</v>
      </c>
      <c r="AA26" s="49">
        <f>_xlfn.IFNA(VLOOKUP($I26,'ประกาศราคาZ-Makro'!$A:$K,8,FALSE),0)</f>
        <v>0</v>
      </c>
      <c r="AB26" s="47">
        <v>0</v>
      </c>
      <c r="AC26" s="36">
        <v>0</v>
      </c>
      <c r="AD26" s="50">
        <f t="shared" si="4"/>
        <v>0</v>
      </c>
      <c r="AE26" s="49">
        <f>_xlfn.IFNA(VLOOKUP($I26,'ประกาศราคาZ-Makro'!$A:$K,9,FALSE),0)</f>
        <v>0</v>
      </c>
      <c r="AF26" s="47">
        <v>0</v>
      </c>
      <c r="AG26" s="36">
        <v>0</v>
      </c>
      <c r="AH26" s="50">
        <f t="shared" si="19"/>
        <v>0</v>
      </c>
      <c r="AI26" s="49">
        <f>_xlfn.IFNA(VLOOKUP($I26,'ประกาศราคาZ-Makro'!$A:$K,9,FALSE),0)</f>
        <v>0</v>
      </c>
      <c r="AJ26" s="47"/>
      <c r="AK26" s="36"/>
      <c r="AL26" s="50">
        <f t="shared" si="6"/>
        <v>0</v>
      </c>
      <c r="AM26" s="49">
        <f>_xlfn.IFNA(VLOOKUP($I26,'ประกาศราคาZ-Makro'!$A:$K,10,FALSE),0)</f>
        <v>0</v>
      </c>
      <c r="AN26" s="47">
        <v>0</v>
      </c>
      <c r="AO26" s="36">
        <v>0</v>
      </c>
      <c r="AP26" s="72">
        <f t="shared" si="7"/>
        <v>0</v>
      </c>
      <c r="AQ26" s="49">
        <f>_xlfn.IFNA(VLOOKUP($I26,'ประกาศราคาZ-Makro'!$A:$K,11,FALSE),0)</f>
        <v>0</v>
      </c>
      <c r="AR26" s="47">
        <v>0</v>
      </c>
      <c r="AS26" s="36">
        <v>0</v>
      </c>
      <c r="AT26" s="50">
        <f t="shared" si="20"/>
        <v>0</v>
      </c>
      <c r="AU26" s="49">
        <f>_xlfn.IFNA(VLOOKUP($I26,'ประกาศราคาZ-Makro'!$A:$L,12,FALSE),0)</f>
        <v>0</v>
      </c>
      <c r="AV26" s="47">
        <v>0</v>
      </c>
      <c r="AW26" s="36">
        <v>0</v>
      </c>
      <c r="AX26" s="50">
        <f t="shared" si="9"/>
        <v>0</v>
      </c>
      <c r="AY26" s="49">
        <f>_xlfn.IFNA(VLOOKUP($I26,'ประกาศราคาZ-Makro'!$A:$M,13,FALSE),0)</f>
        <v>0</v>
      </c>
      <c r="AZ26" s="47">
        <v>0</v>
      </c>
      <c r="BA26" s="36">
        <v>0</v>
      </c>
      <c r="BB26" s="50">
        <f t="shared" si="10"/>
        <v>0</v>
      </c>
      <c r="BC26" s="76"/>
      <c r="BD26" s="2"/>
    </row>
    <row r="27" spans="1:56" x14ac:dyDescent="0.4">
      <c r="A27" s="2" t="s">
        <v>1038</v>
      </c>
      <c r="B27" s="2" t="s">
        <v>1035</v>
      </c>
      <c r="C27" s="2" t="s">
        <v>1037</v>
      </c>
      <c r="D27" s="2" t="s">
        <v>1040</v>
      </c>
      <c r="E27" s="45" t="s">
        <v>1592</v>
      </c>
      <c r="F27" s="73" t="s">
        <v>51</v>
      </c>
      <c r="G27" s="70" t="s">
        <v>1593</v>
      </c>
      <c r="H27" s="48" t="s">
        <v>43</v>
      </c>
      <c r="I27" s="35"/>
      <c r="J27" s="56">
        <v>0</v>
      </c>
      <c r="K27" s="49">
        <f>_xlfn.IFNA(VLOOKUP($I27,'ประกาศราคาZ-Makro'!$A:$K,4,FALSE),0)</f>
        <v>0</v>
      </c>
      <c r="L27" s="47">
        <v>0</v>
      </c>
      <c r="M27" s="36">
        <v>0</v>
      </c>
      <c r="N27" s="50">
        <f t="shared" ref="N27" si="21">IFERROR(IF(M27=0,0,M27-L27),0)</f>
        <v>0</v>
      </c>
      <c r="O27" s="49">
        <f>_xlfn.IFNA(VLOOKUP($I27,'ประกาศราคาZ-Makro'!$A:$K,5,FALSE),0)</f>
        <v>0</v>
      </c>
      <c r="P27" s="47">
        <v>0</v>
      </c>
      <c r="Q27" s="36">
        <v>0</v>
      </c>
      <c r="R27" s="50">
        <f t="shared" ref="R27" si="22">IFERROR(IF(Q27=0,0,Q27-P27),0)</f>
        <v>0</v>
      </c>
      <c r="S27" s="49">
        <f>_xlfn.IFNA(VLOOKUP($I27,'ประกาศราคาZ-Makro'!$A:$K,6,FALSE),0)</f>
        <v>0</v>
      </c>
      <c r="T27" s="47">
        <v>0</v>
      </c>
      <c r="U27" s="36">
        <v>0</v>
      </c>
      <c r="V27" s="50">
        <f t="shared" ref="V27" si="23">IFERROR(IF(U27=0,0,U27-T27),0)</f>
        <v>0</v>
      </c>
      <c r="W27" s="49">
        <f>_xlfn.IFNA(VLOOKUP($I27,'ประกาศราคาZ-Makro'!$A:$K,7,FALSE),0)</f>
        <v>0</v>
      </c>
      <c r="X27" s="47">
        <v>0</v>
      </c>
      <c r="Y27" s="36">
        <v>0</v>
      </c>
      <c r="Z27" s="50">
        <f t="shared" ref="Z27" si="24">IFERROR(IF(Y27=0,0,Y27-X27),0)</f>
        <v>0</v>
      </c>
      <c r="AA27" s="49">
        <f>_xlfn.IFNA(VLOOKUP($I27,'ประกาศราคาZ-Makro'!$A:$K,8,FALSE),0)</f>
        <v>0</v>
      </c>
      <c r="AB27" s="47">
        <v>0</v>
      </c>
      <c r="AC27" s="36">
        <v>0</v>
      </c>
      <c r="AD27" s="50">
        <f t="shared" ref="AD27" si="25">IFERROR(IF(AC27=0,0,AC27-AB27),0)</f>
        <v>0</v>
      </c>
      <c r="AE27" s="49">
        <f>_xlfn.IFNA(VLOOKUP($I27,'ประกาศราคาZ-Makro'!$A:$K,9,FALSE),0)</f>
        <v>0</v>
      </c>
      <c r="AF27" s="47">
        <v>0</v>
      </c>
      <c r="AG27" s="36">
        <v>0</v>
      </c>
      <c r="AH27" s="50">
        <f t="shared" ref="AH27" si="26">IFERROR(IF(AG27=0,0,AG27-AF27),0)</f>
        <v>0</v>
      </c>
      <c r="AI27" s="49">
        <f>_xlfn.IFNA(VLOOKUP($I27,'ประกาศราคาZ-Makro'!$A:$K,9,FALSE),0)</f>
        <v>0</v>
      </c>
      <c r="AJ27" s="47"/>
      <c r="AK27" s="36"/>
      <c r="AL27" s="50">
        <f t="shared" si="6"/>
        <v>0</v>
      </c>
      <c r="AM27" s="49">
        <f>_xlfn.IFNA(VLOOKUP($I27,'ประกาศราคาZ-Makro'!$A:$K,10,FALSE),0)</f>
        <v>0</v>
      </c>
      <c r="AN27" s="47">
        <v>164</v>
      </c>
      <c r="AO27" s="36">
        <v>168</v>
      </c>
      <c r="AP27" s="72">
        <f t="shared" si="7"/>
        <v>4</v>
      </c>
      <c r="AQ27" s="49">
        <f>_xlfn.IFNA(VLOOKUP($I27,'ประกาศราคาZ-Makro'!$A:$K,11,FALSE),0)</f>
        <v>0</v>
      </c>
      <c r="AR27" s="47">
        <v>0</v>
      </c>
      <c r="AS27" s="36">
        <v>0</v>
      </c>
      <c r="AT27" s="50">
        <f t="shared" ref="AT27" si="27">IFERROR(IF(AS27=0,0,AS27-AR27),0)</f>
        <v>0</v>
      </c>
      <c r="AU27" s="49">
        <f>_xlfn.IFNA(VLOOKUP($I27,'ประกาศราคาZ-Makro'!$A:$L,12,FALSE),0)</f>
        <v>0</v>
      </c>
      <c r="AV27" s="47">
        <v>0</v>
      </c>
      <c r="AW27" s="36">
        <v>0</v>
      </c>
      <c r="AX27" s="50">
        <f t="shared" ref="AX27" si="28">IFERROR(IF(AW27=0,0,AW27-AV27),0)</f>
        <v>0</v>
      </c>
      <c r="AY27" s="49">
        <f>_xlfn.IFNA(VLOOKUP($I27,'ประกาศราคาZ-Makro'!$A:$M,13,FALSE),0)</f>
        <v>0</v>
      </c>
      <c r="AZ27" s="47">
        <v>0</v>
      </c>
      <c r="BA27" s="36">
        <v>0</v>
      </c>
      <c r="BB27" s="50">
        <f t="shared" ref="BB27" si="29">IFERROR(IF(BA27=0,0,BA27-AZ27),0)</f>
        <v>0</v>
      </c>
      <c r="BC27" s="76"/>
      <c r="BD27" s="2"/>
    </row>
    <row r="28" spans="1:56" x14ac:dyDescent="0.4">
      <c r="A28" s="2" t="s">
        <v>1038</v>
      </c>
      <c r="B28" s="2" t="s">
        <v>1035</v>
      </c>
      <c r="C28" s="2" t="s">
        <v>1037</v>
      </c>
      <c r="D28" s="2" t="s">
        <v>1040</v>
      </c>
      <c r="E28" s="45" t="s">
        <v>1615</v>
      </c>
      <c r="F28" s="73"/>
      <c r="G28" s="70" t="s">
        <v>1616</v>
      </c>
      <c r="H28" s="48" t="s">
        <v>43</v>
      </c>
      <c r="I28" s="35"/>
      <c r="J28" s="56">
        <v>0</v>
      </c>
      <c r="K28" s="49">
        <f>_xlfn.IFNA(VLOOKUP($I28,'ประกาศราคาZ-Makro'!$A:$K,4,FALSE),0)</f>
        <v>0</v>
      </c>
      <c r="L28" s="47">
        <v>0</v>
      </c>
      <c r="M28" s="36">
        <v>0</v>
      </c>
      <c r="N28" s="50">
        <f t="shared" ref="N28" si="30">IFERROR(IF(M28=0,0,M28-L28),0)</f>
        <v>0</v>
      </c>
      <c r="O28" s="49">
        <f>_xlfn.IFNA(VLOOKUP($I28,'ประกาศราคาZ-Makro'!$A:$K,5,FALSE),0)</f>
        <v>0</v>
      </c>
      <c r="P28" s="47">
        <v>0</v>
      </c>
      <c r="Q28" s="36">
        <v>0</v>
      </c>
      <c r="R28" s="50">
        <f t="shared" ref="R28" si="31">IFERROR(IF(Q28=0,0,Q28-P28),0)</f>
        <v>0</v>
      </c>
      <c r="S28" s="49">
        <f>_xlfn.IFNA(VLOOKUP($I28,'ประกาศราคาZ-Makro'!$A:$K,6,FALSE),0)</f>
        <v>0</v>
      </c>
      <c r="T28" s="47">
        <v>0</v>
      </c>
      <c r="U28" s="36">
        <v>0</v>
      </c>
      <c r="V28" s="50">
        <f t="shared" ref="V28" si="32">IFERROR(IF(U28=0,0,U28-T28),0)</f>
        <v>0</v>
      </c>
      <c r="W28" s="49">
        <f>_xlfn.IFNA(VLOOKUP($I28,'ประกาศราคาZ-Makro'!$A:$K,7,FALSE),0)</f>
        <v>0</v>
      </c>
      <c r="X28" s="47">
        <v>0</v>
      </c>
      <c r="Y28" s="36">
        <v>0</v>
      </c>
      <c r="Z28" s="50">
        <f t="shared" ref="Z28" si="33">IFERROR(IF(Y28=0,0,Y28-X28),0)</f>
        <v>0</v>
      </c>
      <c r="AA28" s="49">
        <f>_xlfn.IFNA(VLOOKUP($I28,'ประกาศราคาZ-Makro'!$A:$K,8,FALSE),0)</f>
        <v>0</v>
      </c>
      <c r="AB28" s="47">
        <v>0</v>
      </c>
      <c r="AC28" s="36">
        <v>0</v>
      </c>
      <c r="AD28" s="50">
        <f t="shared" ref="AD28" si="34">IFERROR(IF(AC28=0,0,AC28-AB28),0)</f>
        <v>0</v>
      </c>
      <c r="AE28" s="49">
        <f>_xlfn.IFNA(VLOOKUP($I28,'ประกาศราคาZ-Makro'!$A:$K,9,FALSE),0)</f>
        <v>0</v>
      </c>
      <c r="AF28" s="47">
        <v>0</v>
      </c>
      <c r="AG28" s="36">
        <v>0</v>
      </c>
      <c r="AH28" s="50">
        <f t="shared" ref="AH28" si="35">IFERROR(IF(AG28=0,0,AG28-AF28),0)</f>
        <v>0</v>
      </c>
      <c r="AI28" s="49">
        <f>_xlfn.IFNA(VLOOKUP($I28,'ประกาศราคาZ-Makro'!$A:$K,9,FALSE),0)</f>
        <v>0</v>
      </c>
      <c r="AJ28" s="47"/>
      <c r="AK28" s="36"/>
      <c r="AL28" s="50">
        <f t="shared" si="6"/>
        <v>0</v>
      </c>
      <c r="AM28" s="49">
        <f>_xlfn.IFNA(VLOOKUP($I28,'ประกาศราคาZ-Makro'!$A:$K,10,FALSE),0)</f>
        <v>0</v>
      </c>
      <c r="AN28" s="47">
        <v>164</v>
      </c>
      <c r="AO28" s="36">
        <v>168</v>
      </c>
      <c r="AP28" s="72">
        <f t="shared" si="7"/>
        <v>4</v>
      </c>
      <c r="AQ28" s="49">
        <f>_xlfn.IFNA(VLOOKUP($I28,'ประกาศราคาZ-Makro'!$A:$K,11,FALSE),0)</f>
        <v>0</v>
      </c>
      <c r="AR28" s="47">
        <v>0</v>
      </c>
      <c r="AS28" s="36">
        <v>0</v>
      </c>
      <c r="AT28" s="50">
        <f t="shared" ref="AT28" si="36">IFERROR(IF(AS28=0,0,AS28-AR28),0)</f>
        <v>0</v>
      </c>
      <c r="AU28" s="49">
        <f>_xlfn.IFNA(VLOOKUP($I28,'ประกาศราคาZ-Makro'!$A:$L,12,FALSE),0)</f>
        <v>0</v>
      </c>
      <c r="AV28" s="47">
        <v>0</v>
      </c>
      <c r="AW28" s="36">
        <v>0</v>
      </c>
      <c r="AX28" s="50">
        <f t="shared" ref="AX28" si="37">IFERROR(IF(AW28=0,0,AW28-AV28),0)</f>
        <v>0</v>
      </c>
      <c r="AY28" s="49">
        <f>_xlfn.IFNA(VLOOKUP($I28,'ประกาศราคาZ-Makro'!$A:$M,13,FALSE),0)</f>
        <v>0</v>
      </c>
      <c r="AZ28" s="47">
        <v>0</v>
      </c>
      <c r="BA28" s="36">
        <v>0</v>
      </c>
      <c r="BB28" s="50">
        <f t="shared" ref="BB28" si="38">IFERROR(IF(BA28=0,0,BA28-AZ28),0)</f>
        <v>0</v>
      </c>
      <c r="BC28" s="76"/>
      <c r="BD28" s="2"/>
    </row>
    <row r="29" spans="1:56" x14ac:dyDescent="0.4">
      <c r="A29" s="2" t="s">
        <v>1038</v>
      </c>
      <c r="B29" s="2" t="s">
        <v>1035</v>
      </c>
      <c r="C29" s="2" t="s">
        <v>1037</v>
      </c>
      <c r="D29" s="2" t="s">
        <v>1040</v>
      </c>
      <c r="E29" s="45" t="s">
        <v>71</v>
      </c>
      <c r="F29" s="46" t="s">
        <v>51</v>
      </c>
      <c r="G29" s="70" t="s">
        <v>72</v>
      </c>
      <c r="H29" s="48" t="s">
        <v>43</v>
      </c>
      <c r="I29" s="35"/>
      <c r="J29" s="56">
        <v>0</v>
      </c>
      <c r="K29" s="49">
        <f>_xlfn.IFNA(VLOOKUP($I29,'ประกาศราคาZ-Makro'!$A:$K,4,FALSE),0)</f>
        <v>0</v>
      </c>
      <c r="L29" s="47">
        <v>166</v>
      </c>
      <c r="M29" s="36">
        <v>166</v>
      </c>
      <c r="N29" s="50">
        <f t="shared" si="0"/>
        <v>0</v>
      </c>
      <c r="O29" s="49">
        <f>_xlfn.IFNA(VLOOKUP($I29,'ประกาศราคาZ-Makro'!$A:$K,5,FALSE),0)</f>
        <v>0</v>
      </c>
      <c r="P29" s="47">
        <v>166</v>
      </c>
      <c r="Q29" s="36">
        <v>166</v>
      </c>
      <c r="R29" s="50">
        <f t="shared" si="18"/>
        <v>0</v>
      </c>
      <c r="S29" s="49">
        <f>_xlfn.IFNA(VLOOKUP($I29,'ประกาศราคาZ-Makro'!$A:$K,6,FALSE),0)</f>
        <v>0</v>
      </c>
      <c r="T29" s="47">
        <v>167</v>
      </c>
      <c r="U29" s="36">
        <v>167</v>
      </c>
      <c r="V29" s="50">
        <f t="shared" si="2"/>
        <v>0</v>
      </c>
      <c r="W29" s="49">
        <f>_xlfn.IFNA(VLOOKUP($I29,'ประกาศราคาZ-Makro'!$A:$K,7,FALSE),0)</f>
        <v>0</v>
      </c>
      <c r="X29" s="47">
        <v>168</v>
      </c>
      <c r="Y29" s="36">
        <v>168</v>
      </c>
      <c r="Z29" s="50">
        <f t="shared" si="3"/>
        <v>0</v>
      </c>
      <c r="AA29" s="49">
        <f>_xlfn.IFNA(VLOOKUP($I29,'ประกาศราคาZ-Makro'!$A:$K,8,FALSE),0)</f>
        <v>0</v>
      </c>
      <c r="AB29" s="47">
        <v>168</v>
      </c>
      <c r="AC29" s="36">
        <v>168</v>
      </c>
      <c r="AD29" s="50">
        <f t="shared" si="4"/>
        <v>0</v>
      </c>
      <c r="AE29" s="49">
        <f>_xlfn.IFNA(VLOOKUP($I29,'ประกาศราคาZ-Makro'!$A:$K,9,FALSE),0)</f>
        <v>0</v>
      </c>
      <c r="AF29" s="47">
        <v>165</v>
      </c>
      <c r="AG29" s="36">
        <v>165</v>
      </c>
      <c r="AH29" s="50">
        <f t="shared" si="19"/>
        <v>0</v>
      </c>
      <c r="AI29" s="49">
        <f>_xlfn.IFNA(VLOOKUP($I29,'ประกาศราคาZ-Makro'!$A:$K,9,FALSE),0)</f>
        <v>0</v>
      </c>
      <c r="AJ29" s="47"/>
      <c r="AK29" s="36"/>
      <c r="AL29" s="50">
        <f t="shared" si="6"/>
        <v>0</v>
      </c>
      <c r="AM29" s="49">
        <f>_xlfn.IFNA(VLOOKUP($I29,'ประกาศราคาZ-Makro'!$A:$K,10,FALSE),0)</f>
        <v>0</v>
      </c>
      <c r="AN29" s="47">
        <v>164</v>
      </c>
      <c r="AO29" s="36">
        <v>168</v>
      </c>
      <c r="AP29" s="72">
        <f t="shared" si="7"/>
        <v>4</v>
      </c>
      <c r="AQ29" s="49">
        <f>_xlfn.IFNA(VLOOKUP($I29,'ประกาศราคาZ-Makro'!$A:$K,11,FALSE),0)</f>
        <v>0</v>
      </c>
      <c r="AR29" s="47">
        <v>164</v>
      </c>
      <c r="AS29" s="36">
        <v>168</v>
      </c>
      <c r="AT29" s="50">
        <f t="shared" si="20"/>
        <v>4</v>
      </c>
      <c r="AU29" s="49">
        <f>_xlfn.IFNA(VLOOKUP($I29,'ประกาศราคาZ-Makro'!$A:$L,12,FALSE),0)</f>
        <v>0</v>
      </c>
      <c r="AV29" s="47">
        <v>168</v>
      </c>
      <c r="AW29" s="36">
        <v>168</v>
      </c>
      <c r="AX29" s="50">
        <f t="shared" si="9"/>
        <v>0</v>
      </c>
      <c r="AY29" s="49">
        <f>_xlfn.IFNA(VLOOKUP($I29,'ประกาศราคาZ-Makro'!$A:$M,13,FALSE),0)</f>
        <v>0</v>
      </c>
      <c r="AZ29" s="47">
        <v>168</v>
      </c>
      <c r="BA29" s="36">
        <v>168</v>
      </c>
      <c r="BB29" s="50">
        <f t="shared" si="10"/>
        <v>0</v>
      </c>
      <c r="BC29" s="76"/>
      <c r="BD29" s="2"/>
    </row>
    <row r="30" spans="1:56" x14ac:dyDescent="0.4">
      <c r="A30" s="2" t="s">
        <v>1038</v>
      </c>
      <c r="B30" s="2" t="s">
        <v>1035</v>
      </c>
      <c r="C30" s="2" t="s">
        <v>1037</v>
      </c>
      <c r="D30" s="2" t="s">
        <v>1040</v>
      </c>
      <c r="E30" s="45" t="s">
        <v>830</v>
      </c>
      <c r="F30" s="46"/>
      <c r="G30" s="42" t="s">
        <v>831</v>
      </c>
      <c r="H30" s="34" t="s">
        <v>43</v>
      </c>
      <c r="I30" s="35"/>
      <c r="J30" s="56">
        <v>0</v>
      </c>
      <c r="K30" s="49">
        <f>_xlfn.IFNA(VLOOKUP($I30,'ประกาศราคาZ-Makro'!$A:$K,4,FALSE),0)</f>
        <v>0</v>
      </c>
      <c r="L30" s="47">
        <v>168</v>
      </c>
      <c r="M30" s="36">
        <v>168</v>
      </c>
      <c r="N30" s="50">
        <f t="shared" si="0"/>
        <v>0</v>
      </c>
      <c r="O30" s="49">
        <f>_xlfn.IFNA(VLOOKUP($I30,'ประกาศราคาZ-Makro'!$A:$K,5,FALSE),0)</f>
        <v>0</v>
      </c>
      <c r="P30" s="47">
        <v>168</v>
      </c>
      <c r="Q30" s="36">
        <v>168</v>
      </c>
      <c r="R30" s="50">
        <f t="shared" si="18"/>
        <v>0</v>
      </c>
      <c r="S30" s="49">
        <f>_xlfn.IFNA(VLOOKUP($I30,'ประกาศราคาZ-Makro'!$A:$K,6,FALSE),0)</f>
        <v>0</v>
      </c>
      <c r="T30" s="47">
        <v>167</v>
      </c>
      <c r="U30" s="36">
        <v>167</v>
      </c>
      <c r="V30" s="50">
        <f t="shared" si="2"/>
        <v>0</v>
      </c>
      <c r="W30" s="49">
        <f>_xlfn.IFNA(VLOOKUP($I30,'ประกาศราคาZ-Makro'!$A:$K,7,FALSE),0)</f>
        <v>0</v>
      </c>
      <c r="X30" s="47">
        <v>171</v>
      </c>
      <c r="Y30" s="36">
        <v>171</v>
      </c>
      <c r="Z30" s="50">
        <f t="shared" si="3"/>
        <v>0</v>
      </c>
      <c r="AA30" s="49">
        <f>_xlfn.IFNA(VLOOKUP($I30,'ประกาศราคาZ-Makro'!$A:$K,8,FALSE),0)</f>
        <v>0</v>
      </c>
      <c r="AB30" s="47">
        <v>171</v>
      </c>
      <c r="AC30" s="36">
        <v>171</v>
      </c>
      <c r="AD30" s="50">
        <f t="shared" si="4"/>
        <v>0</v>
      </c>
      <c r="AE30" s="49">
        <f>_xlfn.IFNA(VLOOKUP($I30,'ประกาศราคาZ-Makro'!$A:$K,9,FALSE),0)</f>
        <v>0</v>
      </c>
      <c r="AF30" s="47">
        <v>167</v>
      </c>
      <c r="AG30" s="36">
        <v>167</v>
      </c>
      <c r="AH30" s="50">
        <f t="shared" si="19"/>
        <v>0</v>
      </c>
      <c r="AI30" s="49">
        <f>_xlfn.IFNA(VLOOKUP($I30,'ประกาศราคาZ-Makro'!$A:$K,9,FALSE),0)</f>
        <v>0</v>
      </c>
      <c r="AJ30" s="47"/>
      <c r="AK30" s="36"/>
      <c r="AL30" s="50">
        <f t="shared" si="6"/>
        <v>0</v>
      </c>
      <c r="AM30" s="49">
        <f>_xlfn.IFNA(VLOOKUP($I30,'ประกาศราคาZ-Makro'!$A:$K,10,FALSE),0)</f>
        <v>0</v>
      </c>
      <c r="AN30" s="47">
        <v>0</v>
      </c>
      <c r="AO30" s="36">
        <v>0</v>
      </c>
      <c r="AP30" s="72">
        <f t="shared" si="7"/>
        <v>0</v>
      </c>
      <c r="AQ30" s="49">
        <f>_xlfn.IFNA(VLOOKUP($I30,'ประกาศราคาZ-Makro'!$A:$K,11,FALSE),0)</f>
        <v>0</v>
      </c>
      <c r="AR30" s="47">
        <v>167</v>
      </c>
      <c r="AS30" s="36">
        <v>171</v>
      </c>
      <c r="AT30" s="50">
        <f t="shared" si="20"/>
        <v>4</v>
      </c>
      <c r="AU30" s="49">
        <f>_xlfn.IFNA(VLOOKUP($I30,'ประกาศราคาZ-Makro'!$A:$L,12,FALSE),0)</f>
        <v>0</v>
      </c>
      <c r="AV30" s="47">
        <v>168</v>
      </c>
      <c r="AW30" s="36">
        <v>168</v>
      </c>
      <c r="AX30" s="50">
        <f t="shared" si="9"/>
        <v>0</v>
      </c>
      <c r="AY30" s="49">
        <f>_xlfn.IFNA(VLOOKUP($I30,'ประกาศราคาZ-Makro'!$A:$M,13,FALSE),0)</f>
        <v>0</v>
      </c>
      <c r="AZ30" s="47">
        <v>168</v>
      </c>
      <c r="BA30" s="36">
        <v>168</v>
      </c>
      <c r="BB30" s="50">
        <f t="shared" si="10"/>
        <v>0</v>
      </c>
      <c r="BC30" s="76"/>
      <c r="BD30" s="2"/>
    </row>
    <row r="31" spans="1:56" x14ac:dyDescent="0.4">
      <c r="A31" s="2" t="s">
        <v>1038</v>
      </c>
      <c r="B31" s="2" t="s">
        <v>1035</v>
      </c>
      <c r="C31" s="2" t="s">
        <v>1037</v>
      </c>
      <c r="D31" s="2" t="s">
        <v>1040</v>
      </c>
      <c r="E31" s="45" t="s">
        <v>1762</v>
      </c>
      <c r="F31" s="46" t="s">
        <v>51</v>
      </c>
      <c r="G31" s="42" t="s">
        <v>1763</v>
      </c>
      <c r="H31" s="34" t="s">
        <v>43</v>
      </c>
      <c r="I31" s="35"/>
      <c r="J31" s="56">
        <v>0</v>
      </c>
      <c r="K31" s="49">
        <f>_xlfn.IFNA(VLOOKUP($I31,'ประกาศราคาZ-Makro'!$A:$K,4,FALSE),0)</f>
        <v>0</v>
      </c>
      <c r="L31" s="47">
        <v>0</v>
      </c>
      <c r="M31" s="36">
        <v>0</v>
      </c>
      <c r="N31" s="50">
        <f t="shared" si="0"/>
        <v>0</v>
      </c>
      <c r="O31" s="49">
        <f>_xlfn.IFNA(VLOOKUP($I31,'ประกาศราคาZ-Makro'!$A:$K,5,FALSE),0)</f>
        <v>0</v>
      </c>
      <c r="P31" s="47">
        <v>0</v>
      </c>
      <c r="Q31" s="36">
        <v>0</v>
      </c>
      <c r="R31" s="50">
        <f t="shared" si="18"/>
        <v>0</v>
      </c>
      <c r="S31" s="49">
        <f>_xlfn.IFNA(VLOOKUP($I31,'ประกาศราคาZ-Makro'!$A:$K,6,FALSE),0)</f>
        <v>0</v>
      </c>
      <c r="T31" s="47">
        <v>0</v>
      </c>
      <c r="U31" s="36">
        <v>0</v>
      </c>
      <c r="V31" s="50">
        <f t="shared" si="2"/>
        <v>0</v>
      </c>
      <c r="W31" s="49">
        <f>_xlfn.IFNA(VLOOKUP($I31,'ประกาศราคาZ-Makro'!$A:$K,7,FALSE),0)</f>
        <v>0</v>
      </c>
      <c r="X31" s="47">
        <v>0</v>
      </c>
      <c r="Y31" s="36">
        <v>0</v>
      </c>
      <c r="Z31" s="50">
        <f t="shared" si="3"/>
        <v>0</v>
      </c>
      <c r="AA31" s="49">
        <f>_xlfn.IFNA(VLOOKUP($I31,'ประกาศราคาZ-Makro'!$A:$K,8,FALSE),0)</f>
        <v>0</v>
      </c>
      <c r="AB31" s="47">
        <v>0</v>
      </c>
      <c r="AC31" s="36">
        <v>0</v>
      </c>
      <c r="AD31" s="50">
        <f t="shared" si="4"/>
        <v>0</v>
      </c>
      <c r="AE31" s="49">
        <f>_xlfn.IFNA(VLOOKUP($I31,'ประกาศราคาZ-Makro'!$A:$K,9,FALSE),0)</f>
        <v>0</v>
      </c>
      <c r="AF31" s="47">
        <v>0</v>
      </c>
      <c r="AG31" s="36">
        <v>0</v>
      </c>
      <c r="AH31" s="50">
        <f t="shared" si="19"/>
        <v>0</v>
      </c>
      <c r="AI31" s="49">
        <f>_xlfn.IFNA(VLOOKUP($I31,'ประกาศราคาZ-Makro'!$A:$K,9,FALSE),0)</f>
        <v>0</v>
      </c>
      <c r="AJ31" s="47"/>
      <c r="AK31" s="36"/>
      <c r="AL31" s="50">
        <f t="shared" si="6"/>
        <v>0</v>
      </c>
      <c r="AM31" s="49">
        <f>_xlfn.IFNA(VLOOKUP($I31,'ประกาศราคาZ-Makro'!$A:$K,10,FALSE),0)</f>
        <v>0</v>
      </c>
      <c r="AN31" s="47">
        <v>0</v>
      </c>
      <c r="AO31" s="36">
        <v>0</v>
      </c>
      <c r="AP31" s="72">
        <f t="shared" si="7"/>
        <v>0</v>
      </c>
      <c r="AQ31" s="49">
        <f>_xlfn.IFNA(VLOOKUP($I31,'ประกาศราคาZ-Makro'!$A:$K,11,FALSE),0)</f>
        <v>0</v>
      </c>
      <c r="AR31" s="47">
        <v>0</v>
      </c>
      <c r="AS31" s="36">
        <v>0</v>
      </c>
      <c r="AT31" s="50">
        <f t="shared" si="20"/>
        <v>0</v>
      </c>
      <c r="AU31" s="49">
        <f>_xlfn.IFNA(VLOOKUP($I31,'ประกาศราคาZ-Makro'!$A:$L,12,FALSE),0)</f>
        <v>0</v>
      </c>
      <c r="AV31" s="47">
        <v>0</v>
      </c>
      <c r="AW31" s="36">
        <v>0</v>
      </c>
      <c r="AX31" s="50">
        <f t="shared" si="9"/>
        <v>0</v>
      </c>
      <c r="AY31" s="49">
        <f>_xlfn.IFNA(VLOOKUP($I31,'ประกาศราคาZ-Makro'!$A:$M,13,FALSE),0)</f>
        <v>0</v>
      </c>
      <c r="AZ31" s="47">
        <v>0</v>
      </c>
      <c r="BA31" s="36">
        <v>0</v>
      </c>
      <c r="BB31" s="50">
        <f t="shared" si="10"/>
        <v>0</v>
      </c>
      <c r="BC31" s="76"/>
      <c r="BD31" s="2"/>
    </row>
    <row r="32" spans="1:56" x14ac:dyDescent="0.4">
      <c r="A32" s="2" t="s">
        <v>1038</v>
      </c>
      <c r="B32" s="2" t="s">
        <v>1035</v>
      </c>
      <c r="C32" s="2" t="s">
        <v>1037</v>
      </c>
      <c r="D32" s="2" t="s">
        <v>1040</v>
      </c>
      <c r="E32" s="45" t="s">
        <v>1454</v>
      </c>
      <c r="F32" s="46"/>
      <c r="G32" s="42" t="s">
        <v>1453</v>
      </c>
      <c r="H32" s="48" t="s">
        <v>43</v>
      </c>
      <c r="I32" s="35"/>
      <c r="J32" s="56">
        <v>0</v>
      </c>
      <c r="K32" s="49">
        <f>_xlfn.IFNA(VLOOKUP($I32,'ประกาศราคาZ-Makro'!$A:$K,4,FALSE),0)</f>
        <v>0</v>
      </c>
      <c r="L32" s="47">
        <v>0</v>
      </c>
      <c r="M32" s="36">
        <v>0</v>
      </c>
      <c r="N32" s="50">
        <f t="shared" ref="N32" si="39">IFERROR(IF(M32=0,0,M32-L32),0)</f>
        <v>0</v>
      </c>
      <c r="O32" s="49">
        <f>_xlfn.IFNA(VLOOKUP($I32,'ประกาศราคาZ-Makro'!$A:$K,5,FALSE),0)</f>
        <v>0</v>
      </c>
      <c r="P32" s="47">
        <v>0</v>
      </c>
      <c r="Q32" s="36">
        <v>0</v>
      </c>
      <c r="R32" s="50">
        <f t="shared" ref="R32" si="40">IFERROR(IF(Q32=0,0,Q32-P32),0)</f>
        <v>0</v>
      </c>
      <c r="S32" s="49">
        <f>_xlfn.IFNA(VLOOKUP($I32,'ประกาศราคาZ-Makro'!$A:$K,6,FALSE),0)</f>
        <v>0</v>
      </c>
      <c r="T32" s="47">
        <v>0</v>
      </c>
      <c r="U32" s="36">
        <v>0</v>
      </c>
      <c r="V32" s="50">
        <f t="shared" ref="V32" si="41">IFERROR(IF(U32=0,0,U32-T32),0)</f>
        <v>0</v>
      </c>
      <c r="W32" s="49">
        <f>_xlfn.IFNA(VLOOKUP($I32,'ประกาศราคาZ-Makro'!$A:$K,7,FALSE),0)</f>
        <v>0</v>
      </c>
      <c r="X32" s="47">
        <v>0</v>
      </c>
      <c r="Y32" s="36">
        <v>0</v>
      </c>
      <c r="Z32" s="50">
        <f t="shared" ref="Z32" si="42">IFERROR(IF(Y32=0,0,Y32-X32),0)</f>
        <v>0</v>
      </c>
      <c r="AA32" s="49">
        <f>_xlfn.IFNA(VLOOKUP($I32,'ประกาศราคาZ-Makro'!$A:$K,8,FALSE),0)</f>
        <v>0</v>
      </c>
      <c r="AB32" s="47">
        <v>0</v>
      </c>
      <c r="AC32" s="36">
        <v>0</v>
      </c>
      <c r="AD32" s="50">
        <f t="shared" ref="AD32" si="43">IFERROR(IF(AC32=0,0,AC32-AB32),0)</f>
        <v>0</v>
      </c>
      <c r="AE32" s="49">
        <f>_xlfn.IFNA(VLOOKUP($I32,'ประกาศราคาZ-Makro'!$A:$K,9,FALSE),0)</f>
        <v>0</v>
      </c>
      <c r="AF32" s="47">
        <v>0</v>
      </c>
      <c r="AG32" s="36">
        <v>0</v>
      </c>
      <c r="AH32" s="50">
        <f t="shared" ref="AH32" si="44">IFERROR(IF(AG32=0,0,AG32-AF32),0)</f>
        <v>0</v>
      </c>
      <c r="AI32" s="49">
        <f>_xlfn.IFNA(VLOOKUP($I32,'ประกาศราคาZ-Makro'!$A:$K,9,FALSE),0)</f>
        <v>0</v>
      </c>
      <c r="AJ32" s="47"/>
      <c r="AK32" s="36"/>
      <c r="AL32" s="50">
        <f t="shared" si="6"/>
        <v>0</v>
      </c>
      <c r="AM32" s="49">
        <f>_xlfn.IFNA(VLOOKUP($I32,'ประกาศราคาZ-Makro'!$A:$K,10,FALSE),0)</f>
        <v>0</v>
      </c>
      <c r="AN32" s="47">
        <v>0</v>
      </c>
      <c r="AO32" s="36">
        <v>0</v>
      </c>
      <c r="AP32" s="72">
        <f t="shared" si="7"/>
        <v>0</v>
      </c>
      <c r="AQ32" s="49">
        <f>_xlfn.IFNA(VLOOKUP($I32,'ประกาศราคาZ-Makro'!$A:$K,11,FALSE),0)</f>
        <v>0</v>
      </c>
      <c r="AR32" s="47">
        <v>0</v>
      </c>
      <c r="AS32" s="36">
        <v>0</v>
      </c>
      <c r="AT32" s="50">
        <f t="shared" ref="AT32" si="45">IFERROR(IF(AS32=0,0,AS32-AR32),0)</f>
        <v>0</v>
      </c>
      <c r="AU32" s="49">
        <f>_xlfn.IFNA(VLOOKUP($I32,'ประกาศราคาZ-Makro'!$A:$L,12,FALSE),0)</f>
        <v>0</v>
      </c>
      <c r="AV32" s="47">
        <v>0</v>
      </c>
      <c r="AW32" s="36">
        <v>0</v>
      </c>
      <c r="AX32" s="50">
        <f t="shared" ref="AX32" si="46">IFERROR(IF(AW32=0,0,AW32-AV32),0)</f>
        <v>0</v>
      </c>
      <c r="AY32" s="49">
        <f>_xlfn.IFNA(VLOOKUP($I32,'ประกาศราคาZ-Makro'!$A:$M,13,FALSE),0)</f>
        <v>0</v>
      </c>
      <c r="AZ32" s="47">
        <v>0</v>
      </c>
      <c r="BA32" s="36">
        <v>0</v>
      </c>
      <c r="BB32" s="50">
        <f t="shared" si="10"/>
        <v>0</v>
      </c>
      <c r="BC32" s="76"/>
      <c r="BD32" s="2"/>
    </row>
    <row r="33" spans="1:56" x14ac:dyDescent="0.4">
      <c r="A33" s="2" t="s">
        <v>1038</v>
      </c>
      <c r="B33" s="2" t="s">
        <v>1035</v>
      </c>
      <c r="C33" s="2" t="s">
        <v>1037</v>
      </c>
      <c r="D33" s="2" t="s">
        <v>1040</v>
      </c>
      <c r="E33" s="45" t="s">
        <v>1234</v>
      </c>
      <c r="F33" s="73"/>
      <c r="G33" s="42" t="s">
        <v>1263</v>
      </c>
      <c r="H33" s="48" t="s">
        <v>43</v>
      </c>
      <c r="I33" s="35"/>
      <c r="J33" s="56">
        <v>0</v>
      </c>
      <c r="K33" s="49">
        <f>_xlfn.IFNA(VLOOKUP($I33,'ประกาศราคาZ-Makro'!$A:$K,4,FALSE),0)</f>
        <v>0</v>
      </c>
      <c r="L33" s="47">
        <v>0</v>
      </c>
      <c r="M33" s="36">
        <v>0</v>
      </c>
      <c r="N33" s="50">
        <f t="shared" ref="N33" si="47">IFERROR(IF(M33=0,0,M33-L33),0)</f>
        <v>0</v>
      </c>
      <c r="O33" s="49">
        <f>_xlfn.IFNA(VLOOKUP($I33,'ประกาศราคาZ-Makro'!$A:$K,5,FALSE),0)</f>
        <v>0</v>
      </c>
      <c r="P33" s="47">
        <v>0</v>
      </c>
      <c r="Q33" s="36">
        <v>0</v>
      </c>
      <c r="R33" s="50">
        <f t="shared" ref="R33" si="48">IFERROR(IF(Q33=0,0,Q33-P33),0)</f>
        <v>0</v>
      </c>
      <c r="S33" s="49">
        <f>_xlfn.IFNA(VLOOKUP($I33,'ประกาศราคาZ-Makro'!$A:$K,6,FALSE),0)</f>
        <v>0</v>
      </c>
      <c r="T33" s="47">
        <v>0</v>
      </c>
      <c r="U33" s="36">
        <v>0</v>
      </c>
      <c r="V33" s="50">
        <f t="shared" ref="V33" si="49">IFERROR(IF(U33=0,0,U33-T33),0)</f>
        <v>0</v>
      </c>
      <c r="W33" s="49">
        <f>_xlfn.IFNA(VLOOKUP($I33,'ประกาศราคาZ-Makro'!$A:$K,7,FALSE),0)</f>
        <v>0</v>
      </c>
      <c r="X33" s="47">
        <v>129</v>
      </c>
      <c r="Y33" s="36">
        <v>129</v>
      </c>
      <c r="Z33" s="50">
        <f t="shared" ref="Z33" si="50">IFERROR(IF(Y33=0,0,Y33-X33),0)</f>
        <v>0</v>
      </c>
      <c r="AA33" s="49">
        <f>_xlfn.IFNA(VLOOKUP($I33,'ประกาศราคาZ-Makro'!$A:$K,8,FALSE),0)</f>
        <v>0</v>
      </c>
      <c r="AB33" s="47">
        <v>129</v>
      </c>
      <c r="AC33" s="36">
        <v>129</v>
      </c>
      <c r="AD33" s="50">
        <f t="shared" ref="AD33" si="51">IFERROR(IF(AC33=0,0,AC33-AB33),0)</f>
        <v>0</v>
      </c>
      <c r="AE33" s="49">
        <f>_xlfn.IFNA(VLOOKUP($I33,'ประกาศราคาZ-Makro'!$A:$K,9,FALSE),0)</f>
        <v>0</v>
      </c>
      <c r="AF33" s="47" t="s">
        <v>1090</v>
      </c>
      <c r="AG33" s="36" t="s">
        <v>1090</v>
      </c>
      <c r="AH33" s="50">
        <f t="shared" ref="AH33" si="52">IFERROR(IF(AG33=0,0,AG33-AF33),0)</f>
        <v>0</v>
      </c>
      <c r="AI33" s="49">
        <f>_xlfn.IFNA(VLOOKUP($I33,'ประกาศราคาZ-Makro'!$A:$K,9,FALSE),0)</f>
        <v>0</v>
      </c>
      <c r="AJ33" s="47"/>
      <c r="AK33" s="36"/>
      <c r="AL33" s="50">
        <f t="shared" si="6"/>
        <v>0</v>
      </c>
      <c r="AM33" s="49">
        <f>_xlfn.IFNA(VLOOKUP($I33,'ประกาศราคาZ-Makro'!$A:$K,10,FALSE),0)</f>
        <v>0</v>
      </c>
      <c r="AN33" s="47">
        <v>0</v>
      </c>
      <c r="AO33" s="36">
        <v>0</v>
      </c>
      <c r="AP33" s="72">
        <f t="shared" si="7"/>
        <v>0</v>
      </c>
      <c r="AQ33" s="49">
        <f>_xlfn.IFNA(VLOOKUP($I33,'ประกาศราคาZ-Makro'!$A:$K,11,FALSE),0)</f>
        <v>0</v>
      </c>
      <c r="AR33" s="47">
        <v>122</v>
      </c>
      <c r="AS33" s="36">
        <v>122</v>
      </c>
      <c r="AT33" s="50">
        <f t="shared" ref="AT33" si="53">IFERROR(IF(AS33=0,0,AS33-AR33),0)</f>
        <v>0</v>
      </c>
      <c r="AU33" s="49">
        <f>_xlfn.IFNA(VLOOKUP($I33,'ประกาศราคาZ-Makro'!$A:$L,12,FALSE),0)</f>
        <v>0</v>
      </c>
      <c r="AV33" s="47">
        <v>0</v>
      </c>
      <c r="AW33" s="36">
        <v>0</v>
      </c>
      <c r="AX33" s="50">
        <f t="shared" si="9"/>
        <v>0</v>
      </c>
      <c r="AY33" s="49">
        <f>_xlfn.IFNA(VLOOKUP($I33,'ประกาศราคาZ-Makro'!$A:$M,13,FALSE),0)</f>
        <v>0</v>
      </c>
      <c r="AZ33" s="47">
        <v>0</v>
      </c>
      <c r="BA33" s="36">
        <v>0</v>
      </c>
      <c r="BB33" s="50">
        <f t="shared" si="10"/>
        <v>0</v>
      </c>
      <c r="BC33" s="76"/>
      <c r="BD33" s="2"/>
    </row>
    <row r="34" spans="1:56" x14ac:dyDescent="0.4">
      <c r="A34" s="2" t="s">
        <v>1038</v>
      </c>
      <c r="B34" s="2" t="s">
        <v>1035</v>
      </c>
      <c r="C34" s="2" t="s">
        <v>1037</v>
      </c>
      <c r="D34" s="2" t="s">
        <v>1040</v>
      </c>
      <c r="E34" s="45" t="s">
        <v>1426</v>
      </c>
      <c r="F34" s="73"/>
      <c r="G34" s="42" t="s">
        <v>1270</v>
      </c>
      <c r="H34" s="48" t="s">
        <v>43</v>
      </c>
      <c r="I34" s="35"/>
      <c r="J34" s="56">
        <v>0</v>
      </c>
      <c r="K34" s="49">
        <f>_xlfn.IFNA(VLOOKUP($I34,'ประกาศราคาZ-Makro'!$A:$K,4,FALSE),0)</f>
        <v>0</v>
      </c>
      <c r="L34" s="47">
        <v>0</v>
      </c>
      <c r="M34" s="36">
        <v>0</v>
      </c>
      <c r="N34" s="50">
        <f t="shared" ref="N34" si="54">IFERROR(IF(M34=0,0,M34-L34),0)</f>
        <v>0</v>
      </c>
      <c r="O34" s="49">
        <f>_xlfn.IFNA(VLOOKUP($I34,'ประกาศราคาZ-Makro'!$A:$K,5,FALSE),0)</f>
        <v>0</v>
      </c>
      <c r="P34" s="47">
        <v>0</v>
      </c>
      <c r="Q34" s="36">
        <v>0</v>
      </c>
      <c r="R34" s="50">
        <f t="shared" ref="R34" si="55">IFERROR(IF(Q34=0,0,Q34-P34),0)</f>
        <v>0</v>
      </c>
      <c r="S34" s="49">
        <f>_xlfn.IFNA(VLOOKUP($I34,'ประกาศราคาZ-Makro'!$A:$K,6,FALSE),0)</f>
        <v>0</v>
      </c>
      <c r="T34" s="47">
        <v>0</v>
      </c>
      <c r="U34" s="36">
        <v>0</v>
      </c>
      <c r="V34" s="50">
        <f t="shared" ref="V34" si="56">IFERROR(IF(U34=0,0,U34-T34),0)</f>
        <v>0</v>
      </c>
      <c r="W34" s="49">
        <f>_xlfn.IFNA(VLOOKUP($I34,'ประกาศราคาZ-Makro'!$A:$K,7,FALSE),0)</f>
        <v>0</v>
      </c>
      <c r="X34" s="47">
        <v>110</v>
      </c>
      <c r="Y34" s="36">
        <v>110</v>
      </c>
      <c r="Z34" s="50">
        <f t="shared" ref="Z34" si="57">IFERROR(IF(Y34=0,0,Y34-X34),0)</f>
        <v>0</v>
      </c>
      <c r="AA34" s="49">
        <f>_xlfn.IFNA(VLOOKUP($I34,'ประกาศราคาZ-Makro'!$A:$K,8,FALSE),0)</f>
        <v>0</v>
      </c>
      <c r="AB34" s="47">
        <v>110</v>
      </c>
      <c r="AC34" s="36">
        <v>110</v>
      </c>
      <c r="AD34" s="50">
        <f t="shared" ref="AD34" si="58">IFERROR(IF(AC34=0,0,AC34-AB34),0)</f>
        <v>0</v>
      </c>
      <c r="AE34" s="49">
        <f>_xlfn.IFNA(VLOOKUP($I34,'ประกาศราคาZ-Makro'!$A:$K,9,FALSE),0)</f>
        <v>0</v>
      </c>
      <c r="AF34" s="47">
        <v>0</v>
      </c>
      <c r="AG34" s="36">
        <v>0</v>
      </c>
      <c r="AH34" s="50">
        <f t="shared" ref="AH34" si="59">IFERROR(IF(AG34=0,0,AG34-AF34),0)</f>
        <v>0</v>
      </c>
      <c r="AI34" s="49">
        <f>_xlfn.IFNA(VLOOKUP($I34,'ประกาศราคาZ-Makro'!$A:$K,9,FALSE),0)</f>
        <v>0</v>
      </c>
      <c r="AJ34" s="47"/>
      <c r="AK34" s="36"/>
      <c r="AL34" s="50">
        <f t="shared" si="6"/>
        <v>0</v>
      </c>
      <c r="AM34" s="49">
        <f>_xlfn.IFNA(VLOOKUP($I34,'ประกาศราคาZ-Makro'!$A:$K,10,FALSE),0)</f>
        <v>0</v>
      </c>
      <c r="AN34" s="47">
        <v>0</v>
      </c>
      <c r="AO34" s="36">
        <v>0</v>
      </c>
      <c r="AP34" s="72">
        <f t="shared" si="7"/>
        <v>0</v>
      </c>
      <c r="AQ34" s="49">
        <f>_xlfn.IFNA(VLOOKUP($I34,'ประกาศราคาZ-Makro'!$A:$K,11,FALSE),0)</f>
        <v>0</v>
      </c>
      <c r="AR34" s="47">
        <v>122</v>
      </c>
      <c r="AS34" s="36">
        <v>122</v>
      </c>
      <c r="AT34" s="50">
        <f t="shared" ref="AT34" si="60">IFERROR(IF(AS34=0,0,AS34-AR34),0)</f>
        <v>0</v>
      </c>
      <c r="AU34" s="49">
        <f>_xlfn.IFNA(VLOOKUP($I34,'ประกาศราคาZ-Makro'!$A:$L,12,FALSE),0)</f>
        <v>0</v>
      </c>
      <c r="AV34" s="47">
        <v>0</v>
      </c>
      <c r="AW34" s="36">
        <v>0</v>
      </c>
      <c r="AX34" s="50">
        <f t="shared" si="9"/>
        <v>0</v>
      </c>
      <c r="AY34" s="49">
        <f>_xlfn.IFNA(VLOOKUP($I34,'ประกาศราคาZ-Makro'!$A:$M,13,FALSE),0)</f>
        <v>0</v>
      </c>
      <c r="AZ34" s="47">
        <v>0</v>
      </c>
      <c r="BA34" s="36">
        <v>0</v>
      </c>
      <c r="BB34" s="50">
        <f t="shared" si="10"/>
        <v>0</v>
      </c>
      <c r="BC34" s="76"/>
      <c r="BD34" s="2"/>
    </row>
    <row r="35" spans="1:56" x14ac:dyDescent="0.4">
      <c r="A35" s="2" t="s">
        <v>1038</v>
      </c>
      <c r="B35" s="2" t="s">
        <v>1035</v>
      </c>
      <c r="C35" s="2" t="s">
        <v>1037</v>
      </c>
      <c r="D35" s="2" t="s">
        <v>1040</v>
      </c>
      <c r="E35" s="45" t="s">
        <v>348</v>
      </c>
      <c r="F35" s="46"/>
      <c r="G35" s="42" t="s">
        <v>349</v>
      </c>
      <c r="H35" s="48" t="s">
        <v>43</v>
      </c>
      <c r="I35" s="35"/>
      <c r="J35" s="56">
        <v>0</v>
      </c>
      <c r="K35" s="49">
        <f>_xlfn.IFNA(VLOOKUP($I35,'ประกาศราคาZ-Makro'!$A:$K,4,FALSE),0)</f>
        <v>0</v>
      </c>
      <c r="L35" s="47">
        <v>0</v>
      </c>
      <c r="M35" s="36">
        <v>0</v>
      </c>
      <c r="N35" s="50">
        <f t="shared" si="0"/>
        <v>0</v>
      </c>
      <c r="O35" s="49">
        <f>_xlfn.IFNA(VLOOKUP($I35,'ประกาศราคาZ-Makro'!$A:$K,5,FALSE),0)</f>
        <v>0</v>
      </c>
      <c r="P35" s="47" t="s">
        <v>1090</v>
      </c>
      <c r="Q35" s="36" t="s">
        <v>1090</v>
      </c>
      <c r="R35" s="50">
        <f t="shared" si="18"/>
        <v>0</v>
      </c>
      <c r="S35" s="49">
        <f>_xlfn.IFNA(VLOOKUP($I35,'ประกาศราคาZ-Makro'!$A:$K,6,FALSE),0)</f>
        <v>0</v>
      </c>
      <c r="T35" s="47">
        <v>0</v>
      </c>
      <c r="U35" s="36">
        <v>0</v>
      </c>
      <c r="V35" s="50">
        <f t="shared" si="2"/>
        <v>0</v>
      </c>
      <c r="W35" s="49">
        <f>_xlfn.IFNA(VLOOKUP($I35,'ประกาศราคาZ-Makro'!$A:$K,7,FALSE),0)</f>
        <v>0</v>
      </c>
      <c r="X35" s="47">
        <v>129</v>
      </c>
      <c r="Y35" s="36">
        <v>129</v>
      </c>
      <c r="Z35" s="50">
        <f t="shared" si="3"/>
        <v>0</v>
      </c>
      <c r="AA35" s="49">
        <f>_xlfn.IFNA(VLOOKUP($I35,'ประกาศราคาZ-Makro'!$A:$K,8,FALSE),0)</f>
        <v>0</v>
      </c>
      <c r="AB35" s="47">
        <v>129</v>
      </c>
      <c r="AC35" s="36">
        <v>129</v>
      </c>
      <c r="AD35" s="50">
        <f t="shared" si="4"/>
        <v>0</v>
      </c>
      <c r="AE35" s="49">
        <f>_xlfn.IFNA(VLOOKUP($I35,'ประกาศราคาZ-Makro'!$A:$K,9,FALSE),0)</f>
        <v>0</v>
      </c>
      <c r="AF35" s="47" t="s">
        <v>1090</v>
      </c>
      <c r="AG35" s="36" t="s">
        <v>1090</v>
      </c>
      <c r="AH35" s="50">
        <f t="shared" si="19"/>
        <v>0</v>
      </c>
      <c r="AI35" s="49">
        <f>_xlfn.IFNA(VLOOKUP($I35,'ประกาศราคาZ-Makro'!$A:$K,9,FALSE),0)</f>
        <v>0</v>
      </c>
      <c r="AJ35" s="47"/>
      <c r="AK35" s="36"/>
      <c r="AL35" s="50">
        <f t="shared" si="6"/>
        <v>0</v>
      </c>
      <c r="AM35" s="49">
        <f>_xlfn.IFNA(VLOOKUP($I35,'ประกาศราคาZ-Makro'!$A:$K,10,FALSE),0)</f>
        <v>0</v>
      </c>
      <c r="AN35" s="47">
        <v>84</v>
      </c>
      <c r="AO35" s="36">
        <v>84</v>
      </c>
      <c r="AP35" s="72">
        <f t="shared" si="7"/>
        <v>0</v>
      </c>
      <c r="AQ35" s="49">
        <f>_xlfn.IFNA(VLOOKUP($I35,'ประกาศราคาZ-Makro'!$A:$K,11,FALSE),0)</f>
        <v>0</v>
      </c>
      <c r="AR35" s="47">
        <v>134</v>
      </c>
      <c r="AS35" s="36">
        <v>138</v>
      </c>
      <c r="AT35" s="50">
        <f t="shared" si="20"/>
        <v>4</v>
      </c>
      <c r="AU35" s="49">
        <f>_xlfn.IFNA(VLOOKUP($I35,'ประกาศราคาZ-Makro'!$A:$L,12,FALSE),0)</f>
        <v>0</v>
      </c>
      <c r="AV35" s="47">
        <v>138</v>
      </c>
      <c r="AW35" s="36">
        <v>138</v>
      </c>
      <c r="AX35" s="50">
        <f t="shared" si="9"/>
        <v>0</v>
      </c>
      <c r="AY35" s="49">
        <f>_xlfn.IFNA(VLOOKUP($I35,'ประกาศราคาZ-Makro'!$A:$M,13,FALSE),0)</f>
        <v>0</v>
      </c>
      <c r="AZ35" s="47">
        <v>138</v>
      </c>
      <c r="BA35" s="36">
        <v>138</v>
      </c>
      <c r="BB35" s="50">
        <f t="shared" si="10"/>
        <v>0</v>
      </c>
      <c r="BC35" s="76"/>
      <c r="BD35" s="2"/>
    </row>
    <row r="36" spans="1:56" x14ac:dyDescent="0.4">
      <c r="A36" s="2" t="s">
        <v>1038</v>
      </c>
      <c r="B36" s="2" t="s">
        <v>1035</v>
      </c>
      <c r="C36" s="2" t="s">
        <v>1037</v>
      </c>
      <c r="D36" s="2" t="s">
        <v>1040</v>
      </c>
      <c r="E36" s="45" t="s">
        <v>824</v>
      </c>
      <c r="F36" s="46"/>
      <c r="G36" s="42" t="s">
        <v>825</v>
      </c>
      <c r="H36" s="34" t="s">
        <v>43</v>
      </c>
      <c r="I36" s="35"/>
      <c r="J36" s="56">
        <v>0</v>
      </c>
      <c r="K36" s="49">
        <f>_xlfn.IFNA(VLOOKUP($I36,'ประกาศราคาZ-Makro'!$A:$K,4,FALSE),0)</f>
        <v>0</v>
      </c>
      <c r="L36" s="47">
        <v>0</v>
      </c>
      <c r="M36" s="36">
        <v>0</v>
      </c>
      <c r="N36" s="50">
        <f t="shared" si="0"/>
        <v>0</v>
      </c>
      <c r="O36" s="49">
        <f>_xlfn.IFNA(VLOOKUP($I36,'ประกาศราคาZ-Makro'!$A:$K,5,FALSE),0)</f>
        <v>0</v>
      </c>
      <c r="P36" s="47">
        <v>0</v>
      </c>
      <c r="Q36" s="36">
        <v>0</v>
      </c>
      <c r="R36" s="50">
        <f t="shared" si="18"/>
        <v>0</v>
      </c>
      <c r="S36" s="49">
        <f>_xlfn.IFNA(VLOOKUP($I36,'ประกาศราคาZ-Makro'!$A:$K,6,FALSE),0)</f>
        <v>0</v>
      </c>
      <c r="T36" s="47">
        <v>0</v>
      </c>
      <c r="U36" s="36">
        <v>0</v>
      </c>
      <c r="V36" s="50">
        <f t="shared" si="2"/>
        <v>0</v>
      </c>
      <c r="W36" s="49">
        <f>_xlfn.IFNA(VLOOKUP($I36,'ประกาศราคาZ-Makro'!$A:$K,7,FALSE),0)</f>
        <v>0</v>
      </c>
      <c r="X36" s="47">
        <v>0</v>
      </c>
      <c r="Y36" s="36">
        <v>0</v>
      </c>
      <c r="Z36" s="50">
        <f t="shared" si="3"/>
        <v>0</v>
      </c>
      <c r="AA36" s="49">
        <f>_xlfn.IFNA(VLOOKUP($I36,'ประกาศราคาZ-Makro'!$A:$K,8,FALSE),0)</f>
        <v>0</v>
      </c>
      <c r="AB36" s="47">
        <v>0</v>
      </c>
      <c r="AC36" s="36">
        <v>0</v>
      </c>
      <c r="AD36" s="50">
        <f t="shared" si="4"/>
        <v>0</v>
      </c>
      <c r="AE36" s="49">
        <f>_xlfn.IFNA(VLOOKUP($I36,'ประกาศราคาZ-Makro'!$A:$K,9,FALSE),0)</f>
        <v>0</v>
      </c>
      <c r="AF36" s="47">
        <v>0</v>
      </c>
      <c r="AG36" s="36">
        <v>0</v>
      </c>
      <c r="AH36" s="50">
        <f t="shared" si="19"/>
        <v>0</v>
      </c>
      <c r="AI36" s="49">
        <f>_xlfn.IFNA(VLOOKUP($I36,'ประกาศราคาZ-Makro'!$A:$K,9,FALSE),0)</f>
        <v>0</v>
      </c>
      <c r="AJ36" s="47"/>
      <c r="AK36" s="36"/>
      <c r="AL36" s="50">
        <f t="shared" si="6"/>
        <v>0</v>
      </c>
      <c r="AM36" s="49">
        <f>_xlfn.IFNA(VLOOKUP($I36,'ประกาศราคาZ-Makro'!$A:$K,10,FALSE),0)</f>
        <v>0</v>
      </c>
      <c r="AN36" s="47">
        <v>0</v>
      </c>
      <c r="AO36" s="36">
        <v>0</v>
      </c>
      <c r="AP36" s="72">
        <f t="shared" si="7"/>
        <v>0</v>
      </c>
      <c r="AQ36" s="49">
        <f>_xlfn.IFNA(VLOOKUP($I36,'ประกาศราคาZ-Makro'!$A:$K,11,FALSE),0)</f>
        <v>0</v>
      </c>
      <c r="AR36" s="47">
        <v>0</v>
      </c>
      <c r="AS36" s="36">
        <v>0</v>
      </c>
      <c r="AT36" s="50">
        <f t="shared" si="20"/>
        <v>0</v>
      </c>
      <c r="AU36" s="49">
        <f>_xlfn.IFNA(VLOOKUP($I36,'ประกาศราคาZ-Makro'!$A:$L,12,FALSE),0)</f>
        <v>0</v>
      </c>
      <c r="AV36" s="47">
        <v>0</v>
      </c>
      <c r="AW36" s="36">
        <v>0</v>
      </c>
      <c r="AX36" s="50">
        <f t="shared" si="9"/>
        <v>0</v>
      </c>
      <c r="AY36" s="49">
        <f>_xlfn.IFNA(VLOOKUP($I36,'ประกาศราคาZ-Makro'!$A:$M,13,FALSE),0)</f>
        <v>0</v>
      </c>
      <c r="AZ36" s="47">
        <v>0</v>
      </c>
      <c r="BA36" s="36">
        <v>0</v>
      </c>
      <c r="BB36" s="50">
        <f t="shared" si="10"/>
        <v>0</v>
      </c>
      <c r="BC36" s="76"/>
      <c r="BD36" s="2"/>
    </row>
    <row r="37" spans="1:56" x14ac:dyDescent="0.4">
      <c r="A37" s="2" t="s">
        <v>1038</v>
      </c>
      <c r="B37" s="2" t="s">
        <v>1035</v>
      </c>
      <c r="C37" s="2" t="s">
        <v>1037</v>
      </c>
      <c r="D37" s="2" t="s">
        <v>1040</v>
      </c>
      <c r="E37" s="45" t="s">
        <v>934</v>
      </c>
      <c r="F37" s="46"/>
      <c r="G37" s="42" t="s">
        <v>935</v>
      </c>
      <c r="H37" s="48" t="s">
        <v>43</v>
      </c>
      <c r="I37" s="58"/>
      <c r="J37" s="57">
        <v>0</v>
      </c>
      <c r="K37" s="49">
        <f>_xlfn.IFNA(VLOOKUP($I37,'ประกาศราคาZ-Makro'!$A:$K,4,FALSE),0)</f>
        <v>0</v>
      </c>
      <c r="L37" s="47">
        <v>0</v>
      </c>
      <c r="M37" s="59">
        <v>0</v>
      </c>
      <c r="N37" s="50">
        <f t="shared" si="0"/>
        <v>0</v>
      </c>
      <c r="O37" s="49">
        <f>_xlfn.IFNA(VLOOKUP($I37,'ประกาศราคาZ-Makro'!$A:$K,5,FALSE),0)</f>
        <v>0</v>
      </c>
      <c r="P37" s="47">
        <v>0</v>
      </c>
      <c r="Q37" s="59">
        <v>0</v>
      </c>
      <c r="R37" s="50">
        <f t="shared" si="18"/>
        <v>0</v>
      </c>
      <c r="S37" s="49">
        <f>_xlfn.IFNA(VLOOKUP($I37,'ประกาศราคาZ-Makro'!$A:$K,6,FALSE),0)</f>
        <v>0</v>
      </c>
      <c r="T37" s="47">
        <v>167</v>
      </c>
      <c r="U37" s="59">
        <v>167</v>
      </c>
      <c r="V37" s="50">
        <f t="shared" si="2"/>
        <v>0</v>
      </c>
      <c r="W37" s="49">
        <f>_xlfn.IFNA(VLOOKUP($I37,'ประกาศราคาZ-Makro'!$A:$K,7,FALSE),0)</f>
        <v>0</v>
      </c>
      <c r="X37" s="47">
        <v>0</v>
      </c>
      <c r="Y37" s="59">
        <v>0</v>
      </c>
      <c r="Z37" s="50">
        <f t="shared" si="3"/>
        <v>0</v>
      </c>
      <c r="AA37" s="49">
        <f>_xlfn.IFNA(VLOOKUP($I37,'ประกาศราคาZ-Makro'!$A:$K,8,FALSE),0)</f>
        <v>0</v>
      </c>
      <c r="AB37" s="47">
        <v>168</v>
      </c>
      <c r="AC37" s="59">
        <v>168</v>
      </c>
      <c r="AD37" s="50">
        <f t="shared" si="4"/>
        <v>0</v>
      </c>
      <c r="AE37" s="49">
        <f>_xlfn.IFNA(VLOOKUP($I37,'ประกาศราคาZ-Makro'!$A:$K,9,FALSE),0)</f>
        <v>0</v>
      </c>
      <c r="AF37" s="47">
        <v>162</v>
      </c>
      <c r="AG37" s="59">
        <v>162</v>
      </c>
      <c r="AH37" s="50">
        <f t="shared" si="19"/>
        <v>0</v>
      </c>
      <c r="AI37" s="49">
        <f>_xlfn.IFNA(VLOOKUP($I37,'ประกาศราคาZ-Makro'!$A:$K,9,FALSE),0)</f>
        <v>0</v>
      </c>
      <c r="AJ37" s="47"/>
      <c r="AK37" s="59"/>
      <c r="AL37" s="50">
        <f t="shared" si="6"/>
        <v>0</v>
      </c>
      <c r="AM37" s="49">
        <f>_xlfn.IFNA(VLOOKUP($I37,'ประกาศราคาZ-Makro'!$A:$K,10,FALSE),0)</f>
        <v>0</v>
      </c>
      <c r="AN37" s="47">
        <v>0</v>
      </c>
      <c r="AO37" s="36">
        <v>0</v>
      </c>
      <c r="AP37" s="72">
        <f t="shared" si="7"/>
        <v>0</v>
      </c>
      <c r="AQ37" s="49">
        <f>_xlfn.IFNA(VLOOKUP($I37,'ประกาศราคาZ-Makro'!$A:$K,11,FALSE),0)</f>
        <v>0</v>
      </c>
      <c r="AR37" s="47">
        <v>0</v>
      </c>
      <c r="AS37" s="59">
        <v>0</v>
      </c>
      <c r="AT37" s="50">
        <f t="shared" si="20"/>
        <v>0</v>
      </c>
      <c r="AU37" s="49">
        <f>_xlfn.IFNA(VLOOKUP($I37,'ประกาศราคาZ-Makro'!$A:$L,12,FALSE),0)</f>
        <v>0</v>
      </c>
      <c r="AV37" s="47">
        <v>168</v>
      </c>
      <c r="AW37" s="59">
        <v>168</v>
      </c>
      <c r="AX37" s="50">
        <f t="shared" si="9"/>
        <v>0</v>
      </c>
      <c r="AY37" s="49">
        <f>_xlfn.IFNA(VLOOKUP($I37,'ประกาศราคาZ-Makro'!$A:$M,13,FALSE),0)</f>
        <v>0</v>
      </c>
      <c r="AZ37" s="47">
        <v>168</v>
      </c>
      <c r="BA37" s="59">
        <v>168</v>
      </c>
      <c r="BB37" s="50">
        <f t="shared" si="10"/>
        <v>0</v>
      </c>
      <c r="BC37" s="76"/>
      <c r="BD37" s="2"/>
    </row>
    <row r="38" spans="1:56" x14ac:dyDescent="0.4">
      <c r="A38" s="2" t="s">
        <v>1038</v>
      </c>
      <c r="B38" s="2" t="s">
        <v>1035</v>
      </c>
      <c r="C38" s="2" t="s">
        <v>1037</v>
      </c>
      <c r="D38" s="2" t="s">
        <v>1040</v>
      </c>
      <c r="E38" s="45" t="s">
        <v>1673</v>
      </c>
      <c r="F38" s="73"/>
      <c r="G38" s="42" t="s">
        <v>1674</v>
      </c>
      <c r="H38" s="48" t="s">
        <v>43</v>
      </c>
      <c r="I38" s="58"/>
      <c r="J38" s="57">
        <v>0</v>
      </c>
      <c r="K38" s="49">
        <f>_xlfn.IFNA(VLOOKUP($I38,'ประกาศราคาZ-Makro'!$A:$K,4,FALSE),0)</f>
        <v>0</v>
      </c>
      <c r="L38" s="47">
        <v>0</v>
      </c>
      <c r="M38" s="59">
        <v>0</v>
      </c>
      <c r="N38" s="50">
        <f t="shared" ref="N38" si="61">IFERROR(IF(M38=0,0,M38-L38),0)</f>
        <v>0</v>
      </c>
      <c r="O38" s="49">
        <f>_xlfn.IFNA(VLOOKUP($I38,'ประกาศราคาZ-Makro'!$A:$K,5,FALSE),0)</f>
        <v>0</v>
      </c>
      <c r="P38" s="47">
        <v>0</v>
      </c>
      <c r="Q38" s="59">
        <v>0</v>
      </c>
      <c r="R38" s="50">
        <f t="shared" ref="R38" si="62">IFERROR(IF(Q38=0,0,Q38-P38),0)</f>
        <v>0</v>
      </c>
      <c r="S38" s="49">
        <f>_xlfn.IFNA(VLOOKUP($I38,'ประกาศราคาZ-Makro'!$A:$K,6,FALSE),0)</f>
        <v>0</v>
      </c>
      <c r="T38" s="47">
        <v>172</v>
      </c>
      <c r="U38" s="59">
        <v>172</v>
      </c>
      <c r="V38" s="50">
        <f t="shared" ref="V38" si="63">IFERROR(IF(U38=0,0,U38-T38),0)</f>
        <v>0</v>
      </c>
      <c r="W38" s="49">
        <f>_xlfn.IFNA(VLOOKUP($I38,'ประกาศราคาZ-Makro'!$A:$K,7,FALSE),0)</f>
        <v>0</v>
      </c>
      <c r="X38" s="47">
        <v>0</v>
      </c>
      <c r="Y38" s="59">
        <v>0</v>
      </c>
      <c r="Z38" s="50">
        <f t="shared" ref="Z38" si="64">IFERROR(IF(Y38=0,0,Y38-X38),0)</f>
        <v>0</v>
      </c>
      <c r="AA38" s="49">
        <f>_xlfn.IFNA(VLOOKUP($I38,'ประกาศราคาZ-Makro'!$A:$K,8,FALSE),0)</f>
        <v>0</v>
      </c>
      <c r="AB38" s="47">
        <v>0</v>
      </c>
      <c r="AC38" s="59">
        <v>0</v>
      </c>
      <c r="AD38" s="50">
        <f t="shared" ref="AD38" si="65">IFERROR(IF(AC38=0,0,AC38-AB38),0)</f>
        <v>0</v>
      </c>
      <c r="AE38" s="49">
        <f>_xlfn.IFNA(VLOOKUP($I38,'ประกาศราคาZ-Makro'!$A:$K,9,FALSE),0)</f>
        <v>0</v>
      </c>
      <c r="AF38" s="47">
        <v>0</v>
      </c>
      <c r="AG38" s="59">
        <v>0</v>
      </c>
      <c r="AH38" s="50">
        <f t="shared" ref="AH38" si="66">IFERROR(IF(AG38=0,0,AG38-AF38),0)</f>
        <v>0</v>
      </c>
      <c r="AI38" s="49">
        <f>_xlfn.IFNA(VLOOKUP($I38,'ประกาศราคาZ-Makro'!$A:$K,9,FALSE),0)</f>
        <v>0</v>
      </c>
      <c r="AJ38" s="47"/>
      <c r="AK38" s="59"/>
      <c r="AL38" s="50">
        <f t="shared" si="6"/>
        <v>0</v>
      </c>
      <c r="AM38" s="49">
        <f>_xlfn.IFNA(VLOOKUP($I38,'ประกาศราคาZ-Makro'!$A:$K,10,FALSE),0)</f>
        <v>0</v>
      </c>
      <c r="AN38" s="47">
        <v>0</v>
      </c>
      <c r="AO38" s="36">
        <v>0</v>
      </c>
      <c r="AP38" s="72">
        <f t="shared" ref="AP38" si="67">IFERROR(IF(AO38=0,0,AO38-AN38),0)</f>
        <v>0</v>
      </c>
      <c r="AQ38" s="49">
        <f>_xlfn.IFNA(VLOOKUP($I38,'ประกาศราคาZ-Makro'!$A:$K,11,FALSE),0)</f>
        <v>0</v>
      </c>
      <c r="AR38" s="47">
        <v>0</v>
      </c>
      <c r="AS38" s="59">
        <v>0</v>
      </c>
      <c r="AT38" s="50">
        <f t="shared" ref="AT38" si="68">IFERROR(IF(AS38=0,0,AS38-AR38),0)</f>
        <v>0</v>
      </c>
      <c r="AU38" s="49">
        <f>_xlfn.IFNA(VLOOKUP($I38,'ประกาศราคาZ-Makro'!$A:$L,12,FALSE),0)</f>
        <v>0</v>
      </c>
      <c r="AV38" s="47">
        <v>0</v>
      </c>
      <c r="AW38" s="59">
        <v>0</v>
      </c>
      <c r="AX38" s="50">
        <f t="shared" ref="AX38" si="69">IFERROR(IF(AW38=0,0,AW38-AV38),0)</f>
        <v>0</v>
      </c>
      <c r="AY38" s="49">
        <f>_xlfn.IFNA(VLOOKUP($I38,'ประกาศราคาZ-Makro'!$A:$M,13,FALSE),0)</f>
        <v>0</v>
      </c>
      <c r="AZ38" s="47">
        <v>0</v>
      </c>
      <c r="BA38" s="59">
        <v>0</v>
      </c>
      <c r="BB38" s="50">
        <f t="shared" ref="BB38" si="70">IFERROR(IF(BA38=0,0,BA38-AZ38),0)</f>
        <v>0</v>
      </c>
      <c r="BC38" s="76"/>
      <c r="BD38" s="2"/>
    </row>
    <row r="39" spans="1:56" x14ac:dyDescent="0.4">
      <c r="A39" s="2" t="s">
        <v>1038</v>
      </c>
      <c r="B39" s="2" t="s">
        <v>1035</v>
      </c>
      <c r="C39" s="2" t="s">
        <v>1037</v>
      </c>
      <c r="D39" s="2" t="s">
        <v>1040</v>
      </c>
      <c r="E39" s="45" t="s">
        <v>1128</v>
      </c>
      <c r="F39" s="46"/>
      <c r="G39" s="42" t="s">
        <v>1129</v>
      </c>
      <c r="H39" s="48" t="s">
        <v>43</v>
      </c>
      <c r="I39" s="58"/>
      <c r="J39" s="57">
        <v>0</v>
      </c>
      <c r="K39" s="49">
        <f>_xlfn.IFNA(VLOOKUP($I39,'ประกาศราคาZ-Makro'!$A:$K,4,FALSE),0)</f>
        <v>0</v>
      </c>
      <c r="L39" s="47">
        <v>0</v>
      </c>
      <c r="M39" s="59">
        <v>0</v>
      </c>
      <c r="N39" s="50">
        <f t="shared" ref="N39" si="71">IFERROR(IF(M39=0,0,M39-L39),0)</f>
        <v>0</v>
      </c>
      <c r="O39" s="49">
        <f>_xlfn.IFNA(VLOOKUP($I39,'ประกาศราคาZ-Makro'!$A:$K,5,FALSE),0)</f>
        <v>0</v>
      </c>
      <c r="P39" s="47">
        <v>0</v>
      </c>
      <c r="Q39" s="59">
        <v>0</v>
      </c>
      <c r="R39" s="50">
        <f t="shared" ref="R39" si="72">IFERROR(IF(Q39=0,0,Q39-P39),0)</f>
        <v>0</v>
      </c>
      <c r="S39" s="49">
        <f>_xlfn.IFNA(VLOOKUP($I39,'ประกาศราคาZ-Makro'!$A:$K,6,FALSE),0)</f>
        <v>0</v>
      </c>
      <c r="T39" s="47">
        <v>0</v>
      </c>
      <c r="U39" s="59">
        <v>0</v>
      </c>
      <c r="V39" s="50">
        <f t="shared" ref="V39" si="73">IFERROR(IF(U39=0,0,U39-T39),0)</f>
        <v>0</v>
      </c>
      <c r="W39" s="49">
        <f>_xlfn.IFNA(VLOOKUP($I39,'ประกาศราคาZ-Makro'!$A:$K,7,FALSE),0)</f>
        <v>0</v>
      </c>
      <c r="X39" s="47">
        <v>0</v>
      </c>
      <c r="Y39" s="59">
        <v>0</v>
      </c>
      <c r="Z39" s="50">
        <f t="shared" ref="Z39" si="74">IFERROR(IF(Y39=0,0,Y39-X39),0)</f>
        <v>0</v>
      </c>
      <c r="AA39" s="49">
        <f>_xlfn.IFNA(VLOOKUP($I39,'ประกาศราคาZ-Makro'!$A:$K,8,FALSE),0)</f>
        <v>0</v>
      </c>
      <c r="AB39" s="47">
        <v>0</v>
      </c>
      <c r="AC39" s="59">
        <v>0</v>
      </c>
      <c r="AD39" s="50">
        <f t="shared" si="4"/>
        <v>0</v>
      </c>
      <c r="AE39" s="49">
        <f>_xlfn.IFNA(VLOOKUP($I39,'ประกาศราคาZ-Makro'!$A:$K,9,FALSE),0)</f>
        <v>0</v>
      </c>
      <c r="AF39" s="47">
        <v>158</v>
      </c>
      <c r="AG39" s="59">
        <v>158</v>
      </c>
      <c r="AH39" s="50">
        <f t="shared" ref="AH39" si="75">IFERROR(IF(AG39=0,0,AG39-AF39),0)</f>
        <v>0</v>
      </c>
      <c r="AI39" s="49">
        <f>_xlfn.IFNA(VLOOKUP($I39,'ประกาศราคาZ-Makro'!$A:$K,9,FALSE),0)</f>
        <v>0</v>
      </c>
      <c r="AJ39" s="47"/>
      <c r="AK39" s="59"/>
      <c r="AL39" s="50">
        <f t="shared" si="6"/>
        <v>0</v>
      </c>
      <c r="AM39" s="49">
        <f>_xlfn.IFNA(VLOOKUP($I39,'ประกาศราคาZ-Makro'!$A:$K,10,FALSE),0)</f>
        <v>0</v>
      </c>
      <c r="AN39" s="47">
        <v>0</v>
      </c>
      <c r="AO39" s="36">
        <v>0</v>
      </c>
      <c r="AP39" s="72">
        <f t="shared" si="7"/>
        <v>0</v>
      </c>
      <c r="AQ39" s="49">
        <f>_xlfn.IFNA(VLOOKUP($I39,'ประกาศราคาZ-Makro'!$A:$K,11,FALSE),0)</f>
        <v>0</v>
      </c>
      <c r="AR39" s="47">
        <v>0</v>
      </c>
      <c r="AS39" s="59">
        <v>0</v>
      </c>
      <c r="AT39" s="50">
        <f t="shared" ref="AT39" si="76">IFERROR(IF(AS39=0,0,AS39-AR39),0)</f>
        <v>0</v>
      </c>
      <c r="AU39" s="49">
        <f>_xlfn.IFNA(VLOOKUP($I39,'ประกาศราคาZ-Makro'!$A:$L,12,FALSE),0)</f>
        <v>0</v>
      </c>
      <c r="AV39" s="47">
        <v>0</v>
      </c>
      <c r="AW39" s="59">
        <v>0</v>
      </c>
      <c r="AX39" s="50">
        <f t="shared" si="9"/>
        <v>0</v>
      </c>
      <c r="AY39" s="49">
        <f>_xlfn.IFNA(VLOOKUP($I39,'ประกาศราคาZ-Makro'!$A:$M,13,FALSE),0)</f>
        <v>0</v>
      </c>
      <c r="AZ39" s="47">
        <v>0</v>
      </c>
      <c r="BA39" s="59">
        <v>0</v>
      </c>
      <c r="BB39" s="50">
        <f t="shared" si="10"/>
        <v>0</v>
      </c>
      <c r="BC39" s="76"/>
      <c r="BD39" s="2"/>
    </row>
    <row r="40" spans="1:56" x14ac:dyDescent="0.4">
      <c r="A40" s="2" t="s">
        <v>1038</v>
      </c>
      <c r="B40" s="2" t="s">
        <v>1035</v>
      </c>
      <c r="C40" s="2" t="s">
        <v>1037</v>
      </c>
      <c r="D40" s="2" t="s">
        <v>1040</v>
      </c>
      <c r="E40" s="45" t="s">
        <v>1140</v>
      </c>
      <c r="F40" s="46"/>
      <c r="G40" s="42" t="s">
        <v>1141</v>
      </c>
      <c r="H40" s="48" t="s">
        <v>43</v>
      </c>
      <c r="I40" s="58"/>
      <c r="J40" s="57">
        <v>0</v>
      </c>
      <c r="K40" s="49">
        <f>_xlfn.IFNA(VLOOKUP($I40,'ประกาศราคาZ-Makro'!$A:$K,4,FALSE),0)</f>
        <v>0</v>
      </c>
      <c r="L40" s="47">
        <v>0</v>
      </c>
      <c r="M40" s="59">
        <v>0</v>
      </c>
      <c r="N40" s="50">
        <f t="shared" ref="N40" si="77">IFERROR(IF(M40=0,0,M40-L40),0)</f>
        <v>0</v>
      </c>
      <c r="O40" s="49">
        <f>_xlfn.IFNA(VLOOKUP($I40,'ประกาศราคาZ-Makro'!$A:$K,5,FALSE),0)</f>
        <v>0</v>
      </c>
      <c r="P40" s="47">
        <v>0</v>
      </c>
      <c r="Q40" s="59">
        <v>0</v>
      </c>
      <c r="R40" s="50">
        <f t="shared" ref="R40" si="78">IFERROR(IF(Q40=0,0,Q40-P40),0)</f>
        <v>0</v>
      </c>
      <c r="S40" s="49">
        <f>_xlfn.IFNA(VLOOKUP($I40,'ประกาศราคาZ-Makro'!$A:$K,6,FALSE),0)</f>
        <v>0</v>
      </c>
      <c r="T40" s="47">
        <v>170</v>
      </c>
      <c r="U40" s="59">
        <v>170</v>
      </c>
      <c r="V40" s="50">
        <f t="shared" ref="V40" si="79">IFERROR(IF(U40=0,0,U40-T40),0)</f>
        <v>0</v>
      </c>
      <c r="W40" s="49">
        <f>_xlfn.IFNA(VLOOKUP($I40,'ประกาศราคาZ-Makro'!$A:$K,7,FALSE),0)</f>
        <v>0</v>
      </c>
      <c r="X40" s="47">
        <v>0</v>
      </c>
      <c r="Y40" s="59">
        <v>0</v>
      </c>
      <c r="Z40" s="50">
        <f t="shared" ref="Z40" si="80">IFERROR(IF(Y40=0,0,Y40-X40),0)</f>
        <v>0</v>
      </c>
      <c r="AA40" s="49">
        <f>_xlfn.IFNA(VLOOKUP($I40,'ประกาศราคาZ-Makro'!$A:$K,8,FALSE),0)</f>
        <v>0</v>
      </c>
      <c r="AB40" s="47">
        <v>0</v>
      </c>
      <c r="AC40" s="59">
        <v>0</v>
      </c>
      <c r="AD40" s="50">
        <f t="shared" si="4"/>
        <v>0</v>
      </c>
      <c r="AE40" s="49">
        <f>_xlfn.IFNA(VLOOKUP($I40,'ประกาศราคาZ-Makro'!$A:$K,9,FALSE),0)</f>
        <v>0</v>
      </c>
      <c r="AF40" s="47">
        <v>0</v>
      </c>
      <c r="AG40" s="59">
        <v>0</v>
      </c>
      <c r="AH40" s="50">
        <f t="shared" ref="AH40" si="81">IFERROR(IF(AG40=0,0,AG40-AF40),0)</f>
        <v>0</v>
      </c>
      <c r="AI40" s="49">
        <f>_xlfn.IFNA(VLOOKUP($I40,'ประกาศราคาZ-Makro'!$A:$K,9,FALSE),0)</f>
        <v>0</v>
      </c>
      <c r="AJ40" s="47"/>
      <c r="AK40" s="59"/>
      <c r="AL40" s="50">
        <f t="shared" si="6"/>
        <v>0</v>
      </c>
      <c r="AM40" s="49">
        <f>_xlfn.IFNA(VLOOKUP($I40,'ประกาศราคาZ-Makro'!$A:$K,10,FALSE),0)</f>
        <v>0</v>
      </c>
      <c r="AN40" s="47">
        <v>0</v>
      </c>
      <c r="AO40" s="36">
        <v>0</v>
      </c>
      <c r="AP40" s="72">
        <f t="shared" si="7"/>
        <v>0</v>
      </c>
      <c r="AQ40" s="49">
        <f>_xlfn.IFNA(VLOOKUP($I40,'ประกาศราคาZ-Makro'!$A:$K,11,FALSE),0)</f>
        <v>0</v>
      </c>
      <c r="AR40" s="47">
        <v>0</v>
      </c>
      <c r="AS40" s="59">
        <v>0</v>
      </c>
      <c r="AT40" s="50">
        <f t="shared" ref="AT40" si="82">IFERROR(IF(AS40=0,0,AS40-AR40),0)</f>
        <v>0</v>
      </c>
      <c r="AU40" s="49">
        <f>_xlfn.IFNA(VLOOKUP($I40,'ประกาศราคาZ-Makro'!$A:$L,12,FALSE),0)</f>
        <v>0</v>
      </c>
      <c r="AV40" s="47">
        <v>176</v>
      </c>
      <c r="AW40" s="59">
        <v>176</v>
      </c>
      <c r="AX40" s="50">
        <f t="shared" si="9"/>
        <v>0</v>
      </c>
      <c r="AY40" s="49">
        <f>_xlfn.IFNA(VLOOKUP($I40,'ประกาศราคาZ-Makro'!$A:$M,13,FALSE),0)</f>
        <v>0</v>
      </c>
      <c r="AZ40" s="47">
        <v>176</v>
      </c>
      <c r="BA40" s="59">
        <v>176</v>
      </c>
      <c r="BB40" s="50">
        <f t="shared" si="10"/>
        <v>0</v>
      </c>
      <c r="BC40" s="76"/>
      <c r="BD40" s="2"/>
    </row>
    <row r="41" spans="1:56" x14ac:dyDescent="0.4">
      <c r="A41" s="2" t="s">
        <v>1038</v>
      </c>
      <c r="B41" s="2" t="s">
        <v>1035</v>
      </c>
      <c r="C41" s="2" t="s">
        <v>1037</v>
      </c>
      <c r="D41" s="2" t="s">
        <v>1040</v>
      </c>
      <c r="E41" s="45" t="s">
        <v>1702</v>
      </c>
      <c r="F41" s="46"/>
      <c r="G41" s="42" t="s">
        <v>1703</v>
      </c>
      <c r="H41" s="48" t="s">
        <v>43</v>
      </c>
      <c r="I41" s="58"/>
      <c r="J41" s="57">
        <v>0</v>
      </c>
      <c r="K41" s="49">
        <f>_xlfn.IFNA(VLOOKUP($I41,'ประกาศราคาZ-Makro'!$A:$K,4,FALSE),0)</f>
        <v>0</v>
      </c>
      <c r="L41" s="47">
        <v>0</v>
      </c>
      <c r="M41" s="59">
        <v>0</v>
      </c>
      <c r="N41" s="50">
        <f t="shared" ref="N41" si="83">IFERROR(IF(M41=0,0,M41-L41),0)</f>
        <v>0</v>
      </c>
      <c r="O41" s="49">
        <f>_xlfn.IFNA(VLOOKUP($I41,'ประกาศราคาZ-Makro'!$A:$K,5,FALSE),0)</f>
        <v>0</v>
      </c>
      <c r="P41" s="47">
        <v>168</v>
      </c>
      <c r="Q41" s="59">
        <v>168</v>
      </c>
      <c r="R41" s="50">
        <f t="shared" ref="R41" si="84">IFERROR(IF(Q41=0,0,Q41-P41),0)</f>
        <v>0</v>
      </c>
      <c r="S41" s="49">
        <f>_xlfn.IFNA(VLOOKUP($I41,'ประกาศราคาZ-Makro'!$A:$K,6,FALSE),0)</f>
        <v>0</v>
      </c>
      <c r="T41" s="47">
        <v>0</v>
      </c>
      <c r="U41" s="59">
        <v>0</v>
      </c>
      <c r="V41" s="50">
        <f t="shared" ref="V41" si="85">IFERROR(IF(U41=0,0,U41-T41),0)</f>
        <v>0</v>
      </c>
      <c r="W41" s="49">
        <f>_xlfn.IFNA(VLOOKUP($I41,'ประกาศราคาZ-Makro'!$A:$K,7,FALSE),0)</f>
        <v>0</v>
      </c>
      <c r="X41" s="47">
        <v>0</v>
      </c>
      <c r="Y41" s="59">
        <v>0</v>
      </c>
      <c r="Z41" s="50">
        <f t="shared" ref="Z41" si="86">IFERROR(IF(Y41=0,0,Y41-X41),0)</f>
        <v>0</v>
      </c>
      <c r="AA41" s="49">
        <f>_xlfn.IFNA(VLOOKUP($I41,'ประกาศราคาZ-Makro'!$A:$K,8,FALSE),0)</f>
        <v>0</v>
      </c>
      <c r="AB41" s="47">
        <v>0</v>
      </c>
      <c r="AC41" s="59">
        <v>0</v>
      </c>
      <c r="AD41" s="50">
        <f t="shared" ref="AD41" si="87">IFERROR(IF(AC41=0,0,AC41-AB41),0)</f>
        <v>0</v>
      </c>
      <c r="AE41" s="49">
        <f>_xlfn.IFNA(VLOOKUP($I41,'ประกาศราคาZ-Makro'!$A:$K,9,FALSE),0)</f>
        <v>0</v>
      </c>
      <c r="AF41" s="47">
        <v>0</v>
      </c>
      <c r="AG41" s="59">
        <v>0</v>
      </c>
      <c r="AH41" s="50">
        <f t="shared" ref="AH41" si="88">IFERROR(IF(AG41=0,0,AG41-AF41),0)</f>
        <v>0</v>
      </c>
      <c r="AI41" s="49">
        <f>_xlfn.IFNA(VLOOKUP($I41,'ประกาศราคาZ-Makro'!$A:$K,9,FALSE),0)</f>
        <v>0</v>
      </c>
      <c r="AJ41" s="47"/>
      <c r="AK41" s="59"/>
      <c r="AL41" s="50">
        <f t="shared" si="6"/>
        <v>0</v>
      </c>
      <c r="AM41" s="49">
        <f>_xlfn.IFNA(VLOOKUP($I41,'ประกาศราคาZ-Makro'!$A:$K,10,FALSE),0)</f>
        <v>0</v>
      </c>
      <c r="AN41" s="47">
        <v>0</v>
      </c>
      <c r="AO41" s="36">
        <v>0</v>
      </c>
      <c r="AP41" s="72">
        <f t="shared" ref="AP41" si="89">IFERROR(IF(AO41=0,0,AO41-AN41),0)</f>
        <v>0</v>
      </c>
      <c r="AQ41" s="49">
        <f>_xlfn.IFNA(VLOOKUP($I41,'ประกาศราคาZ-Makro'!$A:$K,11,FALSE),0)</f>
        <v>0</v>
      </c>
      <c r="AR41" s="47">
        <v>0</v>
      </c>
      <c r="AS41" s="59">
        <v>0</v>
      </c>
      <c r="AT41" s="50">
        <f t="shared" ref="AT41" si="90">IFERROR(IF(AS41=0,0,AS41-AR41),0)</f>
        <v>0</v>
      </c>
      <c r="AU41" s="49">
        <f>_xlfn.IFNA(VLOOKUP($I41,'ประกาศราคาZ-Makro'!$A:$L,12,FALSE),0)</f>
        <v>0</v>
      </c>
      <c r="AV41" s="47">
        <v>0</v>
      </c>
      <c r="AW41" s="59">
        <v>0</v>
      </c>
      <c r="AX41" s="50">
        <f t="shared" ref="AX41" si="91">IFERROR(IF(AW41=0,0,AW41-AV41),0)</f>
        <v>0</v>
      </c>
      <c r="AY41" s="49">
        <f>_xlfn.IFNA(VLOOKUP($I41,'ประกาศราคาZ-Makro'!$A:$M,13,FALSE),0)</f>
        <v>0</v>
      </c>
      <c r="AZ41" s="47">
        <v>0</v>
      </c>
      <c r="BA41" s="59">
        <v>0</v>
      </c>
      <c r="BB41" s="50">
        <f t="shared" ref="BB41" si="92">IFERROR(IF(BA41=0,0,BA41-AZ41),0)</f>
        <v>0</v>
      </c>
      <c r="BC41" s="76"/>
      <c r="BD41" s="2"/>
    </row>
    <row r="42" spans="1:56" x14ac:dyDescent="0.4">
      <c r="A42" s="2" t="s">
        <v>1038</v>
      </c>
      <c r="B42" s="2" t="s">
        <v>1035</v>
      </c>
      <c r="C42" s="2" t="s">
        <v>1037</v>
      </c>
      <c r="D42" s="2" t="s">
        <v>1040</v>
      </c>
      <c r="E42" s="45" t="s">
        <v>1134</v>
      </c>
      <c r="F42" s="73"/>
      <c r="G42" s="42" t="s">
        <v>1135</v>
      </c>
      <c r="H42" s="48" t="s">
        <v>43</v>
      </c>
      <c r="I42" s="58"/>
      <c r="J42" s="57">
        <v>0</v>
      </c>
      <c r="K42" s="49">
        <f>_xlfn.IFNA(VLOOKUP($I42,'ประกาศราคาZ-Makro'!$A:$K,4,FALSE),0)</f>
        <v>0</v>
      </c>
      <c r="L42" s="47">
        <v>0</v>
      </c>
      <c r="M42" s="59">
        <v>0</v>
      </c>
      <c r="N42" s="50">
        <f t="shared" ref="N42:N43" si="93">IFERROR(IF(M42=0,0,M42-L42),0)</f>
        <v>0</v>
      </c>
      <c r="O42" s="49">
        <f>_xlfn.IFNA(VLOOKUP($I42,'ประกาศราคาZ-Makro'!$A:$K,5,FALSE),0)</f>
        <v>0</v>
      </c>
      <c r="P42" s="47">
        <v>165</v>
      </c>
      <c r="Q42" s="59">
        <v>165</v>
      </c>
      <c r="R42" s="50">
        <f t="shared" ref="R42:R43" si="94">IFERROR(IF(Q42=0,0,Q42-P42),0)</f>
        <v>0</v>
      </c>
      <c r="S42" s="49">
        <f>_xlfn.IFNA(VLOOKUP($I42,'ประกาศราคาZ-Makro'!$A:$K,6,FALSE),0)</f>
        <v>0</v>
      </c>
      <c r="T42" s="47">
        <v>166</v>
      </c>
      <c r="U42" s="59">
        <v>166</v>
      </c>
      <c r="V42" s="50">
        <f t="shared" ref="V42:V43" si="95">IFERROR(IF(U42=0,0,U42-T42),0)</f>
        <v>0</v>
      </c>
      <c r="W42" s="49">
        <f>_xlfn.IFNA(VLOOKUP($I42,'ประกาศราคาZ-Makro'!$A:$K,7,FALSE),0)</f>
        <v>0</v>
      </c>
      <c r="X42" s="47">
        <v>164</v>
      </c>
      <c r="Y42" s="59">
        <v>164</v>
      </c>
      <c r="Z42" s="50">
        <f t="shared" ref="Z42:Z43" si="96">IFERROR(IF(Y42=0,0,Y42-X42),0)</f>
        <v>0</v>
      </c>
      <c r="AA42" s="49">
        <f>_xlfn.IFNA(VLOOKUP($I42,'ประกาศราคาZ-Makro'!$A:$K,8,FALSE),0)</f>
        <v>0</v>
      </c>
      <c r="AB42" s="47">
        <v>164</v>
      </c>
      <c r="AC42" s="59">
        <v>164</v>
      </c>
      <c r="AD42" s="50">
        <f t="shared" si="4"/>
        <v>0</v>
      </c>
      <c r="AE42" s="49">
        <f>_xlfn.IFNA(VLOOKUP($I42,'ประกาศราคาZ-Makro'!$A:$K,9,FALSE),0)</f>
        <v>0</v>
      </c>
      <c r="AF42" s="47">
        <v>160</v>
      </c>
      <c r="AG42" s="59">
        <v>160</v>
      </c>
      <c r="AH42" s="50">
        <f t="shared" ref="AH42:AH43" si="97">IFERROR(IF(AG42=0,0,AG42-AF42),0)</f>
        <v>0</v>
      </c>
      <c r="AI42" s="49">
        <f>_xlfn.IFNA(VLOOKUP($I42,'ประกาศราคาZ-Makro'!$A:$K,9,FALSE),0)</f>
        <v>0</v>
      </c>
      <c r="AJ42" s="47"/>
      <c r="AK42" s="59"/>
      <c r="AL42" s="50">
        <f t="shared" si="6"/>
        <v>0</v>
      </c>
      <c r="AM42" s="49">
        <f>_xlfn.IFNA(VLOOKUP($I42,'ประกาศราคาZ-Makro'!$A:$K,10,FALSE),0)</f>
        <v>0</v>
      </c>
      <c r="AN42" s="47">
        <v>166</v>
      </c>
      <c r="AO42" s="36">
        <v>170</v>
      </c>
      <c r="AP42" s="72">
        <f t="shared" si="7"/>
        <v>4</v>
      </c>
      <c r="AQ42" s="49">
        <f>_xlfn.IFNA(VLOOKUP($I42,'ประกาศราคาZ-Makro'!$A:$K,11,FALSE),0)</f>
        <v>0</v>
      </c>
      <c r="AR42" s="47">
        <v>0</v>
      </c>
      <c r="AS42" s="59">
        <v>0</v>
      </c>
      <c r="AT42" s="50">
        <f t="shared" ref="AT42:AT43" si="98">IFERROR(IF(AS42=0,0,AS42-AR42),0)</f>
        <v>0</v>
      </c>
      <c r="AU42" s="49">
        <f>_xlfn.IFNA(VLOOKUP($I42,'ประกาศราคาZ-Makro'!$A:$L,12,FALSE),0)</f>
        <v>0</v>
      </c>
      <c r="AV42" s="47">
        <v>179</v>
      </c>
      <c r="AW42" s="59">
        <v>179</v>
      </c>
      <c r="AX42" s="50">
        <f t="shared" si="9"/>
        <v>0</v>
      </c>
      <c r="AY42" s="49">
        <f>_xlfn.IFNA(VLOOKUP($I42,'ประกาศราคาZ-Makro'!$A:$M,13,FALSE),0)</f>
        <v>0</v>
      </c>
      <c r="AZ42" s="47">
        <v>179</v>
      </c>
      <c r="BA42" s="59">
        <v>179</v>
      </c>
      <c r="BB42" s="50">
        <f t="shared" si="10"/>
        <v>0</v>
      </c>
      <c r="BC42" s="76"/>
      <c r="BD42" s="2"/>
    </row>
    <row r="43" spans="1:56" x14ac:dyDescent="0.4">
      <c r="A43" s="2" t="s">
        <v>1038</v>
      </c>
      <c r="B43" s="2" t="s">
        <v>1035</v>
      </c>
      <c r="C43" s="2" t="s">
        <v>1037</v>
      </c>
      <c r="D43" s="2" t="s">
        <v>1040</v>
      </c>
      <c r="E43" s="45" t="s">
        <v>1205</v>
      </c>
      <c r="F43" s="73"/>
      <c r="G43" s="42" t="s">
        <v>1716</v>
      </c>
      <c r="H43" s="48" t="s">
        <v>43</v>
      </c>
      <c r="I43" s="58"/>
      <c r="J43" s="57">
        <v>0</v>
      </c>
      <c r="K43" s="49">
        <f>_xlfn.IFNA(VLOOKUP($I43,'ประกาศราคาZ-Makro'!$A:$K,4,FALSE),0)</f>
        <v>0</v>
      </c>
      <c r="L43" s="47">
        <v>165</v>
      </c>
      <c r="M43" s="59">
        <v>165</v>
      </c>
      <c r="N43" s="50">
        <f t="shared" si="93"/>
        <v>0</v>
      </c>
      <c r="O43" s="49">
        <f>_xlfn.IFNA(VLOOKUP($I43,'ประกาศราคาZ-Makro'!$A:$K,5,FALSE),0)</f>
        <v>0</v>
      </c>
      <c r="P43" s="47">
        <v>165</v>
      </c>
      <c r="Q43" s="59">
        <v>165</v>
      </c>
      <c r="R43" s="50">
        <f t="shared" si="94"/>
        <v>0</v>
      </c>
      <c r="S43" s="49">
        <f>_xlfn.IFNA(VLOOKUP($I43,'ประกาศราคาZ-Makro'!$A:$K,6,FALSE),0)</f>
        <v>0</v>
      </c>
      <c r="T43" s="47">
        <v>164</v>
      </c>
      <c r="U43" s="59">
        <v>164</v>
      </c>
      <c r="V43" s="50">
        <f t="shared" si="95"/>
        <v>0</v>
      </c>
      <c r="W43" s="49">
        <f>_xlfn.IFNA(VLOOKUP($I43,'ประกาศราคาZ-Makro'!$A:$K,7,FALSE),0)</f>
        <v>0</v>
      </c>
      <c r="X43" s="47">
        <v>164</v>
      </c>
      <c r="Y43" s="59">
        <v>164</v>
      </c>
      <c r="Z43" s="50">
        <f t="shared" si="96"/>
        <v>0</v>
      </c>
      <c r="AA43" s="49">
        <f>_xlfn.IFNA(VLOOKUP($I43,'ประกาศราคาZ-Makro'!$A:$K,8,FALSE),0)</f>
        <v>0</v>
      </c>
      <c r="AB43" s="47">
        <v>164</v>
      </c>
      <c r="AC43" s="59">
        <v>164</v>
      </c>
      <c r="AD43" s="50">
        <f t="shared" si="4"/>
        <v>0</v>
      </c>
      <c r="AE43" s="49">
        <f>_xlfn.IFNA(VLOOKUP($I43,'ประกาศราคาZ-Makro'!$A:$K,9,FALSE),0)</f>
        <v>0</v>
      </c>
      <c r="AF43" s="47">
        <v>164</v>
      </c>
      <c r="AG43" s="59">
        <v>164</v>
      </c>
      <c r="AH43" s="50">
        <f t="shared" si="97"/>
        <v>0</v>
      </c>
      <c r="AI43" s="49">
        <f>_xlfn.IFNA(VLOOKUP($I43,'ประกาศราคาZ-Makro'!$A:$K,9,FALSE),0)</f>
        <v>0</v>
      </c>
      <c r="AJ43" s="47"/>
      <c r="AK43" s="59"/>
      <c r="AL43" s="50">
        <f t="shared" si="6"/>
        <v>0</v>
      </c>
      <c r="AM43" s="49">
        <f>_xlfn.IFNA(VLOOKUP($I43,'ประกาศราคาZ-Makro'!$A:$K,10,FALSE),0)</f>
        <v>0</v>
      </c>
      <c r="AN43" s="47">
        <v>164</v>
      </c>
      <c r="AO43" s="36">
        <v>168</v>
      </c>
      <c r="AP43" s="72">
        <f t="shared" si="7"/>
        <v>4</v>
      </c>
      <c r="AQ43" s="49">
        <f>_xlfn.IFNA(VLOOKUP($I43,'ประกาศราคาZ-Makro'!$A:$K,11,FALSE),0)</f>
        <v>0</v>
      </c>
      <c r="AR43" s="47">
        <v>161</v>
      </c>
      <c r="AS43" s="59">
        <v>165</v>
      </c>
      <c r="AT43" s="50">
        <f t="shared" si="98"/>
        <v>4</v>
      </c>
      <c r="AU43" s="49">
        <f>_xlfn.IFNA(VLOOKUP($I43,'ประกาศราคาZ-Makro'!$A:$L,12,FALSE),0)</f>
        <v>0</v>
      </c>
      <c r="AV43" s="47">
        <v>164</v>
      </c>
      <c r="AW43" s="59">
        <v>164</v>
      </c>
      <c r="AX43" s="50">
        <f t="shared" si="9"/>
        <v>0</v>
      </c>
      <c r="AY43" s="49">
        <f>_xlfn.IFNA(VLOOKUP($I43,'ประกาศราคาZ-Makro'!$A:$M,13,FALSE),0)</f>
        <v>0</v>
      </c>
      <c r="AZ43" s="47">
        <v>164</v>
      </c>
      <c r="BA43" s="59">
        <v>164</v>
      </c>
      <c r="BB43" s="50">
        <f t="shared" si="10"/>
        <v>0</v>
      </c>
      <c r="BC43" s="76"/>
      <c r="BD43" s="2"/>
    </row>
    <row r="44" spans="1:56" x14ac:dyDescent="0.4">
      <c r="A44" s="2" t="s">
        <v>1038</v>
      </c>
      <c r="B44" s="2" t="s">
        <v>1035</v>
      </c>
      <c r="C44" s="2" t="s">
        <v>1037</v>
      </c>
      <c r="D44" s="2" t="s">
        <v>1041</v>
      </c>
      <c r="E44" s="45" t="s">
        <v>1730</v>
      </c>
      <c r="F44" s="46"/>
      <c r="G44" s="42" t="s">
        <v>1731</v>
      </c>
      <c r="H44" s="48" t="s">
        <v>43</v>
      </c>
      <c r="I44" s="58"/>
      <c r="J44" s="57">
        <v>0</v>
      </c>
      <c r="K44" s="49">
        <f>_xlfn.IFNA(VLOOKUP($I44,'ประกาศราคาZ-Makro'!$A:$K,4,FALSE),0)</f>
        <v>0</v>
      </c>
      <c r="L44" s="47">
        <v>169</v>
      </c>
      <c r="M44" s="36">
        <v>169</v>
      </c>
      <c r="N44" s="50">
        <f t="shared" ref="N44:N45" si="99">IFERROR(IF(M44=0,0,M44-L44),0)</f>
        <v>0</v>
      </c>
      <c r="O44" s="49">
        <f>_xlfn.IFNA(VLOOKUP($I44,'ประกาศราคาZ-Makro'!$A:$K,5,FALSE),0)</f>
        <v>0</v>
      </c>
      <c r="P44" s="47">
        <v>169</v>
      </c>
      <c r="Q44" s="36">
        <v>169</v>
      </c>
      <c r="R44" s="50">
        <f t="shared" ref="R44:R45" si="100">IFERROR(IF(Q44=0,0,Q44-P44),0)</f>
        <v>0</v>
      </c>
      <c r="S44" s="49">
        <f>_xlfn.IFNA(VLOOKUP($I44,'ประกาศราคาZ-Makro'!$A:$K,6,FALSE),0)</f>
        <v>0</v>
      </c>
      <c r="T44" s="47">
        <v>169</v>
      </c>
      <c r="U44" s="36">
        <v>169</v>
      </c>
      <c r="V44" s="50">
        <f t="shared" ref="V44:V45" si="101">IFERROR(IF(U44=0,0,U44-T44),0)</f>
        <v>0</v>
      </c>
      <c r="W44" s="49">
        <f>_xlfn.IFNA(VLOOKUP($I44,'ประกาศราคาZ-Makro'!$A:$K,7,FALSE),0)</f>
        <v>0</v>
      </c>
      <c r="X44" s="47">
        <v>171</v>
      </c>
      <c r="Y44" s="36">
        <v>171</v>
      </c>
      <c r="Z44" s="50">
        <f t="shared" ref="Z44:Z45" si="102">IFERROR(IF(Y44=0,0,Y44-X44),0)</f>
        <v>0</v>
      </c>
      <c r="AA44" s="49">
        <f>_xlfn.IFNA(VLOOKUP($I44,'ประกาศราคาZ-Makro'!$A:$K,8,FALSE),0)</f>
        <v>0</v>
      </c>
      <c r="AB44" s="47">
        <v>171</v>
      </c>
      <c r="AC44" s="36">
        <v>171</v>
      </c>
      <c r="AD44" s="50">
        <f t="shared" ref="AD44:AD45" si="103">IFERROR(IF(AC44=0,0,AC44-AB44),0)</f>
        <v>0</v>
      </c>
      <c r="AE44" s="49">
        <f>_xlfn.IFNA(VLOOKUP($I44,'ประกาศราคาZ-Makro'!$A:$K,9,FALSE),0)</f>
        <v>0</v>
      </c>
      <c r="AF44" s="47">
        <v>162</v>
      </c>
      <c r="AG44" s="36">
        <v>162</v>
      </c>
      <c r="AH44" s="50">
        <f t="shared" ref="AH44:AH45" si="104">IFERROR(IF(AG44=0,0,AG44-AF44),0)</f>
        <v>0</v>
      </c>
      <c r="AI44" s="49">
        <f>_xlfn.IFNA(VLOOKUP($I44,'ประกาศราคาZ-Makro'!$A:$K,9,FALSE),0)</f>
        <v>0</v>
      </c>
      <c r="AJ44" s="47"/>
      <c r="AK44" s="36"/>
      <c r="AL44" s="50">
        <f t="shared" si="6"/>
        <v>0</v>
      </c>
      <c r="AM44" s="49">
        <f>_xlfn.IFNA(VLOOKUP($I44,'ประกาศราคาZ-Makro'!$A:$K,10,FALSE),0)</f>
        <v>0</v>
      </c>
      <c r="AN44" s="47">
        <v>164</v>
      </c>
      <c r="AO44" s="36">
        <v>168</v>
      </c>
      <c r="AP44" s="72">
        <f t="shared" ref="AP44:AP45" si="105">IFERROR(IF(AO44=0,0,AO44-AN44),0)</f>
        <v>4</v>
      </c>
      <c r="AQ44" s="49">
        <f>_xlfn.IFNA(VLOOKUP($I44,'ประกาศราคาZ-Makro'!$A:$K,11,FALSE),0)</f>
        <v>0</v>
      </c>
      <c r="AR44" s="47">
        <v>168</v>
      </c>
      <c r="AS44" s="36">
        <v>172</v>
      </c>
      <c r="AT44" s="50">
        <f t="shared" ref="AT44:AT45" si="106">IFERROR(IF(AS44=0,0,AS44-AR44),0)</f>
        <v>4</v>
      </c>
      <c r="AU44" s="49">
        <f>_xlfn.IFNA(VLOOKUP($I44,'ประกาศราคาZ-Makro'!$A:$L,12,FALSE),0)</f>
        <v>0</v>
      </c>
      <c r="AV44" s="47">
        <v>168</v>
      </c>
      <c r="AW44" s="36">
        <v>168</v>
      </c>
      <c r="AX44" s="50">
        <f t="shared" ref="AX44:AX45" si="107">IFERROR(IF(AW44=0,0,AW44-AV44),0)</f>
        <v>0</v>
      </c>
      <c r="AY44" s="49">
        <f>_xlfn.IFNA(VLOOKUP($I44,'ประกาศราคาZ-Makro'!$A:$M,13,FALSE),0)</f>
        <v>0</v>
      </c>
      <c r="AZ44" s="47">
        <v>168</v>
      </c>
      <c r="BA44" s="36">
        <v>168</v>
      </c>
      <c r="BB44" s="50">
        <f t="shared" ref="BB44:BB45" si="108">IFERROR(IF(BA44=0,0,BA44-AZ44),0)</f>
        <v>0</v>
      </c>
      <c r="BC44" s="76"/>
      <c r="BD44" s="2"/>
    </row>
    <row r="45" spans="1:56" x14ac:dyDescent="0.4">
      <c r="A45" s="2" t="s">
        <v>1038</v>
      </c>
      <c r="B45" s="2" t="s">
        <v>1035</v>
      </c>
      <c r="C45" s="2" t="s">
        <v>1049</v>
      </c>
      <c r="D45" s="2" t="s">
        <v>1053</v>
      </c>
      <c r="E45" s="45" t="s">
        <v>1736</v>
      </c>
      <c r="F45" s="73"/>
      <c r="G45" s="42" t="s">
        <v>1737</v>
      </c>
      <c r="H45" s="48" t="s">
        <v>43</v>
      </c>
      <c r="I45" s="35"/>
      <c r="J45" s="56">
        <v>0</v>
      </c>
      <c r="K45" s="49">
        <f>_xlfn.IFNA(VLOOKUP($I45,'ประกาศราคาZ-Makro'!$A:$K,4,FALSE),0)</f>
        <v>0</v>
      </c>
      <c r="L45" s="68">
        <v>0</v>
      </c>
      <c r="M45" s="36">
        <v>0</v>
      </c>
      <c r="N45" s="69">
        <f t="shared" si="99"/>
        <v>0</v>
      </c>
      <c r="O45" s="49">
        <f>_xlfn.IFNA(VLOOKUP($I45,'ประกาศราคาZ-Makro'!$A:$K,5,FALSE),0)</f>
        <v>0</v>
      </c>
      <c r="P45" s="68">
        <v>0</v>
      </c>
      <c r="Q45" s="36">
        <v>0</v>
      </c>
      <c r="R45" s="69">
        <f t="shared" si="100"/>
        <v>0</v>
      </c>
      <c r="S45" s="49">
        <f>_xlfn.IFNA(VLOOKUP($I45,'ประกาศราคาZ-Makro'!$A:$K,6,FALSE),0)</f>
        <v>0</v>
      </c>
      <c r="T45" s="68">
        <v>164</v>
      </c>
      <c r="U45" s="36">
        <v>164</v>
      </c>
      <c r="V45" s="69">
        <f t="shared" si="101"/>
        <v>0</v>
      </c>
      <c r="W45" s="49">
        <f>_xlfn.IFNA(VLOOKUP($I45,'ประกาศราคาZ-Makro'!$A:$K,7,FALSE),0)</f>
        <v>0</v>
      </c>
      <c r="X45" s="68">
        <v>169</v>
      </c>
      <c r="Y45" s="36">
        <v>169</v>
      </c>
      <c r="Z45" s="69">
        <f t="shared" si="102"/>
        <v>0</v>
      </c>
      <c r="AA45" s="49">
        <f>_xlfn.IFNA(VLOOKUP($I45,'ประกาศราคาZ-Makro'!$A:$K,8,FALSE),0)</f>
        <v>0</v>
      </c>
      <c r="AB45" s="68">
        <v>169</v>
      </c>
      <c r="AC45" s="36">
        <v>169</v>
      </c>
      <c r="AD45" s="69">
        <f t="shared" si="103"/>
        <v>0</v>
      </c>
      <c r="AE45" s="49">
        <f>_xlfn.IFNA(VLOOKUP($I45,'ประกาศราคาZ-Makro'!$A:$K,9,FALSE),0)</f>
        <v>0</v>
      </c>
      <c r="AF45" s="68">
        <v>0</v>
      </c>
      <c r="AG45" s="36">
        <v>0</v>
      </c>
      <c r="AH45" s="69">
        <f t="shared" si="104"/>
        <v>0</v>
      </c>
      <c r="AI45" s="49">
        <f>_xlfn.IFNA(VLOOKUP($I45,'ประกาศราคาZ-Makro'!$A:$K,9,FALSE),0)</f>
        <v>0</v>
      </c>
      <c r="AJ45" s="68"/>
      <c r="AK45" s="36"/>
      <c r="AL45" s="69">
        <f t="shared" si="6"/>
        <v>0</v>
      </c>
      <c r="AM45" s="49">
        <f>_xlfn.IFNA(VLOOKUP($I45,'ประกาศราคาZ-Makro'!$A:$K,10,FALSE),0)</f>
        <v>0</v>
      </c>
      <c r="AN45" s="68">
        <v>169</v>
      </c>
      <c r="AO45" s="36">
        <v>172</v>
      </c>
      <c r="AP45" s="105">
        <f t="shared" si="105"/>
        <v>3</v>
      </c>
      <c r="AQ45" s="49">
        <f>_xlfn.IFNA(VLOOKUP($I45,'ประกาศราคาZ-Makro'!$A:$K,11,FALSE),0)</f>
        <v>0</v>
      </c>
      <c r="AR45" s="68">
        <v>169</v>
      </c>
      <c r="AS45" s="36">
        <v>172</v>
      </c>
      <c r="AT45" s="69">
        <f t="shared" si="106"/>
        <v>3</v>
      </c>
      <c r="AU45" s="49">
        <f>_xlfn.IFNA(VLOOKUP($I45,'ประกาศราคาZ-Makro'!$A:$L,12,FALSE),0)</f>
        <v>0</v>
      </c>
      <c r="AV45" s="68">
        <v>167</v>
      </c>
      <c r="AW45" s="36">
        <v>167</v>
      </c>
      <c r="AX45" s="69">
        <f t="shared" si="107"/>
        <v>0</v>
      </c>
      <c r="AY45" s="49">
        <f>_xlfn.IFNA(VLOOKUP($I45,'ประกาศราคาZ-Makro'!$A:$M,13,FALSE),0)</f>
        <v>0</v>
      </c>
      <c r="AZ45" s="68">
        <v>167</v>
      </c>
      <c r="BA45" s="36">
        <v>167</v>
      </c>
      <c r="BB45" s="69">
        <f t="shared" si="108"/>
        <v>0</v>
      </c>
      <c r="BC45" s="76"/>
      <c r="BD45" s="2"/>
    </row>
    <row r="46" spans="1:56" x14ac:dyDescent="0.4">
      <c r="A46" s="2" t="s">
        <v>1038</v>
      </c>
      <c r="B46" s="2" t="s">
        <v>1035</v>
      </c>
      <c r="C46" s="2" t="s">
        <v>1037</v>
      </c>
      <c r="D46" s="2" t="s">
        <v>1040</v>
      </c>
      <c r="E46" s="45" t="s">
        <v>1201</v>
      </c>
      <c r="F46" s="46"/>
      <c r="G46" s="42" t="s">
        <v>1202</v>
      </c>
      <c r="H46" s="48" t="s">
        <v>43</v>
      </c>
      <c r="I46" s="58"/>
      <c r="J46" s="57">
        <v>0</v>
      </c>
      <c r="K46" s="49">
        <f>_xlfn.IFNA(VLOOKUP($I46,'ประกาศราคาZ-Makro'!$A:$K,4,FALSE),0)</f>
        <v>0</v>
      </c>
      <c r="L46" s="47">
        <v>0</v>
      </c>
      <c r="M46" s="59">
        <v>0</v>
      </c>
      <c r="N46" s="50">
        <f t="shared" ref="N46" si="109">IFERROR(IF(M46=0,0,M46-L46),0)</f>
        <v>0</v>
      </c>
      <c r="O46" s="49">
        <f>_xlfn.IFNA(VLOOKUP($I46,'ประกาศราคาZ-Makro'!$A:$K,5,FALSE),0)</f>
        <v>0</v>
      </c>
      <c r="P46" s="47">
        <v>0</v>
      </c>
      <c r="Q46" s="59">
        <v>0</v>
      </c>
      <c r="R46" s="50">
        <f t="shared" ref="R46" si="110">IFERROR(IF(Q46=0,0,Q46-P46),0)</f>
        <v>0</v>
      </c>
      <c r="S46" s="49">
        <f>_xlfn.IFNA(VLOOKUP($I46,'ประกาศราคาZ-Makro'!$A:$K,6,FALSE),0)</f>
        <v>0</v>
      </c>
      <c r="T46" s="47">
        <v>0</v>
      </c>
      <c r="U46" s="59">
        <v>0</v>
      </c>
      <c r="V46" s="50">
        <f t="shared" ref="V46" si="111">IFERROR(IF(U46=0,0,U46-T46),0)</f>
        <v>0</v>
      </c>
      <c r="W46" s="49">
        <f>_xlfn.IFNA(VLOOKUP($I46,'ประกาศราคาZ-Makro'!$A:$K,7,FALSE),0)</f>
        <v>0</v>
      </c>
      <c r="X46" s="47">
        <v>182</v>
      </c>
      <c r="Y46" s="59">
        <v>182</v>
      </c>
      <c r="Z46" s="50">
        <f t="shared" ref="Z46" si="112">IFERROR(IF(Y46=0,0,Y46-X46),0)</f>
        <v>0</v>
      </c>
      <c r="AA46" s="49">
        <f>_xlfn.IFNA(VLOOKUP($I46,'ประกาศราคาZ-Makro'!$A:$K,8,FALSE),0)</f>
        <v>0</v>
      </c>
      <c r="AB46" s="47">
        <v>182</v>
      </c>
      <c r="AC46" s="59">
        <v>182</v>
      </c>
      <c r="AD46" s="50">
        <f t="shared" ref="AD46" si="113">IFERROR(IF(AC46=0,0,AC46-AB46),0)</f>
        <v>0</v>
      </c>
      <c r="AE46" s="49">
        <f>_xlfn.IFNA(VLOOKUP($I46,'ประกาศราคาZ-Makro'!$A:$K,9,FALSE),0)</f>
        <v>0</v>
      </c>
      <c r="AF46" s="47">
        <v>0</v>
      </c>
      <c r="AG46" s="59">
        <v>0</v>
      </c>
      <c r="AH46" s="50">
        <f t="shared" ref="AH46" si="114">IFERROR(IF(AG46=0,0,AG46-AF46),0)</f>
        <v>0</v>
      </c>
      <c r="AI46" s="49">
        <f>_xlfn.IFNA(VLOOKUP($I46,'ประกาศราคาZ-Makro'!$A:$K,9,FALSE),0)</f>
        <v>0</v>
      </c>
      <c r="AJ46" s="47"/>
      <c r="AK46" s="59"/>
      <c r="AL46" s="50">
        <f t="shared" si="6"/>
        <v>0</v>
      </c>
      <c r="AM46" s="49">
        <f>_xlfn.IFNA(VLOOKUP($I46,'ประกาศราคาZ-Makro'!$A:$K,10,FALSE),0)</f>
        <v>0</v>
      </c>
      <c r="AN46" s="47">
        <v>0</v>
      </c>
      <c r="AO46" s="36">
        <v>0</v>
      </c>
      <c r="AP46" s="72">
        <f t="shared" si="7"/>
        <v>0</v>
      </c>
      <c r="AQ46" s="49">
        <f>_xlfn.IFNA(VLOOKUP($I46,'ประกาศราคาZ-Makro'!$A:$K,11,FALSE),0)</f>
        <v>0</v>
      </c>
      <c r="AR46" s="47">
        <v>0</v>
      </c>
      <c r="AS46" s="59">
        <v>0</v>
      </c>
      <c r="AT46" s="50">
        <f t="shared" ref="AT46" si="115">IFERROR(IF(AS46=0,0,AS46-AR46),0)</f>
        <v>0</v>
      </c>
      <c r="AU46" s="49">
        <f>_xlfn.IFNA(VLOOKUP($I46,'ประกาศราคาZ-Makro'!$A:$L,12,FALSE),0)</f>
        <v>0</v>
      </c>
      <c r="AV46" s="47">
        <v>0</v>
      </c>
      <c r="AW46" s="59">
        <v>0</v>
      </c>
      <c r="AX46" s="50">
        <f t="shared" si="9"/>
        <v>0</v>
      </c>
      <c r="AY46" s="49">
        <f>_xlfn.IFNA(VLOOKUP($I46,'ประกาศราคาZ-Makro'!$A:$M,13,FALSE),0)</f>
        <v>0</v>
      </c>
      <c r="AZ46" s="47">
        <v>0</v>
      </c>
      <c r="BA46" s="59">
        <v>0</v>
      </c>
      <c r="BB46" s="50">
        <f t="shared" si="10"/>
        <v>0</v>
      </c>
      <c r="BC46" s="76"/>
      <c r="BD46" s="2"/>
    </row>
    <row r="47" spans="1:56" x14ac:dyDescent="0.4">
      <c r="A47" s="2" t="s">
        <v>1038</v>
      </c>
      <c r="B47" s="2" t="s">
        <v>1035</v>
      </c>
      <c r="C47" s="2" t="s">
        <v>1037</v>
      </c>
      <c r="D47" s="2" t="s">
        <v>1040</v>
      </c>
      <c r="E47" s="45" t="s">
        <v>1802</v>
      </c>
      <c r="F47" s="73"/>
      <c r="G47" s="42" t="s">
        <v>1803</v>
      </c>
      <c r="H47" s="48" t="s">
        <v>43</v>
      </c>
      <c r="I47" s="58"/>
      <c r="J47" s="57">
        <v>0</v>
      </c>
      <c r="K47" s="49">
        <f>_xlfn.IFNA(VLOOKUP($I47,'ประกาศราคาZ-Makro'!$A:$K,4,FALSE),0)</f>
        <v>0</v>
      </c>
      <c r="L47" s="47">
        <v>0</v>
      </c>
      <c r="M47" s="59">
        <v>0</v>
      </c>
      <c r="N47" s="50">
        <f t="shared" ref="N47" si="116">IFERROR(IF(M47=0,0,M47-L47),0)</f>
        <v>0</v>
      </c>
      <c r="O47" s="49">
        <f>_xlfn.IFNA(VLOOKUP($I47,'ประกาศราคาZ-Makro'!$A:$K,5,FALSE),0)</f>
        <v>0</v>
      </c>
      <c r="P47" s="47">
        <v>0</v>
      </c>
      <c r="Q47" s="59">
        <v>0</v>
      </c>
      <c r="R47" s="50">
        <f t="shared" ref="R47" si="117">IFERROR(IF(Q47=0,0,Q47-P47),0)</f>
        <v>0</v>
      </c>
      <c r="S47" s="49">
        <f>_xlfn.IFNA(VLOOKUP($I47,'ประกาศราคาZ-Makro'!$A:$K,6,FALSE),0)</f>
        <v>0</v>
      </c>
      <c r="T47" s="47">
        <v>0</v>
      </c>
      <c r="U47" s="59">
        <v>0</v>
      </c>
      <c r="V47" s="50">
        <f t="shared" ref="V47" si="118">IFERROR(IF(U47=0,0,U47-T47),0)</f>
        <v>0</v>
      </c>
      <c r="W47" s="49">
        <f>_xlfn.IFNA(VLOOKUP($I47,'ประกาศราคาZ-Makro'!$A:$K,7,FALSE),0)</f>
        <v>0</v>
      </c>
      <c r="X47" s="47">
        <v>0</v>
      </c>
      <c r="Y47" s="59">
        <v>0</v>
      </c>
      <c r="Z47" s="50">
        <f t="shared" ref="Z47" si="119">IFERROR(IF(Y47=0,0,Y47-X47),0)</f>
        <v>0</v>
      </c>
      <c r="AA47" s="49">
        <f>_xlfn.IFNA(VLOOKUP($I47,'ประกาศราคาZ-Makro'!$A:$K,8,FALSE),0)</f>
        <v>0</v>
      </c>
      <c r="AB47" s="47">
        <v>0</v>
      </c>
      <c r="AC47" s="59">
        <v>0</v>
      </c>
      <c r="AD47" s="50">
        <f t="shared" ref="AD47" si="120">IFERROR(IF(AC47=0,0,AC47-AB47),0)</f>
        <v>0</v>
      </c>
      <c r="AE47" s="49">
        <f>_xlfn.IFNA(VLOOKUP($I47,'ประกาศราคาZ-Makro'!$A:$K,9,FALSE),0)</f>
        <v>0</v>
      </c>
      <c r="AF47" s="47">
        <v>0</v>
      </c>
      <c r="AG47" s="59">
        <v>0</v>
      </c>
      <c r="AH47" s="50">
        <f t="shared" ref="AH47" si="121">IFERROR(IF(AG47=0,0,AG47-AF47),0)</f>
        <v>0</v>
      </c>
      <c r="AI47" s="49">
        <f>_xlfn.IFNA(VLOOKUP($I47,'ประกาศราคาZ-Makro'!$A:$K,9,FALSE),0)</f>
        <v>0</v>
      </c>
      <c r="AJ47" s="47"/>
      <c r="AK47" s="59"/>
      <c r="AL47" s="50">
        <f t="shared" si="6"/>
        <v>0</v>
      </c>
      <c r="AM47" s="49">
        <f>_xlfn.IFNA(VLOOKUP($I47,'ประกาศราคาZ-Makro'!$A:$K,10,FALSE),0)</f>
        <v>0</v>
      </c>
      <c r="AN47" s="47">
        <v>0</v>
      </c>
      <c r="AO47" s="36">
        <v>0</v>
      </c>
      <c r="AP47" s="72">
        <f t="shared" ref="AP47" si="122">IFERROR(IF(AO47=0,0,AO47-AN47),0)</f>
        <v>0</v>
      </c>
      <c r="AQ47" s="49">
        <f>_xlfn.IFNA(VLOOKUP($I47,'ประกาศราคาZ-Makro'!$A:$K,11,FALSE),0)</f>
        <v>0</v>
      </c>
      <c r="AR47" s="47">
        <v>0</v>
      </c>
      <c r="AS47" s="59">
        <v>0</v>
      </c>
      <c r="AT47" s="50">
        <f t="shared" ref="AT47" si="123">IFERROR(IF(AS47=0,0,AS47-AR47),0)</f>
        <v>0</v>
      </c>
      <c r="AU47" s="49">
        <f>_xlfn.IFNA(VLOOKUP($I47,'ประกาศราคาZ-Makro'!$A:$L,12,FALSE),0)</f>
        <v>0</v>
      </c>
      <c r="AV47" s="47">
        <v>165</v>
      </c>
      <c r="AW47" s="59">
        <v>165</v>
      </c>
      <c r="AX47" s="50">
        <f t="shared" ref="AX47" si="124">IFERROR(IF(AW47=0,0,AW47-AV47),0)</f>
        <v>0</v>
      </c>
      <c r="AY47" s="49">
        <f>_xlfn.IFNA(VLOOKUP($I47,'ประกาศราคาZ-Makro'!$A:$M,13,FALSE),0)</f>
        <v>0</v>
      </c>
      <c r="AZ47" s="47">
        <v>165</v>
      </c>
      <c r="BA47" s="59">
        <v>165</v>
      </c>
      <c r="BB47" s="50">
        <f t="shared" ref="BB47" si="125">IFERROR(IF(BA47=0,0,BA47-AZ47),0)</f>
        <v>0</v>
      </c>
      <c r="BC47" s="76"/>
      <c r="BD47" s="2"/>
    </row>
    <row r="48" spans="1:56" x14ac:dyDescent="0.4">
      <c r="A48" s="2" t="s">
        <v>1038</v>
      </c>
      <c r="B48" s="2" t="s">
        <v>1035</v>
      </c>
      <c r="C48" s="2" t="s">
        <v>1037</v>
      </c>
      <c r="D48" s="2" t="s">
        <v>1040</v>
      </c>
      <c r="E48" s="45" t="s">
        <v>94</v>
      </c>
      <c r="F48" s="46" t="s">
        <v>51</v>
      </c>
      <c r="G48" s="71" t="s">
        <v>95</v>
      </c>
      <c r="H48" s="34" t="s">
        <v>43</v>
      </c>
      <c r="I48" s="35"/>
      <c r="J48" s="56">
        <v>0</v>
      </c>
      <c r="K48" s="49">
        <f>_xlfn.IFNA(VLOOKUP($I48,'ประกาศราคาZ-Makro'!$A:$K,4,FALSE),0)</f>
        <v>0</v>
      </c>
      <c r="L48" s="47">
        <v>0</v>
      </c>
      <c r="M48" s="36">
        <v>0</v>
      </c>
      <c r="N48" s="50">
        <f t="shared" si="0"/>
        <v>0</v>
      </c>
      <c r="O48" s="49">
        <f>_xlfn.IFNA(VLOOKUP($I48,'ประกาศราคาZ-Makro'!$A:$K,5,FALSE),0)</f>
        <v>0</v>
      </c>
      <c r="P48" s="47">
        <v>0</v>
      </c>
      <c r="Q48" s="36">
        <v>0</v>
      </c>
      <c r="R48" s="50">
        <f t="shared" si="18"/>
        <v>0</v>
      </c>
      <c r="S48" s="49">
        <f>_xlfn.IFNA(VLOOKUP($I48,'ประกาศราคาZ-Makro'!$A:$K,6,FALSE),0)</f>
        <v>0</v>
      </c>
      <c r="T48" s="47">
        <v>0</v>
      </c>
      <c r="U48" s="36">
        <v>0</v>
      </c>
      <c r="V48" s="50">
        <f t="shared" si="2"/>
        <v>0</v>
      </c>
      <c r="W48" s="49">
        <f>_xlfn.IFNA(VLOOKUP($I48,'ประกาศราคาZ-Makro'!$A:$K,7,FALSE),0)</f>
        <v>0</v>
      </c>
      <c r="X48" s="47">
        <v>0</v>
      </c>
      <c r="Y48" s="36">
        <v>0</v>
      </c>
      <c r="Z48" s="50">
        <f t="shared" si="3"/>
        <v>0</v>
      </c>
      <c r="AA48" s="49">
        <f>_xlfn.IFNA(VLOOKUP($I48,'ประกาศราคาZ-Makro'!$A:$K,8,FALSE),0)</f>
        <v>0</v>
      </c>
      <c r="AB48" s="47">
        <v>0</v>
      </c>
      <c r="AC48" s="36">
        <v>0</v>
      </c>
      <c r="AD48" s="50">
        <f t="shared" si="4"/>
        <v>0</v>
      </c>
      <c r="AE48" s="49">
        <f>_xlfn.IFNA(VLOOKUP($I48,'ประกาศราคาZ-Makro'!$A:$K,9,FALSE),0)</f>
        <v>0</v>
      </c>
      <c r="AF48" s="47">
        <v>0</v>
      </c>
      <c r="AG48" s="36">
        <v>0</v>
      </c>
      <c r="AH48" s="50">
        <f t="shared" si="19"/>
        <v>0</v>
      </c>
      <c r="AI48" s="49">
        <f>_xlfn.IFNA(VLOOKUP($I48,'ประกาศราคาZ-Makro'!$A:$K,9,FALSE),0)</f>
        <v>0</v>
      </c>
      <c r="AJ48" s="47"/>
      <c r="AK48" s="36"/>
      <c r="AL48" s="50">
        <f t="shared" si="6"/>
        <v>0</v>
      </c>
      <c r="AM48" s="49">
        <f>_xlfn.IFNA(VLOOKUP($I48,'ประกาศราคาZ-Makro'!$A:$K,10,FALSE),0)</f>
        <v>0</v>
      </c>
      <c r="AN48" s="47">
        <v>0</v>
      </c>
      <c r="AO48" s="36">
        <v>0</v>
      </c>
      <c r="AP48" s="72">
        <f t="shared" si="7"/>
        <v>0</v>
      </c>
      <c r="AQ48" s="49">
        <f>_xlfn.IFNA(VLOOKUP($I48,'ประกาศราคาZ-Makro'!$A:$K,11,FALSE),0)</f>
        <v>0</v>
      </c>
      <c r="AR48" s="47">
        <v>0</v>
      </c>
      <c r="AS48" s="36">
        <v>0</v>
      </c>
      <c r="AT48" s="50">
        <f t="shared" si="20"/>
        <v>0</v>
      </c>
      <c r="AU48" s="49">
        <f>_xlfn.IFNA(VLOOKUP($I48,'ประกาศราคาZ-Makro'!$A:$L,12,FALSE),0)</f>
        <v>0</v>
      </c>
      <c r="AV48" s="47">
        <v>0</v>
      </c>
      <c r="AW48" s="36">
        <v>0</v>
      </c>
      <c r="AX48" s="50">
        <f t="shared" si="9"/>
        <v>0</v>
      </c>
      <c r="AY48" s="49">
        <f>_xlfn.IFNA(VLOOKUP($I48,'ประกาศราคาZ-Makro'!$A:$M,13,FALSE),0)</f>
        <v>0</v>
      </c>
      <c r="AZ48" s="47">
        <v>0</v>
      </c>
      <c r="BA48" s="36">
        <v>0</v>
      </c>
      <c r="BB48" s="50">
        <f t="shared" si="10"/>
        <v>0</v>
      </c>
      <c r="BC48" s="76"/>
      <c r="BD48" s="2"/>
    </row>
    <row r="49" spans="1:56" x14ac:dyDescent="0.4">
      <c r="A49" s="2" t="s">
        <v>1038</v>
      </c>
      <c r="B49" s="2" t="s">
        <v>1035</v>
      </c>
      <c r="C49" s="2" t="s">
        <v>1037</v>
      </c>
      <c r="D49" s="2" t="s">
        <v>1040</v>
      </c>
      <c r="E49" s="45" t="s">
        <v>96</v>
      </c>
      <c r="F49" s="73" t="s">
        <v>51</v>
      </c>
      <c r="G49" s="71" t="s">
        <v>97</v>
      </c>
      <c r="H49" s="48" t="s">
        <v>43</v>
      </c>
      <c r="I49" s="35"/>
      <c r="J49" s="56">
        <v>0</v>
      </c>
      <c r="K49" s="49">
        <f>_xlfn.IFNA(VLOOKUP($I49,'ประกาศราคาZ-Makro'!$A:$K,4,FALSE),0)</f>
        <v>0</v>
      </c>
      <c r="L49" s="47">
        <v>170</v>
      </c>
      <c r="M49" s="36">
        <v>170</v>
      </c>
      <c r="N49" s="50">
        <f t="shared" si="0"/>
        <v>0</v>
      </c>
      <c r="O49" s="49">
        <f>_xlfn.IFNA(VLOOKUP($I49,'ประกาศราคาZ-Makro'!$A:$K,5,FALSE),0)</f>
        <v>0</v>
      </c>
      <c r="P49" s="47">
        <v>170</v>
      </c>
      <c r="Q49" s="36">
        <v>170</v>
      </c>
      <c r="R49" s="50">
        <f t="shared" si="18"/>
        <v>0</v>
      </c>
      <c r="S49" s="49">
        <f>_xlfn.IFNA(VLOOKUP($I49,'ประกาศราคาZ-Makro'!$A:$K,6,FALSE),0)</f>
        <v>0</v>
      </c>
      <c r="T49" s="47">
        <v>166</v>
      </c>
      <c r="U49" s="36">
        <v>166</v>
      </c>
      <c r="V49" s="50">
        <f t="shared" si="2"/>
        <v>0</v>
      </c>
      <c r="W49" s="49">
        <f>_xlfn.IFNA(VLOOKUP($I49,'ประกาศราคาZ-Makro'!$A:$K,7,FALSE),0)</f>
        <v>0</v>
      </c>
      <c r="X49" s="47">
        <v>169</v>
      </c>
      <c r="Y49" s="36">
        <v>169</v>
      </c>
      <c r="Z49" s="50">
        <f t="shared" si="3"/>
        <v>0</v>
      </c>
      <c r="AA49" s="49">
        <f>_xlfn.IFNA(VLOOKUP($I49,'ประกาศราคาZ-Makro'!$A:$K,8,FALSE),0)</f>
        <v>0</v>
      </c>
      <c r="AB49" s="47">
        <v>169</v>
      </c>
      <c r="AC49" s="36">
        <v>169</v>
      </c>
      <c r="AD49" s="50">
        <f t="shared" si="4"/>
        <v>0</v>
      </c>
      <c r="AE49" s="49">
        <f>_xlfn.IFNA(VLOOKUP($I49,'ประกาศราคาZ-Makro'!$A:$K,9,FALSE),0)</f>
        <v>0</v>
      </c>
      <c r="AF49" s="47">
        <v>161</v>
      </c>
      <c r="AG49" s="36">
        <v>161</v>
      </c>
      <c r="AH49" s="50">
        <f t="shared" si="19"/>
        <v>0</v>
      </c>
      <c r="AI49" s="49">
        <f>_xlfn.IFNA(VLOOKUP($I49,'ประกาศราคาZ-Makro'!$A:$K,9,FALSE),0)</f>
        <v>0</v>
      </c>
      <c r="AJ49" s="47"/>
      <c r="AK49" s="36"/>
      <c r="AL49" s="50">
        <f t="shared" si="6"/>
        <v>0</v>
      </c>
      <c r="AM49" s="49">
        <f>_xlfn.IFNA(VLOOKUP($I49,'ประกาศราคาZ-Makro'!$A:$K,10,FALSE),0)</f>
        <v>0</v>
      </c>
      <c r="AN49" s="47">
        <v>164</v>
      </c>
      <c r="AO49" s="36">
        <v>168</v>
      </c>
      <c r="AP49" s="72">
        <f t="shared" si="7"/>
        <v>4</v>
      </c>
      <c r="AQ49" s="49">
        <f>_xlfn.IFNA(VLOOKUP($I49,'ประกาศราคาZ-Makro'!$A:$K,11,FALSE),0)</f>
        <v>0</v>
      </c>
      <c r="AR49" s="47">
        <v>165</v>
      </c>
      <c r="AS49" s="36">
        <v>169</v>
      </c>
      <c r="AT49" s="50">
        <f t="shared" si="20"/>
        <v>4</v>
      </c>
      <c r="AU49" s="49">
        <f>_xlfn.IFNA(VLOOKUP($I49,'ประกาศราคาZ-Makro'!$A:$L,12,FALSE),0)</f>
        <v>0</v>
      </c>
      <c r="AV49" s="47">
        <v>166</v>
      </c>
      <c r="AW49" s="36">
        <v>166</v>
      </c>
      <c r="AX49" s="50">
        <f t="shared" si="9"/>
        <v>0</v>
      </c>
      <c r="AY49" s="49">
        <f>_xlfn.IFNA(VLOOKUP($I49,'ประกาศราคาZ-Makro'!$A:$M,13,FALSE),0)</f>
        <v>0</v>
      </c>
      <c r="AZ49" s="47">
        <v>166</v>
      </c>
      <c r="BA49" s="36">
        <v>166</v>
      </c>
      <c r="BB49" s="50">
        <f t="shared" si="10"/>
        <v>0</v>
      </c>
      <c r="BC49" s="76"/>
      <c r="BD49" s="2"/>
    </row>
    <row r="50" spans="1:56" x14ac:dyDescent="0.4">
      <c r="A50" s="2" t="s">
        <v>1038</v>
      </c>
      <c r="B50" s="2" t="s">
        <v>1035</v>
      </c>
      <c r="C50" s="2" t="s">
        <v>1037</v>
      </c>
      <c r="D50" s="2" t="s">
        <v>1040</v>
      </c>
      <c r="E50" s="45" t="s">
        <v>539</v>
      </c>
      <c r="F50" s="104" t="s">
        <v>51</v>
      </c>
      <c r="G50" s="42" t="s">
        <v>540</v>
      </c>
      <c r="H50" s="48" t="s">
        <v>43</v>
      </c>
      <c r="I50" s="35"/>
      <c r="J50" s="56">
        <v>0</v>
      </c>
      <c r="K50" s="49">
        <f>_xlfn.IFNA(VLOOKUP($I50,'ประกาศราคาZ-Makro'!$A:$K,4,FALSE),0)</f>
        <v>0</v>
      </c>
      <c r="L50" s="47">
        <v>169</v>
      </c>
      <c r="M50" s="36">
        <v>169</v>
      </c>
      <c r="N50" s="50">
        <f t="shared" si="0"/>
        <v>0</v>
      </c>
      <c r="O50" s="49">
        <f>_xlfn.IFNA(VLOOKUP($I50,'ประกาศราคาZ-Makro'!$A:$K,5,FALSE),0)</f>
        <v>0</v>
      </c>
      <c r="P50" s="47">
        <v>169</v>
      </c>
      <c r="Q50" s="36">
        <v>169</v>
      </c>
      <c r="R50" s="50">
        <f t="shared" si="18"/>
        <v>0</v>
      </c>
      <c r="S50" s="49">
        <f>_xlfn.IFNA(VLOOKUP($I50,'ประกาศราคาZ-Makro'!$A:$K,6,FALSE),0)</f>
        <v>0</v>
      </c>
      <c r="T50" s="47">
        <v>166</v>
      </c>
      <c r="U50" s="36">
        <v>166</v>
      </c>
      <c r="V50" s="50">
        <f t="shared" si="2"/>
        <v>0</v>
      </c>
      <c r="W50" s="49">
        <f>_xlfn.IFNA(VLOOKUP($I50,'ประกาศราคาZ-Makro'!$A:$K,7,FALSE),0)</f>
        <v>0</v>
      </c>
      <c r="X50" s="47">
        <v>169</v>
      </c>
      <c r="Y50" s="36">
        <v>169</v>
      </c>
      <c r="Z50" s="50">
        <f t="shared" si="3"/>
        <v>0</v>
      </c>
      <c r="AA50" s="49">
        <f>_xlfn.IFNA(VLOOKUP($I50,'ประกาศราคาZ-Makro'!$A:$K,8,FALSE),0)</f>
        <v>0</v>
      </c>
      <c r="AB50" s="47">
        <v>169</v>
      </c>
      <c r="AC50" s="36">
        <v>169</v>
      </c>
      <c r="AD50" s="50">
        <f t="shared" si="4"/>
        <v>0</v>
      </c>
      <c r="AE50" s="49">
        <f>_xlfn.IFNA(VLOOKUP($I50,'ประกาศราคาZ-Makro'!$A:$K,9,FALSE),0)</f>
        <v>0</v>
      </c>
      <c r="AF50" s="47">
        <v>163</v>
      </c>
      <c r="AG50" s="36">
        <v>163</v>
      </c>
      <c r="AH50" s="50">
        <f t="shared" si="19"/>
        <v>0</v>
      </c>
      <c r="AI50" s="49">
        <f>_xlfn.IFNA(VLOOKUP($I50,'ประกาศราคาZ-Makro'!$A:$K,9,FALSE),0)</f>
        <v>0</v>
      </c>
      <c r="AJ50" s="47"/>
      <c r="AK50" s="36"/>
      <c r="AL50" s="50">
        <f t="shared" si="6"/>
        <v>0</v>
      </c>
      <c r="AM50" s="49">
        <f>_xlfn.IFNA(VLOOKUP($I50,'ประกาศราคาZ-Makro'!$A:$K,10,FALSE),0)</f>
        <v>0</v>
      </c>
      <c r="AN50" s="47">
        <v>164</v>
      </c>
      <c r="AO50" s="36">
        <v>168</v>
      </c>
      <c r="AP50" s="72">
        <f t="shared" si="7"/>
        <v>4</v>
      </c>
      <c r="AQ50" s="49">
        <f>_xlfn.IFNA(VLOOKUP($I50,'ประกาศราคาZ-Makro'!$A:$K,11,FALSE),0)</f>
        <v>0</v>
      </c>
      <c r="AR50" s="47">
        <v>165</v>
      </c>
      <c r="AS50" s="36">
        <v>169</v>
      </c>
      <c r="AT50" s="50">
        <f t="shared" si="20"/>
        <v>4</v>
      </c>
      <c r="AU50" s="49">
        <f>_xlfn.IFNA(VLOOKUP($I50,'ประกาศราคาZ-Makro'!$A:$L,12,FALSE),0)</f>
        <v>0</v>
      </c>
      <c r="AV50" s="47">
        <v>166</v>
      </c>
      <c r="AW50" s="36">
        <v>166</v>
      </c>
      <c r="AX50" s="50">
        <f t="shared" si="9"/>
        <v>0</v>
      </c>
      <c r="AY50" s="49">
        <f>_xlfn.IFNA(VLOOKUP($I50,'ประกาศราคาZ-Makro'!$A:$M,13,FALSE),0)</f>
        <v>0</v>
      </c>
      <c r="AZ50" s="47">
        <v>166</v>
      </c>
      <c r="BA50" s="36">
        <v>166</v>
      </c>
      <c r="BB50" s="50">
        <f t="shared" si="10"/>
        <v>0</v>
      </c>
      <c r="BC50" s="76"/>
      <c r="BD50" s="2"/>
    </row>
    <row r="51" spans="1:56" x14ac:dyDescent="0.4">
      <c r="A51" s="2" t="s">
        <v>1038</v>
      </c>
      <c r="B51" s="2" t="s">
        <v>1035</v>
      </c>
      <c r="C51" s="2" t="s">
        <v>1037</v>
      </c>
      <c r="D51" s="2" t="s">
        <v>1040</v>
      </c>
      <c r="E51" s="45" t="s">
        <v>1254</v>
      </c>
      <c r="F51" s="73" t="s">
        <v>51</v>
      </c>
      <c r="G51" s="42" t="s">
        <v>1253</v>
      </c>
      <c r="H51" s="48" t="s">
        <v>43</v>
      </c>
      <c r="I51" s="35"/>
      <c r="J51" s="56">
        <v>0</v>
      </c>
      <c r="K51" s="49">
        <f>_xlfn.IFNA(VLOOKUP($I51,'ประกาศราคาZ-Makro'!$A:$K,4,FALSE),0)</f>
        <v>0</v>
      </c>
      <c r="L51" s="47">
        <v>0</v>
      </c>
      <c r="M51" s="36">
        <v>0</v>
      </c>
      <c r="N51" s="50">
        <f t="shared" ref="N51" si="126">IFERROR(IF(M51=0,0,M51-L51),0)</f>
        <v>0</v>
      </c>
      <c r="O51" s="49">
        <f>_xlfn.IFNA(VLOOKUP($I51,'ประกาศราคาZ-Makro'!$A:$K,5,FALSE),0)</f>
        <v>0</v>
      </c>
      <c r="P51" s="47">
        <v>0</v>
      </c>
      <c r="Q51" s="36">
        <v>0</v>
      </c>
      <c r="R51" s="50">
        <f t="shared" ref="R51" si="127">IFERROR(IF(Q51=0,0,Q51-P51),0)</f>
        <v>0</v>
      </c>
      <c r="S51" s="49">
        <f>_xlfn.IFNA(VLOOKUP($I51,'ประกาศราคาZ-Makro'!$A:$K,6,FALSE),0)</f>
        <v>0</v>
      </c>
      <c r="T51" s="47">
        <v>0</v>
      </c>
      <c r="U51" s="36">
        <v>0</v>
      </c>
      <c r="V51" s="50">
        <f t="shared" ref="V51" si="128">IFERROR(IF(U51=0,0,U51-T51),0)</f>
        <v>0</v>
      </c>
      <c r="W51" s="49">
        <f>_xlfn.IFNA(VLOOKUP($I51,'ประกาศราคาZ-Makro'!$A:$K,7,FALSE),0)</f>
        <v>0</v>
      </c>
      <c r="X51" s="47">
        <v>169</v>
      </c>
      <c r="Y51" s="36">
        <v>169</v>
      </c>
      <c r="Z51" s="50">
        <f t="shared" ref="Z51" si="129">IFERROR(IF(Y51=0,0,Y51-X51),0)</f>
        <v>0</v>
      </c>
      <c r="AA51" s="49">
        <f>_xlfn.IFNA(VLOOKUP($I51,'ประกาศราคาZ-Makro'!$A:$K,8,FALSE),0)</f>
        <v>0</v>
      </c>
      <c r="AB51" s="47">
        <v>169</v>
      </c>
      <c r="AC51" s="36">
        <v>169</v>
      </c>
      <c r="AD51" s="50">
        <f t="shared" ref="AD51" si="130">IFERROR(IF(AC51=0,0,AC51-AB51),0)</f>
        <v>0</v>
      </c>
      <c r="AE51" s="49">
        <f>_xlfn.IFNA(VLOOKUP($I51,'ประกาศราคาZ-Makro'!$A:$K,9,FALSE),0)</f>
        <v>0</v>
      </c>
      <c r="AF51" s="47">
        <v>0</v>
      </c>
      <c r="AG51" s="36">
        <v>0</v>
      </c>
      <c r="AH51" s="50">
        <f t="shared" ref="AH51" si="131">IFERROR(IF(AG51=0,0,AG51-AF51),0)</f>
        <v>0</v>
      </c>
      <c r="AI51" s="49">
        <f>_xlfn.IFNA(VLOOKUP($I51,'ประกาศราคาZ-Makro'!$A:$K,9,FALSE),0)</f>
        <v>0</v>
      </c>
      <c r="AJ51" s="47"/>
      <c r="AK51" s="36"/>
      <c r="AL51" s="50">
        <f t="shared" si="6"/>
        <v>0</v>
      </c>
      <c r="AM51" s="49">
        <f>_xlfn.IFNA(VLOOKUP($I51,'ประกาศราคาZ-Makro'!$A:$K,10,FALSE),0)</f>
        <v>0</v>
      </c>
      <c r="AN51" s="47">
        <v>127</v>
      </c>
      <c r="AO51" s="36">
        <v>127</v>
      </c>
      <c r="AP51" s="72">
        <f t="shared" si="7"/>
        <v>0</v>
      </c>
      <c r="AQ51" s="49">
        <f>_xlfn.IFNA(VLOOKUP($I51,'ประกาศราคาZ-Makro'!$A:$K,11,FALSE),0)</f>
        <v>0</v>
      </c>
      <c r="AR51" s="47">
        <v>0</v>
      </c>
      <c r="AS51" s="36">
        <v>0</v>
      </c>
      <c r="AT51" s="50">
        <f t="shared" ref="AT51" si="132">IFERROR(IF(AS51=0,0,AS51-AR51),0)</f>
        <v>0</v>
      </c>
      <c r="AU51" s="49">
        <f>_xlfn.IFNA(VLOOKUP($I51,'ประกาศราคาZ-Makro'!$A:$L,12,FALSE),0)</f>
        <v>0</v>
      </c>
      <c r="AV51" s="47">
        <v>0</v>
      </c>
      <c r="AW51" s="36">
        <v>0</v>
      </c>
      <c r="AX51" s="50">
        <f t="shared" si="9"/>
        <v>0</v>
      </c>
      <c r="AY51" s="49">
        <f>_xlfn.IFNA(VLOOKUP($I51,'ประกาศราคาZ-Makro'!$A:$M,13,FALSE),0)</f>
        <v>0</v>
      </c>
      <c r="AZ51" s="47">
        <v>0</v>
      </c>
      <c r="BA51" s="36">
        <v>0</v>
      </c>
      <c r="BB51" s="50">
        <f t="shared" si="10"/>
        <v>0</v>
      </c>
      <c r="BC51" s="76"/>
      <c r="BD51" s="2"/>
    </row>
    <row r="52" spans="1:56" x14ac:dyDescent="0.4">
      <c r="A52" s="2" t="s">
        <v>1038</v>
      </c>
      <c r="B52" s="2" t="s">
        <v>1035</v>
      </c>
      <c r="C52" s="2" t="s">
        <v>1037</v>
      </c>
      <c r="D52" s="2" t="s">
        <v>1040</v>
      </c>
      <c r="E52" s="46" t="s">
        <v>892</v>
      </c>
      <c r="F52" s="46"/>
      <c r="G52" s="37" t="s">
        <v>893</v>
      </c>
      <c r="H52" s="34" t="s">
        <v>43</v>
      </c>
      <c r="I52" s="35"/>
      <c r="J52" s="56">
        <v>0</v>
      </c>
      <c r="K52" s="49">
        <f>_xlfn.IFNA(VLOOKUP($I52,'ประกาศราคาZ-Makro'!$A:$K,4,FALSE),0)</f>
        <v>0</v>
      </c>
      <c r="L52" s="47">
        <v>0</v>
      </c>
      <c r="M52" s="36">
        <v>0</v>
      </c>
      <c r="N52" s="50">
        <f t="shared" si="0"/>
        <v>0</v>
      </c>
      <c r="O52" s="49">
        <f>_xlfn.IFNA(VLOOKUP($I52,'ประกาศราคาZ-Makro'!$A:$K,5,FALSE),0)</f>
        <v>0</v>
      </c>
      <c r="P52" s="47">
        <v>0</v>
      </c>
      <c r="Q52" s="36">
        <v>0</v>
      </c>
      <c r="R52" s="50">
        <f t="shared" si="18"/>
        <v>0</v>
      </c>
      <c r="S52" s="49">
        <f>_xlfn.IFNA(VLOOKUP($I52,'ประกาศราคาZ-Makro'!$A:$K,6,FALSE),0)</f>
        <v>0</v>
      </c>
      <c r="T52" s="47">
        <v>0</v>
      </c>
      <c r="U52" s="36">
        <v>0</v>
      </c>
      <c r="V52" s="50">
        <f t="shared" si="2"/>
        <v>0</v>
      </c>
      <c r="W52" s="49">
        <f>_xlfn.IFNA(VLOOKUP($I52,'ประกาศราคาZ-Makro'!$A:$K,7,FALSE),0)</f>
        <v>0</v>
      </c>
      <c r="X52" s="47">
        <v>0</v>
      </c>
      <c r="Y52" s="36">
        <v>0</v>
      </c>
      <c r="Z52" s="50">
        <f t="shared" si="3"/>
        <v>0</v>
      </c>
      <c r="AA52" s="49">
        <f>_xlfn.IFNA(VLOOKUP($I52,'ประกาศราคาZ-Makro'!$A:$K,8,FALSE),0)</f>
        <v>0</v>
      </c>
      <c r="AB52" s="47">
        <v>0</v>
      </c>
      <c r="AC52" s="36">
        <v>0</v>
      </c>
      <c r="AD52" s="50">
        <f t="shared" si="4"/>
        <v>0</v>
      </c>
      <c r="AE52" s="49">
        <f>_xlfn.IFNA(VLOOKUP($I52,'ประกาศราคาZ-Makro'!$A:$K,9,FALSE),0)</f>
        <v>0</v>
      </c>
      <c r="AF52" s="47">
        <v>0</v>
      </c>
      <c r="AG52" s="36">
        <v>0</v>
      </c>
      <c r="AH52" s="50">
        <f t="shared" si="19"/>
        <v>0</v>
      </c>
      <c r="AI52" s="49">
        <f>_xlfn.IFNA(VLOOKUP($I52,'ประกาศราคาZ-Makro'!$A:$K,9,FALSE),0)</f>
        <v>0</v>
      </c>
      <c r="AJ52" s="47"/>
      <c r="AK52" s="36"/>
      <c r="AL52" s="50">
        <f t="shared" si="6"/>
        <v>0</v>
      </c>
      <c r="AM52" s="49">
        <f>_xlfn.IFNA(VLOOKUP($I52,'ประกาศราคาZ-Makro'!$A:$K,10,FALSE),0)</f>
        <v>0</v>
      </c>
      <c r="AN52" s="47">
        <v>164</v>
      </c>
      <c r="AO52" s="36">
        <v>168</v>
      </c>
      <c r="AP52" s="72">
        <f t="shared" si="7"/>
        <v>4</v>
      </c>
      <c r="AQ52" s="49">
        <f>_xlfn.IFNA(VLOOKUP($I52,'ประกาศราคาZ-Makro'!$A:$K,11,FALSE),0)</f>
        <v>0</v>
      </c>
      <c r="AR52" s="47">
        <v>0</v>
      </c>
      <c r="AS52" s="36">
        <v>0</v>
      </c>
      <c r="AT52" s="50">
        <f t="shared" si="20"/>
        <v>0</v>
      </c>
      <c r="AU52" s="49">
        <f>_xlfn.IFNA(VLOOKUP($I52,'ประกาศราคาZ-Makro'!$A:$L,12,FALSE),0)</f>
        <v>0</v>
      </c>
      <c r="AV52" s="47">
        <v>0</v>
      </c>
      <c r="AW52" s="36">
        <v>0</v>
      </c>
      <c r="AX52" s="50">
        <f t="shared" si="9"/>
        <v>0</v>
      </c>
      <c r="AY52" s="49">
        <f>_xlfn.IFNA(VLOOKUP($I52,'ประกาศราคาZ-Makro'!$A:$M,13,FALSE),0)</f>
        <v>0</v>
      </c>
      <c r="AZ52" s="47">
        <v>0</v>
      </c>
      <c r="BA52" s="36">
        <v>0</v>
      </c>
      <c r="BB52" s="50">
        <f t="shared" si="10"/>
        <v>0</v>
      </c>
      <c r="BC52" s="76"/>
      <c r="BD52" s="2"/>
    </row>
    <row r="53" spans="1:56" x14ac:dyDescent="0.4">
      <c r="A53" s="2" t="s">
        <v>1038</v>
      </c>
      <c r="B53" s="2" t="s">
        <v>1035</v>
      </c>
      <c r="C53" s="2" t="s">
        <v>1037</v>
      </c>
      <c r="D53" s="2" t="s">
        <v>1040</v>
      </c>
      <c r="E53" s="45" t="s">
        <v>598</v>
      </c>
      <c r="F53" s="46"/>
      <c r="G53" s="37" t="s">
        <v>599</v>
      </c>
      <c r="H53" s="34" t="s">
        <v>43</v>
      </c>
      <c r="I53" s="35"/>
      <c r="J53" s="56">
        <v>0</v>
      </c>
      <c r="K53" s="49">
        <f>_xlfn.IFNA(VLOOKUP($I53,'ประกาศราคาZ-Makro'!$A:$K,4,FALSE),0)</f>
        <v>0</v>
      </c>
      <c r="L53" s="47">
        <v>0</v>
      </c>
      <c r="M53" s="36">
        <v>0</v>
      </c>
      <c r="N53" s="50">
        <f t="shared" si="0"/>
        <v>0</v>
      </c>
      <c r="O53" s="49">
        <f>_xlfn.IFNA(VLOOKUP($I53,'ประกาศราคาZ-Makro'!$A:$K,5,FALSE),0)</f>
        <v>0</v>
      </c>
      <c r="P53" s="47">
        <v>0</v>
      </c>
      <c r="Q53" s="36">
        <v>0</v>
      </c>
      <c r="R53" s="50">
        <f t="shared" si="18"/>
        <v>0</v>
      </c>
      <c r="S53" s="49">
        <f>_xlfn.IFNA(VLOOKUP($I53,'ประกาศราคาZ-Makro'!$A:$K,6,FALSE),0)</f>
        <v>0</v>
      </c>
      <c r="T53" s="47">
        <v>0</v>
      </c>
      <c r="U53" s="36">
        <v>0</v>
      </c>
      <c r="V53" s="50">
        <f t="shared" si="2"/>
        <v>0</v>
      </c>
      <c r="W53" s="49">
        <f>_xlfn.IFNA(VLOOKUP($I53,'ประกาศราคาZ-Makro'!$A:$K,7,FALSE),0)</f>
        <v>0</v>
      </c>
      <c r="X53" s="47">
        <v>0</v>
      </c>
      <c r="Y53" s="36">
        <v>0</v>
      </c>
      <c r="Z53" s="50">
        <f t="shared" si="3"/>
        <v>0</v>
      </c>
      <c r="AA53" s="49">
        <f>_xlfn.IFNA(VLOOKUP($I53,'ประกาศราคาZ-Makro'!$A:$K,8,FALSE),0)</f>
        <v>0</v>
      </c>
      <c r="AB53" s="47">
        <v>0</v>
      </c>
      <c r="AC53" s="36">
        <v>0</v>
      </c>
      <c r="AD53" s="50">
        <f t="shared" si="4"/>
        <v>0</v>
      </c>
      <c r="AE53" s="49">
        <f>_xlfn.IFNA(VLOOKUP($I53,'ประกาศราคาZ-Makro'!$A:$K,9,FALSE),0)</f>
        <v>0</v>
      </c>
      <c r="AF53" s="47" t="s">
        <v>1090</v>
      </c>
      <c r="AG53" s="36" t="s">
        <v>1090</v>
      </c>
      <c r="AH53" s="50">
        <f t="shared" si="19"/>
        <v>0</v>
      </c>
      <c r="AI53" s="49">
        <f>_xlfn.IFNA(VLOOKUP($I53,'ประกาศราคาZ-Makro'!$A:$K,9,FALSE),0)</f>
        <v>0</v>
      </c>
      <c r="AJ53" s="47"/>
      <c r="AK53" s="36"/>
      <c r="AL53" s="50">
        <f t="shared" si="6"/>
        <v>0</v>
      </c>
      <c r="AM53" s="49">
        <f>_xlfn.IFNA(VLOOKUP($I53,'ประกาศราคาZ-Makro'!$A:$K,10,FALSE),0)</f>
        <v>0</v>
      </c>
      <c r="AN53" s="47">
        <v>164</v>
      </c>
      <c r="AO53" s="36">
        <v>168</v>
      </c>
      <c r="AP53" s="72">
        <f t="shared" si="7"/>
        <v>4</v>
      </c>
      <c r="AQ53" s="49">
        <f>_xlfn.IFNA(VLOOKUP($I53,'ประกาศราคาZ-Makro'!$A:$K,11,FALSE),0)</f>
        <v>0</v>
      </c>
      <c r="AR53" s="47">
        <v>0</v>
      </c>
      <c r="AS53" s="36">
        <v>0</v>
      </c>
      <c r="AT53" s="50">
        <f t="shared" si="20"/>
        <v>0</v>
      </c>
      <c r="AU53" s="49">
        <f>_xlfn.IFNA(VLOOKUP($I53,'ประกาศราคาZ-Makro'!$A:$L,12,FALSE),0)</f>
        <v>0</v>
      </c>
      <c r="AV53" s="47">
        <v>0</v>
      </c>
      <c r="AW53" s="36">
        <v>0</v>
      </c>
      <c r="AX53" s="50">
        <f t="shared" si="9"/>
        <v>0</v>
      </c>
      <c r="AY53" s="49">
        <f>_xlfn.IFNA(VLOOKUP($I53,'ประกาศราคาZ-Makro'!$A:$M,13,FALSE),0)</f>
        <v>0</v>
      </c>
      <c r="AZ53" s="47">
        <v>0</v>
      </c>
      <c r="BA53" s="36">
        <v>0</v>
      </c>
      <c r="BB53" s="50">
        <f t="shared" si="10"/>
        <v>0</v>
      </c>
      <c r="BC53" s="76"/>
      <c r="BD53" s="2"/>
    </row>
    <row r="54" spans="1:56" x14ac:dyDescent="0.4">
      <c r="A54" s="2" t="s">
        <v>1038</v>
      </c>
      <c r="B54" s="2" t="s">
        <v>1035</v>
      </c>
      <c r="C54" s="2" t="s">
        <v>1037</v>
      </c>
      <c r="D54" s="2" t="s">
        <v>1040</v>
      </c>
      <c r="E54" s="45" t="s">
        <v>1091</v>
      </c>
      <c r="F54" s="46"/>
      <c r="G54" s="42" t="s">
        <v>1092</v>
      </c>
      <c r="H54" s="48" t="s">
        <v>43</v>
      </c>
      <c r="I54" s="35"/>
      <c r="J54" s="56">
        <v>0</v>
      </c>
      <c r="K54" s="49">
        <f>_xlfn.IFNA(VLOOKUP($I54,'ประกาศราคาZ-Makro'!$A:$K,4,FALSE),0)</f>
        <v>0</v>
      </c>
      <c r="L54" s="47">
        <v>0</v>
      </c>
      <c r="M54" s="36">
        <v>0</v>
      </c>
      <c r="N54" s="50">
        <f t="shared" ref="N54" si="133">IFERROR(IF(M54=0,0,M54-L54),0)</f>
        <v>0</v>
      </c>
      <c r="O54" s="49">
        <f>_xlfn.IFNA(VLOOKUP($I54,'ประกาศราคาZ-Makro'!$A:$K,5,FALSE),0)</f>
        <v>0</v>
      </c>
      <c r="P54" s="47">
        <v>169</v>
      </c>
      <c r="Q54" s="36">
        <v>169</v>
      </c>
      <c r="R54" s="50">
        <f t="shared" ref="R54" si="134">IFERROR(IF(Q54=0,0,Q54-P54),0)</f>
        <v>0</v>
      </c>
      <c r="S54" s="49">
        <f>_xlfn.IFNA(VLOOKUP($I54,'ประกาศราคาZ-Makro'!$A:$K,6,FALSE),0)</f>
        <v>0</v>
      </c>
      <c r="T54" s="47">
        <v>0</v>
      </c>
      <c r="U54" s="36">
        <v>0</v>
      </c>
      <c r="V54" s="50">
        <f t="shared" si="2"/>
        <v>0</v>
      </c>
      <c r="W54" s="49">
        <f>_xlfn.IFNA(VLOOKUP($I54,'ประกาศราคาZ-Makro'!$A:$K,7,FALSE),0)</f>
        <v>0</v>
      </c>
      <c r="X54" s="47">
        <v>169</v>
      </c>
      <c r="Y54" s="36">
        <v>169</v>
      </c>
      <c r="Z54" s="50">
        <f t="shared" ref="Z54" si="135">IFERROR(IF(Y54=0,0,Y54-X54),0)</f>
        <v>0</v>
      </c>
      <c r="AA54" s="49">
        <f>_xlfn.IFNA(VLOOKUP($I54,'ประกาศราคาZ-Makro'!$A:$K,8,FALSE),0)</f>
        <v>0</v>
      </c>
      <c r="AB54" s="47">
        <v>169</v>
      </c>
      <c r="AC54" s="36">
        <v>169</v>
      </c>
      <c r="AD54" s="50">
        <f t="shared" si="4"/>
        <v>0</v>
      </c>
      <c r="AE54" s="49">
        <f>_xlfn.IFNA(VLOOKUP($I54,'ประกาศราคาZ-Makro'!$A:$K,9,FALSE),0)</f>
        <v>0</v>
      </c>
      <c r="AF54" s="47">
        <v>163</v>
      </c>
      <c r="AG54" s="36">
        <v>163</v>
      </c>
      <c r="AH54" s="50">
        <f t="shared" ref="AH54" si="136">IFERROR(IF(AG54=0,0,AG54-AF54),0)</f>
        <v>0</v>
      </c>
      <c r="AI54" s="49">
        <f>_xlfn.IFNA(VLOOKUP($I54,'ประกาศราคาZ-Makro'!$A:$K,9,FALSE),0)</f>
        <v>0</v>
      </c>
      <c r="AJ54" s="47"/>
      <c r="AK54" s="36"/>
      <c r="AL54" s="50">
        <f t="shared" si="6"/>
        <v>0</v>
      </c>
      <c r="AM54" s="49">
        <f>_xlfn.IFNA(VLOOKUP($I54,'ประกาศราคาZ-Makro'!$A:$K,10,FALSE),0)</f>
        <v>0</v>
      </c>
      <c r="AN54" s="47">
        <v>166</v>
      </c>
      <c r="AO54" s="36">
        <v>170</v>
      </c>
      <c r="AP54" s="72">
        <f t="shared" si="7"/>
        <v>4</v>
      </c>
      <c r="AQ54" s="49">
        <f>_xlfn.IFNA(VLOOKUP($I54,'ประกาศราคาZ-Makro'!$A:$K,11,FALSE),0)</f>
        <v>0</v>
      </c>
      <c r="AR54" s="47">
        <v>0</v>
      </c>
      <c r="AS54" s="36">
        <v>0</v>
      </c>
      <c r="AT54" s="50">
        <f t="shared" ref="AT54" si="137">IFERROR(IF(AS54=0,0,AS54-AR54),0)</f>
        <v>0</v>
      </c>
      <c r="AU54" s="49">
        <f>_xlfn.IFNA(VLOOKUP($I54,'ประกาศราคาZ-Makro'!$A:$L,12,FALSE),0)</f>
        <v>0</v>
      </c>
      <c r="AV54" s="47">
        <v>172</v>
      </c>
      <c r="AW54" s="36">
        <v>172</v>
      </c>
      <c r="AX54" s="50">
        <f t="shared" si="9"/>
        <v>0</v>
      </c>
      <c r="AY54" s="49">
        <f>_xlfn.IFNA(VLOOKUP($I54,'ประกาศราคาZ-Makro'!$A:$M,13,FALSE),0)</f>
        <v>0</v>
      </c>
      <c r="AZ54" s="47">
        <v>172</v>
      </c>
      <c r="BA54" s="36">
        <v>172</v>
      </c>
      <c r="BB54" s="50">
        <f t="shared" si="10"/>
        <v>0</v>
      </c>
      <c r="BC54" s="76"/>
      <c r="BD54" s="2"/>
    </row>
    <row r="55" spans="1:56" x14ac:dyDescent="0.4">
      <c r="A55" s="2" t="s">
        <v>1038</v>
      </c>
      <c r="B55" s="2" t="s">
        <v>1035</v>
      </c>
      <c r="C55" s="2" t="s">
        <v>1037</v>
      </c>
      <c r="D55" s="2" t="s">
        <v>1040</v>
      </c>
      <c r="E55" s="45" t="s">
        <v>1567</v>
      </c>
      <c r="F55" s="73"/>
      <c r="G55" s="42" t="s">
        <v>1568</v>
      </c>
      <c r="H55" s="48" t="s">
        <v>43</v>
      </c>
      <c r="I55" s="35"/>
      <c r="J55" s="56">
        <v>0</v>
      </c>
      <c r="K55" s="49">
        <f>_xlfn.IFNA(VLOOKUP($I55,'ประกาศราคาZ-Makro'!$A:$K,4,FALSE),0)</f>
        <v>0</v>
      </c>
      <c r="L55" s="47">
        <v>0</v>
      </c>
      <c r="M55" s="36">
        <v>0</v>
      </c>
      <c r="N55" s="50">
        <f t="shared" ref="N55" si="138">IFERROR(IF(M55=0,0,M55-L55),0)</f>
        <v>0</v>
      </c>
      <c r="O55" s="49">
        <f>_xlfn.IFNA(VLOOKUP($I55,'ประกาศราคาZ-Makro'!$A:$K,5,FALSE),0)</f>
        <v>0</v>
      </c>
      <c r="P55" s="47">
        <v>0</v>
      </c>
      <c r="Q55" s="36">
        <v>0</v>
      </c>
      <c r="R55" s="50">
        <f t="shared" ref="R55" si="139">IFERROR(IF(Q55=0,0,Q55-P55),0)</f>
        <v>0</v>
      </c>
      <c r="S55" s="49">
        <f>_xlfn.IFNA(VLOOKUP($I55,'ประกาศราคาZ-Makro'!$A:$K,6,FALSE),0)</f>
        <v>0</v>
      </c>
      <c r="T55" s="47">
        <v>0</v>
      </c>
      <c r="U55" s="36">
        <v>0</v>
      </c>
      <c r="V55" s="50">
        <f t="shared" ref="V55" si="140">IFERROR(IF(U55=0,0,U55-T55),0)</f>
        <v>0</v>
      </c>
      <c r="W55" s="49">
        <f>_xlfn.IFNA(VLOOKUP($I55,'ประกาศราคาZ-Makro'!$A:$K,7,FALSE),0)</f>
        <v>0</v>
      </c>
      <c r="X55" s="47">
        <v>0</v>
      </c>
      <c r="Y55" s="36">
        <v>0</v>
      </c>
      <c r="Z55" s="50">
        <f t="shared" ref="Z55" si="141">IFERROR(IF(Y55=0,0,Y55-X55),0)</f>
        <v>0</v>
      </c>
      <c r="AA55" s="49">
        <f>_xlfn.IFNA(VLOOKUP($I55,'ประกาศราคาZ-Makro'!$A:$K,8,FALSE),0)</f>
        <v>0</v>
      </c>
      <c r="AB55" s="47">
        <v>0</v>
      </c>
      <c r="AC55" s="36">
        <v>0</v>
      </c>
      <c r="AD55" s="50">
        <f t="shared" ref="AD55" si="142">IFERROR(IF(AC55=0,0,AC55-AB55),0)</f>
        <v>0</v>
      </c>
      <c r="AE55" s="49">
        <f>_xlfn.IFNA(VLOOKUP($I55,'ประกาศราคาZ-Makro'!$A:$K,9,FALSE),0)</f>
        <v>0</v>
      </c>
      <c r="AF55" s="47">
        <v>0</v>
      </c>
      <c r="AG55" s="36">
        <v>0</v>
      </c>
      <c r="AH55" s="50">
        <f t="shared" ref="AH55" si="143">IFERROR(IF(AG55=0,0,AG55-AF55),0)</f>
        <v>0</v>
      </c>
      <c r="AI55" s="49">
        <f>_xlfn.IFNA(VLOOKUP($I55,'ประกาศราคาZ-Makro'!$A:$K,9,FALSE),0)</f>
        <v>0</v>
      </c>
      <c r="AJ55" s="47"/>
      <c r="AK55" s="36"/>
      <c r="AL55" s="50">
        <f t="shared" si="6"/>
        <v>0</v>
      </c>
      <c r="AM55" s="49">
        <f>_xlfn.IFNA(VLOOKUP($I55,'ประกาศราคาZ-Makro'!$A:$K,10,FALSE),0)</f>
        <v>0</v>
      </c>
      <c r="AN55" s="47">
        <v>0</v>
      </c>
      <c r="AO55" s="36">
        <v>0</v>
      </c>
      <c r="AP55" s="72">
        <f t="shared" si="7"/>
        <v>0</v>
      </c>
      <c r="AQ55" s="49">
        <f>_xlfn.IFNA(VLOOKUP($I55,'ประกาศราคาZ-Makro'!$A:$K,11,FALSE),0)</f>
        <v>0</v>
      </c>
      <c r="AR55" s="47">
        <v>0</v>
      </c>
      <c r="AS55" s="36">
        <v>0</v>
      </c>
      <c r="AT55" s="50">
        <f t="shared" ref="AT55" si="144">IFERROR(IF(AS55=0,0,AS55-AR55),0)</f>
        <v>0</v>
      </c>
      <c r="AU55" s="49">
        <f>_xlfn.IFNA(VLOOKUP($I55,'ประกาศราคาZ-Makro'!$A:$L,12,FALSE),0)</f>
        <v>0</v>
      </c>
      <c r="AV55" s="47">
        <v>170</v>
      </c>
      <c r="AW55" s="36">
        <v>170</v>
      </c>
      <c r="AX55" s="50">
        <f t="shared" ref="AX55" si="145">IFERROR(IF(AW55=0,0,AW55-AV55),0)</f>
        <v>0</v>
      </c>
      <c r="AY55" s="49">
        <f>_xlfn.IFNA(VLOOKUP($I55,'ประกาศราคาZ-Makro'!$A:$M,13,FALSE),0)</f>
        <v>0</v>
      </c>
      <c r="AZ55" s="47">
        <v>170</v>
      </c>
      <c r="BA55" s="36">
        <v>170</v>
      </c>
      <c r="BB55" s="50">
        <f t="shared" ref="BB55" si="146">IFERROR(IF(BA55=0,0,BA55-AZ55),0)</f>
        <v>0</v>
      </c>
      <c r="BC55" s="76"/>
      <c r="BD55" s="2"/>
    </row>
    <row r="56" spans="1:56" x14ac:dyDescent="0.4">
      <c r="A56" s="2" t="s">
        <v>1038</v>
      </c>
      <c r="B56" s="2" t="s">
        <v>1035</v>
      </c>
      <c r="C56" s="2" t="s">
        <v>1037</v>
      </c>
      <c r="D56" s="2" t="s">
        <v>1040</v>
      </c>
      <c r="E56" s="45" t="s">
        <v>1693</v>
      </c>
      <c r="F56" s="46"/>
      <c r="G56" s="42" t="s">
        <v>1694</v>
      </c>
      <c r="H56" s="48" t="s">
        <v>43</v>
      </c>
      <c r="I56" s="35"/>
      <c r="J56" s="56">
        <v>0</v>
      </c>
      <c r="K56" s="49">
        <f>_xlfn.IFNA(VLOOKUP($I56,'ประกาศราคาZ-Makro'!$A:$K,4,FALSE),0)</f>
        <v>0</v>
      </c>
      <c r="L56" s="47">
        <v>0</v>
      </c>
      <c r="M56" s="36">
        <v>0</v>
      </c>
      <c r="N56" s="50">
        <f>IFERROR(IF(M56=0,0,M56-L56),0)</f>
        <v>0</v>
      </c>
      <c r="O56" s="49">
        <f>_xlfn.IFNA(VLOOKUP($I56,'ประกาศราคาZ-Makro'!$A:$K,5,FALSE),0)</f>
        <v>0</v>
      </c>
      <c r="P56" s="47">
        <v>0</v>
      </c>
      <c r="Q56" s="36">
        <v>0</v>
      </c>
      <c r="R56" s="50">
        <f>IFERROR(IF(Q56=0,0,Q56-P56),0)</f>
        <v>0</v>
      </c>
      <c r="S56" s="49">
        <f>_xlfn.IFNA(VLOOKUP($I56,'ประกาศราคาZ-Makro'!$A:$K,6,FALSE),0)</f>
        <v>0</v>
      </c>
      <c r="T56" s="47">
        <v>0</v>
      </c>
      <c r="U56" s="36">
        <v>0</v>
      </c>
      <c r="V56" s="50">
        <f>IFERROR(IF(U56=0,0,U56-T56),0)</f>
        <v>0</v>
      </c>
      <c r="W56" s="49">
        <f>_xlfn.IFNA(VLOOKUP($I56,'ประกาศราคาZ-Makro'!$A:$K,7,FALSE),0)</f>
        <v>0</v>
      </c>
      <c r="X56" s="47">
        <v>0</v>
      </c>
      <c r="Y56" s="36">
        <v>0</v>
      </c>
      <c r="Z56" s="50">
        <f>IFERROR(IF(Y56=0,0,Y56-X56),0)</f>
        <v>0</v>
      </c>
      <c r="AA56" s="49">
        <f>_xlfn.IFNA(VLOOKUP($I56,'ประกาศราคาZ-Makro'!$A:$K,8,FALSE),0)</f>
        <v>0</v>
      </c>
      <c r="AB56" s="47">
        <v>0</v>
      </c>
      <c r="AC56" s="36">
        <v>0</v>
      </c>
      <c r="AD56" s="50">
        <f>IFERROR(IF(AC56=0,0,AC56-AB56),0)</f>
        <v>0</v>
      </c>
      <c r="AE56" s="49">
        <f>_xlfn.IFNA(VLOOKUP($I56,'ประกาศราคาZ-Makro'!$A:$K,9,FALSE),0)</f>
        <v>0</v>
      </c>
      <c r="AF56" s="47">
        <v>0</v>
      </c>
      <c r="AG56" s="36">
        <v>0</v>
      </c>
      <c r="AH56" s="50">
        <f>IFERROR(IF(AG56=0,0,AG56-AF56),0)</f>
        <v>0</v>
      </c>
      <c r="AI56" s="49">
        <f>_xlfn.IFNA(VLOOKUP($I56,'ประกาศราคาZ-Makro'!$A:$K,9,FALSE),0)</f>
        <v>0</v>
      </c>
      <c r="AJ56" s="47"/>
      <c r="AK56" s="36"/>
      <c r="AL56" s="50">
        <f>IFERROR(IF(AK56=0,0,AK56-AJ56),0)</f>
        <v>0</v>
      </c>
      <c r="AM56" s="49">
        <f>_xlfn.IFNA(VLOOKUP($I56,'ประกาศราคาZ-Makro'!$A:$K,10,FALSE),0)</f>
        <v>0</v>
      </c>
      <c r="AN56" s="47">
        <v>112</v>
      </c>
      <c r="AO56" s="36">
        <v>112</v>
      </c>
      <c r="AP56" s="72">
        <f>IFERROR(IF(AO56=0,0,AO56-AN56),0)</f>
        <v>0</v>
      </c>
      <c r="AQ56" s="49">
        <f>_xlfn.IFNA(VLOOKUP($I56,'ประกาศราคาZ-Makro'!$A:$K,11,FALSE),0)</f>
        <v>0</v>
      </c>
      <c r="AR56" s="47">
        <v>0</v>
      </c>
      <c r="AS56" s="36">
        <v>0</v>
      </c>
      <c r="AT56" s="50">
        <f>IFERROR(IF(AS56=0,0,AS56-AR56),0)</f>
        <v>0</v>
      </c>
      <c r="AU56" s="49">
        <f>_xlfn.IFNA(VLOOKUP($I56,'ประกาศราคาZ-Makro'!$A:$L,12,FALSE),0)</f>
        <v>0</v>
      </c>
      <c r="AV56" s="47">
        <v>0</v>
      </c>
      <c r="AW56" s="36">
        <v>0</v>
      </c>
      <c r="AX56" s="50">
        <f>IFERROR(IF(AW56=0,0,AW56-AV56),0)</f>
        <v>0</v>
      </c>
      <c r="AY56" s="49">
        <f>_xlfn.IFNA(VLOOKUP($I56,'ประกาศราคาZ-Makro'!$A:$M,13,FALSE),0)</f>
        <v>0</v>
      </c>
      <c r="AZ56" s="47">
        <v>0</v>
      </c>
      <c r="BA56" s="36">
        <v>0</v>
      </c>
      <c r="BB56" s="50">
        <f>IFERROR(IF(BA56=0,0,BA56-AZ56),0)</f>
        <v>0</v>
      </c>
      <c r="BC56" s="76"/>
      <c r="BD56" s="2"/>
    </row>
    <row r="57" spans="1:56" x14ac:dyDescent="0.4">
      <c r="A57" s="2" t="s">
        <v>1038</v>
      </c>
      <c r="B57" s="2" t="s">
        <v>1035</v>
      </c>
      <c r="C57" s="2" t="s">
        <v>1037</v>
      </c>
      <c r="D57" s="2" t="s">
        <v>1041</v>
      </c>
      <c r="E57" s="45" t="s">
        <v>106</v>
      </c>
      <c r="F57" s="46" t="s">
        <v>56</v>
      </c>
      <c r="G57" s="41" t="s">
        <v>107</v>
      </c>
      <c r="H57" s="34" t="s">
        <v>43</v>
      </c>
      <c r="I57" s="35" t="s">
        <v>108</v>
      </c>
      <c r="J57" s="56" t="s">
        <v>1024</v>
      </c>
      <c r="K57" s="49">
        <f>_xlfn.IFNA(VLOOKUP($I57,'ประกาศราคาZ-Makro'!$A:$K,4,FALSE),0)</f>
        <v>0</v>
      </c>
      <c r="L57" s="47">
        <v>158</v>
      </c>
      <c r="M57" s="36">
        <v>157</v>
      </c>
      <c r="N57" s="50">
        <f t="shared" si="0"/>
        <v>-1</v>
      </c>
      <c r="O57" s="49">
        <f>_xlfn.IFNA(VLOOKUP($I57,'ประกาศราคาZ-Makro'!$A:$K,5,FALSE),0)</f>
        <v>0</v>
      </c>
      <c r="P57" s="47">
        <v>158</v>
      </c>
      <c r="Q57" s="36">
        <v>157</v>
      </c>
      <c r="R57" s="50">
        <f t="shared" si="18"/>
        <v>-1</v>
      </c>
      <c r="S57" s="49">
        <f>_xlfn.IFNA(VLOOKUP($I57,'ประกาศราคาZ-Makro'!$A:$K,6,FALSE),0)</f>
        <v>0</v>
      </c>
      <c r="T57" s="47">
        <v>158</v>
      </c>
      <c r="U57" s="36">
        <v>158</v>
      </c>
      <c r="V57" s="50">
        <f t="shared" si="2"/>
        <v>0</v>
      </c>
      <c r="W57" s="49">
        <f>_xlfn.IFNA(VLOOKUP($I57,'ประกาศราคาZ-Makro'!$A:$K,7,FALSE),0)</f>
        <v>0</v>
      </c>
      <c r="X57" s="47">
        <v>156</v>
      </c>
      <c r="Y57" s="36">
        <v>156</v>
      </c>
      <c r="Z57" s="50">
        <f t="shared" si="3"/>
        <v>0</v>
      </c>
      <c r="AA57" s="49">
        <f>_xlfn.IFNA(VLOOKUP($I57,'ประกาศราคาZ-Makro'!$A:$K,8,FALSE),0)</f>
        <v>0</v>
      </c>
      <c r="AB57" s="47">
        <v>156</v>
      </c>
      <c r="AC57" s="36">
        <v>156</v>
      </c>
      <c r="AD57" s="50">
        <f t="shared" si="4"/>
        <v>0</v>
      </c>
      <c r="AE57" s="49">
        <f>_xlfn.IFNA(VLOOKUP($I57,'ประกาศราคาZ-Makro'!$A:$K,9,FALSE),0)</f>
        <v>0</v>
      </c>
      <c r="AF57" s="47">
        <v>152</v>
      </c>
      <c r="AG57" s="36">
        <v>152</v>
      </c>
      <c r="AH57" s="50">
        <f t="shared" si="19"/>
        <v>0</v>
      </c>
      <c r="AI57" s="49">
        <f>_xlfn.IFNA(VLOOKUP($I57,'ประกาศราคาZ-Makro'!$A:$K,9,FALSE),0)</f>
        <v>0</v>
      </c>
      <c r="AJ57" s="47"/>
      <c r="AK57" s="36"/>
      <c r="AL57" s="50">
        <f t="shared" ref="AL57:AL71" si="147">IFERROR(IF(AK57=0,0,AK57-AJ57),0)</f>
        <v>0</v>
      </c>
      <c r="AM57" s="49">
        <f>_xlfn.IFNA(VLOOKUP($I57,'ประกาศราคาZ-Makro'!$A:$K,10,FALSE),0)</f>
        <v>0</v>
      </c>
      <c r="AN57" s="47">
        <v>159</v>
      </c>
      <c r="AO57" s="36">
        <v>163</v>
      </c>
      <c r="AP57" s="72">
        <f t="shared" si="7"/>
        <v>4</v>
      </c>
      <c r="AQ57" s="49">
        <f>_xlfn.IFNA(VLOOKUP($I57,'ประกาศราคาZ-Makro'!$A:$K,11,FALSE),0)</f>
        <v>0</v>
      </c>
      <c r="AR57" s="47">
        <v>154</v>
      </c>
      <c r="AS57" s="36">
        <v>158</v>
      </c>
      <c r="AT57" s="50">
        <f t="shared" si="20"/>
        <v>4</v>
      </c>
      <c r="AU57" s="49">
        <f>_xlfn.IFNA(VLOOKUP($I57,'ประกาศราคาZ-Makro'!$A:$L,12,FALSE),0)</f>
        <v>0</v>
      </c>
      <c r="AV57" s="47">
        <v>158</v>
      </c>
      <c r="AW57" s="36">
        <v>158</v>
      </c>
      <c r="AX57" s="50">
        <f t="shared" si="9"/>
        <v>0</v>
      </c>
      <c r="AY57" s="49">
        <f>_xlfn.IFNA(VLOOKUP($I57,'ประกาศราคาZ-Makro'!$A:$M,13,FALSE),0)</f>
        <v>0</v>
      </c>
      <c r="AZ57" s="47">
        <v>158</v>
      </c>
      <c r="BA57" s="36">
        <v>158</v>
      </c>
      <c r="BB57" s="50">
        <f t="shared" si="10"/>
        <v>0</v>
      </c>
      <c r="BC57" s="76"/>
    </row>
    <row r="58" spans="1:56" x14ac:dyDescent="0.4">
      <c r="A58" s="2" t="s">
        <v>1038</v>
      </c>
      <c r="B58" s="2" t="s">
        <v>1035</v>
      </c>
      <c r="C58" s="2" t="s">
        <v>1037</v>
      </c>
      <c r="D58" s="2" t="s">
        <v>1041</v>
      </c>
      <c r="E58" s="45" t="s">
        <v>1119</v>
      </c>
      <c r="F58" s="46" t="s">
        <v>56</v>
      </c>
      <c r="G58" s="42" t="s">
        <v>1120</v>
      </c>
      <c r="H58" s="48" t="s">
        <v>43</v>
      </c>
      <c r="I58" s="35"/>
      <c r="J58" s="56">
        <v>0</v>
      </c>
      <c r="K58" s="49">
        <f>_xlfn.IFNA(VLOOKUP($I58,'ประกาศราคาZ-Makro'!$A:$K,4,FALSE),0)</f>
        <v>0</v>
      </c>
      <c r="L58" s="47">
        <v>158</v>
      </c>
      <c r="M58" s="36">
        <v>157</v>
      </c>
      <c r="N58" s="50">
        <f t="shared" ref="N58" si="148">IFERROR(IF(M58=0,0,M58-L58),0)</f>
        <v>-1</v>
      </c>
      <c r="O58" s="49">
        <f>_xlfn.IFNA(VLOOKUP($I58,'ประกาศราคาZ-Makro'!$A:$K,5,FALSE),0)</f>
        <v>0</v>
      </c>
      <c r="P58" s="47">
        <v>0</v>
      </c>
      <c r="Q58" s="36">
        <v>0</v>
      </c>
      <c r="R58" s="50">
        <f t="shared" ref="R58" si="149">IFERROR(IF(Q58=0,0,Q58-P58),0)</f>
        <v>0</v>
      </c>
      <c r="S58" s="49">
        <f>_xlfn.IFNA(VLOOKUP($I58,'ประกาศราคาZ-Makro'!$A:$K,6,FALSE),0)</f>
        <v>0</v>
      </c>
      <c r="T58" s="47">
        <v>0</v>
      </c>
      <c r="U58" s="36">
        <v>0</v>
      </c>
      <c r="V58" s="50">
        <f t="shared" ref="V58" si="150">IFERROR(IF(U58=0,0,U58-T58),0)</f>
        <v>0</v>
      </c>
      <c r="W58" s="49">
        <f>_xlfn.IFNA(VLOOKUP($I58,'ประกาศราคาZ-Makro'!$A:$K,7,FALSE),0)</f>
        <v>0</v>
      </c>
      <c r="X58" s="47">
        <v>0</v>
      </c>
      <c r="Y58" s="36">
        <v>0</v>
      </c>
      <c r="Z58" s="50">
        <f t="shared" ref="Z58" si="151">IFERROR(IF(Y58=0,0,Y58-X58),0)</f>
        <v>0</v>
      </c>
      <c r="AA58" s="49">
        <f>_xlfn.IFNA(VLOOKUP($I58,'ประกาศราคาZ-Makro'!$A:$K,8,FALSE),0)</f>
        <v>0</v>
      </c>
      <c r="AB58" s="47">
        <v>0</v>
      </c>
      <c r="AC58" s="36">
        <v>0</v>
      </c>
      <c r="AD58" s="50">
        <f t="shared" si="4"/>
        <v>0</v>
      </c>
      <c r="AE58" s="49">
        <f>_xlfn.IFNA(VLOOKUP($I58,'ประกาศราคาZ-Makro'!$A:$K,9,FALSE),0)</f>
        <v>0</v>
      </c>
      <c r="AF58" s="47">
        <v>0</v>
      </c>
      <c r="AG58" s="36">
        <v>0</v>
      </c>
      <c r="AH58" s="50">
        <f t="shared" ref="AH58" si="152">IFERROR(IF(AG58=0,0,AG58-AF58),0)</f>
        <v>0</v>
      </c>
      <c r="AI58" s="49">
        <f>_xlfn.IFNA(VLOOKUP($I58,'ประกาศราคาZ-Makro'!$A:$K,9,FALSE),0)</f>
        <v>0</v>
      </c>
      <c r="AJ58" s="47"/>
      <c r="AK58" s="36"/>
      <c r="AL58" s="50">
        <f t="shared" si="147"/>
        <v>0</v>
      </c>
      <c r="AM58" s="49">
        <f>_xlfn.IFNA(VLOOKUP($I58,'ประกาศราคาZ-Makro'!$A:$K,10,FALSE),0)</f>
        <v>0</v>
      </c>
      <c r="AN58" s="47">
        <v>159</v>
      </c>
      <c r="AO58" s="36">
        <v>163</v>
      </c>
      <c r="AP58" s="72">
        <f t="shared" si="7"/>
        <v>4</v>
      </c>
      <c r="AQ58" s="49">
        <f>_xlfn.IFNA(VLOOKUP($I58,'ประกาศราคาZ-Makro'!$A:$K,11,FALSE),0)</f>
        <v>0</v>
      </c>
      <c r="AR58" s="47">
        <v>0</v>
      </c>
      <c r="AS58" s="36">
        <v>0</v>
      </c>
      <c r="AT58" s="50">
        <f t="shared" ref="AT58" si="153">IFERROR(IF(AS58=0,0,AS58-AR58),0)</f>
        <v>0</v>
      </c>
      <c r="AU58" s="49">
        <f>_xlfn.IFNA(VLOOKUP($I58,'ประกาศราคาZ-Makro'!$A:$L,12,FALSE),0)</f>
        <v>0</v>
      </c>
      <c r="AV58" s="47">
        <v>0</v>
      </c>
      <c r="AW58" s="36">
        <v>0</v>
      </c>
      <c r="AX58" s="50">
        <f t="shared" si="9"/>
        <v>0</v>
      </c>
      <c r="AY58" s="49">
        <f>_xlfn.IFNA(VLOOKUP($I58,'ประกาศราคาZ-Makro'!$A:$M,13,FALSE),0)</f>
        <v>0</v>
      </c>
      <c r="AZ58" s="47">
        <v>0</v>
      </c>
      <c r="BA58" s="36">
        <v>0</v>
      </c>
      <c r="BB58" s="50">
        <f t="shared" si="10"/>
        <v>0</v>
      </c>
      <c r="BC58" s="76"/>
      <c r="BD58" s="2"/>
    </row>
    <row r="59" spans="1:56" x14ac:dyDescent="0.4">
      <c r="A59" s="2" t="s">
        <v>1038</v>
      </c>
      <c r="B59" s="2" t="s">
        <v>1035</v>
      </c>
      <c r="C59" s="2" t="s">
        <v>1037</v>
      </c>
      <c r="D59" s="2" t="s">
        <v>1041</v>
      </c>
      <c r="E59" s="45" t="s">
        <v>98</v>
      </c>
      <c r="F59" s="46" t="s">
        <v>56</v>
      </c>
      <c r="G59" s="42" t="s">
        <v>99</v>
      </c>
      <c r="H59" s="48" t="s">
        <v>43</v>
      </c>
      <c r="I59" s="58"/>
      <c r="J59" s="57">
        <v>0</v>
      </c>
      <c r="K59" s="49">
        <f>_xlfn.IFNA(VLOOKUP($I59,'ประกาศราคาZ-Makro'!$A:$K,4,FALSE),0)</f>
        <v>0</v>
      </c>
      <c r="L59" s="47">
        <v>158</v>
      </c>
      <c r="M59" s="36">
        <v>157</v>
      </c>
      <c r="N59" s="50">
        <f t="shared" si="0"/>
        <v>-1</v>
      </c>
      <c r="O59" s="49">
        <f>_xlfn.IFNA(VLOOKUP($I59,'ประกาศราคาZ-Makro'!$A:$K,5,FALSE),0)</f>
        <v>0</v>
      </c>
      <c r="P59" s="47">
        <v>0</v>
      </c>
      <c r="Q59" s="36">
        <v>0</v>
      </c>
      <c r="R59" s="50">
        <f t="shared" si="18"/>
        <v>0</v>
      </c>
      <c r="S59" s="49">
        <f>_xlfn.IFNA(VLOOKUP($I59,'ประกาศราคาZ-Makro'!$A:$K,6,FALSE),0)</f>
        <v>0</v>
      </c>
      <c r="T59" s="47">
        <v>127</v>
      </c>
      <c r="U59" s="36">
        <v>127</v>
      </c>
      <c r="V59" s="50">
        <f t="shared" si="2"/>
        <v>0</v>
      </c>
      <c r="W59" s="49">
        <f>_xlfn.IFNA(VLOOKUP($I59,'ประกาศราคาZ-Makro'!$A:$K,7,FALSE),0)</f>
        <v>0</v>
      </c>
      <c r="X59" s="47">
        <v>156</v>
      </c>
      <c r="Y59" s="36">
        <v>156</v>
      </c>
      <c r="Z59" s="50">
        <f t="shared" si="3"/>
        <v>0</v>
      </c>
      <c r="AA59" s="49">
        <f>_xlfn.IFNA(VLOOKUP($I59,'ประกาศราคาZ-Makro'!$A:$K,8,FALSE),0)</f>
        <v>0</v>
      </c>
      <c r="AB59" s="47">
        <v>156</v>
      </c>
      <c r="AC59" s="36">
        <v>156</v>
      </c>
      <c r="AD59" s="50">
        <f t="shared" si="4"/>
        <v>0</v>
      </c>
      <c r="AE59" s="49">
        <f>_xlfn.IFNA(VLOOKUP($I59,'ประกาศราคาZ-Makro'!$A:$K,9,FALSE),0)</f>
        <v>0</v>
      </c>
      <c r="AF59" s="47">
        <v>0</v>
      </c>
      <c r="AG59" s="36">
        <v>0</v>
      </c>
      <c r="AH59" s="50">
        <f t="shared" si="19"/>
        <v>0</v>
      </c>
      <c r="AI59" s="49">
        <f>_xlfn.IFNA(VLOOKUP($I59,'ประกาศราคาZ-Makro'!$A:$K,9,FALSE),0)</f>
        <v>0</v>
      </c>
      <c r="AJ59" s="47"/>
      <c r="AK59" s="36"/>
      <c r="AL59" s="50">
        <f t="shared" si="147"/>
        <v>0</v>
      </c>
      <c r="AM59" s="49">
        <f>_xlfn.IFNA(VLOOKUP($I59,'ประกาศราคาZ-Makro'!$A:$K,10,FALSE),0)</f>
        <v>0</v>
      </c>
      <c r="AN59" s="47">
        <v>0</v>
      </c>
      <c r="AO59" s="36">
        <v>0</v>
      </c>
      <c r="AP59" s="72">
        <f t="shared" si="7"/>
        <v>0</v>
      </c>
      <c r="AQ59" s="49">
        <f>_xlfn.IFNA(VLOOKUP($I59,'ประกาศราคาZ-Makro'!$A:$K,11,FALSE),0)</f>
        <v>0</v>
      </c>
      <c r="AR59" s="47">
        <v>154</v>
      </c>
      <c r="AS59" s="36">
        <v>158</v>
      </c>
      <c r="AT59" s="50">
        <f t="shared" si="20"/>
        <v>4</v>
      </c>
      <c r="AU59" s="49">
        <f>_xlfn.IFNA(VLOOKUP($I59,'ประกาศราคาZ-Makro'!$A:$L,12,FALSE),0)</f>
        <v>0</v>
      </c>
      <c r="AV59" s="47">
        <v>125</v>
      </c>
      <c r="AW59" s="36">
        <v>125</v>
      </c>
      <c r="AX59" s="50">
        <f t="shared" si="9"/>
        <v>0</v>
      </c>
      <c r="AY59" s="49">
        <f>_xlfn.IFNA(VLOOKUP($I59,'ประกาศราคาZ-Makro'!$A:$M,13,FALSE),0)</f>
        <v>0</v>
      </c>
      <c r="AZ59" s="47">
        <v>125</v>
      </c>
      <c r="BA59" s="36">
        <v>125</v>
      </c>
      <c r="BB59" s="50">
        <f t="shared" si="10"/>
        <v>0</v>
      </c>
      <c r="BC59" s="76"/>
      <c r="BD59" s="2"/>
    </row>
    <row r="60" spans="1:56" x14ac:dyDescent="0.4">
      <c r="A60" s="2" t="s">
        <v>1038</v>
      </c>
      <c r="B60" s="2" t="s">
        <v>1035</v>
      </c>
      <c r="C60" s="2" t="s">
        <v>1037</v>
      </c>
      <c r="D60" s="2" t="s">
        <v>1041</v>
      </c>
      <c r="E60" s="45" t="s">
        <v>1424</v>
      </c>
      <c r="F60" s="73"/>
      <c r="G60" s="42" t="s">
        <v>1425</v>
      </c>
      <c r="H60" s="48" t="s">
        <v>43</v>
      </c>
      <c r="I60" s="35"/>
      <c r="J60" s="56">
        <v>0</v>
      </c>
      <c r="K60" s="49">
        <f>_xlfn.IFNA(VLOOKUP($I60,'ประกาศราคาZ-Makro'!$A:$K,4,FALSE),0)</f>
        <v>0</v>
      </c>
      <c r="L60" s="47">
        <v>0</v>
      </c>
      <c r="M60" s="36">
        <v>0</v>
      </c>
      <c r="N60" s="50">
        <f t="shared" ref="N60" si="154">IFERROR(IF(M60=0,0,M60-L60),0)</f>
        <v>0</v>
      </c>
      <c r="O60" s="49">
        <f>_xlfn.IFNA(VLOOKUP($I60,'ประกาศราคาZ-Makro'!$A:$K,5,FALSE),0)</f>
        <v>0</v>
      </c>
      <c r="P60" s="47">
        <v>163</v>
      </c>
      <c r="Q60" s="36">
        <v>162</v>
      </c>
      <c r="R60" s="50">
        <f t="shared" ref="R60" si="155">IFERROR(IF(Q60=0,0,Q60-P60),0)</f>
        <v>-1</v>
      </c>
      <c r="S60" s="49">
        <f>_xlfn.IFNA(VLOOKUP($I60,'ประกาศราคาZ-Makro'!$A:$K,6,FALSE),0)</f>
        <v>0</v>
      </c>
      <c r="T60" s="47">
        <v>161</v>
      </c>
      <c r="U60" s="36">
        <v>161</v>
      </c>
      <c r="V60" s="50">
        <f t="shared" ref="V60" si="156">IFERROR(IF(U60=0,0,U60-T60),0)</f>
        <v>0</v>
      </c>
      <c r="W60" s="49">
        <f>_xlfn.IFNA(VLOOKUP($I60,'ประกาศราคาZ-Makro'!$A:$K,7,FALSE),0)</f>
        <v>0</v>
      </c>
      <c r="X60" s="47">
        <v>160</v>
      </c>
      <c r="Y60" s="36">
        <v>160</v>
      </c>
      <c r="Z60" s="50">
        <f t="shared" ref="Z60" si="157">IFERROR(IF(Y60=0,0,Y60-X60),0)</f>
        <v>0</v>
      </c>
      <c r="AA60" s="49">
        <f>_xlfn.IFNA(VLOOKUP($I60,'ประกาศราคาZ-Makro'!$A:$K,8,FALSE),0)</f>
        <v>0</v>
      </c>
      <c r="AB60" s="47">
        <v>160</v>
      </c>
      <c r="AC60" s="36">
        <v>160</v>
      </c>
      <c r="AD60" s="50">
        <f t="shared" ref="AD60" si="158">IFERROR(IF(AC60=0,0,AC60-AB60),0)</f>
        <v>0</v>
      </c>
      <c r="AE60" s="49">
        <f>_xlfn.IFNA(VLOOKUP($I60,'ประกาศราคาZ-Makro'!$A:$K,9,FALSE),0)</f>
        <v>0</v>
      </c>
      <c r="AF60" s="47">
        <v>0</v>
      </c>
      <c r="AG60" s="36">
        <v>0</v>
      </c>
      <c r="AH60" s="50">
        <f t="shared" ref="AH60" si="159">IFERROR(IF(AG60=0,0,AG60-AF60),0)</f>
        <v>0</v>
      </c>
      <c r="AI60" s="49">
        <f>_xlfn.IFNA(VLOOKUP($I60,'ประกาศราคาZ-Makro'!$A:$K,9,FALSE),0)</f>
        <v>0</v>
      </c>
      <c r="AJ60" s="47"/>
      <c r="AK60" s="36"/>
      <c r="AL60" s="50">
        <f t="shared" si="147"/>
        <v>0</v>
      </c>
      <c r="AM60" s="49">
        <f>_xlfn.IFNA(VLOOKUP($I60,'ประกาศราคาZ-Makro'!$A:$K,10,FALSE),0)</f>
        <v>0</v>
      </c>
      <c r="AN60" s="47">
        <v>0</v>
      </c>
      <c r="AO60" s="36">
        <v>0</v>
      </c>
      <c r="AP60" s="72">
        <f t="shared" si="7"/>
        <v>0</v>
      </c>
      <c r="AQ60" s="49">
        <f>_xlfn.IFNA(VLOOKUP($I60,'ประกาศราคาZ-Makro'!$A:$K,11,FALSE),0)</f>
        <v>0</v>
      </c>
      <c r="AR60" s="47">
        <v>0</v>
      </c>
      <c r="AS60" s="36">
        <v>0</v>
      </c>
      <c r="AT60" s="50">
        <f t="shared" ref="AT60" si="160">IFERROR(IF(AS60=0,0,AS60-AR60),0)</f>
        <v>0</v>
      </c>
      <c r="AU60" s="49">
        <f>_xlfn.IFNA(VLOOKUP($I60,'ประกาศราคาZ-Makro'!$A:$L,12,FALSE),0)</f>
        <v>0</v>
      </c>
      <c r="AV60" s="47">
        <v>159</v>
      </c>
      <c r="AW60" s="36">
        <v>159</v>
      </c>
      <c r="AX60" s="50">
        <f t="shared" ref="AX60" si="161">IFERROR(IF(AW60=0,0,AW60-AV60),0)</f>
        <v>0</v>
      </c>
      <c r="AY60" s="49">
        <f>_xlfn.IFNA(VLOOKUP($I60,'ประกาศราคาZ-Makro'!$A:$M,13,FALSE),0)</f>
        <v>0</v>
      </c>
      <c r="AZ60" s="47">
        <v>159</v>
      </c>
      <c r="BA60" s="36">
        <v>159</v>
      </c>
      <c r="BB60" s="50">
        <f t="shared" si="10"/>
        <v>0</v>
      </c>
      <c r="BC60" s="76"/>
      <c r="BD60" s="2"/>
    </row>
    <row r="61" spans="1:56" x14ac:dyDescent="0.4">
      <c r="A61" s="2" t="s">
        <v>1038</v>
      </c>
      <c r="B61" s="2" t="s">
        <v>1035</v>
      </c>
      <c r="C61" s="2" t="s">
        <v>1037</v>
      </c>
      <c r="D61" s="2" t="s">
        <v>1041</v>
      </c>
      <c r="E61" s="45" t="s">
        <v>1206</v>
      </c>
      <c r="F61" s="73"/>
      <c r="G61" s="42" t="s">
        <v>1717</v>
      </c>
      <c r="H61" s="48" t="s">
        <v>43</v>
      </c>
      <c r="I61" s="58"/>
      <c r="J61" s="57">
        <v>0</v>
      </c>
      <c r="K61" s="49">
        <f>_xlfn.IFNA(VLOOKUP($I61,'ประกาศราคาZ-Makro'!$A:$K,4,FALSE),0)</f>
        <v>0</v>
      </c>
      <c r="L61" s="47">
        <v>162</v>
      </c>
      <c r="M61" s="36">
        <v>161</v>
      </c>
      <c r="N61" s="50">
        <f t="shared" ref="N61" si="162">IFERROR(IF(M61=0,0,M61-L61),0)</f>
        <v>-1</v>
      </c>
      <c r="O61" s="49">
        <f>_xlfn.IFNA(VLOOKUP($I61,'ประกาศราคาZ-Makro'!$A:$K,5,FALSE),0)</f>
        <v>0</v>
      </c>
      <c r="P61" s="47">
        <v>162</v>
      </c>
      <c r="Q61" s="36">
        <v>161</v>
      </c>
      <c r="R61" s="50">
        <f t="shared" ref="R61" si="163">IFERROR(IF(Q61=0,0,Q61-P61),0)</f>
        <v>-1</v>
      </c>
      <c r="S61" s="49">
        <f>_xlfn.IFNA(VLOOKUP($I61,'ประกาศราคาZ-Makro'!$A:$K,6,FALSE),0)</f>
        <v>0</v>
      </c>
      <c r="T61" s="47">
        <v>162</v>
      </c>
      <c r="U61" s="36">
        <v>162</v>
      </c>
      <c r="V61" s="50">
        <f t="shared" ref="V61" si="164">IFERROR(IF(U61=0,0,U61-T61),0)</f>
        <v>0</v>
      </c>
      <c r="W61" s="49">
        <f>_xlfn.IFNA(VLOOKUP($I61,'ประกาศราคาZ-Makro'!$A:$K,7,FALSE),0)</f>
        <v>0</v>
      </c>
      <c r="X61" s="47">
        <v>160</v>
      </c>
      <c r="Y61" s="36">
        <v>160</v>
      </c>
      <c r="Z61" s="50">
        <f t="shared" ref="Z61" si="165">IFERROR(IF(Y61=0,0,Y61-X61),0)</f>
        <v>0</v>
      </c>
      <c r="AA61" s="49">
        <f>_xlfn.IFNA(VLOOKUP($I61,'ประกาศราคาZ-Makro'!$A:$K,8,FALSE),0)</f>
        <v>0</v>
      </c>
      <c r="AB61" s="47">
        <v>160</v>
      </c>
      <c r="AC61" s="36">
        <v>160</v>
      </c>
      <c r="AD61" s="50">
        <f t="shared" ref="AD61" si="166">IFERROR(IF(AC61=0,0,AC61-AB61),0)</f>
        <v>0</v>
      </c>
      <c r="AE61" s="49">
        <f>_xlfn.IFNA(VLOOKUP($I61,'ประกาศราคาZ-Makro'!$A:$K,9,FALSE),0)</f>
        <v>0</v>
      </c>
      <c r="AF61" s="47">
        <v>157</v>
      </c>
      <c r="AG61" s="36">
        <v>157</v>
      </c>
      <c r="AH61" s="50">
        <f t="shared" ref="AH61" si="167">IFERROR(IF(AG61=0,0,AG61-AF61),0)</f>
        <v>0</v>
      </c>
      <c r="AI61" s="49">
        <f>_xlfn.IFNA(VLOOKUP($I61,'ประกาศราคาZ-Makro'!$A:$K,9,FALSE),0)</f>
        <v>0</v>
      </c>
      <c r="AJ61" s="47"/>
      <c r="AK61" s="36"/>
      <c r="AL61" s="50">
        <f t="shared" si="147"/>
        <v>0</v>
      </c>
      <c r="AM61" s="49">
        <f>_xlfn.IFNA(VLOOKUP($I61,'ประกาศราคาZ-Makro'!$A:$K,10,FALSE),0)</f>
        <v>0</v>
      </c>
      <c r="AN61" s="47">
        <v>163</v>
      </c>
      <c r="AO61" s="36">
        <v>167</v>
      </c>
      <c r="AP61" s="72">
        <f t="shared" si="7"/>
        <v>4</v>
      </c>
      <c r="AQ61" s="49">
        <f>_xlfn.IFNA(VLOOKUP($I61,'ประกาศราคาZ-Makro'!$A:$K,11,FALSE),0)</f>
        <v>0</v>
      </c>
      <c r="AR61" s="47">
        <v>157</v>
      </c>
      <c r="AS61" s="36">
        <v>162</v>
      </c>
      <c r="AT61" s="50">
        <f t="shared" ref="AT61" si="168">IFERROR(IF(AS61=0,0,AS61-AR61),0)</f>
        <v>5</v>
      </c>
      <c r="AU61" s="49">
        <f>_xlfn.IFNA(VLOOKUP($I61,'ประกาศราคาZ-Makro'!$A:$L,12,FALSE),0)</f>
        <v>0</v>
      </c>
      <c r="AV61" s="47">
        <v>160</v>
      </c>
      <c r="AW61" s="36">
        <v>160</v>
      </c>
      <c r="AX61" s="50">
        <f t="shared" si="9"/>
        <v>0</v>
      </c>
      <c r="AY61" s="49">
        <f>_xlfn.IFNA(VLOOKUP($I61,'ประกาศราคาZ-Makro'!$A:$M,13,FALSE),0)</f>
        <v>0</v>
      </c>
      <c r="AZ61" s="47">
        <v>160</v>
      </c>
      <c r="BA61" s="36">
        <v>160</v>
      </c>
      <c r="BB61" s="50">
        <f t="shared" si="10"/>
        <v>0</v>
      </c>
      <c r="BC61" s="76"/>
      <c r="BD61" s="2"/>
    </row>
    <row r="62" spans="1:56" x14ac:dyDescent="0.4">
      <c r="A62" s="2" t="s">
        <v>1038</v>
      </c>
      <c r="B62" s="2" t="s">
        <v>1035</v>
      </c>
      <c r="C62" s="2" t="s">
        <v>1037</v>
      </c>
      <c r="D62" s="2" t="s">
        <v>1041</v>
      </c>
      <c r="E62" s="45" t="s">
        <v>104</v>
      </c>
      <c r="F62" s="73" t="s">
        <v>56</v>
      </c>
      <c r="G62" s="42" t="s">
        <v>105</v>
      </c>
      <c r="H62" s="48" t="s">
        <v>43</v>
      </c>
      <c r="I62" s="35"/>
      <c r="J62" s="56">
        <v>0</v>
      </c>
      <c r="K62" s="49">
        <f>_xlfn.IFNA(VLOOKUP($I62,'ประกาศราคาZ-Makro'!$A:$K,4,FALSE),0)</f>
        <v>0</v>
      </c>
      <c r="L62" s="47">
        <v>0</v>
      </c>
      <c r="M62" s="36">
        <v>0</v>
      </c>
      <c r="N62" s="50">
        <f t="shared" si="0"/>
        <v>0</v>
      </c>
      <c r="O62" s="49">
        <f>_xlfn.IFNA(VLOOKUP($I62,'ประกาศราคาZ-Makro'!$A:$K,5,FALSE),0)</f>
        <v>0</v>
      </c>
      <c r="P62" s="47">
        <v>154</v>
      </c>
      <c r="Q62" s="36">
        <v>153</v>
      </c>
      <c r="R62" s="50">
        <f t="shared" si="18"/>
        <v>-1</v>
      </c>
      <c r="S62" s="49">
        <f>_xlfn.IFNA(VLOOKUP($I62,'ประกาศราคาZ-Makro'!$A:$K,6,FALSE),0)</f>
        <v>0</v>
      </c>
      <c r="T62" s="47">
        <v>154</v>
      </c>
      <c r="U62" s="36">
        <v>154</v>
      </c>
      <c r="V62" s="50">
        <f t="shared" si="2"/>
        <v>0</v>
      </c>
      <c r="W62" s="49">
        <f>_xlfn.IFNA(VLOOKUP($I62,'ประกาศราคาZ-Makro'!$A:$K,7,FALSE),0)</f>
        <v>0</v>
      </c>
      <c r="X62" s="47">
        <v>0</v>
      </c>
      <c r="Y62" s="36">
        <v>0</v>
      </c>
      <c r="Z62" s="50">
        <f t="shared" si="3"/>
        <v>0</v>
      </c>
      <c r="AA62" s="49">
        <f>_xlfn.IFNA(VLOOKUP($I62,'ประกาศราคาZ-Makro'!$A:$K,8,FALSE),0)</f>
        <v>0</v>
      </c>
      <c r="AB62" s="47">
        <v>0</v>
      </c>
      <c r="AC62" s="36">
        <v>0</v>
      </c>
      <c r="AD62" s="50">
        <f t="shared" si="4"/>
        <v>0</v>
      </c>
      <c r="AE62" s="49">
        <f>_xlfn.IFNA(VLOOKUP($I62,'ประกาศราคาZ-Makro'!$A:$K,9,FALSE),0)</f>
        <v>0</v>
      </c>
      <c r="AF62" s="47">
        <v>148</v>
      </c>
      <c r="AG62" s="36">
        <v>148</v>
      </c>
      <c r="AH62" s="50">
        <f t="shared" si="19"/>
        <v>0</v>
      </c>
      <c r="AI62" s="49">
        <f>_xlfn.IFNA(VLOOKUP($I62,'ประกาศราคาZ-Makro'!$A:$K,9,FALSE),0)</f>
        <v>0</v>
      </c>
      <c r="AJ62" s="47"/>
      <c r="AK62" s="36"/>
      <c r="AL62" s="50">
        <f t="shared" si="147"/>
        <v>0</v>
      </c>
      <c r="AM62" s="49">
        <f>_xlfn.IFNA(VLOOKUP($I62,'ประกาศราคาZ-Makro'!$A:$K,10,FALSE),0)</f>
        <v>0</v>
      </c>
      <c r="AN62" s="47">
        <v>0</v>
      </c>
      <c r="AO62" s="36">
        <v>0</v>
      </c>
      <c r="AP62" s="72">
        <f t="shared" si="7"/>
        <v>0</v>
      </c>
      <c r="AQ62" s="49">
        <f>_xlfn.IFNA(VLOOKUP($I62,'ประกาศราคาZ-Makro'!$A:$K,11,FALSE),0)</f>
        <v>0</v>
      </c>
      <c r="AR62" s="47">
        <v>151</v>
      </c>
      <c r="AS62" s="36">
        <v>154</v>
      </c>
      <c r="AT62" s="50">
        <f t="shared" si="20"/>
        <v>3</v>
      </c>
      <c r="AU62" s="49">
        <f>_xlfn.IFNA(VLOOKUP($I62,'ประกาศราคาZ-Makro'!$A:$L,12,FALSE),0)</f>
        <v>0</v>
      </c>
      <c r="AV62" s="47">
        <v>154</v>
      </c>
      <c r="AW62" s="36">
        <v>154</v>
      </c>
      <c r="AX62" s="50">
        <f t="shared" si="9"/>
        <v>0</v>
      </c>
      <c r="AY62" s="49">
        <f>_xlfn.IFNA(VLOOKUP($I62,'ประกาศราคาZ-Makro'!$A:$M,13,FALSE),0)</f>
        <v>0</v>
      </c>
      <c r="AZ62" s="47">
        <v>154</v>
      </c>
      <c r="BA62" s="36">
        <v>154</v>
      </c>
      <c r="BB62" s="50">
        <f t="shared" si="10"/>
        <v>0</v>
      </c>
      <c r="BC62" s="76"/>
      <c r="BD62" s="2"/>
    </row>
    <row r="63" spans="1:56" x14ac:dyDescent="0.4">
      <c r="A63" s="2" t="s">
        <v>1038</v>
      </c>
      <c r="B63" s="2" t="s">
        <v>1035</v>
      </c>
      <c r="C63" s="2" t="s">
        <v>1037</v>
      </c>
      <c r="D63" s="2" t="s">
        <v>1041</v>
      </c>
      <c r="E63" s="45" t="s">
        <v>109</v>
      </c>
      <c r="F63" s="46" t="s">
        <v>56</v>
      </c>
      <c r="G63" s="42" t="s">
        <v>110</v>
      </c>
      <c r="H63" s="48" t="s">
        <v>43</v>
      </c>
      <c r="I63" s="35"/>
      <c r="J63" s="56">
        <v>0</v>
      </c>
      <c r="K63" s="49">
        <f>_xlfn.IFNA(VLOOKUP($I63,'ประกาศราคาZ-Makro'!$A:$K,4,FALSE),0)</f>
        <v>0</v>
      </c>
      <c r="L63" s="47">
        <v>0</v>
      </c>
      <c r="M63" s="36">
        <v>0</v>
      </c>
      <c r="N63" s="50">
        <f t="shared" si="0"/>
        <v>0</v>
      </c>
      <c r="O63" s="49">
        <f>_xlfn.IFNA(VLOOKUP($I63,'ประกาศราคาZ-Makro'!$A:$K,5,FALSE),0)</f>
        <v>0</v>
      </c>
      <c r="P63" s="47">
        <v>0</v>
      </c>
      <c r="Q63" s="36">
        <v>0</v>
      </c>
      <c r="R63" s="50">
        <f t="shared" si="18"/>
        <v>0</v>
      </c>
      <c r="S63" s="49">
        <f>_xlfn.IFNA(VLOOKUP($I63,'ประกาศราคาZ-Makro'!$A:$K,6,FALSE),0)</f>
        <v>0</v>
      </c>
      <c r="T63" s="47">
        <v>0</v>
      </c>
      <c r="U63" s="36">
        <v>0</v>
      </c>
      <c r="V63" s="50">
        <f t="shared" si="2"/>
        <v>0</v>
      </c>
      <c r="W63" s="49">
        <f>_xlfn.IFNA(VLOOKUP($I63,'ประกาศราคาZ-Makro'!$A:$K,7,FALSE),0)</f>
        <v>0</v>
      </c>
      <c r="X63" s="47">
        <v>0</v>
      </c>
      <c r="Y63" s="36">
        <v>0</v>
      </c>
      <c r="Z63" s="50">
        <f t="shared" si="3"/>
        <v>0</v>
      </c>
      <c r="AA63" s="49">
        <f>_xlfn.IFNA(VLOOKUP($I63,'ประกาศราคาZ-Makro'!$A:$K,8,FALSE),0)</f>
        <v>0</v>
      </c>
      <c r="AB63" s="47">
        <v>0</v>
      </c>
      <c r="AC63" s="36">
        <v>0</v>
      </c>
      <c r="AD63" s="50">
        <f t="shared" si="4"/>
        <v>0</v>
      </c>
      <c r="AE63" s="49">
        <f>_xlfn.IFNA(VLOOKUP($I63,'ประกาศราคาZ-Makro'!$A:$K,9,FALSE),0)</f>
        <v>0</v>
      </c>
      <c r="AF63" s="47">
        <v>0</v>
      </c>
      <c r="AG63" s="36">
        <v>0</v>
      </c>
      <c r="AH63" s="50">
        <f t="shared" si="19"/>
        <v>0</v>
      </c>
      <c r="AI63" s="49">
        <f>_xlfn.IFNA(VLOOKUP($I63,'ประกาศราคาZ-Makro'!$A:$K,9,FALSE),0)</f>
        <v>0</v>
      </c>
      <c r="AJ63" s="47"/>
      <c r="AK63" s="36"/>
      <c r="AL63" s="50">
        <f t="shared" si="147"/>
        <v>0</v>
      </c>
      <c r="AM63" s="49">
        <f>_xlfn.IFNA(VLOOKUP($I63,'ประกาศราคาZ-Makro'!$A:$K,10,FALSE),0)</f>
        <v>0</v>
      </c>
      <c r="AN63" s="47">
        <v>111</v>
      </c>
      <c r="AO63" s="36">
        <v>111</v>
      </c>
      <c r="AP63" s="72">
        <f t="shared" si="7"/>
        <v>0</v>
      </c>
      <c r="AQ63" s="49">
        <f>_xlfn.IFNA(VLOOKUP($I63,'ประกาศราคาZ-Makro'!$A:$K,11,FALSE),0)</f>
        <v>0</v>
      </c>
      <c r="AR63" s="47">
        <v>103</v>
      </c>
      <c r="AS63" s="36">
        <v>103</v>
      </c>
      <c r="AT63" s="50">
        <f t="shared" si="20"/>
        <v>0</v>
      </c>
      <c r="AU63" s="49">
        <f>_xlfn.IFNA(VLOOKUP($I63,'ประกาศราคาZ-Makro'!$A:$L,12,FALSE),0)</f>
        <v>0</v>
      </c>
      <c r="AV63" s="47">
        <v>0</v>
      </c>
      <c r="AW63" s="36">
        <v>0</v>
      </c>
      <c r="AX63" s="50">
        <f t="shared" si="9"/>
        <v>0</v>
      </c>
      <c r="AY63" s="49">
        <f>_xlfn.IFNA(VLOOKUP($I63,'ประกาศราคาZ-Makro'!$A:$M,13,FALSE),0)</f>
        <v>0</v>
      </c>
      <c r="AZ63" s="47">
        <v>0</v>
      </c>
      <c r="BA63" s="36">
        <v>0</v>
      </c>
      <c r="BB63" s="50">
        <f t="shared" si="10"/>
        <v>0</v>
      </c>
      <c r="BC63" s="76"/>
      <c r="BD63" s="2"/>
    </row>
    <row r="64" spans="1:56" x14ac:dyDescent="0.4">
      <c r="A64" s="2" t="s">
        <v>1038</v>
      </c>
      <c r="B64" s="2" t="s">
        <v>1035</v>
      </c>
      <c r="C64" s="2" t="s">
        <v>1037</v>
      </c>
      <c r="D64" s="2" t="s">
        <v>1041</v>
      </c>
      <c r="E64" s="45" t="s">
        <v>862</v>
      </c>
      <c r="F64" s="46"/>
      <c r="G64" s="37" t="s">
        <v>863</v>
      </c>
      <c r="H64" s="34" t="s">
        <v>43</v>
      </c>
      <c r="I64" s="35"/>
      <c r="J64" s="56">
        <v>0</v>
      </c>
      <c r="K64" s="49">
        <f>_xlfn.IFNA(VLOOKUP($I64,'ประกาศราคาZ-Makro'!$A:$K,4,FALSE),0)</f>
        <v>0</v>
      </c>
      <c r="L64" s="47">
        <v>0</v>
      </c>
      <c r="M64" s="36">
        <v>0</v>
      </c>
      <c r="N64" s="50">
        <f t="shared" si="0"/>
        <v>0</v>
      </c>
      <c r="O64" s="49">
        <f>_xlfn.IFNA(VLOOKUP($I64,'ประกาศราคาZ-Makro'!$A:$K,5,FALSE),0)</f>
        <v>0</v>
      </c>
      <c r="P64" s="47">
        <v>0</v>
      </c>
      <c r="Q64" s="36">
        <v>0</v>
      </c>
      <c r="R64" s="50">
        <f t="shared" si="18"/>
        <v>0</v>
      </c>
      <c r="S64" s="49">
        <f>_xlfn.IFNA(VLOOKUP($I64,'ประกาศราคาZ-Makro'!$A:$K,6,FALSE),0)</f>
        <v>0</v>
      </c>
      <c r="T64" s="47">
        <v>0</v>
      </c>
      <c r="U64" s="36">
        <v>0</v>
      </c>
      <c r="V64" s="50">
        <f t="shared" si="2"/>
        <v>0</v>
      </c>
      <c r="W64" s="49">
        <f>_xlfn.IFNA(VLOOKUP($I64,'ประกาศราคาZ-Makro'!$A:$K,7,FALSE),0)</f>
        <v>0</v>
      </c>
      <c r="X64" s="47">
        <v>0</v>
      </c>
      <c r="Y64" s="36">
        <v>0</v>
      </c>
      <c r="Z64" s="50">
        <f t="shared" si="3"/>
        <v>0</v>
      </c>
      <c r="AA64" s="49">
        <f>_xlfn.IFNA(VLOOKUP($I64,'ประกาศราคาZ-Makro'!$A:$K,8,FALSE),0)</f>
        <v>0</v>
      </c>
      <c r="AB64" s="47">
        <v>0</v>
      </c>
      <c r="AC64" s="36">
        <v>0</v>
      </c>
      <c r="AD64" s="50">
        <f t="shared" si="4"/>
        <v>0</v>
      </c>
      <c r="AE64" s="49">
        <f>_xlfn.IFNA(VLOOKUP($I64,'ประกาศราคาZ-Makro'!$A:$K,9,FALSE),0)</f>
        <v>0</v>
      </c>
      <c r="AF64" s="47">
        <v>0</v>
      </c>
      <c r="AG64" s="36">
        <v>0</v>
      </c>
      <c r="AH64" s="50">
        <f t="shared" si="19"/>
        <v>0</v>
      </c>
      <c r="AI64" s="49">
        <f>_xlfn.IFNA(VLOOKUP($I64,'ประกาศราคาZ-Makro'!$A:$K,9,FALSE),0)</f>
        <v>0</v>
      </c>
      <c r="AJ64" s="47"/>
      <c r="AK64" s="36"/>
      <c r="AL64" s="50">
        <f t="shared" si="147"/>
        <v>0</v>
      </c>
      <c r="AM64" s="49">
        <f>_xlfn.IFNA(VLOOKUP($I64,'ประกาศราคาZ-Makro'!$A:$K,10,FALSE),0)</f>
        <v>0</v>
      </c>
      <c r="AN64" s="47">
        <v>0</v>
      </c>
      <c r="AO64" s="36">
        <v>0</v>
      </c>
      <c r="AP64" s="72">
        <f t="shared" si="7"/>
        <v>0</v>
      </c>
      <c r="AQ64" s="49">
        <f>_xlfn.IFNA(VLOOKUP($I64,'ประกาศราคาZ-Makro'!$A:$K,11,FALSE),0)</f>
        <v>0</v>
      </c>
      <c r="AR64" s="47">
        <v>0</v>
      </c>
      <c r="AS64" s="36">
        <v>0</v>
      </c>
      <c r="AT64" s="50">
        <f t="shared" si="20"/>
        <v>0</v>
      </c>
      <c r="AU64" s="49">
        <f>_xlfn.IFNA(VLOOKUP($I64,'ประกาศราคาZ-Makro'!$A:$L,12,FALSE),0)</f>
        <v>0</v>
      </c>
      <c r="AV64" s="47">
        <v>0</v>
      </c>
      <c r="AW64" s="36">
        <v>0</v>
      </c>
      <c r="AX64" s="50">
        <f t="shared" si="9"/>
        <v>0</v>
      </c>
      <c r="AY64" s="49">
        <f>_xlfn.IFNA(VLOOKUP($I64,'ประกาศราคาZ-Makro'!$A:$M,13,FALSE),0)</f>
        <v>0</v>
      </c>
      <c r="AZ64" s="47">
        <v>0</v>
      </c>
      <c r="BA64" s="36">
        <v>0</v>
      </c>
      <c r="BB64" s="50">
        <f t="shared" si="10"/>
        <v>0</v>
      </c>
      <c r="BC64" s="76"/>
      <c r="BD64" s="2"/>
    </row>
    <row r="65" spans="1:56" x14ac:dyDescent="0.4">
      <c r="A65" s="2" t="s">
        <v>1038</v>
      </c>
      <c r="B65" s="2" t="s">
        <v>1035</v>
      </c>
      <c r="C65" s="2" t="s">
        <v>1037</v>
      </c>
      <c r="D65" s="2" t="s">
        <v>1041</v>
      </c>
      <c r="E65" s="45" t="s">
        <v>55</v>
      </c>
      <c r="F65" s="46" t="s">
        <v>56</v>
      </c>
      <c r="G65" s="37" t="s">
        <v>57</v>
      </c>
      <c r="H65" s="34" t="s">
        <v>43</v>
      </c>
      <c r="I65" s="35"/>
      <c r="J65" s="56">
        <v>0</v>
      </c>
      <c r="K65" s="49">
        <f>_xlfn.IFNA(VLOOKUP($I65,'ประกาศราคาZ-Makro'!$A:$K,4,FALSE),0)</f>
        <v>0</v>
      </c>
      <c r="L65" s="47">
        <v>0</v>
      </c>
      <c r="M65" s="36">
        <v>0</v>
      </c>
      <c r="N65" s="50">
        <f t="shared" si="0"/>
        <v>0</v>
      </c>
      <c r="O65" s="49">
        <f>_xlfn.IFNA(VLOOKUP($I65,'ประกาศราคาZ-Makro'!$A:$K,5,FALSE),0)</f>
        <v>0</v>
      </c>
      <c r="P65" s="47">
        <v>0</v>
      </c>
      <c r="Q65" s="36">
        <v>0</v>
      </c>
      <c r="R65" s="50">
        <f t="shared" si="18"/>
        <v>0</v>
      </c>
      <c r="S65" s="49">
        <f>_xlfn.IFNA(VLOOKUP($I65,'ประกาศราคาZ-Makro'!$A:$K,6,FALSE),0)</f>
        <v>0</v>
      </c>
      <c r="T65" s="47">
        <v>0</v>
      </c>
      <c r="U65" s="36">
        <v>0</v>
      </c>
      <c r="V65" s="50">
        <f t="shared" si="2"/>
        <v>0</v>
      </c>
      <c r="W65" s="49">
        <f>_xlfn.IFNA(VLOOKUP($I65,'ประกาศราคาZ-Makro'!$A:$K,7,FALSE),0)</f>
        <v>0</v>
      </c>
      <c r="X65" s="47">
        <v>0</v>
      </c>
      <c r="Y65" s="36">
        <v>0</v>
      </c>
      <c r="Z65" s="50">
        <f t="shared" si="3"/>
        <v>0</v>
      </c>
      <c r="AA65" s="49">
        <f>_xlfn.IFNA(VLOOKUP($I65,'ประกาศราคาZ-Makro'!$A:$K,8,FALSE),0)</f>
        <v>0</v>
      </c>
      <c r="AB65" s="47">
        <v>0</v>
      </c>
      <c r="AC65" s="36">
        <v>0</v>
      </c>
      <c r="AD65" s="50">
        <f t="shared" si="4"/>
        <v>0</v>
      </c>
      <c r="AE65" s="49">
        <f>_xlfn.IFNA(VLOOKUP($I65,'ประกาศราคาZ-Makro'!$A:$K,9,FALSE),0)</f>
        <v>0</v>
      </c>
      <c r="AF65" s="47">
        <v>143</v>
      </c>
      <c r="AG65" s="36">
        <v>143</v>
      </c>
      <c r="AH65" s="50">
        <f t="shared" si="19"/>
        <v>0</v>
      </c>
      <c r="AI65" s="49">
        <f>_xlfn.IFNA(VLOOKUP($I65,'ประกาศราคาZ-Makro'!$A:$K,9,FALSE),0)</f>
        <v>0</v>
      </c>
      <c r="AJ65" s="47"/>
      <c r="AK65" s="36"/>
      <c r="AL65" s="50">
        <f t="shared" si="147"/>
        <v>0</v>
      </c>
      <c r="AM65" s="49">
        <f>_xlfn.IFNA(VLOOKUP($I65,'ประกาศราคาZ-Makro'!$A:$K,10,FALSE),0)</f>
        <v>0</v>
      </c>
      <c r="AN65" s="47">
        <v>126</v>
      </c>
      <c r="AO65" s="36">
        <v>126</v>
      </c>
      <c r="AP65" s="72">
        <f t="shared" si="7"/>
        <v>0</v>
      </c>
      <c r="AQ65" s="49">
        <f>_xlfn.IFNA(VLOOKUP($I65,'ประกาศราคาZ-Makro'!$A:$K,11,FALSE),0)</f>
        <v>0</v>
      </c>
      <c r="AR65" s="47">
        <v>146</v>
      </c>
      <c r="AS65" s="36">
        <v>149</v>
      </c>
      <c r="AT65" s="50">
        <f t="shared" si="20"/>
        <v>3</v>
      </c>
      <c r="AU65" s="49">
        <f>_xlfn.IFNA(VLOOKUP($I65,'ประกาศราคาZ-Makro'!$A:$L,12,FALSE),0)</f>
        <v>0</v>
      </c>
      <c r="AV65" s="47">
        <v>0</v>
      </c>
      <c r="AW65" s="36">
        <v>0</v>
      </c>
      <c r="AX65" s="50">
        <f t="shared" si="9"/>
        <v>0</v>
      </c>
      <c r="AY65" s="49">
        <f>_xlfn.IFNA(VLOOKUP($I65,'ประกาศราคาZ-Makro'!$A:$M,13,FALSE),0)</f>
        <v>0</v>
      </c>
      <c r="AZ65" s="47">
        <v>0</v>
      </c>
      <c r="BA65" s="36">
        <v>0</v>
      </c>
      <c r="BB65" s="50">
        <f t="shared" si="10"/>
        <v>0</v>
      </c>
      <c r="BC65" s="76"/>
      <c r="BD65" s="2"/>
    </row>
    <row r="66" spans="1:56" x14ac:dyDescent="0.4">
      <c r="A66" s="2" t="s">
        <v>1038</v>
      </c>
      <c r="B66" s="2" t="s">
        <v>1035</v>
      </c>
      <c r="C66" s="2" t="s">
        <v>1037</v>
      </c>
      <c r="D66" s="2" t="s">
        <v>1041</v>
      </c>
      <c r="E66" s="45" t="s">
        <v>58</v>
      </c>
      <c r="F66" s="46" t="s">
        <v>56</v>
      </c>
      <c r="G66" s="37" t="s">
        <v>59</v>
      </c>
      <c r="H66" s="34" t="s">
        <v>43</v>
      </c>
      <c r="I66" s="35"/>
      <c r="J66" s="56">
        <v>0</v>
      </c>
      <c r="K66" s="49">
        <f>_xlfn.IFNA(VLOOKUP($I66,'ประกาศราคาZ-Makro'!$A:$K,4,FALSE),0)</f>
        <v>0</v>
      </c>
      <c r="L66" s="47">
        <v>0</v>
      </c>
      <c r="M66" s="36">
        <v>0</v>
      </c>
      <c r="N66" s="50">
        <f t="shared" si="0"/>
        <v>0</v>
      </c>
      <c r="O66" s="49">
        <f>_xlfn.IFNA(VLOOKUP($I66,'ประกาศราคาZ-Makro'!$A:$K,5,FALSE),0)</f>
        <v>0</v>
      </c>
      <c r="P66" s="47">
        <v>0</v>
      </c>
      <c r="Q66" s="36">
        <v>0</v>
      </c>
      <c r="R66" s="50">
        <f t="shared" si="18"/>
        <v>0</v>
      </c>
      <c r="S66" s="49">
        <f>_xlfn.IFNA(VLOOKUP($I66,'ประกาศราคาZ-Makro'!$A:$K,6,FALSE),0)</f>
        <v>0</v>
      </c>
      <c r="T66" s="47">
        <v>0</v>
      </c>
      <c r="U66" s="36">
        <v>0</v>
      </c>
      <c r="V66" s="50">
        <f t="shared" si="2"/>
        <v>0</v>
      </c>
      <c r="W66" s="49">
        <f>_xlfn.IFNA(VLOOKUP($I66,'ประกาศราคาZ-Makro'!$A:$K,7,FALSE),0)</f>
        <v>0</v>
      </c>
      <c r="X66" s="47">
        <v>0</v>
      </c>
      <c r="Y66" s="36">
        <v>0</v>
      </c>
      <c r="Z66" s="50">
        <f t="shared" si="3"/>
        <v>0</v>
      </c>
      <c r="AA66" s="49">
        <f>_xlfn.IFNA(VLOOKUP($I66,'ประกาศราคาZ-Makro'!$A:$K,8,FALSE),0)</f>
        <v>0</v>
      </c>
      <c r="AB66" s="47">
        <v>0</v>
      </c>
      <c r="AC66" s="36">
        <v>0</v>
      </c>
      <c r="AD66" s="50">
        <f t="shared" si="4"/>
        <v>0</v>
      </c>
      <c r="AE66" s="49">
        <f>_xlfn.IFNA(VLOOKUP($I66,'ประกาศราคาZ-Makro'!$A:$K,9,FALSE),0)</f>
        <v>0</v>
      </c>
      <c r="AF66" s="47">
        <v>134</v>
      </c>
      <c r="AG66" s="36">
        <v>134</v>
      </c>
      <c r="AH66" s="50">
        <f t="shared" si="19"/>
        <v>0</v>
      </c>
      <c r="AI66" s="49">
        <f>_xlfn.IFNA(VLOOKUP($I66,'ประกาศราคาZ-Makro'!$A:$K,9,FALSE),0)</f>
        <v>0</v>
      </c>
      <c r="AJ66" s="47"/>
      <c r="AK66" s="36"/>
      <c r="AL66" s="50">
        <f t="shared" si="147"/>
        <v>0</v>
      </c>
      <c r="AM66" s="49">
        <f>_xlfn.IFNA(VLOOKUP($I66,'ประกาศราคาZ-Makro'!$A:$K,10,FALSE),0)</f>
        <v>0</v>
      </c>
      <c r="AN66" s="47">
        <v>119</v>
      </c>
      <c r="AO66" s="36">
        <v>119</v>
      </c>
      <c r="AP66" s="72">
        <f t="shared" si="7"/>
        <v>0</v>
      </c>
      <c r="AQ66" s="49">
        <f>_xlfn.IFNA(VLOOKUP($I66,'ประกาศราคาZ-Makro'!$A:$K,11,FALSE),0)</f>
        <v>0</v>
      </c>
      <c r="AR66" s="47">
        <v>0</v>
      </c>
      <c r="AS66" s="36">
        <v>0</v>
      </c>
      <c r="AT66" s="50">
        <f t="shared" si="20"/>
        <v>0</v>
      </c>
      <c r="AU66" s="49">
        <f>_xlfn.IFNA(VLOOKUP($I66,'ประกาศราคาZ-Makro'!$A:$L,12,FALSE),0)</f>
        <v>0</v>
      </c>
      <c r="AV66" s="47">
        <v>0</v>
      </c>
      <c r="AW66" s="36">
        <v>0</v>
      </c>
      <c r="AX66" s="50">
        <f t="shared" si="9"/>
        <v>0</v>
      </c>
      <c r="AY66" s="49">
        <f>_xlfn.IFNA(VLOOKUP($I66,'ประกาศราคาZ-Makro'!$A:$M,13,FALSE),0)</f>
        <v>0</v>
      </c>
      <c r="AZ66" s="47">
        <v>0</v>
      </c>
      <c r="BA66" s="36">
        <v>0</v>
      </c>
      <c r="BB66" s="50">
        <f t="shared" si="10"/>
        <v>0</v>
      </c>
      <c r="BC66" s="76"/>
      <c r="BD66" s="2"/>
    </row>
    <row r="67" spans="1:56" x14ac:dyDescent="0.4">
      <c r="A67" s="2" t="s">
        <v>1038</v>
      </c>
      <c r="B67" s="2" t="s">
        <v>1035</v>
      </c>
      <c r="C67" s="2" t="s">
        <v>1037</v>
      </c>
      <c r="D67" s="2" t="s">
        <v>1041</v>
      </c>
      <c r="E67" s="45" t="s">
        <v>100</v>
      </c>
      <c r="F67" s="46" t="s">
        <v>56</v>
      </c>
      <c r="G67" s="37" t="s">
        <v>101</v>
      </c>
      <c r="H67" s="34" t="s">
        <v>43</v>
      </c>
      <c r="I67" s="35"/>
      <c r="J67" s="56">
        <v>0</v>
      </c>
      <c r="K67" s="49">
        <f>_xlfn.IFNA(VLOOKUP($I67,'ประกาศราคาZ-Makro'!$A:$K,4,FALSE),0)</f>
        <v>0</v>
      </c>
      <c r="L67" s="47">
        <v>165</v>
      </c>
      <c r="M67" s="36">
        <v>164</v>
      </c>
      <c r="N67" s="50">
        <f t="shared" si="0"/>
        <v>-1</v>
      </c>
      <c r="O67" s="49">
        <f>_xlfn.IFNA(VLOOKUP($I67,'ประกาศราคาZ-Makro'!$A:$K,5,FALSE),0)</f>
        <v>0</v>
      </c>
      <c r="P67" s="47">
        <v>165</v>
      </c>
      <c r="Q67" s="36">
        <v>164</v>
      </c>
      <c r="R67" s="50">
        <f t="shared" si="18"/>
        <v>-1</v>
      </c>
      <c r="S67" s="49">
        <f>_xlfn.IFNA(VLOOKUP($I67,'ประกาศราคาZ-Makro'!$A:$K,6,FALSE),0)</f>
        <v>0</v>
      </c>
      <c r="T67" s="47">
        <v>165</v>
      </c>
      <c r="U67" s="36">
        <v>165</v>
      </c>
      <c r="V67" s="50">
        <f t="shared" si="2"/>
        <v>0</v>
      </c>
      <c r="W67" s="49">
        <f>_xlfn.IFNA(VLOOKUP($I67,'ประกาศราคาZ-Makro'!$A:$K,7,FALSE),0)</f>
        <v>0</v>
      </c>
      <c r="X67" s="47">
        <v>163</v>
      </c>
      <c r="Y67" s="36">
        <v>163</v>
      </c>
      <c r="Z67" s="50">
        <f t="shared" si="3"/>
        <v>0</v>
      </c>
      <c r="AA67" s="49">
        <f>_xlfn.IFNA(VLOOKUP($I67,'ประกาศราคาZ-Makro'!$A:$K,8,FALSE),0)</f>
        <v>0</v>
      </c>
      <c r="AB67" s="47">
        <v>163</v>
      </c>
      <c r="AC67" s="36">
        <v>163</v>
      </c>
      <c r="AD67" s="50">
        <f t="shared" si="4"/>
        <v>0</v>
      </c>
      <c r="AE67" s="49">
        <f>_xlfn.IFNA(VLOOKUP($I67,'ประกาศราคาZ-Makro'!$A:$K,9,FALSE),0)</f>
        <v>0</v>
      </c>
      <c r="AF67" s="47">
        <v>160</v>
      </c>
      <c r="AG67" s="36">
        <v>160</v>
      </c>
      <c r="AH67" s="50">
        <f t="shared" si="19"/>
        <v>0</v>
      </c>
      <c r="AI67" s="49">
        <f>_xlfn.IFNA(VLOOKUP($I67,'ประกาศราคาZ-Makro'!$A:$K,9,FALSE),0)</f>
        <v>0</v>
      </c>
      <c r="AJ67" s="47"/>
      <c r="AK67" s="36"/>
      <c r="AL67" s="50">
        <f t="shared" si="147"/>
        <v>0</v>
      </c>
      <c r="AM67" s="49">
        <f>_xlfn.IFNA(VLOOKUP($I67,'ประกาศราคาZ-Makro'!$A:$K,10,FALSE),0)</f>
        <v>0</v>
      </c>
      <c r="AN67" s="47">
        <v>0</v>
      </c>
      <c r="AO67" s="36">
        <v>0</v>
      </c>
      <c r="AP67" s="72">
        <f t="shared" si="7"/>
        <v>0</v>
      </c>
      <c r="AQ67" s="49">
        <f>_xlfn.IFNA(VLOOKUP($I67,'ประกาศราคาZ-Makro'!$A:$K,11,FALSE),0)</f>
        <v>0</v>
      </c>
      <c r="AR67" s="47">
        <v>162</v>
      </c>
      <c r="AS67" s="36">
        <v>165</v>
      </c>
      <c r="AT67" s="50">
        <f t="shared" si="20"/>
        <v>3</v>
      </c>
      <c r="AU67" s="49">
        <f>_xlfn.IFNA(VLOOKUP($I67,'ประกาศราคาZ-Makro'!$A:$L,12,FALSE),0)</f>
        <v>0</v>
      </c>
      <c r="AV67" s="47">
        <v>164</v>
      </c>
      <c r="AW67" s="36">
        <v>164</v>
      </c>
      <c r="AX67" s="50">
        <f t="shared" si="9"/>
        <v>0</v>
      </c>
      <c r="AY67" s="49">
        <f>_xlfn.IFNA(VLOOKUP($I67,'ประกาศราคาZ-Makro'!$A:$M,13,FALSE),0)</f>
        <v>0</v>
      </c>
      <c r="AZ67" s="47">
        <v>164</v>
      </c>
      <c r="BA67" s="36">
        <v>164</v>
      </c>
      <c r="BB67" s="50">
        <f t="shared" si="10"/>
        <v>0</v>
      </c>
      <c r="BC67" s="76"/>
      <c r="BD67" s="2"/>
    </row>
    <row r="68" spans="1:56" x14ac:dyDescent="0.4">
      <c r="A68" s="2" t="s">
        <v>1038</v>
      </c>
      <c r="B68" s="2" t="s">
        <v>1035</v>
      </c>
      <c r="C68" s="2" t="s">
        <v>1037</v>
      </c>
      <c r="D68" s="2" t="s">
        <v>1041</v>
      </c>
      <c r="E68" s="45" t="s">
        <v>102</v>
      </c>
      <c r="F68" s="73" t="s">
        <v>56</v>
      </c>
      <c r="G68" s="42" t="s">
        <v>103</v>
      </c>
      <c r="H68" s="48" t="s">
        <v>43</v>
      </c>
      <c r="I68" s="35"/>
      <c r="J68" s="56">
        <v>0</v>
      </c>
      <c r="K68" s="49">
        <f>_xlfn.IFNA(VLOOKUP($I68,'ประกาศราคาZ-Makro'!$A:$K,4,FALSE),0)</f>
        <v>0</v>
      </c>
      <c r="L68" s="47">
        <v>164</v>
      </c>
      <c r="M68" s="36">
        <v>163</v>
      </c>
      <c r="N68" s="50">
        <f t="shared" si="0"/>
        <v>-1</v>
      </c>
      <c r="O68" s="49">
        <f>_xlfn.IFNA(VLOOKUP($I68,'ประกาศราคาZ-Makro'!$A:$K,5,FALSE),0)</f>
        <v>0</v>
      </c>
      <c r="P68" s="47">
        <v>165</v>
      </c>
      <c r="Q68" s="36">
        <v>164</v>
      </c>
      <c r="R68" s="50">
        <f t="shared" si="18"/>
        <v>-1</v>
      </c>
      <c r="S68" s="49">
        <f>_xlfn.IFNA(VLOOKUP($I68,'ประกาศราคาZ-Makro'!$A:$K,6,FALSE),0)</f>
        <v>0</v>
      </c>
      <c r="T68" s="47">
        <v>164</v>
      </c>
      <c r="U68" s="36">
        <v>164</v>
      </c>
      <c r="V68" s="50">
        <f t="shared" si="2"/>
        <v>0</v>
      </c>
      <c r="W68" s="49">
        <f>_xlfn.IFNA(VLOOKUP($I68,'ประกาศราคาZ-Makro'!$A:$K,7,FALSE),0)</f>
        <v>0</v>
      </c>
      <c r="X68" s="47">
        <v>162</v>
      </c>
      <c r="Y68" s="36">
        <v>162</v>
      </c>
      <c r="Z68" s="50">
        <f t="shared" si="3"/>
        <v>0</v>
      </c>
      <c r="AA68" s="49">
        <f>_xlfn.IFNA(VLOOKUP($I68,'ประกาศราคาZ-Makro'!$A:$K,8,FALSE),0)</f>
        <v>0</v>
      </c>
      <c r="AB68" s="47">
        <v>162</v>
      </c>
      <c r="AC68" s="36">
        <v>162</v>
      </c>
      <c r="AD68" s="50">
        <f t="shared" si="4"/>
        <v>0</v>
      </c>
      <c r="AE68" s="49">
        <f>_xlfn.IFNA(VLOOKUP($I68,'ประกาศราคาZ-Makro'!$A:$K,9,FALSE),0)</f>
        <v>0</v>
      </c>
      <c r="AF68" s="47">
        <v>0</v>
      </c>
      <c r="AG68" s="36">
        <v>0</v>
      </c>
      <c r="AH68" s="50">
        <f t="shared" si="19"/>
        <v>0</v>
      </c>
      <c r="AI68" s="49">
        <f>_xlfn.IFNA(VLOOKUP($I68,'ประกาศราคาZ-Makro'!$A:$K,9,FALSE),0)</f>
        <v>0</v>
      </c>
      <c r="AJ68" s="47"/>
      <c r="AK68" s="36"/>
      <c r="AL68" s="50">
        <f t="shared" si="147"/>
        <v>0</v>
      </c>
      <c r="AM68" s="49">
        <f>_xlfn.IFNA(VLOOKUP($I68,'ประกาศราคาZ-Makro'!$A:$K,10,FALSE),0)</f>
        <v>0</v>
      </c>
      <c r="AN68" s="47">
        <v>0</v>
      </c>
      <c r="AO68" s="36">
        <v>0</v>
      </c>
      <c r="AP68" s="72">
        <f t="shared" si="7"/>
        <v>0</v>
      </c>
      <c r="AQ68" s="49">
        <f>_xlfn.IFNA(VLOOKUP($I68,'ประกาศราคาZ-Makro'!$A:$K,11,FALSE),0)</f>
        <v>0</v>
      </c>
      <c r="AR68" s="47">
        <v>163</v>
      </c>
      <c r="AS68" s="36">
        <v>166</v>
      </c>
      <c r="AT68" s="50">
        <f t="shared" si="20"/>
        <v>3</v>
      </c>
      <c r="AU68" s="49">
        <f>_xlfn.IFNA(VLOOKUP($I68,'ประกาศราคาZ-Makro'!$A:$L,12,FALSE),0)</f>
        <v>0</v>
      </c>
      <c r="AV68" s="47">
        <v>163</v>
      </c>
      <c r="AW68" s="36">
        <v>163</v>
      </c>
      <c r="AX68" s="50">
        <f t="shared" si="9"/>
        <v>0</v>
      </c>
      <c r="AY68" s="49">
        <f>_xlfn.IFNA(VLOOKUP($I68,'ประกาศราคาZ-Makro'!$A:$M,13,FALSE),0)</f>
        <v>0</v>
      </c>
      <c r="AZ68" s="47">
        <v>163</v>
      </c>
      <c r="BA68" s="36">
        <v>163</v>
      </c>
      <c r="BB68" s="50">
        <f t="shared" si="10"/>
        <v>0</v>
      </c>
      <c r="BC68" s="76"/>
      <c r="BD68" s="2"/>
    </row>
    <row r="69" spans="1:56" x14ac:dyDescent="0.4">
      <c r="A69" s="2" t="s">
        <v>1038</v>
      </c>
      <c r="B69" s="2" t="s">
        <v>1035</v>
      </c>
      <c r="C69" s="2" t="s">
        <v>1037</v>
      </c>
      <c r="D69" s="2" t="s">
        <v>1041</v>
      </c>
      <c r="E69" s="45" t="s">
        <v>1404</v>
      </c>
      <c r="F69" s="73"/>
      <c r="G69" s="42" t="s">
        <v>1405</v>
      </c>
      <c r="H69" s="48" t="s">
        <v>43</v>
      </c>
      <c r="I69" s="35" t="s">
        <v>1404</v>
      </c>
      <c r="J69" s="56" t="s">
        <v>1405</v>
      </c>
      <c r="K69" s="49">
        <f>_xlfn.IFNA(VLOOKUP($I69,'ประกาศราคาZ-Makro'!$A:$K,4,FALSE),0)</f>
        <v>0</v>
      </c>
      <c r="L69" s="47">
        <v>0</v>
      </c>
      <c r="M69" s="36">
        <v>0</v>
      </c>
      <c r="N69" s="50">
        <f t="shared" ref="N69" si="169">IFERROR(IF(M69=0,0,M69-L69),0)</f>
        <v>0</v>
      </c>
      <c r="O69" s="49">
        <f>_xlfn.IFNA(VLOOKUP($I69,'ประกาศราคาZ-Makro'!$A:$K,5,FALSE),0)</f>
        <v>0</v>
      </c>
      <c r="P69" s="47">
        <v>0</v>
      </c>
      <c r="Q69" s="36">
        <v>0</v>
      </c>
      <c r="R69" s="50">
        <f t="shared" ref="R69" si="170">IFERROR(IF(Q69=0,0,Q69-P69),0)</f>
        <v>0</v>
      </c>
      <c r="S69" s="49">
        <f>_xlfn.IFNA(VLOOKUP($I69,'ประกาศราคาZ-Makro'!$A:$K,6,FALSE),0)</f>
        <v>0</v>
      </c>
      <c r="T69" s="47">
        <v>0</v>
      </c>
      <c r="U69" s="36">
        <v>0</v>
      </c>
      <c r="V69" s="50">
        <f t="shared" ref="V69" si="171">IFERROR(IF(U69=0,0,U69-T69),0)</f>
        <v>0</v>
      </c>
      <c r="W69" s="49">
        <f>_xlfn.IFNA(VLOOKUP($I69,'ประกาศราคาZ-Makro'!$A:$K,7,FALSE),0)</f>
        <v>0</v>
      </c>
      <c r="X69" s="47">
        <v>0</v>
      </c>
      <c r="Y69" s="36">
        <v>0</v>
      </c>
      <c r="Z69" s="50">
        <f t="shared" ref="Z69" si="172">IFERROR(IF(Y69=0,0,Y69-X69),0)</f>
        <v>0</v>
      </c>
      <c r="AA69" s="49">
        <f>_xlfn.IFNA(VLOOKUP($I69,'ประกาศราคาZ-Makro'!$A:$K,8,FALSE),0)</f>
        <v>0</v>
      </c>
      <c r="AB69" s="47">
        <v>0</v>
      </c>
      <c r="AC69" s="36">
        <v>0</v>
      </c>
      <c r="AD69" s="50">
        <f t="shared" ref="AD69" si="173">IFERROR(IF(AC69=0,0,AC69-AB69),0)</f>
        <v>0</v>
      </c>
      <c r="AE69" s="49">
        <f>_xlfn.IFNA(VLOOKUP($I69,'ประกาศราคาZ-Makro'!$A:$K,9,FALSE),0)</f>
        <v>0</v>
      </c>
      <c r="AF69" s="47">
        <v>0</v>
      </c>
      <c r="AG69" s="36">
        <v>0</v>
      </c>
      <c r="AH69" s="50">
        <f t="shared" ref="AH69" si="174">IFERROR(IF(AG69=0,0,AG69-AF69),0)</f>
        <v>0</v>
      </c>
      <c r="AI69" s="49">
        <f>_xlfn.IFNA(VLOOKUP($I69,'ประกาศราคาZ-Makro'!$A:$K,9,FALSE),0)</f>
        <v>0</v>
      </c>
      <c r="AJ69" s="47"/>
      <c r="AK69" s="36"/>
      <c r="AL69" s="50">
        <f t="shared" si="147"/>
        <v>0</v>
      </c>
      <c r="AM69" s="49">
        <f>_xlfn.IFNA(VLOOKUP($I69,'ประกาศราคาZ-Makro'!$A:$K,10,FALSE),0)</f>
        <v>0</v>
      </c>
      <c r="AN69" s="47">
        <v>0</v>
      </c>
      <c r="AO69" s="36">
        <v>0</v>
      </c>
      <c r="AP69" s="72">
        <f t="shared" si="7"/>
        <v>0</v>
      </c>
      <c r="AQ69" s="49">
        <f>_xlfn.IFNA(VLOOKUP($I69,'ประกาศราคาZ-Makro'!$A:$K,11,FALSE),0)</f>
        <v>0</v>
      </c>
      <c r="AR69" s="47">
        <v>164</v>
      </c>
      <c r="AS69" s="36">
        <v>167</v>
      </c>
      <c r="AT69" s="50">
        <f t="shared" ref="AT69" si="175">IFERROR(IF(AS69=0,0,AS69-AR69),0)</f>
        <v>3</v>
      </c>
      <c r="AU69" s="49">
        <f>_xlfn.IFNA(VLOOKUP($I69,'ประกาศราคาZ-Makro'!$A:$L,12,FALSE),0)</f>
        <v>0</v>
      </c>
      <c r="AV69" s="47">
        <v>166</v>
      </c>
      <c r="AW69" s="36">
        <v>166</v>
      </c>
      <c r="AX69" s="50">
        <f t="shared" ref="AX69" si="176">IFERROR(IF(AW69=0,0,AW69-AV69),0)</f>
        <v>0</v>
      </c>
      <c r="AY69" s="49">
        <f>_xlfn.IFNA(VLOOKUP($I69,'ประกาศราคาZ-Makro'!$A:$M,13,FALSE),0)</f>
        <v>0</v>
      </c>
      <c r="AZ69" s="47">
        <v>166</v>
      </c>
      <c r="BA69" s="36">
        <v>166</v>
      </c>
      <c r="BB69" s="50">
        <f t="shared" si="10"/>
        <v>0</v>
      </c>
      <c r="BC69" s="76"/>
      <c r="BD69" s="2"/>
    </row>
    <row r="70" spans="1:56" x14ac:dyDescent="0.4">
      <c r="A70" s="2" t="s">
        <v>1038</v>
      </c>
      <c r="B70" s="2" t="s">
        <v>1035</v>
      </c>
      <c r="C70" s="2" t="s">
        <v>1037</v>
      </c>
      <c r="D70" s="2" t="s">
        <v>1041</v>
      </c>
      <c r="E70" s="45" t="s">
        <v>1248</v>
      </c>
      <c r="F70" s="73"/>
      <c r="G70" s="42" t="s">
        <v>1409</v>
      </c>
      <c r="H70" s="48" t="s">
        <v>43</v>
      </c>
      <c r="I70" s="35" t="s">
        <v>1248</v>
      </c>
      <c r="J70" s="56" t="s">
        <v>1249</v>
      </c>
      <c r="K70" s="49">
        <f>_xlfn.IFNA(VLOOKUP($I70,'ประกาศราคาZ-Makro'!$A:$K,4,FALSE),0)</f>
        <v>0</v>
      </c>
      <c r="L70" s="47">
        <v>0</v>
      </c>
      <c r="M70" s="36">
        <v>0</v>
      </c>
      <c r="N70" s="50">
        <f t="shared" si="0"/>
        <v>0</v>
      </c>
      <c r="O70" s="49">
        <f>_xlfn.IFNA(VLOOKUP($I70,'ประกาศราคาZ-Makro'!$A:$K,5,FALSE),0)</f>
        <v>0</v>
      </c>
      <c r="P70" s="47">
        <v>0</v>
      </c>
      <c r="Q70" s="36">
        <v>0</v>
      </c>
      <c r="R70" s="50">
        <f t="shared" si="18"/>
        <v>0</v>
      </c>
      <c r="S70" s="49">
        <f>_xlfn.IFNA(VLOOKUP($I70,'ประกาศราคาZ-Makro'!$A:$K,6,FALSE),0)</f>
        <v>0</v>
      </c>
      <c r="T70" s="47">
        <v>0</v>
      </c>
      <c r="U70" s="36">
        <v>0</v>
      </c>
      <c r="V70" s="50">
        <f t="shared" si="2"/>
        <v>0</v>
      </c>
      <c r="W70" s="49">
        <f>_xlfn.IFNA(VLOOKUP($I70,'ประกาศราคาZ-Makro'!$A:$K,7,FALSE),0)</f>
        <v>0</v>
      </c>
      <c r="X70" s="47">
        <v>0</v>
      </c>
      <c r="Y70" s="36">
        <v>0</v>
      </c>
      <c r="Z70" s="50">
        <f t="shared" si="3"/>
        <v>0</v>
      </c>
      <c r="AA70" s="49">
        <f>_xlfn.IFNA(VLOOKUP($I70,'ประกาศราคาZ-Makro'!$A:$K,8,FALSE),0)</f>
        <v>0</v>
      </c>
      <c r="AB70" s="47">
        <v>0</v>
      </c>
      <c r="AC70" s="36">
        <v>0</v>
      </c>
      <c r="AD70" s="50">
        <f t="shared" si="4"/>
        <v>0</v>
      </c>
      <c r="AE70" s="49">
        <f>_xlfn.IFNA(VLOOKUP($I70,'ประกาศราคาZ-Makro'!$A:$K,9,FALSE),0)</f>
        <v>0</v>
      </c>
      <c r="AF70" s="47">
        <v>0</v>
      </c>
      <c r="AG70" s="36">
        <v>0</v>
      </c>
      <c r="AH70" s="50">
        <f t="shared" si="19"/>
        <v>0</v>
      </c>
      <c r="AI70" s="49">
        <f>_xlfn.IFNA(VLOOKUP($I70,'ประกาศราคาZ-Makro'!$A:$K,9,FALSE),0)</f>
        <v>0</v>
      </c>
      <c r="AJ70" s="47"/>
      <c r="AK70" s="36"/>
      <c r="AL70" s="50">
        <f t="shared" si="147"/>
        <v>0</v>
      </c>
      <c r="AM70" s="49">
        <f>_xlfn.IFNA(VLOOKUP($I70,'ประกาศราคาZ-Makro'!$A:$K,10,FALSE),0)</f>
        <v>0</v>
      </c>
      <c r="AN70" s="47">
        <v>0</v>
      </c>
      <c r="AO70" s="36">
        <v>0</v>
      </c>
      <c r="AP70" s="72">
        <f t="shared" si="7"/>
        <v>0</v>
      </c>
      <c r="AQ70" s="49">
        <f>_xlfn.IFNA(VLOOKUP($I70,'ประกาศราคาZ-Makro'!$A:$K,11,FALSE),0)</f>
        <v>0</v>
      </c>
      <c r="AR70" s="47">
        <v>164</v>
      </c>
      <c r="AS70" s="36">
        <v>167</v>
      </c>
      <c r="AT70" s="50">
        <f t="shared" si="20"/>
        <v>3</v>
      </c>
      <c r="AU70" s="49">
        <f>_xlfn.IFNA(VLOOKUP($I70,'ประกาศราคาZ-Makro'!$A:$L,12,FALSE),0)</f>
        <v>0</v>
      </c>
      <c r="AV70" s="47">
        <v>0</v>
      </c>
      <c r="AW70" s="36">
        <v>0</v>
      </c>
      <c r="AX70" s="50">
        <f t="shared" si="9"/>
        <v>0</v>
      </c>
      <c r="AY70" s="49">
        <f>_xlfn.IFNA(VLOOKUP($I70,'ประกาศราคาZ-Makro'!$A:$M,13,FALSE),0)</f>
        <v>0</v>
      </c>
      <c r="AZ70" s="47">
        <v>0</v>
      </c>
      <c r="BA70" s="36">
        <v>0</v>
      </c>
      <c r="BB70" s="50">
        <f t="shared" si="10"/>
        <v>0</v>
      </c>
      <c r="BC70" s="76"/>
      <c r="BD70" s="2"/>
    </row>
    <row r="71" spans="1:56" x14ac:dyDescent="0.4">
      <c r="A71" s="2" t="s">
        <v>1038</v>
      </c>
      <c r="B71" s="2" t="s">
        <v>1035</v>
      </c>
      <c r="C71" s="2" t="s">
        <v>1037</v>
      </c>
      <c r="D71" s="2" t="s">
        <v>1041</v>
      </c>
      <c r="E71" s="45" t="s">
        <v>932</v>
      </c>
      <c r="F71" s="46"/>
      <c r="G71" s="42" t="s">
        <v>933</v>
      </c>
      <c r="H71" s="48" t="s">
        <v>43</v>
      </c>
      <c r="I71" s="58"/>
      <c r="J71" s="57">
        <v>0</v>
      </c>
      <c r="K71" s="49">
        <f>_xlfn.IFNA(VLOOKUP($I71,'ประกาศราคาZ-Makro'!$A:$K,4,FALSE),0)</f>
        <v>0</v>
      </c>
      <c r="L71" s="47">
        <v>0</v>
      </c>
      <c r="M71" s="59">
        <v>0</v>
      </c>
      <c r="N71" s="50">
        <f t="shared" si="0"/>
        <v>0</v>
      </c>
      <c r="O71" s="49">
        <f>_xlfn.IFNA(VLOOKUP($I71,'ประกาศราคาZ-Makro'!$A:$K,5,FALSE),0)</f>
        <v>0</v>
      </c>
      <c r="P71" s="47">
        <v>0</v>
      </c>
      <c r="Q71" s="59">
        <v>0</v>
      </c>
      <c r="R71" s="50">
        <f t="shared" si="18"/>
        <v>0</v>
      </c>
      <c r="S71" s="49">
        <f>_xlfn.IFNA(VLOOKUP($I71,'ประกาศราคาZ-Makro'!$A:$K,6,FALSE),0)</f>
        <v>0</v>
      </c>
      <c r="T71" s="47">
        <v>171</v>
      </c>
      <c r="U71" s="59">
        <v>171</v>
      </c>
      <c r="V71" s="50">
        <f t="shared" si="2"/>
        <v>0</v>
      </c>
      <c r="W71" s="49">
        <f>_xlfn.IFNA(VLOOKUP($I71,'ประกาศราคาZ-Makro'!$A:$K,7,FALSE),0)</f>
        <v>0</v>
      </c>
      <c r="X71" s="47">
        <v>0</v>
      </c>
      <c r="Y71" s="59">
        <v>0</v>
      </c>
      <c r="Z71" s="50">
        <f t="shared" si="3"/>
        <v>0</v>
      </c>
      <c r="AA71" s="49">
        <f>_xlfn.IFNA(VLOOKUP($I71,'ประกาศราคาZ-Makro'!$A:$K,8,FALSE),0)</f>
        <v>0</v>
      </c>
      <c r="AB71" s="47">
        <v>0</v>
      </c>
      <c r="AC71" s="59">
        <v>0</v>
      </c>
      <c r="AD71" s="50">
        <f t="shared" si="4"/>
        <v>0</v>
      </c>
      <c r="AE71" s="49">
        <f>_xlfn.IFNA(VLOOKUP($I71,'ประกาศราคาZ-Makro'!$A:$K,9,FALSE),0)</f>
        <v>0</v>
      </c>
      <c r="AF71" s="47">
        <v>158</v>
      </c>
      <c r="AG71" s="59">
        <v>158</v>
      </c>
      <c r="AH71" s="50">
        <f t="shared" si="19"/>
        <v>0</v>
      </c>
      <c r="AI71" s="49">
        <f>_xlfn.IFNA(VLOOKUP($I71,'ประกาศราคาZ-Makro'!$A:$K,9,FALSE),0)</f>
        <v>0</v>
      </c>
      <c r="AJ71" s="47"/>
      <c r="AK71" s="59"/>
      <c r="AL71" s="50">
        <f t="shared" si="147"/>
        <v>0</v>
      </c>
      <c r="AM71" s="49">
        <f>_xlfn.IFNA(VLOOKUP($I71,'ประกาศราคาZ-Makro'!$A:$K,10,FALSE),0)</f>
        <v>0</v>
      </c>
      <c r="AN71" s="47">
        <v>0</v>
      </c>
      <c r="AO71" s="36">
        <v>0</v>
      </c>
      <c r="AP71" s="72">
        <f t="shared" si="7"/>
        <v>0</v>
      </c>
      <c r="AQ71" s="49">
        <f>_xlfn.IFNA(VLOOKUP($I71,'ประกาศราคาZ-Makro'!$A:$K,11,FALSE),0)</f>
        <v>0</v>
      </c>
      <c r="AR71" s="47">
        <v>0</v>
      </c>
      <c r="AS71" s="59">
        <v>0</v>
      </c>
      <c r="AT71" s="50">
        <f t="shared" si="20"/>
        <v>0</v>
      </c>
      <c r="AU71" s="49">
        <f>_xlfn.IFNA(VLOOKUP($I71,'ประกาศราคาZ-Makro'!$A:$L,12,FALSE),0)</f>
        <v>0</v>
      </c>
      <c r="AV71" s="47">
        <v>167</v>
      </c>
      <c r="AW71" s="59">
        <v>167</v>
      </c>
      <c r="AX71" s="50">
        <f t="shared" si="9"/>
        <v>0</v>
      </c>
      <c r="AY71" s="49">
        <f>_xlfn.IFNA(VLOOKUP($I71,'ประกาศราคาZ-Makro'!$A:$M,13,FALSE),0)</f>
        <v>0</v>
      </c>
      <c r="AZ71" s="47">
        <v>167</v>
      </c>
      <c r="BA71" s="59">
        <v>167</v>
      </c>
      <c r="BB71" s="50">
        <f t="shared" si="10"/>
        <v>0</v>
      </c>
      <c r="BC71" s="76"/>
      <c r="BD71" s="2"/>
    </row>
    <row r="72" spans="1:56" x14ac:dyDescent="0.4">
      <c r="A72" s="2" t="s">
        <v>1038</v>
      </c>
      <c r="B72" s="2" t="s">
        <v>1035</v>
      </c>
      <c r="C72" s="2" t="s">
        <v>1037</v>
      </c>
      <c r="D72" s="2" t="s">
        <v>1040</v>
      </c>
      <c r="E72" s="45" t="s">
        <v>1642</v>
      </c>
      <c r="F72" s="46" t="s">
        <v>51</v>
      </c>
      <c r="G72" s="42" t="s">
        <v>1641</v>
      </c>
      <c r="H72" s="48" t="s">
        <v>43</v>
      </c>
      <c r="I72" s="35"/>
      <c r="J72" s="56">
        <v>0</v>
      </c>
      <c r="K72" s="49">
        <f>_xlfn.IFNA(VLOOKUP($I72,'ประกาศราคาZ-Makro'!$A:$K,4,FALSE),0)</f>
        <v>0</v>
      </c>
      <c r="L72" s="47">
        <v>0</v>
      </c>
      <c r="M72" s="36">
        <v>0</v>
      </c>
      <c r="N72" s="50">
        <f>IFERROR(IF(M72=0,0,M72-L72),0)</f>
        <v>0</v>
      </c>
      <c r="O72" s="49">
        <f>_xlfn.IFNA(VLOOKUP($I72,'ประกาศราคาZ-Makro'!$A:$K,5,FALSE),0)</f>
        <v>0</v>
      </c>
      <c r="P72" s="47">
        <v>0</v>
      </c>
      <c r="Q72" s="36">
        <v>0</v>
      </c>
      <c r="R72" s="50">
        <f>IFERROR(IF(Q72=0,0,Q72-P72),0)</f>
        <v>0</v>
      </c>
      <c r="S72" s="49">
        <f>_xlfn.IFNA(VLOOKUP($I72,'ประกาศราคาZ-Makro'!$A:$K,6,FALSE),0)</f>
        <v>0</v>
      </c>
      <c r="T72" s="47">
        <v>167</v>
      </c>
      <c r="U72" s="36">
        <v>167</v>
      </c>
      <c r="V72" s="50">
        <f>IFERROR(IF(U72=0,0,U72-T72),0)</f>
        <v>0</v>
      </c>
      <c r="W72" s="49">
        <f>_xlfn.IFNA(VLOOKUP($I72,'ประกาศราคาZ-Makro'!$A:$K,7,FALSE),0)</f>
        <v>0</v>
      </c>
      <c r="X72" s="47">
        <v>0</v>
      </c>
      <c r="Y72" s="36">
        <v>0</v>
      </c>
      <c r="Z72" s="50">
        <f>IFERROR(IF(Y72=0,0,Y72-X72),0)</f>
        <v>0</v>
      </c>
      <c r="AA72" s="49">
        <f>_xlfn.IFNA(VLOOKUP($I72,'ประกาศราคาZ-Makro'!$A:$K,8,FALSE),0)</f>
        <v>0</v>
      </c>
      <c r="AB72" s="47">
        <v>0</v>
      </c>
      <c r="AC72" s="36">
        <v>0</v>
      </c>
      <c r="AD72" s="50">
        <f>IFERROR(IF(AC72=0,0,AC72-AB72),0)</f>
        <v>0</v>
      </c>
      <c r="AE72" s="49">
        <f>_xlfn.IFNA(VLOOKUP($I72,'ประกาศราคาZ-Makro'!$A:$K,9,FALSE),0)</f>
        <v>0</v>
      </c>
      <c r="AF72" s="47">
        <v>0</v>
      </c>
      <c r="AG72" s="36">
        <v>0</v>
      </c>
      <c r="AH72" s="50">
        <f>IFERROR(IF(AG72=0,0,AG72-AF72),0)</f>
        <v>0</v>
      </c>
      <c r="AI72" s="49">
        <f>_xlfn.IFNA(VLOOKUP($I72,'ประกาศราคาZ-Makro'!$A:$K,9,FALSE),0)</f>
        <v>0</v>
      </c>
      <c r="AJ72" s="47"/>
      <c r="AK72" s="36"/>
      <c r="AL72" s="50">
        <f>IFERROR(IF(AK72=0,0,AK72-AJ72),0)</f>
        <v>0</v>
      </c>
      <c r="AM72" s="49">
        <f>_xlfn.IFNA(VLOOKUP($I72,'ประกาศราคาZ-Makro'!$A:$K,10,FALSE),0)</f>
        <v>0</v>
      </c>
      <c r="AN72" s="47">
        <v>0</v>
      </c>
      <c r="AO72" s="36">
        <v>0</v>
      </c>
      <c r="AP72" s="72">
        <f>IFERROR(IF(AO72=0,0,AO72-AN72),0)</f>
        <v>0</v>
      </c>
      <c r="AQ72" s="49">
        <f>_xlfn.IFNA(VLOOKUP($I72,'ประกาศราคาZ-Makro'!$A:$K,11,FALSE),0)</f>
        <v>0</v>
      </c>
      <c r="AR72" s="47">
        <v>0</v>
      </c>
      <c r="AS72" s="36">
        <v>0</v>
      </c>
      <c r="AT72" s="50">
        <f>IFERROR(IF(AS72=0,0,AS72-AR72),0)</f>
        <v>0</v>
      </c>
      <c r="AU72" s="49">
        <f>_xlfn.IFNA(VLOOKUP($I72,'ประกาศราคาZ-Makro'!$A:$L,12,FALSE),0)</f>
        <v>0</v>
      </c>
      <c r="AV72" s="47">
        <v>0</v>
      </c>
      <c r="AW72" s="36">
        <v>0</v>
      </c>
      <c r="AX72" s="50">
        <f>IFERROR(IF(AW72=0,0,AW72-AV72),0)</f>
        <v>0</v>
      </c>
      <c r="AY72" s="49">
        <f>_xlfn.IFNA(VLOOKUP($I72,'ประกาศราคาZ-Makro'!$A:$M,13,FALSE),0)</f>
        <v>0</v>
      </c>
      <c r="AZ72" s="47">
        <v>0</v>
      </c>
      <c r="BA72" s="36">
        <v>0</v>
      </c>
      <c r="BB72" s="50">
        <f>IFERROR(IF(BA72=0,0,BA72-AZ72),0)</f>
        <v>0</v>
      </c>
      <c r="BC72" s="76"/>
      <c r="BD72" s="2"/>
    </row>
    <row r="73" spans="1:56" x14ac:dyDescent="0.4">
      <c r="A73" s="2" t="s">
        <v>1038</v>
      </c>
      <c r="B73" s="2" t="s">
        <v>1035</v>
      </c>
      <c r="C73" s="2" t="s">
        <v>1037</v>
      </c>
      <c r="D73" s="2" t="s">
        <v>1043</v>
      </c>
      <c r="E73" s="45" t="s">
        <v>138</v>
      </c>
      <c r="F73" s="46" t="s">
        <v>134</v>
      </c>
      <c r="G73" s="41" t="s">
        <v>139</v>
      </c>
      <c r="H73" s="34" t="s">
        <v>43</v>
      </c>
      <c r="I73" s="35" t="s">
        <v>140</v>
      </c>
      <c r="J73" s="56" t="s">
        <v>1015</v>
      </c>
      <c r="K73" s="49">
        <f>_xlfn.IFNA(VLOOKUP($I73,'ประกาศราคาZ-Makro'!$A:$K,4,FALSE),0)</f>
        <v>0</v>
      </c>
      <c r="L73" s="47">
        <v>206</v>
      </c>
      <c r="M73" s="36">
        <v>202</v>
      </c>
      <c r="N73" s="50">
        <f t="shared" si="0"/>
        <v>-4</v>
      </c>
      <c r="O73" s="49">
        <f>_xlfn.IFNA(VLOOKUP($I73,'ประกาศราคาZ-Makro'!$A:$K,5,FALSE),0)</f>
        <v>0</v>
      </c>
      <c r="P73" s="47">
        <v>206</v>
      </c>
      <c r="Q73" s="36">
        <v>202</v>
      </c>
      <c r="R73" s="50">
        <f t="shared" si="18"/>
        <v>-4</v>
      </c>
      <c r="S73" s="49">
        <f>_xlfn.IFNA(VLOOKUP($I73,'ประกาศราคาZ-Makro'!$A:$K,6,FALSE),0)</f>
        <v>0</v>
      </c>
      <c r="T73" s="47">
        <v>206</v>
      </c>
      <c r="U73" s="36">
        <v>202</v>
      </c>
      <c r="V73" s="50">
        <f t="shared" si="2"/>
        <v>-4</v>
      </c>
      <c r="W73" s="49">
        <f>_xlfn.IFNA(VLOOKUP($I73,'ประกาศราคาZ-Makro'!$A:$K,7,FALSE),0)</f>
        <v>0</v>
      </c>
      <c r="X73" s="47">
        <v>206</v>
      </c>
      <c r="Y73" s="36">
        <v>202</v>
      </c>
      <c r="Z73" s="50">
        <f t="shared" si="3"/>
        <v>-4</v>
      </c>
      <c r="AA73" s="49">
        <f>_xlfn.IFNA(VLOOKUP($I73,'ประกาศราคาZ-Makro'!$A:$K,8,FALSE),0)</f>
        <v>0</v>
      </c>
      <c r="AB73" s="47">
        <v>206</v>
      </c>
      <c r="AC73" s="36">
        <v>202</v>
      </c>
      <c r="AD73" s="50">
        <f t="shared" si="4"/>
        <v>-4</v>
      </c>
      <c r="AE73" s="49">
        <f>_xlfn.IFNA(VLOOKUP($I73,'ประกาศราคาZ-Makro'!$A:$K,9,FALSE),0)</f>
        <v>0</v>
      </c>
      <c r="AF73" s="47">
        <v>159</v>
      </c>
      <c r="AG73" s="36">
        <v>173</v>
      </c>
      <c r="AH73" s="50">
        <f t="shared" si="19"/>
        <v>14</v>
      </c>
      <c r="AI73" s="49">
        <f>_xlfn.IFNA(VLOOKUP($I73,'ประกาศราคาZ-Makro'!$A:$K,9,FALSE),0)</f>
        <v>0</v>
      </c>
      <c r="AJ73" s="47"/>
      <c r="AK73" s="36"/>
      <c r="AL73" s="50">
        <f t="shared" ref="AL73:AL102" si="177">IFERROR(IF(AK73=0,0,AK73-AJ73),0)</f>
        <v>0</v>
      </c>
      <c r="AM73" s="49">
        <f>_xlfn.IFNA(VLOOKUP($I73,'ประกาศราคาZ-Makro'!$A:$K,10,FALSE),0)</f>
        <v>0</v>
      </c>
      <c r="AN73" s="47">
        <v>197</v>
      </c>
      <c r="AO73" s="36">
        <v>197</v>
      </c>
      <c r="AP73" s="72">
        <f t="shared" si="7"/>
        <v>0</v>
      </c>
      <c r="AQ73" s="49">
        <f>_xlfn.IFNA(VLOOKUP($I73,'ประกาศราคาZ-Makro'!$A:$K,11,FALSE),0)</f>
        <v>0</v>
      </c>
      <c r="AR73" s="47">
        <v>197</v>
      </c>
      <c r="AS73" s="36">
        <v>197</v>
      </c>
      <c r="AT73" s="50">
        <f t="shared" si="20"/>
        <v>0</v>
      </c>
      <c r="AU73" s="49">
        <f>_xlfn.IFNA(VLOOKUP($I73,'ประกาศราคาZ-Makro'!$A:$L,12,FALSE),0)</f>
        <v>0</v>
      </c>
      <c r="AV73" s="47">
        <v>206</v>
      </c>
      <c r="AW73" s="36">
        <v>202</v>
      </c>
      <c r="AX73" s="50">
        <f t="shared" si="9"/>
        <v>-4</v>
      </c>
      <c r="AY73" s="49">
        <f>_xlfn.IFNA(VLOOKUP($I73,'ประกาศราคาZ-Makro'!$A:$M,13,FALSE),0)</f>
        <v>0</v>
      </c>
      <c r="AZ73" s="47">
        <v>206</v>
      </c>
      <c r="BA73" s="36">
        <v>202</v>
      </c>
      <c r="BB73" s="50">
        <f t="shared" si="10"/>
        <v>-4</v>
      </c>
      <c r="BC73" s="76"/>
    </row>
    <row r="74" spans="1:56" x14ac:dyDescent="0.4">
      <c r="A74" s="2" t="s">
        <v>1038</v>
      </c>
      <c r="B74" s="2" t="s">
        <v>1035</v>
      </c>
      <c r="C74" s="2" t="s">
        <v>1037</v>
      </c>
      <c r="D74" s="2" t="s">
        <v>1043</v>
      </c>
      <c r="E74" s="45" t="s">
        <v>1170</v>
      </c>
      <c r="F74" s="46"/>
      <c r="G74" s="42" t="s">
        <v>1171</v>
      </c>
      <c r="H74" s="48" t="s">
        <v>43</v>
      </c>
      <c r="I74" s="35"/>
      <c r="J74" s="56">
        <v>0</v>
      </c>
      <c r="K74" s="49">
        <f>_xlfn.IFNA(VLOOKUP($I74,'ประกาศราคาZ-Makro'!$A:$K,4,FALSE),0)</f>
        <v>0</v>
      </c>
      <c r="L74" s="47">
        <v>0</v>
      </c>
      <c r="M74" s="36">
        <v>0</v>
      </c>
      <c r="N74" s="50">
        <f t="shared" ref="N74:N75" si="178">IFERROR(IF(M74=0,0,M74-L74),0)</f>
        <v>0</v>
      </c>
      <c r="O74" s="49">
        <f>_xlfn.IFNA(VLOOKUP($I74,'ประกาศราคาZ-Makro'!$A:$K,5,FALSE),0)</f>
        <v>0</v>
      </c>
      <c r="P74" s="47">
        <v>0</v>
      </c>
      <c r="Q74" s="36">
        <v>0</v>
      </c>
      <c r="R74" s="50">
        <f t="shared" ref="R74:R75" si="179">IFERROR(IF(Q74=0,0,Q74-P74),0)</f>
        <v>0</v>
      </c>
      <c r="S74" s="49">
        <f>_xlfn.IFNA(VLOOKUP($I74,'ประกาศราคาZ-Makro'!$A:$K,6,FALSE),0)</f>
        <v>0</v>
      </c>
      <c r="T74" s="47">
        <v>0</v>
      </c>
      <c r="U74" s="36">
        <v>0</v>
      </c>
      <c r="V74" s="50">
        <f t="shared" ref="V74:V75" si="180">IFERROR(IF(U74=0,0,U74-T74),0)</f>
        <v>0</v>
      </c>
      <c r="W74" s="49">
        <f>_xlfn.IFNA(VLOOKUP($I74,'ประกาศราคาZ-Makro'!$A:$K,7,FALSE),0)</f>
        <v>0</v>
      </c>
      <c r="X74" s="47">
        <v>0</v>
      </c>
      <c r="Y74" s="36">
        <v>0</v>
      </c>
      <c r="Z74" s="50">
        <f t="shared" ref="Z74:Z75" si="181">IFERROR(IF(Y74=0,0,Y74-X74),0)</f>
        <v>0</v>
      </c>
      <c r="AA74" s="49">
        <f>_xlfn.IFNA(VLOOKUP($I74,'ประกาศราคาZ-Makro'!$A:$K,8,FALSE),0)</f>
        <v>0</v>
      </c>
      <c r="AB74" s="47">
        <v>0</v>
      </c>
      <c r="AC74" s="36">
        <v>0</v>
      </c>
      <c r="AD74" s="50">
        <f t="shared" ref="AD74:AD75" si="182">IFERROR(IF(AC74=0,0,AC74-AB74),0)</f>
        <v>0</v>
      </c>
      <c r="AE74" s="49">
        <f>_xlfn.IFNA(VLOOKUP($I74,'ประกาศราคาZ-Makro'!$A:$K,9,FALSE),0)</f>
        <v>0</v>
      </c>
      <c r="AF74" s="47">
        <v>0</v>
      </c>
      <c r="AG74" s="36">
        <v>0</v>
      </c>
      <c r="AH74" s="50">
        <f t="shared" ref="AH74:AH75" si="183">IFERROR(IF(AG74=0,0,AG74-AF74),0)</f>
        <v>0</v>
      </c>
      <c r="AI74" s="49">
        <f>_xlfn.IFNA(VLOOKUP($I74,'ประกาศราคาZ-Makro'!$A:$K,9,FALSE),0)</f>
        <v>0</v>
      </c>
      <c r="AJ74" s="47"/>
      <c r="AK74" s="36"/>
      <c r="AL74" s="50">
        <f t="shared" si="177"/>
        <v>0</v>
      </c>
      <c r="AM74" s="49">
        <f>_xlfn.IFNA(VLOOKUP($I74,'ประกาศราคาZ-Makro'!$A:$K,10,FALSE),0)</f>
        <v>0</v>
      </c>
      <c r="AN74" s="47">
        <v>197</v>
      </c>
      <c r="AO74" s="36">
        <v>197</v>
      </c>
      <c r="AP74" s="72">
        <f t="shared" si="7"/>
        <v>0</v>
      </c>
      <c r="AQ74" s="49">
        <f>_xlfn.IFNA(VLOOKUP($I74,'ประกาศราคาZ-Makro'!$A:$K,11,FALSE),0)</f>
        <v>0</v>
      </c>
      <c r="AR74" s="47">
        <v>0</v>
      </c>
      <c r="AS74" s="36">
        <v>0</v>
      </c>
      <c r="AT74" s="50">
        <f t="shared" ref="AT74:AT75" si="184">IFERROR(IF(AS74=0,0,AS74-AR74),0)</f>
        <v>0</v>
      </c>
      <c r="AU74" s="49">
        <f>_xlfn.IFNA(VLOOKUP($I74,'ประกาศราคาZ-Makro'!$A:$L,12,FALSE),0)</f>
        <v>0</v>
      </c>
      <c r="AV74" s="47">
        <v>0</v>
      </c>
      <c r="AW74" s="36">
        <v>0</v>
      </c>
      <c r="AX74" s="50">
        <f t="shared" si="9"/>
        <v>0</v>
      </c>
      <c r="AY74" s="49">
        <f>_xlfn.IFNA(VLOOKUP($I74,'ประกาศราคาZ-Makro'!$A:$M,13,FALSE),0)</f>
        <v>0</v>
      </c>
      <c r="AZ74" s="47">
        <v>0</v>
      </c>
      <c r="BA74" s="36">
        <v>0</v>
      </c>
      <c r="BB74" s="50">
        <f t="shared" si="10"/>
        <v>0</v>
      </c>
      <c r="BC74" s="76"/>
      <c r="BD74" s="2"/>
    </row>
    <row r="75" spans="1:56" x14ac:dyDescent="0.4">
      <c r="A75" s="2" t="s">
        <v>1038</v>
      </c>
      <c r="B75" s="2" t="s">
        <v>1035</v>
      </c>
      <c r="C75" s="2" t="s">
        <v>1037</v>
      </c>
      <c r="D75" s="2" t="s">
        <v>1040</v>
      </c>
      <c r="E75" s="45" t="s">
        <v>1607</v>
      </c>
      <c r="F75" s="73" t="s">
        <v>51</v>
      </c>
      <c r="G75" s="42" t="s">
        <v>1499</v>
      </c>
      <c r="H75" s="48" t="s">
        <v>43</v>
      </c>
      <c r="I75" s="35"/>
      <c r="J75" s="56">
        <v>0</v>
      </c>
      <c r="K75" s="49">
        <f>_xlfn.IFNA(VLOOKUP($I75,'ประกาศราคาZ-Makro'!$A:$K,4,FALSE),0)</f>
        <v>0</v>
      </c>
      <c r="L75" s="47">
        <v>206</v>
      </c>
      <c r="M75" s="36">
        <v>202</v>
      </c>
      <c r="N75" s="50">
        <f t="shared" si="178"/>
        <v>-4</v>
      </c>
      <c r="O75" s="49">
        <f>_xlfn.IFNA(VLOOKUP($I75,'ประกาศราคาZ-Makro'!$A:$K,5,FALSE),0)</f>
        <v>0</v>
      </c>
      <c r="P75" s="47">
        <v>206</v>
      </c>
      <c r="Q75" s="36">
        <v>202</v>
      </c>
      <c r="R75" s="50">
        <f t="shared" si="179"/>
        <v>-4</v>
      </c>
      <c r="S75" s="49">
        <f>_xlfn.IFNA(VLOOKUP($I75,'ประกาศราคาZ-Makro'!$A:$K,6,FALSE),0)</f>
        <v>0</v>
      </c>
      <c r="T75" s="47">
        <v>206</v>
      </c>
      <c r="U75" s="36">
        <v>202</v>
      </c>
      <c r="V75" s="50">
        <f t="shared" si="180"/>
        <v>-4</v>
      </c>
      <c r="W75" s="49">
        <f>_xlfn.IFNA(VLOOKUP($I75,'ประกาศราคาZ-Makro'!$A:$K,7,FALSE),0)</f>
        <v>0</v>
      </c>
      <c r="X75" s="47">
        <v>206</v>
      </c>
      <c r="Y75" s="36">
        <v>202</v>
      </c>
      <c r="Z75" s="50">
        <f t="shared" si="181"/>
        <v>-4</v>
      </c>
      <c r="AA75" s="49">
        <f>_xlfn.IFNA(VLOOKUP($I75,'ประกาศราคาZ-Makro'!$A:$K,8,FALSE),0)</f>
        <v>0</v>
      </c>
      <c r="AB75" s="47">
        <v>206</v>
      </c>
      <c r="AC75" s="36">
        <v>202</v>
      </c>
      <c r="AD75" s="50">
        <f t="shared" si="182"/>
        <v>-4</v>
      </c>
      <c r="AE75" s="49">
        <f>_xlfn.IFNA(VLOOKUP($I75,'ประกาศราคาZ-Makro'!$A:$K,9,FALSE),0)</f>
        <v>0</v>
      </c>
      <c r="AF75" s="47">
        <v>0</v>
      </c>
      <c r="AG75" s="36">
        <v>0</v>
      </c>
      <c r="AH75" s="50">
        <f t="shared" si="183"/>
        <v>0</v>
      </c>
      <c r="AI75" s="49">
        <f>_xlfn.IFNA(VLOOKUP($I75,'ประกาศราคาZ-Makro'!$A:$K,9,FALSE),0)</f>
        <v>0</v>
      </c>
      <c r="AJ75" s="47"/>
      <c r="AK75" s="36"/>
      <c r="AL75" s="50">
        <f t="shared" si="177"/>
        <v>0</v>
      </c>
      <c r="AM75" s="49">
        <f>_xlfn.IFNA(VLOOKUP($I75,'ประกาศราคาZ-Makro'!$A:$K,10,FALSE),0)</f>
        <v>0</v>
      </c>
      <c r="AN75" s="47">
        <v>0</v>
      </c>
      <c r="AO75" s="36">
        <v>0</v>
      </c>
      <c r="AP75" s="72">
        <f t="shared" si="7"/>
        <v>0</v>
      </c>
      <c r="AQ75" s="49">
        <f>_xlfn.IFNA(VLOOKUP($I75,'ประกาศราคาZ-Makro'!$A:$K,11,FALSE),0)</f>
        <v>0</v>
      </c>
      <c r="AR75" s="47">
        <v>202</v>
      </c>
      <c r="AS75" s="36">
        <v>197</v>
      </c>
      <c r="AT75" s="50">
        <f t="shared" si="184"/>
        <v>-5</v>
      </c>
      <c r="AU75" s="49">
        <f>_xlfn.IFNA(VLOOKUP($I75,'ประกาศราคาZ-Makro'!$A:$L,12,FALSE),0)</f>
        <v>0</v>
      </c>
      <c r="AV75" s="47">
        <v>0</v>
      </c>
      <c r="AW75" s="36">
        <v>0</v>
      </c>
      <c r="AX75" s="50">
        <f t="shared" si="9"/>
        <v>0</v>
      </c>
      <c r="AY75" s="49">
        <f>_xlfn.IFNA(VLOOKUP($I75,'ประกาศราคาZ-Makro'!$A:$M,13,FALSE),0)</f>
        <v>0</v>
      </c>
      <c r="AZ75" s="47">
        <v>0</v>
      </c>
      <c r="BA75" s="36">
        <v>0</v>
      </c>
      <c r="BB75" s="50">
        <f t="shared" si="10"/>
        <v>0</v>
      </c>
      <c r="BC75" s="76"/>
      <c r="BD75" s="2"/>
    </row>
    <row r="76" spans="1:56" x14ac:dyDescent="0.4">
      <c r="A76" s="2" t="s">
        <v>1038</v>
      </c>
      <c r="B76" s="2" t="s">
        <v>1035</v>
      </c>
      <c r="C76" s="2" t="s">
        <v>1037</v>
      </c>
      <c r="D76" s="2" t="s">
        <v>1043</v>
      </c>
      <c r="E76" s="45" t="s">
        <v>133</v>
      </c>
      <c r="F76" s="46" t="s">
        <v>134</v>
      </c>
      <c r="G76" s="42" t="s">
        <v>135</v>
      </c>
      <c r="H76" s="48" t="s">
        <v>43</v>
      </c>
      <c r="I76" s="35"/>
      <c r="J76" s="56">
        <v>0</v>
      </c>
      <c r="K76" s="49">
        <f>_xlfn.IFNA(VLOOKUP($I76,'ประกาศราคาZ-Makro'!$A:$K,4,FALSE),0)</f>
        <v>0</v>
      </c>
      <c r="L76" s="47">
        <v>206</v>
      </c>
      <c r="M76" s="36">
        <v>202</v>
      </c>
      <c r="N76" s="50">
        <f t="shared" si="0"/>
        <v>-4</v>
      </c>
      <c r="O76" s="49">
        <f>_xlfn.IFNA(VLOOKUP($I76,'ประกาศราคาZ-Makro'!$A:$K,5,FALSE),0)</f>
        <v>0</v>
      </c>
      <c r="P76" s="47">
        <v>0</v>
      </c>
      <c r="Q76" s="36">
        <v>0</v>
      </c>
      <c r="R76" s="50">
        <f t="shared" si="18"/>
        <v>0</v>
      </c>
      <c r="S76" s="49">
        <f>_xlfn.IFNA(VLOOKUP($I76,'ประกาศราคาZ-Makro'!$A:$K,6,FALSE),0)</f>
        <v>0</v>
      </c>
      <c r="T76" s="47">
        <v>140</v>
      </c>
      <c r="U76" s="36">
        <v>140</v>
      </c>
      <c r="V76" s="50">
        <f t="shared" si="2"/>
        <v>0</v>
      </c>
      <c r="W76" s="49">
        <f>_xlfn.IFNA(VLOOKUP($I76,'ประกาศราคาZ-Makro'!$A:$K,7,FALSE),0)</f>
        <v>0</v>
      </c>
      <c r="X76" s="47">
        <v>208</v>
      </c>
      <c r="Y76" s="36">
        <v>202</v>
      </c>
      <c r="Z76" s="50">
        <f t="shared" si="3"/>
        <v>-6</v>
      </c>
      <c r="AA76" s="49">
        <f>_xlfn.IFNA(VLOOKUP($I76,'ประกาศราคาZ-Makro'!$A:$K,8,FALSE),0)</f>
        <v>0</v>
      </c>
      <c r="AB76" s="47">
        <v>208</v>
      </c>
      <c r="AC76" s="36">
        <v>202</v>
      </c>
      <c r="AD76" s="50">
        <f t="shared" si="4"/>
        <v>-6</v>
      </c>
      <c r="AE76" s="49">
        <f>_xlfn.IFNA(VLOOKUP($I76,'ประกาศราคาZ-Makro'!$A:$K,9,FALSE),0)</f>
        <v>0</v>
      </c>
      <c r="AF76" s="47">
        <v>145</v>
      </c>
      <c r="AG76" s="36">
        <v>159</v>
      </c>
      <c r="AH76" s="50">
        <f t="shared" si="19"/>
        <v>14</v>
      </c>
      <c r="AI76" s="49">
        <f>_xlfn.IFNA(VLOOKUP($I76,'ประกาศราคาZ-Makro'!$A:$K,9,FALSE),0)</f>
        <v>0</v>
      </c>
      <c r="AJ76" s="47"/>
      <c r="AK76" s="36"/>
      <c r="AL76" s="50">
        <f t="shared" si="177"/>
        <v>0</v>
      </c>
      <c r="AM76" s="49">
        <f>_xlfn.IFNA(VLOOKUP($I76,'ประกาศราคาZ-Makro'!$A:$K,10,FALSE),0)</f>
        <v>0</v>
      </c>
      <c r="AN76" s="47">
        <v>199</v>
      </c>
      <c r="AO76" s="36">
        <v>199</v>
      </c>
      <c r="AP76" s="72">
        <f t="shared" si="7"/>
        <v>0</v>
      </c>
      <c r="AQ76" s="49">
        <f>_xlfn.IFNA(VLOOKUP($I76,'ประกาศราคาZ-Makro'!$A:$K,11,FALSE),0)</f>
        <v>0</v>
      </c>
      <c r="AR76" s="47">
        <v>197</v>
      </c>
      <c r="AS76" s="36">
        <v>197</v>
      </c>
      <c r="AT76" s="50">
        <f t="shared" si="20"/>
        <v>0</v>
      </c>
      <c r="AU76" s="49">
        <f>_xlfn.IFNA(VLOOKUP($I76,'ประกาศราคาZ-Makro'!$A:$L,12,FALSE),0)</f>
        <v>0</v>
      </c>
      <c r="AV76" s="47">
        <v>140</v>
      </c>
      <c r="AW76" s="36">
        <v>140</v>
      </c>
      <c r="AX76" s="50">
        <f t="shared" si="9"/>
        <v>0</v>
      </c>
      <c r="AY76" s="49">
        <f>_xlfn.IFNA(VLOOKUP($I76,'ประกาศราคาZ-Makro'!$A:$M,13,FALSE),0)</f>
        <v>0</v>
      </c>
      <c r="AZ76" s="47">
        <v>140</v>
      </c>
      <c r="BA76" s="36">
        <v>140</v>
      </c>
      <c r="BB76" s="50">
        <f t="shared" si="10"/>
        <v>0</v>
      </c>
      <c r="BC76" s="76"/>
      <c r="BD76" s="2"/>
    </row>
    <row r="77" spans="1:56" x14ac:dyDescent="0.4">
      <c r="A77" s="2" t="s">
        <v>1038</v>
      </c>
      <c r="B77" s="2" t="s">
        <v>1035</v>
      </c>
      <c r="C77" s="2" t="s">
        <v>1037</v>
      </c>
      <c r="D77" s="2" t="s">
        <v>1043</v>
      </c>
      <c r="E77" s="45" t="s">
        <v>1986</v>
      </c>
      <c r="F77" s="73"/>
      <c r="G77" s="42" t="s">
        <v>1985</v>
      </c>
      <c r="H77" s="48" t="s">
        <v>43</v>
      </c>
      <c r="I77" s="35"/>
      <c r="J77" s="56">
        <v>0</v>
      </c>
      <c r="K77" s="49">
        <f>_xlfn.IFNA(VLOOKUP($I77,'ประกาศราคาZ-Makro'!$A:$K,4,FALSE),0)</f>
        <v>0</v>
      </c>
      <c r="L77" s="47">
        <v>0</v>
      </c>
      <c r="M77" s="36">
        <v>0</v>
      </c>
      <c r="N77" s="50">
        <f t="shared" ref="N77" si="185">IFERROR(IF(M77=0,0,M77-L77),0)</f>
        <v>0</v>
      </c>
      <c r="O77" s="49">
        <f>_xlfn.IFNA(VLOOKUP($I77,'ประกาศราคาZ-Makro'!$A:$K,5,FALSE),0)</f>
        <v>0</v>
      </c>
      <c r="P77" s="47">
        <v>0</v>
      </c>
      <c r="Q77" s="36">
        <v>0</v>
      </c>
      <c r="R77" s="50">
        <f t="shared" ref="R77" si="186">IFERROR(IF(Q77=0,0,Q77-P77),0)</f>
        <v>0</v>
      </c>
      <c r="S77" s="49">
        <f>_xlfn.IFNA(VLOOKUP($I77,'ประกาศราคาZ-Makro'!$A:$K,6,FALSE),0)</f>
        <v>0</v>
      </c>
      <c r="T77" s="47">
        <v>0</v>
      </c>
      <c r="U77" s="36">
        <v>0</v>
      </c>
      <c r="V77" s="50">
        <f t="shared" ref="V77" si="187">IFERROR(IF(U77=0,0,U77-T77),0)</f>
        <v>0</v>
      </c>
      <c r="W77" s="49">
        <f>_xlfn.IFNA(VLOOKUP($I77,'ประกาศราคาZ-Makro'!$A:$K,7,FALSE),0)</f>
        <v>0</v>
      </c>
      <c r="X77" s="47">
        <v>0</v>
      </c>
      <c r="Y77" s="36">
        <v>0</v>
      </c>
      <c r="Z77" s="50">
        <f t="shared" ref="Z77" si="188">IFERROR(IF(Y77=0,0,Y77-X77),0)</f>
        <v>0</v>
      </c>
      <c r="AA77" s="49">
        <f>_xlfn.IFNA(VLOOKUP($I77,'ประกาศราคาZ-Makro'!$A:$K,8,FALSE),0)</f>
        <v>0</v>
      </c>
      <c r="AB77" s="47">
        <v>0</v>
      </c>
      <c r="AC77" s="36">
        <v>0</v>
      </c>
      <c r="AD77" s="50">
        <f t="shared" ref="AD77" si="189">IFERROR(IF(AC77=0,0,AC77-AB77),0)</f>
        <v>0</v>
      </c>
      <c r="AE77" s="49">
        <f>_xlfn.IFNA(VLOOKUP($I77,'ประกาศราคาZ-Makro'!$A:$K,9,FALSE),0)</f>
        <v>0</v>
      </c>
      <c r="AF77" s="47">
        <v>161</v>
      </c>
      <c r="AG77" s="36">
        <v>175</v>
      </c>
      <c r="AH77" s="50">
        <f t="shared" ref="AH77" si="190">IFERROR(IF(AG77=0,0,AG77-AF77),0)</f>
        <v>14</v>
      </c>
      <c r="AI77" s="49">
        <f>_xlfn.IFNA(VLOOKUP($I77,'ประกาศราคาZ-Makro'!$A:$K,9,FALSE),0)</f>
        <v>0</v>
      </c>
      <c r="AJ77" s="47"/>
      <c r="AK77" s="36"/>
      <c r="AL77" s="50">
        <f t="shared" ref="AL77" si="191">IFERROR(IF(AK77=0,0,AK77-AJ77),0)</f>
        <v>0</v>
      </c>
      <c r="AM77" s="49">
        <f>_xlfn.IFNA(VLOOKUP($I77,'ประกาศราคาZ-Makro'!$A:$K,10,FALSE),0)</f>
        <v>0</v>
      </c>
      <c r="AN77" s="47">
        <v>0</v>
      </c>
      <c r="AO77" s="36">
        <v>0</v>
      </c>
      <c r="AP77" s="72">
        <f t="shared" ref="AP77" si="192">IFERROR(IF(AO77=0,0,AO77-AN77),0)</f>
        <v>0</v>
      </c>
      <c r="AQ77" s="49">
        <f>_xlfn.IFNA(VLOOKUP($I77,'ประกาศราคาZ-Makro'!$A:$K,11,FALSE),0)</f>
        <v>0</v>
      </c>
      <c r="AR77" s="47">
        <v>0</v>
      </c>
      <c r="AS77" s="36">
        <v>0</v>
      </c>
      <c r="AT77" s="50">
        <f t="shared" ref="AT77" si="193">IFERROR(IF(AS77=0,0,AS77-AR77),0)</f>
        <v>0</v>
      </c>
      <c r="AU77" s="49">
        <f>_xlfn.IFNA(VLOOKUP($I77,'ประกาศราคาZ-Makro'!$A:$L,12,FALSE),0)</f>
        <v>0</v>
      </c>
      <c r="AV77" s="47">
        <v>0</v>
      </c>
      <c r="AW77" s="36">
        <v>0</v>
      </c>
      <c r="AX77" s="50">
        <f t="shared" ref="AX77" si="194">IFERROR(IF(AW77=0,0,AW77-AV77),0)</f>
        <v>0</v>
      </c>
      <c r="AY77" s="49">
        <f>_xlfn.IFNA(VLOOKUP($I77,'ประกาศราคาZ-Makro'!$A:$M,13,FALSE),0)</f>
        <v>0</v>
      </c>
      <c r="AZ77" s="47">
        <v>0</v>
      </c>
      <c r="BA77" s="36">
        <v>0</v>
      </c>
      <c r="BB77" s="50">
        <f t="shared" ref="BB77" si="195">IFERROR(IF(BA77=0,0,BA77-AZ77),0)</f>
        <v>0</v>
      </c>
      <c r="BC77" s="76"/>
      <c r="BD77" s="2"/>
    </row>
    <row r="78" spans="1:56" x14ac:dyDescent="0.4">
      <c r="A78" s="2" t="s">
        <v>1038</v>
      </c>
      <c r="B78" s="2" t="s">
        <v>1035</v>
      </c>
      <c r="C78" s="2" t="s">
        <v>1037</v>
      </c>
      <c r="D78" s="2" t="s">
        <v>1043</v>
      </c>
      <c r="E78" s="45" t="s">
        <v>136</v>
      </c>
      <c r="F78" s="46" t="s">
        <v>134</v>
      </c>
      <c r="G78" s="37" t="s">
        <v>137</v>
      </c>
      <c r="H78" s="34" t="s">
        <v>43</v>
      </c>
      <c r="I78" s="35"/>
      <c r="J78" s="56">
        <v>0</v>
      </c>
      <c r="K78" s="49">
        <f>_xlfn.IFNA(VLOOKUP($I78,'ประกาศราคาZ-Makro'!$A:$K,4,FALSE),0)</f>
        <v>0</v>
      </c>
      <c r="L78" s="47">
        <v>0</v>
      </c>
      <c r="M78" s="36">
        <v>0</v>
      </c>
      <c r="N78" s="50">
        <f t="shared" si="0"/>
        <v>0</v>
      </c>
      <c r="O78" s="49">
        <f>_xlfn.IFNA(VLOOKUP($I78,'ประกาศราคาZ-Makro'!$A:$K,5,FALSE),0)</f>
        <v>0</v>
      </c>
      <c r="P78" s="47">
        <v>0</v>
      </c>
      <c r="Q78" s="36">
        <v>0</v>
      </c>
      <c r="R78" s="50">
        <f t="shared" si="18"/>
        <v>0</v>
      </c>
      <c r="S78" s="49">
        <f>_xlfn.IFNA(VLOOKUP($I78,'ประกาศราคาZ-Makro'!$A:$K,6,FALSE),0)</f>
        <v>0</v>
      </c>
      <c r="T78" s="47">
        <v>215</v>
      </c>
      <c r="U78" s="36">
        <v>211</v>
      </c>
      <c r="V78" s="50">
        <f t="shared" si="2"/>
        <v>-4</v>
      </c>
      <c r="W78" s="49">
        <f>_xlfn.IFNA(VLOOKUP($I78,'ประกาศราคาZ-Makro'!$A:$K,7,FALSE),0)</f>
        <v>0</v>
      </c>
      <c r="X78" s="47">
        <v>0</v>
      </c>
      <c r="Y78" s="36">
        <v>0</v>
      </c>
      <c r="Z78" s="50">
        <f t="shared" si="3"/>
        <v>0</v>
      </c>
      <c r="AA78" s="49">
        <f>_xlfn.IFNA(VLOOKUP($I78,'ประกาศราคาZ-Makro'!$A:$K,8,FALSE),0)</f>
        <v>0</v>
      </c>
      <c r="AB78" s="47">
        <v>0</v>
      </c>
      <c r="AC78" s="36">
        <v>0</v>
      </c>
      <c r="AD78" s="50">
        <f t="shared" si="4"/>
        <v>0</v>
      </c>
      <c r="AE78" s="49">
        <f>_xlfn.IFNA(VLOOKUP($I78,'ประกาศราคาZ-Makro'!$A:$K,9,FALSE),0)</f>
        <v>0</v>
      </c>
      <c r="AF78" s="47">
        <v>173</v>
      </c>
      <c r="AG78" s="36">
        <v>188</v>
      </c>
      <c r="AH78" s="50">
        <f t="shared" si="19"/>
        <v>15</v>
      </c>
      <c r="AI78" s="49">
        <f>_xlfn.IFNA(VLOOKUP($I78,'ประกาศราคาZ-Makro'!$A:$K,9,FALSE),0)</f>
        <v>0</v>
      </c>
      <c r="AJ78" s="47"/>
      <c r="AK78" s="36"/>
      <c r="AL78" s="50">
        <f t="shared" si="177"/>
        <v>0</v>
      </c>
      <c r="AM78" s="49">
        <f>_xlfn.IFNA(VLOOKUP($I78,'ประกาศราคาZ-Makro'!$A:$K,10,FALSE),0)</f>
        <v>0</v>
      </c>
      <c r="AN78" s="47">
        <v>0</v>
      </c>
      <c r="AO78" s="36">
        <v>0</v>
      </c>
      <c r="AP78" s="72">
        <f t="shared" si="7"/>
        <v>0</v>
      </c>
      <c r="AQ78" s="49">
        <f>_xlfn.IFNA(VLOOKUP($I78,'ประกาศราคาZ-Makro'!$A:$K,11,FALSE),0)</f>
        <v>0</v>
      </c>
      <c r="AR78" s="47">
        <v>0</v>
      </c>
      <c r="AS78" s="36">
        <v>0</v>
      </c>
      <c r="AT78" s="50">
        <f t="shared" si="20"/>
        <v>0</v>
      </c>
      <c r="AU78" s="49">
        <f>_xlfn.IFNA(VLOOKUP($I78,'ประกาศราคาZ-Makro'!$A:$L,12,FALSE),0)</f>
        <v>0</v>
      </c>
      <c r="AV78" s="47">
        <v>212</v>
      </c>
      <c r="AW78" s="36">
        <v>208</v>
      </c>
      <c r="AX78" s="50">
        <f t="shared" si="9"/>
        <v>-4</v>
      </c>
      <c r="AY78" s="49">
        <f>_xlfn.IFNA(VLOOKUP($I78,'ประกาศราคาZ-Makro'!$A:$M,13,FALSE),0)</f>
        <v>0</v>
      </c>
      <c r="AZ78" s="47">
        <v>212</v>
      </c>
      <c r="BA78" s="36">
        <v>208</v>
      </c>
      <c r="BB78" s="50">
        <f t="shared" si="10"/>
        <v>-4</v>
      </c>
      <c r="BC78" s="76"/>
      <c r="BD78" s="2"/>
    </row>
    <row r="79" spans="1:56" x14ac:dyDescent="0.4">
      <c r="A79" s="2" t="s">
        <v>1038</v>
      </c>
      <c r="B79" s="2" t="s">
        <v>1035</v>
      </c>
      <c r="C79" s="2" t="s">
        <v>1037</v>
      </c>
      <c r="D79" s="2" t="s">
        <v>1043</v>
      </c>
      <c r="E79" s="45" t="s">
        <v>141</v>
      </c>
      <c r="F79" s="46" t="s">
        <v>134</v>
      </c>
      <c r="G79" s="37" t="s">
        <v>142</v>
      </c>
      <c r="H79" s="34" t="s">
        <v>43</v>
      </c>
      <c r="I79" s="35"/>
      <c r="J79" s="56">
        <v>0</v>
      </c>
      <c r="K79" s="49">
        <f>_xlfn.IFNA(VLOOKUP($I79,'ประกาศราคาZ-Makro'!$A:$K,4,FALSE),0)</f>
        <v>0</v>
      </c>
      <c r="L79" s="47">
        <v>229</v>
      </c>
      <c r="M79" s="36">
        <v>225</v>
      </c>
      <c r="N79" s="50">
        <f t="shared" si="0"/>
        <v>-4</v>
      </c>
      <c r="O79" s="49">
        <f>_xlfn.IFNA(VLOOKUP($I79,'ประกาศราคาZ-Makro'!$A:$K,5,FALSE),0)</f>
        <v>0</v>
      </c>
      <c r="P79" s="47">
        <v>0</v>
      </c>
      <c r="Q79" s="36">
        <v>0</v>
      </c>
      <c r="R79" s="50">
        <f t="shared" si="18"/>
        <v>0</v>
      </c>
      <c r="S79" s="49">
        <f>_xlfn.IFNA(VLOOKUP($I79,'ประกาศราคาZ-Makro'!$A:$K,6,FALSE),0)</f>
        <v>0</v>
      </c>
      <c r="T79" s="47">
        <v>215</v>
      </c>
      <c r="U79" s="36">
        <v>211</v>
      </c>
      <c r="V79" s="50">
        <f t="shared" si="2"/>
        <v>-4</v>
      </c>
      <c r="W79" s="49">
        <f>_xlfn.IFNA(VLOOKUP($I79,'ประกาศราคาZ-Makro'!$A:$K,7,FALSE),0)</f>
        <v>0</v>
      </c>
      <c r="X79" s="47">
        <v>227</v>
      </c>
      <c r="Y79" s="36">
        <v>223</v>
      </c>
      <c r="Z79" s="50">
        <f t="shared" si="3"/>
        <v>-4</v>
      </c>
      <c r="AA79" s="49">
        <f>_xlfn.IFNA(VLOOKUP($I79,'ประกาศราคาZ-Makro'!$A:$K,8,FALSE),0)</f>
        <v>0</v>
      </c>
      <c r="AB79" s="47">
        <v>227</v>
      </c>
      <c r="AC79" s="36">
        <v>223</v>
      </c>
      <c r="AD79" s="50">
        <f t="shared" si="4"/>
        <v>-4</v>
      </c>
      <c r="AE79" s="49">
        <f>_xlfn.IFNA(VLOOKUP($I79,'ประกาศราคาZ-Makro'!$A:$K,9,FALSE),0)</f>
        <v>0</v>
      </c>
      <c r="AF79" s="47">
        <v>0</v>
      </c>
      <c r="AG79" s="36">
        <v>0</v>
      </c>
      <c r="AH79" s="50">
        <f t="shared" si="19"/>
        <v>0</v>
      </c>
      <c r="AI79" s="49">
        <f>_xlfn.IFNA(VLOOKUP($I79,'ประกาศราคาZ-Makro'!$A:$K,9,FALSE),0)</f>
        <v>0</v>
      </c>
      <c r="AJ79" s="47"/>
      <c r="AK79" s="36"/>
      <c r="AL79" s="50">
        <f t="shared" si="177"/>
        <v>0</v>
      </c>
      <c r="AM79" s="49">
        <f>_xlfn.IFNA(VLOOKUP($I79,'ประกาศราคาZ-Makro'!$A:$K,10,FALSE),0)</f>
        <v>0</v>
      </c>
      <c r="AN79" s="47">
        <v>0</v>
      </c>
      <c r="AO79" s="36">
        <v>0</v>
      </c>
      <c r="AP79" s="72">
        <f t="shared" si="7"/>
        <v>0</v>
      </c>
      <c r="AQ79" s="49">
        <f>_xlfn.IFNA(VLOOKUP($I79,'ประกาศราคาZ-Makro'!$A:$K,11,FALSE),0)</f>
        <v>0</v>
      </c>
      <c r="AR79" s="47">
        <v>0</v>
      </c>
      <c r="AS79" s="36">
        <v>0</v>
      </c>
      <c r="AT79" s="50">
        <f t="shared" si="20"/>
        <v>0</v>
      </c>
      <c r="AU79" s="49">
        <f>_xlfn.IFNA(VLOOKUP($I79,'ประกาศราคาZ-Makro'!$A:$L,12,FALSE),0)</f>
        <v>0</v>
      </c>
      <c r="AV79" s="47">
        <v>222</v>
      </c>
      <c r="AW79" s="36">
        <v>218</v>
      </c>
      <c r="AX79" s="50">
        <f t="shared" si="9"/>
        <v>-4</v>
      </c>
      <c r="AY79" s="49">
        <f>_xlfn.IFNA(VLOOKUP($I79,'ประกาศราคาZ-Makro'!$A:$M,13,FALSE),0)</f>
        <v>0</v>
      </c>
      <c r="AZ79" s="47">
        <v>222</v>
      </c>
      <c r="BA79" s="36">
        <v>218</v>
      </c>
      <c r="BB79" s="50">
        <f t="shared" si="10"/>
        <v>-4</v>
      </c>
      <c r="BC79" s="76"/>
      <c r="BD79" s="2"/>
    </row>
    <row r="80" spans="1:56" x14ac:dyDescent="0.4">
      <c r="A80" s="2" t="s">
        <v>1038</v>
      </c>
      <c r="B80" s="2" t="s">
        <v>1035</v>
      </c>
      <c r="C80" s="2" t="s">
        <v>1037</v>
      </c>
      <c r="D80" s="2" t="s">
        <v>1043</v>
      </c>
      <c r="E80" s="45" t="s">
        <v>834</v>
      </c>
      <c r="F80" s="46"/>
      <c r="G80" s="42" t="s">
        <v>835</v>
      </c>
      <c r="H80" s="34" t="s">
        <v>43</v>
      </c>
      <c r="I80" s="35"/>
      <c r="J80" s="56">
        <v>0</v>
      </c>
      <c r="K80" s="49">
        <f>_xlfn.IFNA(VLOOKUP($I80,'ประกาศราคาZ-Makro'!$A:$K,4,FALSE),0)</f>
        <v>0</v>
      </c>
      <c r="L80" s="47">
        <v>220</v>
      </c>
      <c r="M80" s="36">
        <v>216</v>
      </c>
      <c r="N80" s="50">
        <f t="shared" si="0"/>
        <v>-4</v>
      </c>
      <c r="O80" s="49">
        <f>_xlfn.IFNA(VLOOKUP($I80,'ประกาศราคาZ-Makro'!$A:$K,5,FALSE),0)</f>
        <v>0</v>
      </c>
      <c r="P80" s="47">
        <v>220</v>
      </c>
      <c r="Q80" s="36">
        <v>216</v>
      </c>
      <c r="R80" s="50">
        <f t="shared" si="18"/>
        <v>-4</v>
      </c>
      <c r="S80" s="49">
        <f>_xlfn.IFNA(VLOOKUP($I80,'ประกาศราคาZ-Makro'!$A:$K,6,FALSE),0)</f>
        <v>0</v>
      </c>
      <c r="T80" s="47">
        <v>217</v>
      </c>
      <c r="U80" s="36">
        <v>213</v>
      </c>
      <c r="V80" s="50">
        <f t="shared" si="2"/>
        <v>-4</v>
      </c>
      <c r="W80" s="49">
        <f>_xlfn.IFNA(VLOOKUP($I80,'ประกาศราคาZ-Makro'!$A:$K,7,FALSE),0)</f>
        <v>0</v>
      </c>
      <c r="X80" s="47">
        <v>216</v>
      </c>
      <c r="Y80" s="36">
        <v>212</v>
      </c>
      <c r="Z80" s="50">
        <f t="shared" si="3"/>
        <v>-4</v>
      </c>
      <c r="AA80" s="49">
        <f>_xlfn.IFNA(VLOOKUP($I80,'ประกาศราคาZ-Makro'!$A:$K,8,FALSE),0)</f>
        <v>0</v>
      </c>
      <c r="AB80" s="47">
        <v>216</v>
      </c>
      <c r="AC80" s="36">
        <v>212</v>
      </c>
      <c r="AD80" s="50">
        <f t="shared" si="4"/>
        <v>-4</v>
      </c>
      <c r="AE80" s="49">
        <f>_xlfn.IFNA(VLOOKUP($I80,'ประกาศราคาZ-Makro'!$A:$K,9,FALSE),0)</f>
        <v>0</v>
      </c>
      <c r="AF80" s="47">
        <v>171</v>
      </c>
      <c r="AG80" s="36">
        <v>185</v>
      </c>
      <c r="AH80" s="50">
        <f t="shared" si="19"/>
        <v>14</v>
      </c>
      <c r="AI80" s="49">
        <f>_xlfn.IFNA(VLOOKUP($I80,'ประกาศราคาZ-Makro'!$A:$K,9,FALSE),0)</f>
        <v>0</v>
      </c>
      <c r="AJ80" s="47"/>
      <c r="AK80" s="36"/>
      <c r="AL80" s="50">
        <f t="shared" si="177"/>
        <v>0</v>
      </c>
      <c r="AM80" s="49">
        <f>_xlfn.IFNA(VLOOKUP($I80,'ประกาศราคาZ-Makro'!$A:$K,10,FALSE),0)</f>
        <v>0</v>
      </c>
      <c r="AN80" s="47">
        <v>206</v>
      </c>
      <c r="AO80" s="36">
        <v>206</v>
      </c>
      <c r="AP80" s="72">
        <f t="shared" si="7"/>
        <v>0</v>
      </c>
      <c r="AQ80" s="49">
        <f>_xlfn.IFNA(VLOOKUP($I80,'ประกาศราคาZ-Makro'!$A:$K,11,FALSE),0)</f>
        <v>0</v>
      </c>
      <c r="AR80" s="47">
        <v>210</v>
      </c>
      <c r="AS80" s="36">
        <v>210</v>
      </c>
      <c r="AT80" s="50">
        <f t="shared" si="20"/>
        <v>0</v>
      </c>
      <c r="AU80" s="49">
        <f>_xlfn.IFNA(VLOOKUP($I80,'ประกาศราคาZ-Makro'!$A:$L,12,FALSE),0)</f>
        <v>0</v>
      </c>
      <c r="AV80" s="47">
        <v>216</v>
      </c>
      <c r="AW80" s="36">
        <v>212</v>
      </c>
      <c r="AX80" s="50">
        <f t="shared" si="9"/>
        <v>-4</v>
      </c>
      <c r="AY80" s="49">
        <f>_xlfn.IFNA(VLOOKUP($I80,'ประกาศราคาZ-Makro'!$A:$M,13,FALSE),0)</f>
        <v>0</v>
      </c>
      <c r="AZ80" s="47">
        <v>216</v>
      </c>
      <c r="BA80" s="36">
        <v>212</v>
      </c>
      <c r="BB80" s="50">
        <f t="shared" si="10"/>
        <v>-4</v>
      </c>
      <c r="BC80" s="76"/>
      <c r="BD80" s="2"/>
    </row>
    <row r="81" spans="1:56" x14ac:dyDescent="0.4">
      <c r="A81" s="2" t="s">
        <v>1038</v>
      </c>
      <c r="B81" s="2" t="s">
        <v>1035</v>
      </c>
      <c r="C81" s="2" t="s">
        <v>1037</v>
      </c>
      <c r="D81" s="2" t="s">
        <v>1043</v>
      </c>
      <c r="E81" s="45" t="s">
        <v>143</v>
      </c>
      <c r="F81" s="46"/>
      <c r="G81" s="37" t="s">
        <v>144</v>
      </c>
      <c r="H81" s="34" t="s">
        <v>43</v>
      </c>
      <c r="I81" s="35"/>
      <c r="J81" s="56">
        <v>0</v>
      </c>
      <c r="K81" s="49">
        <f>_xlfn.IFNA(VLOOKUP($I81,'ประกาศราคาZ-Makro'!$A:$K,4,FALSE),0)</f>
        <v>0</v>
      </c>
      <c r="L81" s="47">
        <v>0</v>
      </c>
      <c r="M81" s="36">
        <v>0</v>
      </c>
      <c r="N81" s="50">
        <f t="shared" si="0"/>
        <v>0</v>
      </c>
      <c r="O81" s="49">
        <f>_xlfn.IFNA(VLOOKUP($I81,'ประกาศราคาZ-Makro'!$A:$K,5,FALSE),0)</f>
        <v>0</v>
      </c>
      <c r="P81" s="47">
        <v>0</v>
      </c>
      <c r="Q81" s="36">
        <v>0</v>
      </c>
      <c r="R81" s="50">
        <f t="shared" si="18"/>
        <v>0</v>
      </c>
      <c r="S81" s="49">
        <f>_xlfn.IFNA(VLOOKUP($I81,'ประกาศราคาZ-Makro'!$A:$K,6,FALSE),0)</f>
        <v>0</v>
      </c>
      <c r="T81" s="47">
        <v>0</v>
      </c>
      <c r="U81" s="36">
        <v>0</v>
      </c>
      <c r="V81" s="50">
        <f t="shared" si="2"/>
        <v>0</v>
      </c>
      <c r="W81" s="49">
        <f>_xlfn.IFNA(VLOOKUP($I81,'ประกาศราคาZ-Makro'!$A:$K,7,FALSE),0)</f>
        <v>0</v>
      </c>
      <c r="X81" s="47">
        <v>0</v>
      </c>
      <c r="Y81" s="36">
        <v>0</v>
      </c>
      <c r="Z81" s="50">
        <f t="shared" si="3"/>
        <v>0</v>
      </c>
      <c r="AA81" s="49">
        <f>_xlfn.IFNA(VLOOKUP($I81,'ประกาศราคาZ-Makro'!$A:$K,8,FALSE),0)</f>
        <v>0</v>
      </c>
      <c r="AB81" s="47">
        <v>0</v>
      </c>
      <c r="AC81" s="36">
        <v>0</v>
      </c>
      <c r="AD81" s="50">
        <f t="shared" si="4"/>
        <v>0</v>
      </c>
      <c r="AE81" s="49">
        <f>_xlfn.IFNA(VLOOKUP($I81,'ประกาศราคาZ-Makro'!$A:$K,9,FALSE),0)</f>
        <v>0</v>
      </c>
      <c r="AF81" s="47">
        <v>0</v>
      </c>
      <c r="AG81" s="36">
        <v>0</v>
      </c>
      <c r="AH81" s="50">
        <f t="shared" si="19"/>
        <v>0</v>
      </c>
      <c r="AI81" s="49">
        <f>_xlfn.IFNA(VLOOKUP($I81,'ประกาศราคาZ-Makro'!$A:$K,9,FALSE),0)</f>
        <v>0</v>
      </c>
      <c r="AJ81" s="47"/>
      <c r="AK81" s="36"/>
      <c r="AL81" s="50">
        <f t="shared" si="177"/>
        <v>0</v>
      </c>
      <c r="AM81" s="49">
        <f>_xlfn.IFNA(VLOOKUP($I81,'ประกาศราคาZ-Makro'!$A:$K,10,FALSE),0)</f>
        <v>0</v>
      </c>
      <c r="AN81" s="47">
        <v>0</v>
      </c>
      <c r="AO81" s="36">
        <v>0</v>
      </c>
      <c r="AP81" s="72">
        <f t="shared" si="7"/>
        <v>0</v>
      </c>
      <c r="AQ81" s="49">
        <f>_xlfn.IFNA(VLOOKUP($I81,'ประกาศราคาZ-Makro'!$A:$K,11,FALSE),0)</f>
        <v>0</v>
      </c>
      <c r="AR81" s="47">
        <v>212</v>
      </c>
      <c r="AS81" s="36">
        <v>212</v>
      </c>
      <c r="AT81" s="50">
        <f t="shared" si="20"/>
        <v>0</v>
      </c>
      <c r="AU81" s="49">
        <f>_xlfn.IFNA(VLOOKUP($I81,'ประกาศราคาZ-Makro'!$A:$L,12,FALSE),0)</f>
        <v>0</v>
      </c>
      <c r="AV81" s="47">
        <v>0</v>
      </c>
      <c r="AW81" s="36">
        <v>0</v>
      </c>
      <c r="AX81" s="50">
        <f t="shared" si="9"/>
        <v>0</v>
      </c>
      <c r="AY81" s="49">
        <f>_xlfn.IFNA(VLOOKUP($I81,'ประกาศราคาZ-Makro'!$A:$M,13,FALSE),0)</f>
        <v>0</v>
      </c>
      <c r="AZ81" s="47">
        <v>0</v>
      </c>
      <c r="BA81" s="36">
        <v>0</v>
      </c>
      <c r="BB81" s="50">
        <f t="shared" si="10"/>
        <v>0</v>
      </c>
      <c r="BC81" s="76"/>
      <c r="BD81" s="2"/>
    </row>
    <row r="82" spans="1:56" x14ac:dyDescent="0.4">
      <c r="A82" s="2" t="s">
        <v>1038</v>
      </c>
      <c r="B82" s="2" t="s">
        <v>1035</v>
      </c>
      <c r="C82" s="2" t="s">
        <v>1037</v>
      </c>
      <c r="D82" s="2" t="s">
        <v>1043</v>
      </c>
      <c r="E82" s="45" t="s">
        <v>1624</v>
      </c>
      <c r="F82" s="73"/>
      <c r="G82" s="42" t="s">
        <v>1625</v>
      </c>
      <c r="H82" s="48" t="s">
        <v>43</v>
      </c>
      <c r="I82" s="35"/>
      <c r="J82" s="56">
        <v>0</v>
      </c>
      <c r="K82" s="49">
        <f>_xlfn.IFNA(VLOOKUP($I82,'ประกาศราคาZ-Makro'!$A:$K,4,FALSE),0)</f>
        <v>0</v>
      </c>
      <c r="L82" s="47">
        <v>0</v>
      </c>
      <c r="M82" s="36">
        <v>0</v>
      </c>
      <c r="N82" s="50">
        <f t="shared" ref="N82" si="196">IFERROR(IF(M82=0,0,M82-L82),0)</f>
        <v>0</v>
      </c>
      <c r="O82" s="49">
        <f>_xlfn.IFNA(VLOOKUP($I82,'ประกาศราคาZ-Makro'!$A:$K,5,FALSE),0)</f>
        <v>0</v>
      </c>
      <c r="P82" s="47">
        <v>0</v>
      </c>
      <c r="Q82" s="36">
        <v>0</v>
      </c>
      <c r="R82" s="50">
        <f t="shared" ref="R82" si="197">IFERROR(IF(Q82=0,0,Q82-P82),0)</f>
        <v>0</v>
      </c>
      <c r="S82" s="49">
        <f>_xlfn.IFNA(VLOOKUP($I82,'ประกาศราคาZ-Makro'!$A:$K,6,FALSE),0)</f>
        <v>0</v>
      </c>
      <c r="T82" s="47">
        <v>0</v>
      </c>
      <c r="U82" s="36">
        <v>0</v>
      </c>
      <c r="V82" s="50">
        <f t="shared" ref="V82" si="198">IFERROR(IF(U82=0,0,U82-T82),0)</f>
        <v>0</v>
      </c>
      <c r="W82" s="49">
        <f>_xlfn.IFNA(VLOOKUP($I82,'ประกาศราคาZ-Makro'!$A:$K,7,FALSE),0)</f>
        <v>0</v>
      </c>
      <c r="X82" s="47">
        <v>0</v>
      </c>
      <c r="Y82" s="36">
        <v>0</v>
      </c>
      <c r="Z82" s="50">
        <f t="shared" ref="Z82" si="199">IFERROR(IF(Y82=0,0,Y82-X82),0)</f>
        <v>0</v>
      </c>
      <c r="AA82" s="49">
        <f>_xlfn.IFNA(VLOOKUP($I82,'ประกาศราคาZ-Makro'!$A:$K,8,FALSE),0)</f>
        <v>0</v>
      </c>
      <c r="AB82" s="47">
        <v>0</v>
      </c>
      <c r="AC82" s="36">
        <v>0</v>
      </c>
      <c r="AD82" s="50">
        <f t="shared" ref="AD82" si="200">IFERROR(IF(AC82=0,0,AC82-AB82),0)</f>
        <v>0</v>
      </c>
      <c r="AE82" s="49">
        <f>_xlfn.IFNA(VLOOKUP($I82,'ประกาศราคาZ-Makro'!$A:$K,9,FALSE),0)</f>
        <v>0</v>
      </c>
      <c r="AF82" s="47">
        <v>0</v>
      </c>
      <c r="AG82" s="36">
        <v>0</v>
      </c>
      <c r="AH82" s="50">
        <f t="shared" ref="AH82" si="201">IFERROR(IF(AG82=0,0,AG82-AF82),0)</f>
        <v>0</v>
      </c>
      <c r="AI82" s="49">
        <f>_xlfn.IFNA(VLOOKUP($I82,'ประกาศราคาZ-Makro'!$A:$K,9,FALSE),0)</f>
        <v>0</v>
      </c>
      <c r="AJ82" s="47"/>
      <c r="AK82" s="36"/>
      <c r="AL82" s="50">
        <f t="shared" si="177"/>
        <v>0</v>
      </c>
      <c r="AM82" s="49">
        <f>_xlfn.IFNA(VLOOKUP($I82,'ประกาศราคาZ-Makro'!$A:$K,10,FALSE),0)</f>
        <v>0</v>
      </c>
      <c r="AN82" s="47">
        <v>206</v>
      </c>
      <c r="AO82" s="36">
        <v>206</v>
      </c>
      <c r="AP82" s="72">
        <f t="shared" si="7"/>
        <v>0</v>
      </c>
      <c r="AQ82" s="49">
        <f>_xlfn.IFNA(VLOOKUP($I82,'ประกาศราคาZ-Makro'!$A:$K,11,FALSE),0)</f>
        <v>0</v>
      </c>
      <c r="AR82" s="47">
        <v>235</v>
      </c>
      <c r="AS82" s="36">
        <v>235</v>
      </c>
      <c r="AT82" s="50">
        <f t="shared" ref="AT82" si="202">IFERROR(IF(AS82=0,0,AS82-AR82),0)</f>
        <v>0</v>
      </c>
      <c r="AU82" s="49">
        <f>_xlfn.IFNA(VLOOKUP($I82,'ประกาศราคาZ-Makro'!$A:$L,12,FALSE),0)</f>
        <v>0</v>
      </c>
      <c r="AV82" s="47">
        <v>0</v>
      </c>
      <c r="AW82" s="36">
        <v>0</v>
      </c>
      <c r="AX82" s="50">
        <f t="shared" ref="AX82" si="203">IFERROR(IF(AW82=0,0,AW82-AV82),0)</f>
        <v>0</v>
      </c>
      <c r="AY82" s="49">
        <f>_xlfn.IFNA(VLOOKUP($I82,'ประกาศราคาZ-Makro'!$A:$M,13,FALSE),0)</f>
        <v>0</v>
      </c>
      <c r="AZ82" s="47">
        <v>0</v>
      </c>
      <c r="BA82" s="36">
        <v>0</v>
      </c>
      <c r="BB82" s="50">
        <f t="shared" ref="BB82" si="204">IFERROR(IF(BA82=0,0,BA82-AZ82),0)</f>
        <v>0</v>
      </c>
      <c r="BC82" s="76"/>
      <c r="BD82" s="2"/>
    </row>
    <row r="83" spans="1:56" x14ac:dyDescent="0.4">
      <c r="A83" s="2" t="s">
        <v>1038</v>
      </c>
      <c r="B83" s="2" t="s">
        <v>1035</v>
      </c>
      <c r="C83" s="2" t="s">
        <v>1037</v>
      </c>
      <c r="D83" s="2" t="s">
        <v>1043</v>
      </c>
      <c r="E83" s="45" t="s">
        <v>1437</v>
      </c>
      <c r="F83" s="73"/>
      <c r="G83" s="42" t="s">
        <v>1438</v>
      </c>
      <c r="H83" s="48" t="s">
        <v>43</v>
      </c>
      <c r="I83" s="35"/>
      <c r="J83" s="56">
        <v>0</v>
      </c>
      <c r="K83" s="49">
        <f>_xlfn.IFNA(VLOOKUP($I83,'ประกาศราคาZ-Makro'!$A:$K,4,FALSE),0)</f>
        <v>0</v>
      </c>
      <c r="L83" s="47">
        <v>0</v>
      </c>
      <c r="M83" s="36">
        <v>0</v>
      </c>
      <c r="N83" s="50">
        <f t="shared" ref="N83" si="205">IFERROR(IF(M83=0,0,M83-L83),0)</f>
        <v>0</v>
      </c>
      <c r="O83" s="49">
        <f>_xlfn.IFNA(VLOOKUP($I83,'ประกาศราคาZ-Makro'!$A:$K,5,FALSE),0)</f>
        <v>0</v>
      </c>
      <c r="P83" s="47">
        <v>0</v>
      </c>
      <c r="Q83" s="36">
        <v>0</v>
      </c>
      <c r="R83" s="50">
        <f t="shared" ref="R83" si="206">IFERROR(IF(Q83=0,0,Q83-P83),0)</f>
        <v>0</v>
      </c>
      <c r="S83" s="49">
        <f>_xlfn.IFNA(VLOOKUP($I83,'ประกาศราคาZ-Makro'!$A:$K,6,FALSE),0)</f>
        <v>0</v>
      </c>
      <c r="T83" s="47">
        <v>0</v>
      </c>
      <c r="U83" s="36">
        <v>0</v>
      </c>
      <c r="V83" s="50">
        <f t="shared" ref="V83" si="207">IFERROR(IF(U83=0,0,U83-T83),0)</f>
        <v>0</v>
      </c>
      <c r="W83" s="49">
        <f>_xlfn.IFNA(VLOOKUP($I83,'ประกาศราคาZ-Makro'!$A:$K,7,FALSE),0)</f>
        <v>0</v>
      </c>
      <c r="X83" s="47">
        <v>0</v>
      </c>
      <c r="Y83" s="36">
        <v>0</v>
      </c>
      <c r="Z83" s="50">
        <f t="shared" ref="Z83" si="208">IFERROR(IF(Y83=0,0,Y83-X83),0)</f>
        <v>0</v>
      </c>
      <c r="AA83" s="49">
        <f>_xlfn.IFNA(VLOOKUP($I83,'ประกาศราคาZ-Makro'!$A:$K,8,FALSE),0)</f>
        <v>0</v>
      </c>
      <c r="AB83" s="47">
        <v>0</v>
      </c>
      <c r="AC83" s="36">
        <v>0</v>
      </c>
      <c r="AD83" s="50">
        <f t="shared" ref="AD83" si="209">IFERROR(IF(AC83=0,0,AC83-AB83),0)</f>
        <v>0</v>
      </c>
      <c r="AE83" s="49">
        <f>_xlfn.IFNA(VLOOKUP($I83,'ประกาศราคาZ-Makro'!$A:$K,9,FALSE),0)</f>
        <v>0</v>
      </c>
      <c r="AF83" s="47">
        <v>0</v>
      </c>
      <c r="AG83" s="36">
        <v>0</v>
      </c>
      <c r="AH83" s="50">
        <f t="shared" ref="AH83" si="210">IFERROR(IF(AG83=0,0,AG83-AF83),0)</f>
        <v>0</v>
      </c>
      <c r="AI83" s="49">
        <f>_xlfn.IFNA(VLOOKUP($I83,'ประกาศราคาZ-Makro'!$A:$K,9,FALSE),0)</f>
        <v>0</v>
      </c>
      <c r="AJ83" s="47"/>
      <c r="AK83" s="36"/>
      <c r="AL83" s="50">
        <f t="shared" si="177"/>
        <v>0</v>
      </c>
      <c r="AM83" s="49">
        <f>_xlfn.IFNA(VLOOKUP($I83,'ประกาศราคาZ-Makro'!$A:$K,10,FALSE),0)</f>
        <v>0</v>
      </c>
      <c r="AN83" s="47">
        <v>0</v>
      </c>
      <c r="AO83" s="36">
        <v>0</v>
      </c>
      <c r="AP83" s="72">
        <f t="shared" si="7"/>
        <v>0</v>
      </c>
      <c r="AQ83" s="49">
        <f>_xlfn.IFNA(VLOOKUP($I83,'ประกาศราคาZ-Makro'!$A:$K,11,FALSE),0)</f>
        <v>0</v>
      </c>
      <c r="AR83" s="47">
        <v>0</v>
      </c>
      <c r="AS83" s="36">
        <v>0</v>
      </c>
      <c r="AT83" s="50">
        <f t="shared" ref="AT83" si="211">IFERROR(IF(AS83=0,0,AS83-AR83),0)</f>
        <v>0</v>
      </c>
      <c r="AU83" s="49">
        <f>_xlfn.IFNA(VLOOKUP($I83,'ประกาศราคาZ-Makro'!$A:$L,12,FALSE),0)</f>
        <v>0</v>
      </c>
      <c r="AV83" s="47">
        <v>207</v>
      </c>
      <c r="AW83" s="36">
        <v>207</v>
      </c>
      <c r="AX83" s="50">
        <f t="shared" ref="AX83" si="212">IFERROR(IF(AW83=0,0,AW83-AV83),0)</f>
        <v>0</v>
      </c>
      <c r="AY83" s="49">
        <f>_xlfn.IFNA(VLOOKUP($I83,'ประกาศราคาZ-Makro'!$A:$M,13,FALSE),0)</f>
        <v>0</v>
      </c>
      <c r="AZ83" s="47">
        <v>207</v>
      </c>
      <c r="BA83" s="36">
        <v>207</v>
      </c>
      <c r="BB83" s="50">
        <f t="shared" si="10"/>
        <v>0</v>
      </c>
      <c r="BC83" s="76"/>
      <c r="BD83" s="2"/>
    </row>
    <row r="84" spans="1:56" x14ac:dyDescent="0.4">
      <c r="A84" s="2" t="s">
        <v>1038</v>
      </c>
      <c r="B84" s="2" t="s">
        <v>1035</v>
      </c>
      <c r="C84" s="2" t="s">
        <v>1037</v>
      </c>
      <c r="D84" s="2" t="s">
        <v>1043</v>
      </c>
      <c r="E84" s="45" t="s">
        <v>145</v>
      </c>
      <c r="F84" s="46" t="s">
        <v>134</v>
      </c>
      <c r="G84" s="37" t="s">
        <v>146</v>
      </c>
      <c r="H84" s="34" t="s">
        <v>43</v>
      </c>
      <c r="I84" s="35"/>
      <c r="J84" s="56">
        <v>0</v>
      </c>
      <c r="K84" s="49">
        <f>_xlfn.IFNA(VLOOKUP($I84,'ประกาศราคาZ-Makro'!$A:$K,4,FALSE),0)</f>
        <v>0</v>
      </c>
      <c r="L84" s="47">
        <v>0</v>
      </c>
      <c r="M84" s="36">
        <v>0</v>
      </c>
      <c r="N84" s="50">
        <f t="shared" si="0"/>
        <v>0</v>
      </c>
      <c r="O84" s="49">
        <f>_xlfn.IFNA(VLOOKUP($I84,'ประกาศราคาZ-Makro'!$A:$K,5,FALSE),0)</f>
        <v>0</v>
      </c>
      <c r="P84" s="47">
        <v>0</v>
      </c>
      <c r="Q84" s="36">
        <v>0</v>
      </c>
      <c r="R84" s="50">
        <f t="shared" si="18"/>
        <v>0</v>
      </c>
      <c r="S84" s="49">
        <f>_xlfn.IFNA(VLOOKUP($I84,'ประกาศราคาZ-Makro'!$A:$K,6,FALSE),0)</f>
        <v>0</v>
      </c>
      <c r="T84" s="47">
        <v>0</v>
      </c>
      <c r="U84" s="36">
        <v>0</v>
      </c>
      <c r="V84" s="50">
        <f t="shared" si="2"/>
        <v>0</v>
      </c>
      <c r="W84" s="49">
        <f>_xlfn.IFNA(VLOOKUP($I84,'ประกาศราคาZ-Makro'!$A:$K,7,FALSE),0)</f>
        <v>0</v>
      </c>
      <c r="X84" s="47">
        <v>0</v>
      </c>
      <c r="Y84" s="36">
        <v>0</v>
      </c>
      <c r="Z84" s="50">
        <f t="shared" si="3"/>
        <v>0</v>
      </c>
      <c r="AA84" s="49">
        <f>_xlfn.IFNA(VLOOKUP($I84,'ประกาศราคาZ-Makro'!$A:$K,8,FALSE),0)</f>
        <v>0</v>
      </c>
      <c r="AB84" s="47">
        <v>0</v>
      </c>
      <c r="AC84" s="36">
        <v>0</v>
      </c>
      <c r="AD84" s="50">
        <f t="shared" si="4"/>
        <v>0</v>
      </c>
      <c r="AE84" s="49">
        <f>_xlfn.IFNA(VLOOKUP($I84,'ประกาศราคาZ-Makro'!$A:$K,9,FALSE),0)</f>
        <v>0</v>
      </c>
      <c r="AF84" s="47">
        <v>0</v>
      </c>
      <c r="AG84" s="36">
        <v>0</v>
      </c>
      <c r="AH84" s="50">
        <f t="shared" si="19"/>
        <v>0</v>
      </c>
      <c r="AI84" s="49">
        <f>_xlfn.IFNA(VLOOKUP($I84,'ประกาศราคาZ-Makro'!$A:$K,9,FALSE),0)</f>
        <v>0</v>
      </c>
      <c r="AJ84" s="47"/>
      <c r="AK84" s="36"/>
      <c r="AL84" s="50">
        <f t="shared" si="177"/>
        <v>0</v>
      </c>
      <c r="AM84" s="49">
        <f>_xlfn.IFNA(VLOOKUP($I84,'ประกาศราคาZ-Makro'!$A:$K,10,FALSE),0)</f>
        <v>0</v>
      </c>
      <c r="AN84" s="47">
        <v>177</v>
      </c>
      <c r="AO84" s="36">
        <v>177</v>
      </c>
      <c r="AP84" s="72">
        <f t="shared" si="7"/>
        <v>0</v>
      </c>
      <c r="AQ84" s="49">
        <f>_xlfn.IFNA(VLOOKUP($I84,'ประกาศราคาZ-Makro'!$A:$K,11,FALSE),0)</f>
        <v>0</v>
      </c>
      <c r="AR84" s="47">
        <v>0</v>
      </c>
      <c r="AS84" s="36">
        <v>0</v>
      </c>
      <c r="AT84" s="50">
        <f t="shared" si="20"/>
        <v>0</v>
      </c>
      <c r="AU84" s="49">
        <f>_xlfn.IFNA(VLOOKUP($I84,'ประกาศราคาZ-Makro'!$A:$L,12,FALSE),0)</f>
        <v>0</v>
      </c>
      <c r="AV84" s="47">
        <v>0</v>
      </c>
      <c r="AW84" s="36">
        <v>0</v>
      </c>
      <c r="AX84" s="50">
        <f t="shared" si="9"/>
        <v>0</v>
      </c>
      <c r="AY84" s="49">
        <f>_xlfn.IFNA(VLOOKUP($I84,'ประกาศราคาZ-Makro'!$A:$M,13,FALSE),0)</f>
        <v>0</v>
      </c>
      <c r="AZ84" s="47">
        <v>0</v>
      </c>
      <c r="BA84" s="36">
        <v>0</v>
      </c>
      <c r="BB84" s="50">
        <f t="shared" si="10"/>
        <v>0</v>
      </c>
      <c r="BC84" s="76"/>
      <c r="BD84" s="2"/>
    </row>
    <row r="85" spans="1:56" x14ac:dyDescent="0.4">
      <c r="A85" s="2" t="s">
        <v>1038</v>
      </c>
      <c r="B85" s="2" t="s">
        <v>1035</v>
      </c>
      <c r="C85" s="2" t="s">
        <v>1037</v>
      </c>
      <c r="D85" s="2" t="s">
        <v>1043</v>
      </c>
      <c r="E85" s="45" t="s">
        <v>350</v>
      </c>
      <c r="F85" s="46"/>
      <c r="G85" s="42" t="s">
        <v>351</v>
      </c>
      <c r="H85" s="48" t="s">
        <v>43</v>
      </c>
      <c r="I85" s="35"/>
      <c r="J85" s="56">
        <v>0</v>
      </c>
      <c r="K85" s="49">
        <f>_xlfn.IFNA(VLOOKUP($I85,'ประกาศราคาZ-Makro'!$A:$K,4,FALSE),0)</f>
        <v>0</v>
      </c>
      <c r="L85" s="47">
        <v>0</v>
      </c>
      <c r="M85" s="36">
        <v>0</v>
      </c>
      <c r="N85" s="50">
        <f t="shared" si="0"/>
        <v>0</v>
      </c>
      <c r="O85" s="49">
        <f>_xlfn.IFNA(VLOOKUP($I85,'ประกาศราคาZ-Makro'!$A:$K,5,FALSE),0)</f>
        <v>0</v>
      </c>
      <c r="P85" s="47" t="s">
        <v>1090</v>
      </c>
      <c r="Q85" s="36" t="s">
        <v>1090</v>
      </c>
      <c r="R85" s="50">
        <f t="shared" si="18"/>
        <v>0</v>
      </c>
      <c r="S85" s="49">
        <f>_xlfn.IFNA(VLOOKUP($I85,'ประกาศราคาZ-Makro'!$A:$K,6,FALSE),0)</f>
        <v>0</v>
      </c>
      <c r="T85" s="47">
        <v>0</v>
      </c>
      <c r="U85" s="36">
        <v>0</v>
      </c>
      <c r="V85" s="50">
        <f t="shared" si="2"/>
        <v>0</v>
      </c>
      <c r="W85" s="49">
        <f>_xlfn.IFNA(VLOOKUP($I85,'ประกาศราคาZ-Makro'!$A:$K,7,FALSE),0)</f>
        <v>0</v>
      </c>
      <c r="X85" s="47">
        <v>129</v>
      </c>
      <c r="Y85" s="36">
        <v>129</v>
      </c>
      <c r="Z85" s="50">
        <f t="shared" si="3"/>
        <v>0</v>
      </c>
      <c r="AA85" s="49">
        <f>_xlfn.IFNA(VLOOKUP($I85,'ประกาศราคาZ-Makro'!$A:$K,8,FALSE),0)</f>
        <v>0</v>
      </c>
      <c r="AB85" s="47">
        <v>129</v>
      </c>
      <c r="AC85" s="36">
        <v>129</v>
      </c>
      <c r="AD85" s="50">
        <f t="shared" si="4"/>
        <v>0</v>
      </c>
      <c r="AE85" s="49">
        <f>_xlfn.IFNA(VLOOKUP($I85,'ประกาศราคาZ-Makro'!$A:$K,9,FALSE),0)</f>
        <v>0</v>
      </c>
      <c r="AF85" s="47" t="s">
        <v>1090</v>
      </c>
      <c r="AG85" s="36" t="s">
        <v>1090</v>
      </c>
      <c r="AH85" s="50">
        <f t="shared" si="19"/>
        <v>0</v>
      </c>
      <c r="AI85" s="49">
        <f>_xlfn.IFNA(VLOOKUP($I85,'ประกาศราคาZ-Makro'!$A:$K,9,FALSE),0)</f>
        <v>0</v>
      </c>
      <c r="AJ85" s="47"/>
      <c r="AK85" s="36"/>
      <c r="AL85" s="50">
        <f t="shared" si="177"/>
        <v>0</v>
      </c>
      <c r="AM85" s="49">
        <f>_xlfn.IFNA(VLOOKUP($I85,'ประกาศราคาZ-Makro'!$A:$K,10,FALSE),0)</f>
        <v>0</v>
      </c>
      <c r="AN85" s="47">
        <v>141</v>
      </c>
      <c r="AO85" s="36">
        <v>141</v>
      </c>
      <c r="AP85" s="72">
        <f t="shared" si="7"/>
        <v>0</v>
      </c>
      <c r="AQ85" s="49">
        <f>_xlfn.IFNA(VLOOKUP($I85,'ประกาศราคาZ-Makro'!$A:$K,11,FALSE),0)</f>
        <v>0</v>
      </c>
      <c r="AR85" s="47">
        <v>141</v>
      </c>
      <c r="AS85" s="36">
        <v>141</v>
      </c>
      <c r="AT85" s="50">
        <f t="shared" si="20"/>
        <v>0</v>
      </c>
      <c r="AU85" s="49">
        <f>_xlfn.IFNA(VLOOKUP($I85,'ประกาศราคาZ-Makro'!$A:$L,12,FALSE),0)</f>
        <v>0</v>
      </c>
      <c r="AV85" s="47">
        <v>156</v>
      </c>
      <c r="AW85" s="36">
        <v>156</v>
      </c>
      <c r="AX85" s="50">
        <f t="shared" si="9"/>
        <v>0</v>
      </c>
      <c r="AY85" s="49">
        <f>_xlfn.IFNA(VLOOKUP($I85,'ประกาศราคาZ-Makro'!$A:$M,13,FALSE),0)</f>
        <v>0</v>
      </c>
      <c r="AZ85" s="47">
        <v>156</v>
      </c>
      <c r="BA85" s="36">
        <v>156</v>
      </c>
      <c r="BB85" s="50">
        <f t="shared" si="10"/>
        <v>0</v>
      </c>
      <c r="BC85" s="76"/>
      <c r="BD85" s="2"/>
    </row>
    <row r="86" spans="1:56" x14ac:dyDescent="0.4">
      <c r="A86" s="2" t="s">
        <v>1038</v>
      </c>
      <c r="B86" s="2" t="s">
        <v>1035</v>
      </c>
      <c r="C86" s="2" t="s">
        <v>1037</v>
      </c>
      <c r="D86" s="2" t="s">
        <v>1043</v>
      </c>
      <c r="E86" s="45" t="s">
        <v>1187</v>
      </c>
      <c r="F86" s="73"/>
      <c r="G86" s="42" t="s">
        <v>1264</v>
      </c>
      <c r="H86" s="48" t="s">
        <v>43</v>
      </c>
      <c r="I86" s="35"/>
      <c r="J86" s="56">
        <v>0</v>
      </c>
      <c r="K86" s="49">
        <f>_xlfn.IFNA(VLOOKUP($I86,'ประกาศราคาZ-Makro'!$A:$K,4,FALSE),0)</f>
        <v>0</v>
      </c>
      <c r="L86" s="47">
        <v>0</v>
      </c>
      <c r="M86" s="36">
        <v>0</v>
      </c>
      <c r="N86" s="50">
        <f t="shared" ref="N86" si="213">IFERROR(IF(M86=0,0,M86-L86),0)</f>
        <v>0</v>
      </c>
      <c r="O86" s="49">
        <f>_xlfn.IFNA(VLOOKUP($I86,'ประกาศราคาZ-Makro'!$A:$K,5,FALSE),0)</f>
        <v>0</v>
      </c>
      <c r="P86" s="47" t="s">
        <v>1090</v>
      </c>
      <c r="Q86" s="36" t="s">
        <v>1090</v>
      </c>
      <c r="R86" s="50">
        <f t="shared" ref="R86" si="214">IFERROR(IF(Q86=0,0,Q86-P86),0)</f>
        <v>0</v>
      </c>
      <c r="S86" s="49">
        <f>_xlfn.IFNA(VLOOKUP($I86,'ประกาศราคาZ-Makro'!$A:$K,6,FALSE),0)</f>
        <v>0</v>
      </c>
      <c r="T86" s="47">
        <v>0</v>
      </c>
      <c r="U86" s="36">
        <v>0</v>
      </c>
      <c r="V86" s="50">
        <f t="shared" ref="V86" si="215">IFERROR(IF(U86=0,0,U86-T86),0)</f>
        <v>0</v>
      </c>
      <c r="W86" s="49">
        <f>_xlfn.IFNA(VLOOKUP($I86,'ประกาศราคาZ-Makro'!$A:$K,7,FALSE),0)</f>
        <v>0</v>
      </c>
      <c r="X86" s="47">
        <v>110</v>
      </c>
      <c r="Y86" s="36">
        <v>110</v>
      </c>
      <c r="Z86" s="50">
        <f t="shared" ref="Z86" si="216">IFERROR(IF(Y86=0,0,Y86-X86),0)</f>
        <v>0</v>
      </c>
      <c r="AA86" s="49">
        <f>_xlfn.IFNA(VLOOKUP($I86,'ประกาศราคาZ-Makro'!$A:$K,8,FALSE),0)</f>
        <v>0</v>
      </c>
      <c r="AB86" s="47">
        <v>110</v>
      </c>
      <c r="AC86" s="36">
        <v>110</v>
      </c>
      <c r="AD86" s="50">
        <f t="shared" ref="AD86" si="217">IFERROR(IF(AC86=0,0,AC86-AB86),0)</f>
        <v>0</v>
      </c>
      <c r="AE86" s="49">
        <f>_xlfn.IFNA(VLOOKUP($I86,'ประกาศราคาZ-Makro'!$A:$K,9,FALSE),0)</f>
        <v>0</v>
      </c>
      <c r="AF86" s="47">
        <v>0</v>
      </c>
      <c r="AG86" s="36">
        <v>0</v>
      </c>
      <c r="AH86" s="50">
        <f t="shared" ref="AH86" si="218">IFERROR(IF(AG86=0,0,AG86-AF86),0)</f>
        <v>0</v>
      </c>
      <c r="AI86" s="49">
        <f>_xlfn.IFNA(VLOOKUP($I86,'ประกาศราคาZ-Makro'!$A:$K,9,FALSE),0)</f>
        <v>0</v>
      </c>
      <c r="AJ86" s="47"/>
      <c r="AK86" s="36"/>
      <c r="AL86" s="50">
        <f t="shared" si="177"/>
        <v>0</v>
      </c>
      <c r="AM86" s="49">
        <f>_xlfn.IFNA(VLOOKUP($I86,'ประกาศราคาZ-Makro'!$A:$K,10,FALSE),0)</f>
        <v>0</v>
      </c>
      <c r="AN86" s="47">
        <v>0</v>
      </c>
      <c r="AO86" s="36">
        <v>0</v>
      </c>
      <c r="AP86" s="72">
        <f t="shared" ref="AP86:AP168" si="219">IFERROR(IF(AO86=0,0,AO86-AN86),0)</f>
        <v>0</v>
      </c>
      <c r="AQ86" s="49">
        <f>_xlfn.IFNA(VLOOKUP($I86,'ประกาศราคาZ-Makro'!$A:$K,11,FALSE),0)</f>
        <v>0</v>
      </c>
      <c r="AR86" s="47">
        <v>122</v>
      </c>
      <c r="AS86" s="36">
        <v>122</v>
      </c>
      <c r="AT86" s="50">
        <f t="shared" ref="AT86" si="220">IFERROR(IF(AS86=0,0,AS86-AR86),0)</f>
        <v>0</v>
      </c>
      <c r="AU86" s="49">
        <f>_xlfn.IFNA(VLOOKUP($I86,'ประกาศราคาZ-Makro'!$A:$L,12,FALSE),0)</f>
        <v>0</v>
      </c>
      <c r="AV86" s="47">
        <v>0</v>
      </c>
      <c r="AW86" s="36">
        <v>0</v>
      </c>
      <c r="AX86" s="50">
        <f t="shared" si="9"/>
        <v>0</v>
      </c>
      <c r="AY86" s="49">
        <f>_xlfn.IFNA(VLOOKUP($I86,'ประกาศราคาZ-Makro'!$A:$M,13,FALSE),0)</f>
        <v>0</v>
      </c>
      <c r="AZ86" s="47">
        <v>0</v>
      </c>
      <c r="BA86" s="36">
        <v>0</v>
      </c>
      <c r="BB86" s="50">
        <f t="shared" si="10"/>
        <v>0</v>
      </c>
      <c r="BC86" s="76"/>
      <c r="BD86" s="2"/>
    </row>
    <row r="87" spans="1:56" x14ac:dyDescent="0.4">
      <c r="A87" s="2" t="s">
        <v>1038</v>
      </c>
      <c r="B87" s="2" t="s">
        <v>1035</v>
      </c>
      <c r="C87" s="2" t="s">
        <v>1037</v>
      </c>
      <c r="D87" s="2" t="s">
        <v>1043</v>
      </c>
      <c r="E87" s="45" t="s">
        <v>1196</v>
      </c>
      <c r="F87" s="73"/>
      <c r="G87" s="42" t="s">
        <v>1265</v>
      </c>
      <c r="H87" s="48" t="s">
        <v>43</v>
      </c>
      <c r="I87" s="35"/>
      <c r="J87" s="56">
        <v>0</v>
      </c>
      <c r="K87" s="49">
        <f>_xlfn.IFNA(VLOOKUP($I87,'ประกาศราคาZ-Makro'!$A:$K,4,FALSE),0)</f>
        <v>0</v>
      </c>
      <c r="L87" s="47">
        <v>0</v>
      </c>
      <c r="M87" s="36">
        <v>0</v>
      </c>
      <c r="N87" s="50">
        <f t="shared" ref="N87" si="221">IFERROR(IF(M87=0,0,M87-L87),0)</f>
        <v>0</v>
      </c>
      <c r="O87" s="49">
        <f>_xlfn.IFNA(VLOOKUP($I87,'ประกาศราคาZ-Makro'!$A:$K,5,FALSE),0)</f>
        <v>0</v>
      </c>
      <c r="P87" s="47">
        <v>0</v>
      </c>
      <c r="Q87" s="36">
        <v>0</v>
      </c>
      <c r="R87" s="50">
        <f t="shared" ref="R87" si="222">IFERROR(IF(Q87=0,0,Q87-P87),0)</f>
        <v>0</v>
      </c>
      <c r="S87" s="49">
        <f>_xlfn.IFNA(VLOOKUP($I87,'ประกาศราคาZ-Makro'!$A:$K,6,FALSE),0)</f>
        <v>0</v>
      </c>
      <c r="T87" s="47">
        <v>0</v>
      </c>
      <c r="U87" s="36">
        <v>0</v>
      </c>
      <c r="V87" s="50">
        <f t="shared" ref="V87" si="223">IFERROR(IF(U87=0,0,U87-T87),0)</f>
        <v>0</v>
      </c>
      <c r="W87" s="49">
        <f>_xlfn.IFNA(VLOOKUP($I87,'ประกาศราคาZ-Makro'!$A:$K,7,FALSE),0)</f>
        <v>0</v>
      </c>
      <c r="X87" s="47">
        <v>129</v>
      </c>
      <c r="Y87" s="36">
        <v>129</v>
      </c>
      <c r="Z87" s="50">
        <f t="shared" ref="Z87" si="224">IFERROR(IF(Y87=0,0,Y87-X87),0)</f>
        <v>0</v>
      </c>
      <c r="AA87" s="49">
        <f>_xlfn.IFNA(VLOOKUP($I87,'ประกาศราคาZ-Makro'!$A:$K,8,FALSE),0)</f>
        <v>0</v>
      </c>
      <c r="AB87" s="47">
        <v>129</v>
      </c>
      <c r="AC87" s="36">
        <v>129</v>
      </c>
      <c r="AD87" s="50">
        <f t="shared" ref="AD87" si="225">IFERROR(IF(AC87=0,0,AC87-AB87),0)</f>
        <v>0</v>
      </c>
      <c r="AE87" s="49">
        <f>_xlfn.IFNA(VLOOKUP($I87,'ประกาศราคาZ-Makro'!$A:$K,9,FALSE),0)</f>
        <v>0</v>
      </c>
      <c r="AF87" s="47">
        <v>0</v>
      </c>
      <c r="AG87" s="36">
        <v>0</v>
      </c>
      <c r="AH87" s="50">
        <f t="shared" ref="AH87" si="226">IFERROR(IF(AG87=0,0,AG87-AF87),0)</f>
        <v>0</v>
      </c>
      <c r="AI87" s="49">
        <f>_xlfn.IFNA(VLOOKUP($I87,'ประกาศราคาZ-Makro'!$A:$K,9,FALSE),0)</f>
        <v>0</v>
      </c>
      <c r="AJ87" s="47"/>
      <c r="AK87" s="36"/>
      <c r="AL87" s="50">
        <f t="shared" si="177"/>
        <v>0</v>
      </c>
      <c r="AM87" s="49">
        <f>_xlfn.IFNA(VLOOKUP($I87,'ประกาศราคาZ-Makro'!$A:$K,10,FALSE),0)</f>
        <v>0</v>
      </c>
      <c r="AN87" s="47">
        <v>0</v>
      </c>
      <c r="AO87" s="36">
        <v>0</v>
      </c>
      <c r="AP87" s="72">
        <f t="shared" si="219"/>
        <v>0</v>
      </c>
      <c r="AQ87" s="49">
        <f>_xlfn.IFNA(VLOOKUP($I87,'ประกาศราคาZ-Makro'!$A:$K,11,FALSE),0)</f>
        <v>0</v>
      </c>
      <c r="AR87" s="47">
        <v>131</v>
      </c>
      <c r="AS87" s="36">
        <v>131</v>
      </c>
      <c r="AT87" s="50">
        <f t="shared" ref="AT87" si="227">IFERROR(IF(AS87=0,0,AS87-AR87),0)</f>
        <v>0</v>
      </c>
      <c r="AU87" s="49">
        <f>_xlfn.IFNA(VLOOKUP($I87,'ประกาศราคาZ-Makro'!$A:$L,12,FALSE),0)</f>
        <v>0</v>
      </c>
      <c r="AV87" s="47">
        <v>0</v>
      </c>
      <c r="AW87" s="36">
        <v>0</v>
      </c>
      <c r="AX87" s="50">
        <f t="shared" si="9"/>
        <v>0</v>
      </c>
      <c r="AY87" s="49">
        <f>_xlfn.IFNA(VLOOKUP($I87,'ประกาศราคาZ-Makro'!$A:$M,13,FALSE),0)</f>
        <v>0</v>
      </c>
      <c r="AZ87" s="47">
        <v>0</v>
      </c>
      <c r="BA87" s="36">
        <v>0</v>
      </c>
      <c r="BB87" s="50">
        <f t="shared" si="10"/>
        <v>0</v>
      </c>
      <c r="BC87" s="76"/>
      <c r="BD87" s="2"/>
    </row>
    <row r="88" spans="1:56" x14ac:dyDescent="0.4">
      <c r="A88" s="2" t="s">
        <v>1038</v>
      </c>
      <c r="B88" s="2" t="s">
        <v>1035</v>
      </c>
      <c r="C88" s="2" t="s">
        <v>1037</v>
      </c>
      <c r="D88" s="2" t="s">
        <v>1043</v>
      </c>
      <c r="E88" s="45" t="s">
        <v>826</v>
      </c>
      <c r="F88" s="46"/>
      <c r="G88" s="42" t="s">
        <v>827</v>
      </c>
      <c r="H88" s="34" t="s">
        <v>43</v>
      </c>
      <c r="I88" s="35"/>
      <c r="J88" s="56">
        <v>0</v>
      </c>
      <c r="K88" s="49">
        <f>_xlfn.IFNA(VLOOKUP($I88,'ประกาศราคาZ-Makro'!$A:$K,4,FALSE),0)</f>
        <v>0</v>
      </c>
      <c r="L88" s="47">
        <v>0</v>
      </c>
      <c r="M88" s="36">
        <v>0</v>
      </c>
      <c r="N88" s="50">
        <f t="shared" si="0"/>
        <v>0</v>
      </c>
      <c r="O88" s="49">
        <f>_xlfn.IFNA(VLOOKUP($I88,'ประกาศราคาZ-Makro'!$A:$K,5,FALSE),0)</f>
        <v>0</v>
      </c>
      <c r="P88" s="47">
        <v>0</v>
      </c>
      <c r="Q88" s="36">
        <v>0</v>
      </c>
      <c r="R88" s="50">
        <f t="shared" si="18"/>
        <v>0</v>
      </c>
      <c r="S88" s="49">
        <f>_xlfn.IFNA(VLOOKUP($I88,'ประกาศราคาZ-Makro'!$A:$K,6,FALSE),0)</f>
        <v>0</v>
      </c>
      <c r="T88" s="47">
        <v>0</v>
      </c>
      <c r="U88" s="36">
        <v>0</v>
      </c>
      <c r="V88" s="50">
        <f t="shared" si="2"/>
        <v>0</v>
      </c>
      <c r="W88" s="49">
        <f>_xlfn.IFNA(VLOOKUP($I88,'ประกาศราคาZ-Makro'!$A:$K,7,FALSE),0)</f>
        <v>0</v>
      </c>
      <c r="X88" s="47">
        <v>0</v>
      </c>
      <c r="Y88" s="36">
        <v>0</v>
      </c>
      <c r="Z88" s="50">
        <f t="shared" si="3"/>
        <v>0</v>
      </c>
      <c r="AA88" s="49">
        <f>_xlfn.IFNA(VLOOKUP($I88,'ประกาศราคาZ-Makro'!$A:$K,8,FALSE),0)</f>
        <v>0</v>
      </c>
      <c r="AB88" s="47">
        <v>0</v>
      </c>
      <c r="AC88" s="36">
        <v>0</v>
      </c>
      <c r="AD88" s="50">
        <f t="shared" si="4"/>
        <v>0</v>
      </c>
      <c r="AE88" s="49">
        <f>_xlfn.IFNA(VLOOKUP($I88,'ประกาศราคาZ-Makro'!$A:$K,9,FALSE),0)</f>
        <v>0</v>
      </c>
      <c r="AF88" s="47">
        <v>0</v>
      </c>
      <c r="AG88" s="36">
        <v>0</v>
      </c>
      <c r="AH88" s="50">
        <f t="shared" si="19"/>
        <v>0</v>
      </c>
      <c r="AI88" s="49">
        <f>_xlfn.IFNA(VLOOKUP($I88,'ประกาศราคาZ-Makro'!$A:$K,9,FALSE),0)</f>
        <v>0</v>
      </c>
      <c r="AJ88" s="47"/>
      <c r="AK88" s="36"/>
      <c r="AL88" s="50">
        <f t="shared" si="177"/>
        <v>0</v>
      </c>
      <c r="AM88" s="49">
        <f>_xlfn.IFNA(VLOOKUP($I88,'ประกาศราคาZ-Makro'!$A:$K,10,FALSE),0)</f>
        <v>0</v>
      </c>
      <c r="AN88" s="47">
        <v>0</v>
      </c>
      <c r="AO88" s="36">
        <v>0</v>
      </c>
      <c r="AP88" s="72">
        <f t="shared" si="219"/>
        <v>0</v>
      </c>
      <c r="AQ88" s="49">
        <f>_xlfn.IFNA(VLOOKUP($I88,'ประกาศราคาZ-Makro'!$A:$K,11,FALSE),0)</f>
        <v>0</v>
      </c>
      <c r="AR88" s="47">
        <v>0</v>
      </c>
      <c r="AS88" s="36">
        <v>0</v>
      </c>
      <c r="AT88" s="50">
        <f t="shared" si="20"/>
        <v>0</v>
      </c>
      <c r="AU88" s="49">
        <f>_xlfn.IFNA(VLOOKUP($I88,'ประกาศราคาZ-Makro'!$A:$L,12,FALSE),0)</f>
        <v>0</v>
      </c>
      <c r="AV88" s="47">
        <v>0</v>
      </c>
      <c r="AW88" s="36">
        <v>0</v>
      </c>
      <c r="AX88" s="50">
        <f t="shared" si="9"/>
        <v>0</v>
      </c>
      <c r="AY88" s="49">
        <f>_xlfn.IFNA(VLOOKUP($I88,'ประกาศราคาZ-Makro'!$A:$M,13,FALSE),0)</f>
        <v>0</v>
      </c>
      <c r="AZ88" s="47">
        <v>0</v>
      </c>
      <c r="BA88" s="36">
        <v>0</v>
      </c>
      <c r="BB88" s="50">
        <f t="shared" si="10"/>
        <v>0</v>
      </c>
      <c r="BC88" s="76"/>
      <c r="BD88" s="2"/>
    </row>
    <row r="89" spans="1:56" x14ac:dyDescent="0.4">
      <c r="A89" s="2" t="s">
        <v>1038</v>
      </c>
      <c r="B89" s="2" t="s">
        <v>1035</v>
      </c>
      <c r="C89" s="2" t="s">
        <v>1037</v>
      </c>
      <c r="D89" s="2" t="s">
        <v>1043</v>
      </c>
      <c r="E89" s="45" t="s">
        <v>938</v>
      </c>
      <c r="F89" s="46"/>
      <c r="G89" s="42" t="s">
        <v>939</v>
      </c>
      <c r="H89" s="48" t="s">
        <v>43</v>
      </c>
      <c r="I89" s="58"/>
      <c r="J89" s="57">
        <v>0</v>
      </c>
      <c r="K89" s="49">
        <f>_xlfn.IFNA(VLOOKUP($I89,'ประกาศราคาZ-Makro'!$A:$K,4,FALSE),0)</f>
        <v>0</v>
      </c>
      <c r="L89" s="47">
        <v>0</v>
      </c>
      <c r="M89" s="59">
        <v>0</v>
      </c>
      <c r="N89" s="50">
        <f t="shared" si="0"/>
        <v>0</v>
      </c>
      <c r="O89" s="49">
        <f>_xlfn.IFNA(VLOOKUP($I89,'ประกาศราคาZ-Makro'!$A:$K,5,FALSE),0)</f>
        <v>0</v>
      </c>
      <c r="P89" s="47">
        <v>0</v>
      </c>
      <c r="Q89" s="59">
        <v>0</v>
      </c>
      <c r="R89" s="50">
        <f t="shared" si="18"/>
        <v>0</v>
      </c>
      <c r="S89" s="49">
        <f>_xlfn.IFNA(VLOOKUP($I89,'ประกาศราคาZ-Makro'!$A:$K,6,FALSE),0)</f>
        <v>0</v>
      </c>
      <c r="T89" s="47">
        <v>214</v>
      </c>
      <c r="U89" s="59">
        <v>210</v>
      </c>
      <c r="V89" s="50">
        <f t="shared" si="2"/>
        <v>-4</v>
      </c>
      <c r="W89" s="49">
        <f>_xlfn.IFNA(VLOOKUP($I89,'ประกาศราคาZ-Makro'!$A:$K,7,FALSE),0)</f>
        <v>0</v>
      </c>
      <c r="X89" s="47">
        <v>0</v>
      </c>
      <c r="Y89" s="59">
        <v>0</v>
      </c>
      <c r="Z89" s="50">
        <f t="shared" si="3"/>
        <v>0</v>
      </c>
      <c r="AA89" s="49">
        <f>_xlfn.IFNA(VLOOKUP($I89,'ประกาศราคาZ-Makro'!$A:$K,8,FALSE),0)</f>
        <v>0</v>
      </c>
      <c r="AB89" s="47">
        <v>215</v>
      </c>
      <c r="AC89" s="59">
        <v>211</v>
      </c>
      <c r="AD89" s="50">
        <f t="shared" si="4"/>
        <v>-4</v>
      </c>
      <c r="AE89" s="49">
        <f>_xlfn.IFNA(VLOOKUP($I89,'ประกาศราคาZ-Makro'!$A:$K,9,FALSE),0)</f>
        <v>0</v>
      </c>
      <c r="AF89" s="47">
        <v>0</v>
      </c>
      <c r="AG89" s="59">
        <v>0</v>
      </c>
      <c r="AH89" s="50">
        <f t="shared" si="19"/>
        <v>0</v>
      </c>
      <c r="AI89" s="49">
        <f>_xlfn.IFNA(VLOOKUP($I89,'ประกาศราคาZ-Makro'!$A:$K,9,FALSE),0)</f>
        <v>0</v>
      </c>
      <c r="AJ89" s="47"/>
      <c r="AK89" s="59"/>
      <c r="AL89" s="50">
        <f t="shared" si="177"/>
        <v>0</v>
      </c>
      <c r="AM89" s="49">
        <f>_xlfn.IFNA(VLOOKUP($I89,'ประกาศราคาZ-Makro'!$A:$K,10,FALSE),0)</f>
        <v>0</v>
      </c>
      <c r="AN89" s="47">
        <v>0</v>
      </c>
      <c r="AO89" s="36">
        <v>0</v>
      </c>
      <c r="AP89" s="72">
        <f t="shared" si="219"/>
        <v>0</v>
      </c>
      <c r="AQ89" s="49">
        <f>_xlfn.IFNA(VLOOKUP($I89,'ประกาศราคาZ-Makro'!$A:$K,11,FALSE),0)</f>
        <v>0</v>
      </c>
      <c r="AR89" s="47">
        <v>0</v>
      </c>
      <c r="AS89" s="59">
        <v>0</v>
      </c>
      <c r="AT89" s="50">
        <f t="shared" si="20"/>
        <v>0</v>
      </c>
      <c r="AU89" s="49">
        <f>_xlfn.IFNA(VLOOKUP($I89,'ประกาศราคาZ-Makro'!$A:$L,12,FALSE),0)</f>
        <v>0</v>
      </c>
      <c r="AV89" s="47">
        <v>211</v>
      </c>
      <c r="AW89" s="59">
        <v>207</v>
      </c>
      <c r="AX89" s="50">
        <f t="shared" si="9"/>
        <v>-4</v>
      </c>
      <c r="AY89" s="49">
        <f>_xlfn.IFNA(VLOOKUP($I89,'ประกาศราคาZ-Makro'!$A:$M,13,FALSE),0)</f>
        <v>0</v>
      </c>
      <c r="AZ89" s="47">
        <v>211</v>
      </c>
      <c r="BA89" s="59">
        <v>207</v>
      </c>
      <c r="BB89" s="50">
        <f t="shared" si="10"/>
        <v>-4</v>
      </c>
      <c r="BC89" s="76"/>
      <c r="BD89" s="2"/>
    </row>
    <row r="90" spans="1:56" x14ac:dyDescent="0.4">
      <c r="A90" s="2" t="s">
        <v>1038</v>
      </c>
      <c r="B90" s="2" t="s">
        <v>1035</v>
      </c>
      <c r="C90" s="2" t="s">
        <v>1037</v>
      </c>
      <c r="D90" s="2" t="s">
        <v>1040</v>
      </c>
      <c r="E90" s="45" t="s">
        <v>1671</v>
      </c>
      <c r="F90" s="73"/>
      <c r="G90" s="42" t="s">
        <v>1672</v>
      </c>
      <c r="H90" s="48" t="s">
        <v>43</v>
      </c>
      <c r="I90" s="58"/>
      <c r="J90" s="57">
        <v>0</v>
      </c>
      <c r="K90" s="49">
        <f>_xlfn.IFNA(VLOOKUP($I90,'ประกาศราคาZ-Makro'!$A:$K,4,FALSE),0)</f>
        <v>0</v>
      </c>
      <c r="L90" s="47">
        <v>0</v>
      </c>
      <c r="M90" s="59">
        <v>0</v>
      </c>
      <c r="N90" s="50">
        <f t="shared" si="0"/>
        <v>0</v>
      </c>
      <c r="O90" s="49">
        <f>_xlfn.IFNA(VLOOKUP($I90,'ประกาศราคาZ-Makro'!$A:$K,5,FALSE),0)</f>
        <v>0</v>
      </c>
      <c r="P90" s="47">
        <v>0</v>
      </c>
      <c r="Q90" s="59">
        <v>0</v>
      </c>
      <c r="R90" s="50">
        <f t="shared" si="18"/>
        <v>0</v>
      </c>
      <c r="S90" s="49">
        <f>_xlfn.IFNA(VLOOKUP($I90,'ประกาศราคาZ-Makro'!$A:$K,6,FALSE),0)</f>
        <v>0</v>
      </c>
      <c r="T90" s="47">
        <v>221</v>
      </c>
      <c r="U90" s="59">
        <v>217</v>
      </c>
      <c r="V90" s="50">
        <f t="shared" si="2"/>
        <v>-4</v>
      </c>
      <c r="W90" s="49">
        <f>_xlfn.IFNA(VLOOKUP($I90,'ประกาศราคาZ-Makro'!$A:$K,7,FALSE),0)</f>
        <v>0</v>
      </c>
      <c r="X90" s="47">
        <v>0</v>
      </c>
      <c r="Y90" s="59">
        <v>0</v>
      </c>
      <c r="Z90" s="50">
        <f t="shared" si="3"/>
        <v>0</v>
      </c>
      <c r="AA90" s="49">
        <f>_xlfn.IFNA(VLOOKUP($I90,'ประกาศราคาZ-Makro'!$A:$K,8,FALSE),0)</f>
        <v>0</v>
      </c>
      <c r="AB90" s="47">
        <v>217</v>
      </c>
      <c r="AC90" s="59">
        <v>213</v>
      </c>
      <c r="AD90" s="50">
        <f t="shared" si="4"/>
        <v>-4</v>
      </c>
      <c r="AE90" s="49">
        <f>_xlfn.IFNA(VLOOKUP($I90,'ประกาศราคาZ-Makro'!$A:$K,9,FALSE),0)</f>
        <v>0</v>
      </c>
      <c r="AF90" s="47">
        <v>0</v>
      </c>
      <c r="AG90" s="59">
        <v>0</v>
      </c>
      <c r="AH90" s="50">
        <f t="shared" si="19"/>
        <v>0</v>
      </c>
      <c r="AI90" s="49">
        <f>_xlfn.IFNA(VLOOKUP($I90,'ประกาศราคาZ-Makro'!$A:$K,9,FALSE),0)</f>
        <v>0</v>
      </c>
      <c r="AJ90" s="47"/>
      <c r="AK90" s="59"/>
      <c r="AL90" s="50">
        <f t="shared" si="177"/>
        <v>0</v>
      </c>
      <c r="AM90" s="49">
        <f>_xlfn.IFNA(VLOOKUP($I90,'ประกาศราคาZ-Makro'!$A:$K,10,FALSE),0)</f>
        <v>0</v>
      </c>
      <c r="AN90" s="47">
        <v>0</v>
      </c>
      <c r="AO90" s="36">
        <v>0</v>
      </c>
      <c r="AP90" s="72">
        <f t="shared" si="219"/>
        <v>0</v>
      </c>
      <c r="AQ90" s="49">
        <f>_xlfn.IFNA(VLOOKUP($I90,'ประกาศราคาZ-Makro'!$A:$K,11,FALSE),0)</f>
        <v>0</v>
      </c>
      <c r="AR90" s="47">
        <v>0</v>
      </c>
      <c r="AS90" s="59">
        <v>0</v>
      </c>
      <c r="AT90" s="50">
        <f t="shared" si="20"/>
        <v>0</v>
      </c>
      <c r="AU90" s="49">
        <f>_xlfn.IFNA(VLOOKUP($I90,'ประกาศราคาZ-Makro'!$A:$L,12,FALSE),0)</f>
        <v>0</v>
      </c>
      <c r="AV90" s="47">
        <v>0</v>
      </c>
      <c r="AW90" s="59">
        <v>0</v>
      </c>
      <c r="AX90" s="50">
        <f t="shared" si="9"/>
        <v>0</v>
      </c>
      <c r="AY90" s="49">
        <f>_xlfn.IFNA(VLOOKUP($I90,'ประกาศราคาZ-Makro'!$A:$M,13,FALSE),0)</f>
        <v>0</v>
      </c>
      <c r="AZ90" s="47">
        <v>0</v>
      </c>
      <c r="BA90" s="59">
        <v>0</v>
      </c>
      <c r="BB90" s="50">
        <f t="shared" si="10"/>
        <v>0</v>
      </c>
      <c r="BC90" s="76"/>
      <c r="BD90" s="2"/>
    </row>
    <row r="91" spans="1:56" x14ac:dyDescent="0.4">
      <c r="A91" s="2" t="s">
        <v>1038</v>
      </c>
      <c r="B91" s="2" t="s">
        <v>1035</v>
      </c>
      <c r="C91" s="2" t="s">
        <v>1037</v>
      </c>
      <c r="D91" s="2" t="s">
        <v>1043</v>
      </c>
      <c r="E91" s="45" t="s">
        <v>1110</v>
      </c>
      <c r="F91" s="46"/>
      <c r="G91" s="42" t="s">
        <v>1111</v>
      </c>
      <c r="H91" s="48" t="s">
        <v>43</v>
      </c>
      <c r="I91" s="58"/>
      <c r="J91" s="57">
        <v>0</v>
      </c>
      <c r="K91" s="49">
        <f>_xlfn.IFNA(VLOOKUP($I91,'ประกาศราคาZ-Makro'!$A:$K,4,FALSE),0)</f>
        <v>0</v>
      </c>
      <c r="L91" s="47">
        <v>0</v>
      </c>
      <c r="M91" s="59">
        <v>0</v>
      </c>
      <c r="N91" s="50">
        <f t="shared" ref="N91:N93" si="228">IFERROR(IF(M91=0,0,M91-L91),0)</f>
        <v>0</v>
      </c>
      <c r="O91" s="49">
        <f>_xlfn.IFNA(VLOOKUP($I91,'ประกาศราคาZ-Makro'!$A:$K,5,FALSE),0)</f>
        <v>0</v>
      </c>
      <c r="P91" s="47">
        <v>213</v>
      </c>
      <c r="Q91" s="59">
        <v>209</v>
      </c>
      <c r="R91" s="50">
        <f t="shared" ref="R91:R93" si="229">IFERROR(IF(Q91=0,0,Q91-P91),0)</f>
        <v>-4</v>
      </c>
      <c r="S91" s="49">
        <f>_xlfn.IFNA(VLOOKUP($I91,'ประกาศราคาZ-Makro'!$A:$K,6,FALSE),0)</f>
        <v>0</v>
      </c>
      <c r="T91" s="47">
        <v>0</v>
      </c>
      <c r="U91" s="59">
        <v>0</v>
      </c>
      <c r="V91" s="50">
        <f t="shared" ref="V91:V93" si="230">IFERROR(IF(U91=0,0,U91-T91),0)</f>
        <v>0</v>
      </c>
      <c r="W91" s="49">
        <f>_xlfn.IFNA(VLOOKUP($I91,'ประกาศราคาZ-Makro'!$A:$K,7,FALSE),0)</f>
        <v>0</v>
      </c>
      <c r="X91" s="47">
        <v>0</v>
      </c>
      <c r="Y91" s="59">
        <v>0</v>
      </c>
      <c r="Z91" s="50">
        <f t="shared" ref="Z91:Z93" si="231">IFERROR(IF(Y91=0,0,Y91-X91),0)</f>
        <v>0</v>
      </c>
      <c r="AA91" s="49">
        <f>_xlfn.IFNA(VLOOKUP($I91,'ประกาศราคาZ-Makro'!$A:$K,8,FALSE),0)</f>
        <v>0</v>
      </c>
      <c r="AB91" s="47">
        <v>213</v>
      </c>
      <c r="AC91" s="59">
        <v>209</v>
      </c>
      <c r="AD91" s="50">
        <f t="shared" si="4"/>
        <v>-4</v>
      </c>
      <c r="AE91" s="49">
        <f>_xlfn.IFNA(VLOOKUP($I91,'ประกาศราคาZ-Makro'!$A:$K,9,FALSE),0)</f>
        <v>0</v>
      </c>
      <c r="AF91" s="47">
        <v>0</v>
      </c>
      <c r="AG91" s="59">
        <v>0</v>
      </c>
      <c r="AH91" s="50">
        <f t="shared" ref="AH91:AH93" si="232">IFERROR(IF(AG91=0,0,AG91-AF91),0)</f>
        <v>0</v>
      </c>
      <c r="AI91" s="49">
        <f>_xlfn.IFNA(VLOOKUP($I91,'ประกาศราคาZ-Makro'!$A:$K,9,FALSE),0)</f>
        <v>0</v>
      </c>
      <c r="AJ91" s="47"/>
      <c r="AK91" s="59"/>
      <c r="AL91" s="50">
        <f t="shared" si="177"/>
        <v>0</v>
      </c>
      <c r="AM91" s="49">
        <f>_xlfn.IFNA(VLOOKUP($I91,'ประกาศราคาZ-Makro'!$A:$K,10,FALSE),0)</f>
        <v>0</v>
      </c>
      <c r="AN91" s="47">
        <v>0</v>
      </c>
      <c r="AO91" s="36">
        <v>0</v>
      </c>
      <c r="AP91" s="72">
        <f t="shared" si="219"/>
        <v>0</v>
      </c>
      <c r="AQ91" s="49">
        <f>_xlfn.IFNA(VLOOKUP($I91,'ประกาศราคาZ-Makro'!$A:$K,11,FALSE),0)</f>
        <v>0</v>
      </c>
      <c r="AR91" s="47">
        <v>0</v>
      </c>
      <c r="AS91" s="59">
        <v>0</v>
      </c>
      <c r="AT91" s="50">
        <f t="shared" ref="AT91:AT93" si="233">IFERROR(IF(AS91=0,0,AS91-AR91),0)</f>
        <v>0</v>
      </c>
      <c r="AU91" s="49">
        <f>_xlfn.IFNA(VLOOKUP($I91,'ประกาศราคาZ-Makro'!$A:$L,12,FALSE),0)</f>
        <v>0</v>
      </c>
      <c r="AV91" s="47">
        <v>208</v>
      </c>
      <c r="AW91" s="59">
        <v>208</v>
      </c>
      <c r="AX91" s="50">
        <f t="shared" si="9"/>
        <v>0</v>
      </c>
      <c r="AY91" s="49">
        <f>_xlfn.IFNA(VLOOKUP($I91,'ประกาศราคาZ-Makro'!$A:$M,13,FALSE),0)</f>
        <v>0</v>
      </c>
      <c r="AZ91" s="47">
        <v>208</v>
      </c>
      <c r="BA91" s="59">
        <v>208</v>
      </c>
      <c r="BB91" s="50">
        <f t="shared" si="10"/>
        <v>0</v>
      </c>
      <c r="BC91" s="76"/>
      <c r="BD91" s="2"/>
    </row>
    <row r="92" spans="1:56" x14ac:dyDescent="0.4">
      <c r="A92" s="2" t="s">
        <v>1038</v>
      </c>
      <c r="B92" s="2" t="s">
        <v>1035</v>
      </c>
      <c r="C92" s="2" t="s">
        <v>1037</v>
      </c>
      <c r="D92" s="2" t="s">
        <v>1043</v>
      </c>
      <c r="E92" s="45" t="s">
        <v>1420</v>
      </c>
      <c r="F92" s="46"/>
      <c r="G92" s="42" t="s">
        <v>1421</v>
      </c>
      <c r="H92" s="48" t="s">
        <v>43</v>
      </c>
      <c r="I92" s="58"/>
      <c r="J92" s="57">
        <v>0</v>
      </c>
      <c r="K92" s="49">
        <f>_xlfn.IFNA(VLOOKUP($I92,'ประกาศราคาZ-Makro'!$A:$K,4,FALSE),0)</f>
        <v>0</v>
      </c>
      <c r="L92" s="47">
        <v>0</v>
      </c>
      <c r="M92" s="59">
        <v>0</v>
      </c>
      <c r="N92" s="50">
        <f t="shared" ref="N92" si="234">IFERROR(IF(M92=0,0,M92-L92),0)</f>
        <v>0</v>
      </c>
      <c r="O92" s="49">
        <f>_xlfn.IFNA(VLOOKUP($I92,'ประกาศราคาZ-Makro'!$A:$K,5,FALSE),0)</f>
        <v>0</v>
      </c>
      <c r="P92" s="47">
        <v>0</v>
      </c>
      <c r="Q92" s="59">
        <v>0</v>
      </c>
      <c r="R92" s="50">
        <f t="shared" ref="R92" si="235">IFERROR(IF(Q92=0,0,Q92-P92),0)</f>
        <v>0</v>
      </c>
      <c r="S92" s="49">
        <f>_xlfn.IFNA(VLOOKUP($I92,'ประกาศราคาZ-Makro'!$A:$K,6,FALSE),0)</f>
        <v>0</v>
      </c>
      <c r="T92" s="47">
        <v>0</v>
      </c>
      <c r="U92" s="59">
        <v>0</v>
      </c>
      <c r="V92" s="50">
        <f t="shared" ref="V92" si="236">IFERROR(IF(U92=0,0,U92-T92),0)</f>
        <v>0</v>
      </c>
      <c r="W92" s="49">
        <f>_xlfn.IFNA(VLOOKUP($I92,'ประกาศราคาZ-Makro'!$A:$K,7,FALSE),0)</f>
        <v>0</v>
      </c>
      <c r="X92" s="47">
        <v>0</v>
      </c>
      <c r="Y92" s="59">
        <v>0</v>
      </c>
      <c r="Z92" s="50">
        <f t="shared" ref="Z92" si="237">IFERROR(IF(Y92=0,0,Y92-X92),0)</f>
        <v>0</v>
      </c>
      <c r="AA92" s="49">
        <f>_xlfn.IFNA(VLOOKUP($I92,'ประกาศราคาZ-Makro'!$A:$K,8,FALSE),0)</f>
        <v>0</v>
      </c>
      <c r="AB92" s="47">
        <v>0</v>
      </c>
      <c r="AC92" s="59">
        <v>0</v>
      </c>
      <c r="AD92" s="50">
        <f t="shared" ref="AD92" si="238">IFERROR(IF(AC92=0,0,AC92-AB92),0)</f>
        <v>0</v>
      </c>
      <c r="AE92" s="49">
        <f>_xlfn.IFNA(VLOOKUP($I92,'ประกาศราคาZ-Makro'!$A:$K,9,FALSE),0)</f>
        <v>0</v>
      </c>
      <c r="AF92" s="47">
        <v>0</v>
      </c>
      <c r="AG92" s="59">
        <v>0</v>
      </c>
      <c r="AH92" s="50">
        <f t="shared" ref="AH92" si="239">IFERROR(IF(AG92=0,0,AG92-AF92),0)</f>
        <v>0</v>
      </c>
      <c r="AI92" s="49">
        <f>_xlfn.IFNA(VLOOKUP($I92,'ประกาศราคาZ-Makro'!$A:$K,9,FALSE),0)</f>
        <v>0</v>
      </c>
      <c r="AJ92" s="47"/>
      <c r="AK92" s="59"/>
      <c r="AL92" s="50">
        <f t="shared" si="177"/>
        <v>0</v>
      </c>
      <c r="AM92" s="49">
        <f>_xlfn.IFNA(VLOOKUP($I92,'ประกาศราคาZ-Makro'!$A:$K,10,FALSE),0)</f>
        <v>0</v>
      </c>
      <c r="AN92" s="47">
        <v>199</v>
      </c>
      <c r="AO92" s="36">
        <v>199</v>
      </c>
      <c r="AP92" s="72">
        <f t="shared" si="219"/>
        <v>0</v>
      </c>
      <c r="AQ92" s="49">
        <f>_xlfn.IFNA(VLOOKUP($I92,'ประกาศราคาZ-Makro'!$A:$K,11,FALSE),0)</f>
        <v>0</v>
      </c>
      <c r="AR92" s="47">
        <v>224</v>
      </c>
      <c r="AS92" s="59">
        <v>224</v>
      </c>
      <c r="AT92" s="50">
        <f t="shared" ref="AT92" si="240">IFERROR(IF(AS92=0,0,AS92-AR92),0)</f>
        <v>0</v>
      </c>
      <c r="AU92" s="49">
        <f>_xlfn.IFNA(VLOOKUP($I92,'ประกาศราคาZ-Makro'!$A:$L,12,FALSE),0)</f>
        <v>0</v>
      </c>
      <c r="AV92" s="47">
        <v>0</v>
      </c>
      <c r="AW92" s="59">
        <v>0</v>
      </c>
      <c r="AX92" s="50">
        <f t="shared" ref="AX92" si="241">IFERROR(IF(AW92=0,0,AW92-AV92),0)</f>
        <v>0</v>
      </c>
      <c r="AY92" s="49">
        <f>_xlfn.IFNA(VLOOKUP($I92,'ประกาศราคาZ-Makro'!$A:$M,13,FALSE),0)</f>
        <v>0</v>
      </c>
      <c r="AZ92" s="47">
        <v>0</v>
      </c>
      <c r="BA92" s="59">
        <v>0</v>
      </c>
      <c r="BB92" s="50">
        <f t="shared" si="10"/>
        <v>0</v>
      </c>
      <c r="BC92" s="76"/>
      <c r="BD92" s="2"/>
    </row>
    <row r="93" spans="1:56" x14ac:dyDescent="0.4">
      <c r="A93" s="2" t="s">
        <v>1038</v>
      </c>
      <c r="B93" s="2" t="s">
        <v>1035</v>
      </c>
      <c r="C93" s="2" t="s">
        <v>1037</v>
      </c>
      <c r="D93" s="2" t="s">
        <v>1043</v>
      </c>
      <c r="E93" s="45" t="s">
        <v>1243</v>
      </c>
      <c r="F93" s="46"/>
      <c r="G93" s="42" t="s">
        <v>1242</v>
      </c>
      <c r="H93" s="48" t="s">
        <v>43</v>
      </c>
      <c r="I93" s="58"/>
      <c r="J93" s="57">
        <v>0</v>
      </c>
      <c r="K93" s="49">
        <f>_xlfn.IFNA(VLOOKUP($I93,'ประกาศราคาZ-Makro'!$A:$K,4,FALSE),0)</f>
        <v>0</v>
      </c>
      <c r="L93" s="47">
        <v>0</v>
      </c>
      <c r="M93" s="59">
        <v>0</v>
      </c>
      <c r="N93" s="50">
        <f t="shared" si="228"/>
        <v>0</v>
      </c>
      <c r="O93" s="49">
        <f>_xlfn.IFNA(VLOOKUP($I93,'ประกาศราคาZ-Makro'!$A:$K,5,FALSE),0)</f>
        <v>0</v>
      </c>
      <c r="P93" s="47">
        <v>0</v>
      </c>
      <c r="Q93" s="59">
        <v>0</v>
      </c>
      <c r="R93" s="50">
        <f t="shared" si="229"/>
        <v>0</v>
      </c>
      <c r="S93" s="49">
        <f>_xlfn.IFNA(VLOOKUP($I93,'ประกาศราคาZ-Makro'!$A:$K,6,FALSE),0)</f>
        <v>0</v>
      </c>
      <c r="T93" s="47">
        <v>0</v>
      </c>
      <c r="U93" s="59">
        <v>0</v>
      </c>
      <c r="V93" s="50">
        <f t="shared" si="230"/>
        <v>0</v>
      </c>
      <c r="W93" s="49">
        <f>_xlfn.IFNA(VLOOKUP($I93,'ประกาศราคาZ-Makro'!$A:$K,7,FALSE),0)</f>
        <v>0</v>
      </c>
      <c r="X93" s="47">
        <v>0</v>
      </c>
      <c r="Y93" s="59">
        <v>0</v>
      </c>
      <c r="Z93" s="50">
        <f t="shared" si="231"/>
        <v>0</v>
      </c>
      <c r="AA93" s="49">
        <f>_xlfn.IFNA(VLOOKUP($I93,'ประกาศราคาZ-Makro'!$A:$K,8,FALSE),0)</f>
        <v>0</v>
      </c>
      <c r="AB93" s="47">
        <v>0</v>
      </c>
      <c r="AC93" s="59">
        <v>0</v>
      </c>
      <c r="AD93" s="50">
        <f t="shared" si="4"/>
        <v>0</v>
      </c>
      <c r="AE93" s="49">
        <f>_xlfn.IFNA(VLOOKUP($I93,'ประกาศราคาZ-Makro'!$A:$K,9,FALSE),0)</f>
        <v>0</v>
      </c>
      <c r="AF93" s="47">
        <v>0</v>
      </c>
      <c r="AG93" s="59">
        <v>0</v>
      </c>
      <c r="AH93" s="50">
        <f t="shared" si="232"/>
        <v>0</v>
      </c>
      <c r="AI93" s="49">
        <f>_xlfn.IFNA(VLOOKUP($I93,'ประกาศราคาZ-Makro'!$A:$K,9,FALSE),0)</f>
        <v>0</v>
      </c>
      <c r="AJ93" s="47"/>
      <c r="AK93" s="59"/>
      <c r="AL93" s="50">
        <f t="shared" si="177"/>
        <v>0</v>
      </c>
      <c r="AM93" s="49">
        <f>_xlfn.IFNA(VLOOKUP($I93,'ประกาศราคาZ-Makro'!$A:$K,10,FALSE),0)</f>
        <v>0</v>
      </c>
      <c r="AN93" s="47">
        <v>177</v>
      </c>
      <c r="AO93" s="36">
        <v>177</v>
      </c>
      <c r="AP93" s="72">
        <f t="shared" si="219"/>
        <v>0</v>
      </c>
      <c r="AQ93" s="49">
        <f>_xlfn.IFNA(VLOOKUP($I93,'ประกาศราคาZ-Makro'!$A:$K,11,FALSE),0)</f>
        <v>0</v>
      </c>
      <c r="AR93" s="47">
        <v>0</v>
      </c>
      <c r="AS93" s="59">
        <v>0</v>
      </c>
      <c r="AT93" s="50">
        <f t="shared" si="233"/>
        <v>0</v>
      </c>
      <c r="AU93" s="49">
        <f>_xlfn.IFNA(VLOOKUP($I93,'ประกาศราคาZ-Makro'!$A:$L,12,FALSE),0)</f>
        <v>0</v>
      </c>
      <c r="AV93" s="47">
        <v>0</v>
      </c>
      <c r="AW93" s="59">
        <v>0</v>
      </c>
      <c r="AX93" s="50">
        <f t="shared" si="9"/>
        <v>0</v>
      </c>
      <c r="AY93" s="49">
        <f>_xlfn.IFNA(VLOOKUP($I93,'ประกาศราคาZ-Makro'!$A:$M,13,FALSE),0)</f>
        <v>0</v>
      </c>
      <c r="AZ93" s="47">
        <v>0</v>
      </c>
      <c r="BA93" s="59">
        <v>0</v>
      </c>
      <c r="BB93" s="50">
        <f t="shared" si="10"/>
        <v>0</v>
      </c>
      <c r="BC93" s="76"/>
      <c r="BD93" s="2"/>
    </row>
    <row r="94" spans="1:56" x14ac:dyDescent="0.4">
      <c r="A94" s="2" t="s">
        <v>1038</v>
      </c>
      <c r="B94" s="2" t="s">
        <v>1035</v>
      </c>
      <c r="C94" s="2" t="s">
        <v>1037</v>
      </c>
      <c r="D94" s="2" t="s">
        <v>1043</v>
      </c>
      <c r="E94" s="45" t="s">
        <v>1207</v>
      </c>
      <c r="F94" s="73"/>
      <c r="G94" s="42" t="s">
        <v>1718</v>
      </c>
      <c r="H94" s="48" t="s">
        <v>43</v>
      </c>
      <c r="I94" s="58"/>
      <c r="J94" s="57">
        <v>0</v>
      </c>
      <c r="K94" s="49">
        <f>_xlfn.IFNA(VLOOKUP($I94,'ประกาศราคาZ-Makro'!$A:$K,4,FALSE),0)</f>
        <v>0</v>
      </c>
      <c r="L94" s="47">
        <v>209</v>
      </c>
      <c r="M94" s="59">
        <v>205</v>
      </c>
      <c r="N94" s="50">
        <f t="shared" ref="N94:N95" si="242">IFERROR(IF(M94=0,0,M94-L94),0)</f>
        <v>-4</v>
      </c>
      <c r="O94" s="49">
        <f>_xlfn.IFNA(VLOOKUP($I94,'ประกาศราคาZ-Makro'!$A:$K,5,FALSE),0)</f>
        <v>0</v>
      </c>
      <c r="P94" s="47">
        <v>209</v>
      </c>
      <c r="Q94" s="59">
        <v>205</v>
      </c>
      <c r="R94" s="50">
        <f t="shared" ref="R94:R95" si="243">IFERROR(IF(Q94=0,0,Q94-P94),0)</f>
        <v>-4</v>
      </c>
      <c r="S94" s="49">
        <f>_xlfn.IFNA(VLOOKUP($I94,'ประกาศราคาZ-Makro'!$A:$K,6,FALSE),0)</f>
        <v>0</v>
      </c>
      <c r="T94" s="47">
        <v>210</v>
      </c>
      <c r="U94" s="59">
        <v>206</v>
      </c>
      <c r="V94" s="50">
        <f t="shared" ref="V94:V95" si="244">IFERROR(IF(U94=0,0,U94-T94),0)</f>
        <v>-4</v>
      </c>
      <c r="W94" s="49">
        <f>_xlfn.IFNA(VLOOKUP($I94,'ประกาศราคาZ-Makro'!$A:$K,7,FALSE),0)</f>
        <v>0</v>
      </c>
      <c r="X94" s="47">
        <v>210</v>
      </c>
      <c r="Y94" s="59">
        <v>206</v>
      </c>
      <c r="Z94" s="50">
        <f t="shared" ref="Z94:Z95" si="245">IFERROR(IF(Y94=0,0,Y94-X94),0)</f>
        <v>-4</v>
      </c>
      <c r="AA94" s="49">
        <f>_xlfn.IFNA(VLOOKUP($I94,'ประกาศราคาZ-Makro'!$A:$K,8,FALSE),0)</f>
        <v>0</v>
      </c>
      <c r="AB94" s="47">
        <v>210</v>
      </c>
      <c r="AC94" s="59">
        <v>206</v>
      </c>
      <c r="AD94" s="50">
        <f t="shared" ref="AD94:AD95" si="246">IFERROR(IF(AC94=0,0,AC94-AB94),0)</f>
        <v>-4</v>
      </c>
      <c r="AE94" s="49">
        <f>_xlfn.IFNA(VLOOKUP($I94,'ประกาศราคาZ-Makro'!$A:$K,9,FALSE),0)</f>
        <v>0</v>
      </c>
      <c r="AF94" s="47">
        <v>161</v>
      </c>
      <c r="AG94" s="59">
        <v>175</v>
      </c>
      <c r="AH94" s="50">
        <f t="shared" ref="AH94:AH95" si="247">IFERROR(IF(AG94=0,0,AG94-AF94),0)</f>
        <v>14</v>
      </c>
      <c r="AI94" s="49">
        <f>_xlfn.IFNA(VLOOKUP($I94,'ประกาศราคาZ-Makro'!$A:$K,9,FALSE),0)</f>
        <v>0</v>
      </c>
      <c r="AJ94" s="47"/>
      <c r="AK94" s="59"/>
      <c r="AL94" s="50">
        <f t="shared" si="177"/>
        <v>0</v>
      </c>
      <c r="AM94" s="49">
        <f>_xlfn.IFNA(VLOOKUP($I94,'ประกาศราคาZ-Makro'!$A:$K,10,FALSE),0)</f>
        <v>0</v>
      </c>
      <c r="AN94" s="47">
        <v>201</v>
      </c>
      <c r="AO94" s="36">
        <v>201</v>
      </c>
      <c r="AP94" s="72">
        <f t="shared" si="219"/>
        <v>0</v>
      </c>
      <c r="AQ94" s="49">
        <f>_xlfn.IFNA(VLOOKUP($I94,'ประกาศราคาZ-Makro'!$A:$K,11,FALSE),0)</f>
        <v>0</v>
      </c>
      <c r="AR94" s="47">
        <v>201</v>
      </c>
      <c r="AS94" s="59">
        <v>201</v>
      </c>
      <c r="AT94" s="50">
        <f t="shared" ref="AT94:AT95" si="248">IFERROR(IF(AS94=0,0,AS94-AR94),0)</f>
        <v>0</v>
      </c>
      <c r="AU94" s="49">
        <f>_xlfn.IFNA(VLOOKUP($I94,'ประกาศราคาZ-Makro'!$A:$L,12,FALSE),0)</f>
        <v>0</v>
      </c>
      <c r="AV94" s="47">
        <v>206</v>
      </c>
      <c r="AW94" s="59">
        <v>208</v>
      </c>
      <c r="AX94" s="50">
        <f t="shared" si="9"/>
        <v>2</v>
      </c>
      <c r="AY94" s="49">
        <f>_xlfn.IFNA(VLOOKUP($I94,'ประกาศราคาZ-Makro'!$A:$M,13,FALSE),0)</f>
        <v>0</v>
      </c>
      <c r="AZ94" s="47">
        <v>206</v>
      </c>
      <c r="BA94" s="59">
        <v>208</v>
      </c>
      <c r="BB94" s="50">
        <f t="shared" si="10"/>
        <v>2</v>
      </c>
      <c r="BC94" s="76"/>
      <c r="BD94" s="2"/>
    </row>
    <row r="95" spans="1:56" x14ac:dyDescent="0.4">
      <c r="A95" s="2" t="s">
        <v>1038</v>
      </c>
      <c r="B95" s="2" t="s">
        <v>1035</v>
      </c>
      <c r="C95" s="2" t="s">
        <v>1037</v>
      </c>
      <c r="D95" s="2" t="s">
        <v>1041</v>
      </c>
      <c r="E95" s="45" t="s">
        <v>1732</v>
      </c>
      <c r="F95" s="46"/>
      <c r="G95" s="42" t="s">
        <v>1733</v>
      </c>
      <c r="H95" s="48" t="s">
        <v>43</v>
      </c>
      <c r="I95" s="58"/>
      <c r="J95" s="57">
        <v>0</v>
      </c>
      <c r="K95" s="49">
        <f>_xlfn.IFNA(VLOOKUP($I95,'ประกาศราคาZ-Makro'!$A:$K,4,FALSE),0)</f>
        <v>0</v>
      </c>
      <c r="L95" s="47">
        <v>220</v>
      </c>
      <c r="M95" s="36">
        <v>216</v>
      </c>
      <c r="N95" s="50">
        <f t="shared" si="242"/>
        <v>-4</v>
      </c>
      <c r="O95" s="49">
        <f>_xlfn.IFNA(VLOOKUP($I95,'ประกาศราคาZ-Makro'!$A:$K,5,FALSE),0)</f>
        <v>0</v>
      </c>
      <c r="P95" s="47">
        <v>220</v>
      </c>
      <c r="Q95" s="36">
        <v>216</v>
      </c>
      <c r="R95" s="50">
        <f t="shared" si="243"/>
        <v>-4</v>
      </c>
      <c r="S95" s="49">
        <f>_xlfn.IFNA(VLOOKUP($I95,'ประกาศราคาZ-Makro'!$A:$K,6,FALSE),0)</f>
        <v>0</v>
      </c>
      <c r="T95" s="47">
        <v>219</v>
      </c>
      <c r="U95" s="36">
        <v>215</v>
      </c>
      <c r="V95" s="50">
        <f t="shared" si="244"/>
        <v>-4</v>
      </c>
      <c r="W95" s="49">
        <f>_xlfn.IFNA(VLOOKUP($I95,'ประกาศราคาZ-Makro'!$A:$K,7,FALSE),0)</f>
        <v>0</v>
      </c>
      <c r="X95" s="47">
        <v>220</v>
      </c>
      <c r="Y95" s="36">
        <v>212</v>
      </c>
      <c r="Z95" s="50">
        <f t="shared" si="245"/>
        <v>-8</v>
      </c>
      <c r="AA95" s="49">
        <f>_xlfn.IFNA(VLOOKUP($I95,'ประกาศราคาZ-Makro'!$A:$K,8,FALSE),0)</f>
        <v>0</v>
      </c>
      <c r="AB95" s="47">
        <v>220</v>
      </c>
      <c r="AC95" s="36">
        <v>212</v>
      </c>
      <c r="AD95" s="50">
        <f t="shared" si="246"/>
        <v>-8</v>
      </c>
      <c r="AE95" s="49">
        <f>_xlfn.IFNA(VLOOKUP($I95,'ประกาศราคาZ-Makro'!$A:$K,9,FALSE),0)</f>
        <v>0</v>
      </c>
      <c r="AF95" s="47">
        <v>172</v>
      </c>
      <c r="AG95" s="36">
        <v>186</v>
      </c>
      <c r="AH95" s="50">
        <f t="shared" si="247"/>
        <v>14</v>
      </c>
      <c r="AI95" s="49">
        <f>_xlfn.IFNA(VLOOKUP($I95,'ประกาศราคาZ-Makro'!$A:$K,9,FALSE),0)</f>
        <v>0</v>
      </c>
      <c r="AJ95" s="47"/>
      <c r="AK95" s="36"/>
      <c r="AL95" s="50">
        <f t="shared" si="177"/>
        <v>0</v>
      </c>
      <c r="AM95" s="49">
        <f>_xlfn.IFNA(VLOOKUP($I95,'ประกาศราคาZ-Makro'!$A:$K,10,FALSE),0)</f>
        <v>0</v>
      </c>
      <c r="AN95" s="47">
        <v>207</v>
      </c>
      <c r="AO95" s="36">
        <v>207</v>
      </c>
      <c r="AP95" s="72">
        <f t="shared" si="219"/>
        <v>0</v>
      </c>
      <c r="AQ95" s="49">
        <f>_xlfn.IFNA(VLOOKUP($I95,'ประกาศราคาZ-Makro'!$A:$K,11,FALSE),0)</f>
        <v>0</v>
      </c>
      <c r="AR95" s="47">
        <v>210</v>
      </c>
      <c r="AS95" s="36">
        <v>210</v>
      </c>
      <c r="AT95" s="50">
        <f t="shared" si="248"/>
        <v>0</v>
      </c>
      <c r="AU95" s="49">
        <f>_xlfn.IFNA(VLOOKUP($I95,'ประกาศราคาZ-Makro'!$A:$L,12,FALSE),0)</f>
        <v>0</v>
      </c>
      <c r="AV95" s="47">
        <v>211</v>
      </c>
      <c r="AW95" s="36">
        <v>211</v>
      </c>
      <c r="AX95" s="50">
        <f t="shared" si="9"/>
        <v>0</v>
      </c>
      <c r="AY95" s="49">
        <f>_xlfn.IFNA(VLOOKUP($I95,'ประกาศราคาZ-Makro'!$A:$M,13,FALSE),0)</f>
        <v>0</v>
      </c>
      <c r="AZ95" s="47">
        <v>210</v>
      </c>
      <c r="BA95" s="36">
        <v>210</v>
      </c>
      <c r="BB95" s="50">
        <f t="shared" si="10"/>
        <v>0</v>
      </c>
      <c r="BC95" s="76"/>
      <c r="BD95" s="2"/>
    </row>
    <row r="96" spans="1:56" x14ac:dyDescent="0.4">
      <c r="A96" s="2" t="s">
        <v>1038</v>
      </c>
      <c r="B96" s="2" t="s">
        <v>1035</v>
      </c>
      <c r="C96" s="2" t="s">
        <v>1037</v>
      </c>
      <c r="D96" s="2" t="s">
        <v>1043</v>
      </c>
      <c r="E96" s="45" t="s">
        <v>1586</v>
      </c>
      <c r="F96" s="73"/>
      <c r="G96" s="42" t="s">
        <v>1587</v>
      </c>
      <c r="H96" s="48" t="s">
        <v>43</v>
      </c>
      <c r="I96" s="58"/>
      <c r="J96" s="57">
        <v>0</v>
      </c>
      <c r="K96" s="49">
        <f>_xlfn.IFNA(VLOOKUP($I96,'ประกาศราคาZ-Makro'!$A:$K,4,FALSE),0)</f>
        <v>0</v>
      </c>
      <c r="L96" s="47">
        <v>0</v>
      </c>
      <c r="M96" s="59">
        <v>0</v>
      </c>
      <c r="N96" s="50">
        <f t="shared" ref="N96:N98" si="249">IFERROR(IF(M96=0,0,M96-L96),0)</f>
        <v>0</v>
      </c>
      <c r="O96" s="49">
        <f>_xlfn.IFNA(VLOOKUP($I96,'ประกาศราคาZ-Makro'!$A:$K,5,FALSE),0)</f>
        <v>0</v>
      </c>
      <c r="P96" s="47">
        <v>0</v>
      </c>
      <c r="Q96" s="59">
        <v>0</v>
      </c>
      <c r="R96" s="50">
        <f t="shared" ref="R96:R98" si="250">IFERROR(IF(Q96=0,0,Q96-P96),0)</f>
        <v>0</v>
      </c>
      <c r="S96" s="49">
        <f>_xlfn.IFNA(VLOOKUP($I96,'ประกาศราคาZ-Makro'!$A:$K,6,FALSE),0)</f>
        <v>0</v>
      </c>
      <c r="T96" s="47">
        <v>0</v>
      </c>
      <c r="U96" s="59">
        <v>0</v>
      </c>
      <c r="V96" s="50">
        <f t="shared" ref="V96:V98" si="251">IFERROR(IF(U96=0,0,U96-T96),0)</f>
        <v>0</v>
      </c>
      <c r="W96" s="49">
        <f>_xlfn.IFNA(VLOOKUP($I96,'ประกาศราคาZ-Makro'!$A:$K,7,FALSE),0)</f>
        <v>0</v>
      </c>
      <c r="X96" s="47">
        <v>228</v>
      </c>
      <c r="Y96" s="59">
        <v>224</v>
      </c>
      <c r="Z96" s="50">
        <f t="shared" ref="Z96:Z98" si="252">IFERROR(IF(Y96=0,0,Y96-X96),0)</f>
        <v>-4</v>
      </c>
      <c r="AA96" s="49">
        <f>_xlfn.IFNA(VLOOKUP($I96,'ประกาศราคาZ-Makro'!$A:$K,8,FALSE),0)</f>
        <v>0</v>
      </c>
      <c r="AB96" s="47">
        <v>0</v>
      </c>
      <c r="AC96" s="59">
        <v>0</v>
      </c>
      <c r="AD96" s="50">
        <f t="shared" ref="AD96:AD98" si="253">IFERROR(IF(AC96=0,0,AC96-AB96),0)</f>
        <v>0</v>
      </c>
      <c r="AE96" s="49">
        <f>_xlfn.IFNA(VLOOKUP($I96,'ประกาศราคาZ-Makro'!$A:$K,9,FALSE),0)</f>
        <v>0</v>
      </c>
      <c r="AF96" s="47">
        <v>0</v>
      </c>
      <c r="AG96" s="59">
        <v>0</v>
      </c>
      <c r="AH96" s="50">
        <f t="shared" ref="AH96:AH98" si="254">IFERROR(IF(AG96=0,0,AG96-AF96),0)</f>
        <v>0</v>
      </c>
      <c r="AI96" s="49">
        <f>_xlfn.IFNA(VLOOKUP($I96,'ประกาศราคาZ-Makro'!$A:$K,9,FALSE),0)</f>
        <v>0</v>
      </c>
      <c r="AJ96" s="47"/>
      <c r="AK96" s="59"/>
      <c r="AL96" s="50">
        <f t="shared" si="177"/>
        <v>0</v>
      </c>
      <c r="AM96" s="49">
        <f>_xlfn.IFNA(VLOOKUP($I96,'ประกาศราคาZ-Makro'!$A:$K,10,FALSE),0)</f>
        <v>0</v>
      </c>
      <c r="AN96" s="47">
        <v>0</v>
      </c>
      <c r="AO96" s="36">
        <v>0</v>
      </c>
      <c r="AP96" s="72">
        <f t="shared" si="219"/>
        <v>0</v>
      </c>
      <c r="AQ96" s="49">
        <f>_xlfn.IFNA(VLOOKUP($I96,'ประกาศราคาZ-Makro'!$A:$K,11,FALSE),0)</f>
        <v>0</v>
      </c>
      <c r="AR96" s="47">
        <v>0</v>
      </c>
      <c r="AS96" s="59">
        <v>0</v>
      </c>
      <c r="AT96" s="50">
        <f t="shared" ref="AT96:AT98" si="255">IFERROR(IF(AS96=0,0,AS96-AR96),0)</f>
        <v>0</v>
      </c>
      <c r="AU96" s="49">
        <f>_xlfn.IFNA(VLOOKUP($I96,'ประกาศราคาZ-Makro'!$A:$L,12,FALSE),0)</f>
        <v>0</v>
      </c>
      <c r="AV96" s="47">
        <v>0</v>
      </c>
      <c r="AW96" s="59">
        <v>0</v>
      </c>
      <c r="AX96" s="50">
        <f t="shared" ref="AX96:AX98" si="256">IFERROR(IF(AW96=0,0,AW96-AV96),0)</f>
        <v>0</v>
      </c>
      <c r="AY96" s="49">
        <f>_xlfn.IFNA(VLOOKUP($I96,'ประกาศราคาZ-Makro'!$A:$M,13,FALSE),0)</f>
        <v>0</v>
      </c>
      <c r="AZ96" s="47">
        <v>0</v>
      </c>
      <c r="BA96" s="59">
        <v>0</v>
      </c>
      <c r="BB96" s="50">
        <f t="shared" ref="BB96:BB98" si="257">IFERROR(IF(BA96=0,0,BA96-AZ96),0)</f>
        <v>0</v>
      </c>
      <c r="BC96" s="76"/>
      <c r="BD96" s="2"/>
    </row>
    <row r="97" spans="1:56" x14ac:dyDescent="0.4">
      <c r="A97" s="2" t="s">
        <v>1038</v>
      </c>
      <c r="B97" s="2" t="s">
        <v>1035</v>
      </c>
      <c r="C97" s="2" t="s">
        <v>1037</v>
      </c>
      <c r="D97" s="2" t="s">
        <v>1046</v>
      </c>
      <c r="E97" s="45" t="s">
        <v>2028</v>
      </c>
      <c r="F97" s="73"/>
      <c r="G97" s="42" t="s">
        <v>2029</v>
      </c>
      <c r="H97" s="48" t="s">
        <v>43</v>
      </c>
      <c r="I97" s="35"/>
      <c r="J97" s="56">
        <v>0</v>
      </c>
      <c r="K97" s="49">
        <f>_xlfn.IFNA(VLOOKUP($I97,'ประกาศราคาZ-Makro'!$A:$K,4,FALSE),0)</f>
        <v>0</v>
      </c>
      <c r="L97" s="47">
        <v>0</v>
      </c>
      <c r="M97" s="36">
        <v>0</v>
      </c>
      <c r="N97" s="50">
        <f t="shared" si="249"/>
        <v>0</v>
      </c>
      <c r="O97" s="49">
        <f>_xlfn.IFNA(VLOOKUP($I97,'ประกาศราคาZ-Makro'!$A:$K,5,FALSE),0)</f>
        <v>0</v>
      </c>
      <c r="P97" s="47">
        <v>0</v>
      </c>
      <c r="Q97" s="36">
        <v>0</v>
      </c>
      <c r="R97" s="50">
        <f t="shared" si="250"/>
        <v>0</v>
      </c>
      <c r="S97" s="49">
        <f>_xlfn.IFNA(VLOOKUP($I97,'ประกาศราคาZ-Makro'!$A:$K,6,FALSE),0)</f>
        <v>0</v>
      </c>
      <c r="T97" s="47">
        <v>0</v>
      </c>
      <c r="U97" s="36">
        <v>0</v>
      </c>
      <c r="V97" s="50">
        <f t="shared" si="251"/>
        <v>0</v>
      </c>
      <c r="W97" s="49">
        <f>_xlfn.IFNA(VLOOKUP($I97,'ประกาศราคาZ-Makro'!$A:$K,7,FALSE),0)</f>
        <v>0</v>
      </c>
      <c r="X97" s="47">
        <v>226</v>
      </c>
      <c r="Y97" s="36">
        <v>222</v>
      </c>
      <c r="Z97" s="50">
        <f t="shared" si="252"/>
        <v>-4</v>
      </c>
      <c r="AA97" s="49">
        <f>_xlfn.IFNA(VLOOKUP($I97,'ประกาศราคาZ-Makro'!$A:$K,8,FALSE),0)</f>
        <v>0</v>
      </c>
      <c r="AB97" s="47">
        <v>226</v>
      </c>
      <c r="AC97" s="36">
        <v>222</v>
      </c>
      <c r="AD97" s="50">
        <f t="shared" si="253"/>
        <v>-4</v>
      </c>
      <c r="AE97" s="49">
        <f>_xlfn.IFNA(VLOOKUP($I97,'ประกาศราคาZ-Makro'!$A:$K,9,FALSE),0)</f>
        <v>0</v>
      </c>
      <c r="AF97" s="47">
        <v>0</v>
      </c>
      <c r="AG97" s="36">
        <v>0</v>
      </c>
      <c r="AH97" s="50">
        <f t="shared" si="254"/>
        <v>0</v>
      </c>
      <c r="AI97" s="49">
        <f>_xlfn.IFNA(VLOOKUP($I97,'ประกาศราคาZ-Makro'!$A:$K,9,FALSE),0)</f>
        <v>0</v>
      </c>
      <c r="AJ97" s="47"/>
      <c r="AK97" s="36"/>
      <c r="AL97" s="50">
        <f t="shared" si="177"/>
        <v>0</v>
      </c>
      <c r="AM97" s="49">
        <f>_xlfn.IFNA(VLOOKUP($I97,'ประกาศราคาZ-Makro'!$A:$K,10,FALSE),0)</f>
        <v>0</v>
      </c>
      <c r="AN97" s="47">
        <v>0</v>
      </c>
      <c r="AO97" s="36">
        <v>0</v>
      </c>
      <c r="AP97" s="72">
        <f t="shared" si="219"/>
        <v>0</v>
      </c>
      <c r="AQ97" s="49">
        <f>_xlfn.IFNA(VLOOKUP($I97,'ประกาศราคาZ-Makro'!$A:$K,11,FALSE),0)</f>
        <v>0</v>
      </c>
      <c r="AR97" s="47">
        <v>0</v>
      </c>
      <c r="AS97" s="36">
        <v>0</v>
      </c>
      <c r="AT97" s="50">
        <f t="shared" si="255"/>
        <v>0</v>
      </c>
      <c r="AU97" s="49">
        <f>_xlfn.IFNA(VLOOKUP($I97,'ประกาศราคาZ-Makro'!$A:$L,12,FALSE),0)</f>
        <v>0</v>
      </c>
      <c r="AV97" s="47">
        <v>0</v>
      </c>
      <c r="AW97" s="36">
        <v>0</v>
      </c>
      <c r="AX97" s="50">
        <f t="shared" si="256"/>
        <v>0</v>
      </c>
      <c r="AY97" s="49">
        <f>_xlfn.IFNA(VLOOKUP($I97,'ประกาศราคาZ-Makro'!$A:$M,13,FALSE),0)</f>
        <v>0</v>
      </c>
      <c r="AZ97" s="47">
        <v>0</v>
      </c>
      <c r="BA97" s="36">
        <v>0</v>
      </c>
      <c r="BB97" s="50">
        <f t="shared" si="257"/>
        <v>0</v>
      </c>
      <c r="BC97" s="76"/>
      <c r="BD97" s="2"/>
    </row>
    <row r="98" spans="1:56" x14ac:dyDescent="0.4">
      <c r="A98" s="2" t="s">
        <v>1038</v>
      </c>
      <c r="B98" s="2" t="s">
        <v>1035</v>
      </c>
      <c r="C98" s="2" t="s">
        <v>1037</v>
      </c>
      <c r="D98" s="2" t="s">
        <v>1040</v>
      </c>
      <c r="E98" s="45" t="s">
        <v>1764</v>
      </c>
      <c r="F98" s="73"/>
      <c r="G98" s="42" t="s">
        <v>1765</v>
      </c>
      <c r="H98" s="48" t="s">
        <v>1695</v>
      </c>
      <c r="I98" s="35"/>
      <c r="J98" s="56">
        <v>0</v>
      </c>
      <c r="K98" s="49">
        <f>_xlfn.IFNA(VLOOKUP($I98,'ประกาศราคาZ-Makro'!$A:$K,4,FALSE),0)</f>
        <v>0</v>
      </c>
      <c r="L98" s="47">
        <v>0</v>
      </c>
      <c r="M98" s="36">
        <v>0</v>
      </c>
      <c r="N98" s="50">
        <f t="shared" si="249"/>
        <v>0</v>
      </c>
      <c r="O98" s="49">
        <f>_xlfn.IFNA(VLOOKUP($I98,'ประกาศราคาZ-Makro'!$A:$K,5,FALSE),0)</f>
        <v>0</v>
      </c>
      <c r="P98" s="47">
        <v>0</v>
      </c>
      <c r="Q98" s="36">
        <v>0</v>
      </c>
      <c r="R98" s="50">
        <f t="shared" si="250"/>
        <v>0</v>
      </c>
      <c r="S98" s="49">
        <f>_xlfn.IFNA(VLOOKUP($I98,'ประกาศราคาZ-Makro'!$A:$K,6,FALSE),0)</f>
        <v>0</v>
      </c>
      <c r="T98" s="47">
        <v>0</v>
      </c>
      <c r="U98" s="36">
        <v>0</v>
      </c>
      <c r="V98" s="50">
        <f t="shared" si="251"/>
        <v>0</v>
      </c>
      <c r="W98" s="49">
        <f>_xlfn.IFNA(VLOOKUP($I98,'ประกาศราคาZ-Makro'!$A:$K,7,FALSE),0)</f>
        <v>0</v>
      </c>
      <c r="X98" s="47">
        <v>240</v>
      </c>
      <c r="Y98" s="36">
        <v>236</v>
      </c>
      <c r="Z98" s="50">
        <f t="shared" si="252"/>
        <v>-4</v>
      </c>
      <c r="AA98" s="49">
        <f>_xlfn.IFNA(VLOOKUP($I98,'ประกาศราคาZ-Makro'!$A:$K,8,FALSE),0)</f>
        <v>0</v>
      </c>
      <c r="AB98" s="47">
        <v>0</v>
      </c>
      <c r="AC98" s="36">
        <v>0</v>
      </c>
      <c r="AD98" s="50">
        <f t="shared" si="253"/>
        <v>0</v>
      </c>
      <c r="AE98" s="49">
        <f>_xlfn.IFNA(VLOOKUP($I98,'ประกาศราคาZ-Makro'!$A:$K,9,FALSE),0)</f>
        <v>0</v>
      </c>
      <c r="AF98" s="47">
        <v>0</v>
      </c>
      <c r="AG98" s="36">
        <v>0</v>
      </c>
      <c r="AH98" s="50">
        <f t="shared" si="254"/>
        <v>0</v>
      </c>
      <c r="AI98" s="49">
        <f>_xlfn.IFNA(VLOOKUP($I98,'ประกาศราคาZ-Makro'!$A:$K,9,FALSE),0)</f>
        <v>0</v>
      </c>
      <c r="AJ98" s="47"/>
      <c r="AK98" s="36"/>
      <c r="AL98" s="50">
        <f t="shared" si="177"/>
        <v>0</v>
      </c>
      <c r="AM98" s="49">
        <f>_xlfn.IFNA(VLOOKUP($I98,'ประกาศราคาZ-Makro'!$A:$K,10,FALSE),0)</f>
        <v>0</v>
      </c>
      <c r="AN98" s="47">
        <v>0</v>
      </c>
      <c r="AO98" s="36">
        <v>0</v>
      </c>
      <c r="AP98" s="72">
        <f t="shared" ref="AP98" si="258">IFERROR(IF(AO98=0,0,AO98-AN98),0)</f>
        <v>0</v>
      </c>
      <c r="AQ98" s="49">
        <f>_xlfn.IFNA(VLOOKUP($I98,'ประกาศราคาZ-Makro'!$A:$K,11,FALSE),0)</f>
        <v>0</v>
      </c>
      <c r="AR98" s="47">
        <v>0</v>
      </c>
      <c r="AS98" s="36">
        <v>0</v>
      </c>
      <c r="AT98" s="50">
        <f t="shared" si="255"/>
        <v>0</v>
      </c>
      <c r="AU98" s="49">
        <f>_xlfn.IFNA(VLOOKUP($I98,'ประกาศราคาZ-Makro'!$A:$L,12,FALSE),0)</f>
        <v>0</v>
      </c>
      <c r="AV98" s="47">
        <v>0</v>
      </c>
      <c r="AW98" s="36">
        <v>0</v>
      </c>
      <c r="AX98" s="50">
        <f t="shared" si="256"/>
        <v>0</v>
      </c>
      <c r="AY98" s="49">
        <f>_xlfn.IFNA(VLOOKUP($I98,'ประกาศราคาZ-Makro'!$A:$M,13,FALSE),0)</f>
        <v>0</v>
      </c>
      <c r="AZ98" s="47">
        <v>0</v>
      </c>
      <c r="BA98" s="36">
        <v>0</v>
      </c>
      <c r="BB98" s="50">
        <f t="shared" si="257"/>
        <v>0</v>
      </c>
      <c r="BC98" s="76"/>
      <c r="BD98" s="2"/>
    </row>
    <row r="99" spans="1:56" x14ac:dyDescent="0.4">
      <c r="A99" s="2" t="s">
        <v>1038</v>
      </c>
      <c r="B99" s="2" t="s">
        <v>1035</v>
      </c>
      <c r="C99" s="2" t="s">
        <v>1037</v>
      </c>
      <c r="D99" s="2" t="s">
        <v>1040</v>
      </c>
      <c r="E99" s="45" t="s">
        <v>1556</v>
      </c>
      <c r="F99" s="73"/>
      <c r="G99" s="42" t="s">
        <v>1555</v>
      </c>
      <c r="H99" s="48" t="s">
        <v>1695</v>
      </c>
      <c r="I99" s="35"/>
      <c r="J99" s="56">
        <v>0</v>
      </c>
      <c r="K99" s="49">
        <f>_xlfn.IFNA(VLOOKUP($I99,'ประกาศราคาZ-Makro'!$A:$K,4,FALSE),0)</f>
        <v>0</v>
      </c>
      <c r="L99" s="47">
        <v>0</v>
      </c>
      <c r="M99" s="36">
        <v>0</v>
      </c>
      <c r="N99" s="50">
        <f t="shared" ref="N99:N100" si="259">IFERROR(IF(M99=0,0,M99-L99),0)</f>
        <v>0</v>
      </c>
      <c r="O99" s="49">
        <f>_xlfn.IFNA(VLOOKUP($I99,'ประกาศราคาZ-Makro'!$A:$K,5,FALSE),0)</f>
        <v>0</v>
      </c>
      <c r="P99" s="47">
        <v>0</v>
      </c>
      <c r="Q99" s="36">
        <v>0</v>
      </c>
      <c r="R99" s="50">
        <f t="shared" ref="R99:R100" si="260">IFERROR(IF(Q99=0,0,Q99-P99),0)</f>
        <v>0</v>
      </c>
      <c r="S99" s="49">
        <f>_xlfn.IFNA(VLOOKUP($I99,'ประกาศราคาZ-Makro'!$A:$K,6,FALSE),0)</f>
        <v>0</v>
      </c>
      <c r="T99" s="47">
        <v>0</v>
      </c>
      <c r="U99" s="36">
        <v>0</v>
      </c>
      <c r="V99" s="50">
        <f t="shared" ref="V99:V100" si="261">IFERROR(IF(U99=0,0,U99-T99),0)</f>
        <v>0</v>
      </c>
      <c r="W99" s="49">
        <f>_xlfn.IFNA(VLOOKUP($I99,'ประกาศราคาZ-Makro'!$A:$K,7,FALSE),0)</f>
        <v>0</v>
      </c>
      <c r="X99" s="47">
        <v>239</v>
      </c>
      <c r="Y99" s="36">
        <v>235</v>
      </c>
      <c r="Z99" s="50">
        <f t="shared" ref="Z99:Z100" si="262">IFERROR(IF(Y99=0,0,Y99-X99),0)</f>
        <v>-4</v>
      </c>
      <c r="AA99" s="49">
        <f>_xlfn.IFNA(VLOOKUP($I99,'ประกาศราคาZ-Makro'!$A:$K,8,FALSE),0)</f>
        <v>0</v>
      </c>
      <c r="AB99" s="47">
        <v>0</v>
      </c>
      <c r="AC99" s="36">
        <v>0</v>
      </c>
      <c r="AD99" s="50">
        <f t="shared" ref="AD99:AD100" si="263">IFERROR(IF(AC99=0,0,AC99-AB99),0)</f>
        <v>0</v>
      </c>
      <c r="AE99" s="49">
        <f>_xlfn.IFNA(VLOOKUP($I99,'ประกาศราคาZ-Makro'!$A:$K,9,FALSE),0)</f>
        <v>0</v>
      </c>
      <c r="AF99" s="47">
        <v>0</v>
      </c>
      <c r="AG99" s="36">
        <v>0</v>
      </c>
      <c r="AH99" s="50">
        <f t="shared" ref="AH99:AH100" si="264">IFERROR(IF(AG99=0,0,AG99-AF99),0)</f>
        <v>0</v>
      </c>
      <c r="AI99" s="49">
        <f>_xlfn.IFNA(VLOOKUP($I99,'ประกาศราคาZ-Makro'!$A:$K,9,FALSE),0)</f>
        <v>0</v>
      </c>
      <c r="AJ99" s="47"/>
      <c r="AK99" s="36"/>
      <c r="AL99" s="50">
        <f t="shared" si="177"/>
        <v>0</v>
      </c>
      <c r="AM99" s="49">
        <f>_xlfn.IFNA(VLOOKUP($I99,'ประกาศราคาZ-Makro'!$A:$K,10,FALSE),0)</f>
        <v>0</v>
      </c>
      <c r="AN99" s="47">
        <v>0</v>
      </c>
      <c r="AO99" s="36">
        <v>0</v>
      </c>
      <c r="AP99" s="72">
        <f t="shared" si="219"/>
        <v>0</v>
      </c>
      <c r="AQ99" s="49">
        <f>_xlfn.IFNA(VLOOKUP($I99,'ประกาศราคาZ-Makro'!$A:$K,11,FALSE),0)</f>
        <v>0</v>
      </c>
      <c r="AR99" s="47">
        <v>0</v>
      </c>
      <c r="AS99" s="36">
        <v>0</v>
      </c>
      <c r="AT99" s="50">
        <f t="shared" ref="AT99:AT100" si="265">IFERROR(IF(AS99=0,0,AS99-AR99),0)</f>
        <v>0</v>
      </c>
      <c r="AU99" s="49">
        <f>_xlfn.IFNA(VLOOKUP($I99,'ประกาศราคาZ-Makro'!$A:$L,12,FALSE),0)</f>
        <v>0</v>
      </c>
      <c r="AV99" s="47">
        <v>0</v>
      </c>
      <c r="AW99" s="36">
        <v>0</v>
      </c>
      <c r="AX99" s="50">
        <f t="shared" ref="AX99:AX100" si="266">IFERROR(IF(AW99=0,0,AW99-AV99),0)</f>
        <v>0</v>
      </c>
      <c r="AY99" s="49">
        <f>_xlfn.IFNA(VLOOKUP($I99,'ประกาศราคาZ-Makro'!$A:$M,13,FALSE),0)</f>
        <v>0</v>
      </c>
      <c r="AZ99" s="47">
        <v>0</v>
      </c>
      <c r="BA99" s="36">
        <v>0</v>
      </c>
      <c r="BB99" s="50">
        <f t="shared" ref="BB99:BB100" si="267">IFERROR(IF(BA99=0,0,BA99-AZ99),0)</f>
        <v>0</v>
      </c>
      <c r="BC99" s="76"/>
      <c r="BD99" s="2"/>
    </row>
    <row r="100" spans="1:56" x14ac:dyDescent="0.4">
      <c r="A100" s="2" t="s">
        <v>1038</v>
      </c>
      <c r="B100" s="2" t="s">
        <v>1035</v>
      </c>
      <c r="C100" s="2" t="s">
        <v>1037</v>
      </c>
      <c r="D100" s="2" t="s">
        <v>1040</v>
      </c>
      <c r="E100" s="45" t="s">
        <v>1575</v>
      </c>
      <c r="F100" s="73"/>
      <c r="G100" s="42" t="s">
        <v>1576</v>
      </c>
      <c r="H100" s="48" t="s">
        <v>43</v>
      </c>
      <c r="I100" s="35"/>
      <c r="J100" s="56">
        <v>0</v>
      </c>
      <c r="K100" s="49">
        <f>_xlfn.IFNA(VLOOKUP($I100,'ประกาศราคาZ-Makro'!$A:$K,4,FALSE),0)</f>
        <v>0</v>
      </c>
      <c r="L100" s="47">
        <v>0</v>
      </c>
      <c r="M100" s="36">
        <v>0</v>
      </c>
      <c r="N100" s="50">
        <f t="shared" si="259"/>
        <v>0</v>
      </c>
      <c r="O100" s="49">
        <f>_xlfn.IFNA(VLOOKUP($I100,'ประกาศราคาZ-Makro'!$A:$K,5,FALSE),0)</f>
        <v>0</v>
      </c>
      <c r="P100" s="47">
        <v>0</v>
      </c>
      <c r="Q100" s="36">
        <v>0</v>
      </c>
      <c r="R100" s="50">
        <f t="shared" si="260"/>
        <v>0</v>
      </c>
      <c r="S100" s="49">
        <f>_xlfn.IFNA(VLOOKUP($I100,'ประกาศราคาZ-Makro'!$A:$K,6,FALSE),0)</f>
        <v>0</v>
      </c>
      <c r="T100" s="47">
        <v>0</v>
      </c>
      <c r="U100" s="36">
        <v>0</v>
      </c>
      <c r="V100" s="50">
        <f t="shared" si="261"/>
        <v>0</v>
      </c>
      <c r="W100" s="49">
        <f>_xlfn.IFNA(VLOOKUP($I100,'ประกาศราคาZ-Makro'!$A:$K,7,FALSE),0)</f>
        <v>0</v>
      </c>
      <c r="X100" s="47">
        <v>0</v>
      </c>
      <c r="Y100" s="36">
        <v>0</v>
      </c>
      <c r="Z100" s="50">
        <f t="shared" si="262"/>
        <v>0</v>
      </c>
      <c r="AA100" s="49">
        <f>_xlfn.IFNA(VLOOKUP($I100,'ประกาศราคาZ-Makro'!$A:$K,8,FALSE),0)</f>
        <v>0</v>
      </c>
      <c r="AB100" s="47">
        <v>0</v>
      </c>
      <c r="AC100" s="36">
        <v>0</v>
      </c>
      <c r="AD100" s="50">
        <f t="shared" si="263"/>
        <v>0</v>
      </c>
      <c r="AE100" s="49">
        <f>_xlfn.IFNA(VLOOKUP($I100,'ประกาศราคาZ-Makro'!$A:$K,9,FALSE),0)</f>
        <v>0</v>
      </c>
      <c r="AF100" s="47">
        <v>0</v>
      </c>
      <c r="AG100" s="36">
        <v>0</v>
      </c>
      <c r="AH100" s="50">
        <f t="shared" si="264"/>
        <v>0</v>
      </c>
      <c r="AI100" s="49">
        <f>_xlfn.IFNA(VLOOKUP($I100,'ประกาศราคาZ-Makro'!$A:$K,9,FALSE),0)</f>
        <v>0</v>
      </c>
      <c r="AJ100" s="47"/>
      <c r="AK100" s="36"/>
      <c r="AL100" s="50">
        <f t="shared" si="177"/>
        <v>0</v>
      </c>
      <c r="AM100" s="49">
        <f>_xlfn.IFNA(VLOOKUP($I100,'ประกาศราคาZ-Makro'!$A:$K,10,FALSE),0)</f>
        <v>0</v>
      </c>
      <c r="AN100" s="47">
        <v>0</v>
      </c>
      <c r="AO100" s="36">
        <v>0</v>
      </c>
      <c r="AP100" s="72">
        <f t="shared" si="219"/>
        <v>0</v>
      </c>
      <c r="AQ100" s="49">
        <f>_xlfn.IFNA(VLOOKUP($I100,'ประกาศราคาZ-Makro'!$A:$K,11,FALSE),0)</f>
        <v>0</v>
      </c>
      <c r="AR100" s="47">
        <v>0</v>
      </c>
      <c r="AS100" s="36">
        <v>0</v>
      </c>
      <c r="AT100" s="50">
        <f t="shared" si="265"/>
        <v>0</v>
      </c>
      <c r="AU100" s="49">
        <f>_xlfn.IFNA(VLOOKUP($I100,'ประกาศราคาZ-Makro'!$A:$L,12,FALSE),0)</f>
        <v>0</v>
      </c>
      <c r="AV100" s="47">
        <v>208</v>
      </c>
      <c r="AW100" s="36">
        <v>208</v>
      </c>
      <c r="AX100" s="50">
        <f t="shared" si="266"/>
        <v>0</v>
      </c>
      <c r="AY100" s="49">
        <f>_xlfn.IFNA(VLOOKUP($I100,'ประกาศราคาZ-Makro'!$A:$M,13,FALSE),0)</f>
        <v>0</v>
      </c>
      <c r="AZ100" s="47">
        <v>208</v>
      </c>
      <c r="BA100" s="36">
        <v>208</v>
      </c>
      <c r="BB100" s="50">
        <f t="shared" si="267"/>
        <v>0</v>
      </c>
      <c r="BC100" s="76"/>
      <c r="BD100" s="2"/>
    </row>
    <row r="101" spans="1:56" x14ac:dyDescent="0.4">
      <c r="A101" s="2" t="s">
        <v>1038</v>
      </c>
      <c r="B101" s="2" t="s">
        <v>1035</v>
      </c>
      <c r="C101" s="2" t="s">
        <v>1037</v>
      </c>
      <c r="D101" s="2" t="s">
        <v>1040</v>
      </c>
      <c r="E101" s="45" t="s">
        <v>1577</v>
      </c>
      <c r="F101" s="73"/>
      <c r="G101" s="42" t="s">
        <v>1578</v>
      </c>
      <c r="H101" s="48" t="s">
        <v>43</v>
      </c>
      <c r="I101" s="35"/>
      <c r="J101" s="56">
        <v>0</v>
      </c>
      <c r="K101" s="49">
        <f>_xlfn.IFNA(VLOOKUP($I101,'ประกาศราคาZ-Makro'!$A:$K,4,FALSE),0)</f>
        <v>0</v>
      </c>
      <c r="L101" s="47">
        <v>0</v>
      </c>
      <c r="M101" s="36">
        <v>0</v>
      </c>
      <c r="N101" s="50">
        <f t="shared" ref="N101" si="268">IFERROR(IF(M101=0,0,M101-L101),0)</f>
        <v>0</v>
      </c>
      <c r="O101" s="49">
        <f>_xlfn.IFNA(VLOOKUP($I101,'ประกาศราคาZ-Makro'!$A:$K,5,FALSE),0)</f>
        <v>0</v>
      </c>
      <c r="P101" s="47">
        <v>0</v>
      </c>
      <c r="Q101" s="36">
        <v>0</v>
      </c>
      <c r="R101" s="50">
        <f t="shared" ref="R101" si="269">IFERROR(IF(Q101=0,0,Q101-P101),0)</f>
        <v>0</v>
      </c>
      <c r="S101" s="49">
        <f>_xlfn.IFNA(VLOOKUP($I101,'ประกาศราคาZ-Makro'!$A:$K,6,FALSE),0)</f>
        <v>0</v>
      </c>
      <c r="T101" s="47">
        <v>0</v>
      </c>
      <c r="U101" s="36">
        <v>0</v>
      </c>
      <c r="V101" s="50">
        <f t="shared" ref="V101" si="270">IFERROR(IF(U101=0,0,U101-T101),0)</f>
        <v>0</v>
      </c>
      <c r="W101" s="49">
        <f>_xlfn.IFNA(VLOOKUP($I101,'ประกาศราคาZ-Makro'!$A:$K,7,FALSE),0)</f>
        <v>0</v>
      </c>
      <c r="X101" s="47">
        <v>0</v>
      </c>
      <c r="Y101" s="36">
        <v>0</v>
      </c>
      <c r="Z101" s="50">
        <f t="shared" ref="Z101" si="271">IFERROR(IF(Y101=0,0,Y101-X101),0)</f>
        <v>0</v>
      </c>
      <c r="AA101" s="49">
        <f>_xlfn.IFNA(VLOOKUP($I101,'ประกาศราคาZ-Makro'!$A:$K,8,FALSE),0)</f>
        <v>0</v>
      </c>
      <c r="AB101" s="47">
        <v>0</v>
      </c>
      <c r="AC101" s="36">
        <v>0</v>
      </c>
      <c r="AD101" s="50">
        <f t="shared" ref="AD101" si="272">IFERROR(IF(AC101=0,0,AC101-AB101),0)</f>
        <v>0</v>
      </c>
      <c r="AE101" s="49">
        <f>_xlfn.IFNA(VLOOKUP($I101,'ประกาศราคาZ-Makro'!$A:$K,9,FALSE),0)</f>
        <v>0</v>
      </c>
      <c r="AF101" s="47">
        <v>0</v>
      </c>
      <c r="AG101" s="36">
        <v>0</v>
      </c>
      <c r="AH101" s="50">
        <f t="shared" ref="AH101" si="273">IFERROR(IF(AG101=0,0,AG101-AF101),0)</f>
        <v>0</v>
      </c>
      <c r="AI101" s="49">
        <f>_xlfn.IFNA(VLOOKUP($I101,'ประกาศราคาZ-Makro'!$A:$K,9,FALSE),0)</f>
        <v>0</v>
      </c>
      <c r="AJ101" s="47"/>
      <c r="AK101" s="36"/>
      <c r="AL101" s="50">
        <f t="shared" si="177"/>
        <v>0</v>
      </c>
      <c r="AM101" s="49">
        <f>_xlfn.IFNA(VLOOKUP($I101,'ประกาศราคาZ-Makro'!$A:$K,10,FALSE),0)</f>
        <v>0</v>
      </c>
      <c r="AN101" s="47">
        <v>0</v>
      </c>
      <c r="AO101" s="36">
        <v>0</v>
      </c>
      <c r="AP101" s="72">
        <f t="shared" si="219"/>
        <v>0</v>
      </c>
      <c r="AQ101" s="49">
        <f>_xlfn.IFNA(VLOOKUP($I101,'ประกาศราคาZ-Makro'!$A:$K,11,FALSE),0)</f>
        <v>0</v>
      </c>
      <c r="AR101" s="47">
        <v>0</v>
      </c>
      <c r="AS101" s="36">
        <v>0</v>
      </c>
      <c r="AT101" s="50">
        <f t="shared" ref="AT101" si="274">IFERROR(IF(AS101=0,0,AS101-AR101),0)</f>
        <v>0</v>
      </c>
      <c r="AU101" s="49">
        <f>_xlfn.IFNA(VLOOKUP($I101,'ประกาศราคาZ-Makro'!$A:$L,12,FALSE),0)</f>
        <v>0</v>
      </c>
      <c r="AV101" s="47">
        <v>213</v>
      </c>
      <c r="AW101" s="36">
        <v>213</v>
      </c>
      <c r="AX101" s="50">
        <f t="shared" ref="AX101" si="275">IFERROR(IF(AW101=0,0,AW101-AV101),0)</f>
        <v>0</v>
      </c>
      <c r="AY101" s="49">
        <f>_xlfn.IFNA(VLOOKUP($I101,'ประกาศราคาZ-Makro'!$A:$M,13,FALSE),0)</f>
        <v>0</v>
      </c>
      <c r="AZ101" s="47">
        <v>213</v>
      </c>
      <c r="BA101" s="36">
        <v>213</v>
      </c>
      <c r="BB101" s="50">
        <f t="shared" ref="BB101" si="276">IFERROR(IF(BA101=0,0,BA101-AZ101),0)</f>
        <v>0</v>
      </c>
      <c r="BC101" s="76"/>
      <c r="BD101" s="2"/>
    </row>
    <row r="102" spans="1:56" x14ac:dyDescent="0.4">
      <c r="A102" s="2" t="s">
        <v>1038</v>
      </c>
      <c r="B102" s="2" t="s">
        <v>1035</v>
      </c>
      <c r="C102" s="2" t="s">
        <v>1037</v>
      </c>
      <c r="D102" s="2" t="s">
        <v>1040</v>
      </c>
      <c r="E102" s="45" t="s">
        <v>1603</v>
      </c>
      <c r="F102" s="73"/>
      <c r="G102" s="42" t="s">
        <v>1604</v>
      </c>
      <c r="H102" s="48" t="s">
        <v>43</v>
      </c>
      <c r="I102" s="35"/>
      <c r="J102" s="56">
        <v>0</v>
      </c>
      <c r="K102" s="49">
        <f>_xlfn.IFNA(VLOOKUP($I102,'ประกาศราคาZ-Makro'!$A:$K,4,FALSE),0)</f>
        <v>0</v>
      </c>
      <c r="L102" s="47">
        <v>0</v>
      </c>
      <c r="M102" s="36">
        <v>0</v>
      </c>
      <c r="N102" s="50">
        <f t="shared" ref="N102" si="277">IFERROR(IF(M102=0,0,M102-L102),0)</f>
        <v>0</v>
      </c>
      <c r="O102" s="49">
        <f>_xlfn.IFNA(VLOOKUP($I102,'ประกาศราคาZ-Makro'!$A:$K,5,FALSE),0)</f>
        <v>0</v>
      </c>
      <c r="P102" s="47">
        <v>0</v>
      </c>
      <c r="Q102" s="36">
        <v>0</v>
      </c>
      <c r="R102" s="50">
        <f t="shared" ref="R102" si="278">IFERROR(IF(Q102=0,0,Q102-P102),0)</f>
        <v>0</v>
      </c>
      <c r="S102" s="49">
        <f>_xlfn.IFNA(VLOOKUP($I102,'ประกาศราคาZ-Makro'!$A:$K,6,FALSE),0)</f>
        <v>0</v>
      </c>
      <c r="T102" s="47">
        <v>0</v>
      </c>
      <c r="U102" s="36">
        <v>0</v>
      </c>
      <c r="V102" s="50">
        <f t="shared" ref="V102" si="279">IFERROR(IF(U102=0,0,U102-T102),0)</f>
        <v>0</v>
      </c>
      <c r="W102" s="49">
        <f>_xlfn.IFNA(VLOOKUP($I102,'ประกาศราคาZ-Makro'!$A:$K,7,FALSE),0)</f>
        <v>0</v>
      </c>
      <c r="X102" s="47">
        <v>0</v>
      </c>
      <c r="Y102" s="36">
        <v>0</v>
      </c>
      <c r="Z102" s="50">
        <f t="shared" ref="Z102" si="280">IFERROR(IF(Y102=0,0,Y102-X102),0)</f>
        <v>0</v>
      </c>
      <c r="AA102" s="49">
        <f>_xlfn.IFNA(VLOOKUP($I102,'ประกาศราคาZ-Makro'!$A:$K,8,FALSE),0)</f>
        <v>0</v>
      </c>
      <c r="AB102" s="47">
        <v>0</v>
      </c>
      <c r="AC102" s="36">
        <v>0</v>
      </c>
      <c r="AD102" s="50">
        <f t="shared" ref="AD102" si="281">IFERROR(IF(AC102=0,0,AC102-AB102),0)</f>
        <v>0</v>
      </c>
      <c r="AE102" s="49">
        <f>_xlfn.IFNA(VLOOKUP($I102,'ประกาศราคาZ-Makro'!$A:$K,9,FALSE),0)</f>
        <v>0</v>
      </c>
      <c r="AF102" s="47">
        <v>0</v>
      </c>
      <c r="AG102" s="36">
        <v>0</v>
      </c>
      <c r="AH102" s="50">
        <f t="shared" ref="AH102" si="282">IFERROR(IF(AG102=0,0,AG102-AF102),0)</f>
        <v>0</v>
      </c>
      <c r="AI102" s="49">
        <f>_xlfn.IFNA(VLOOKUP($I102,'ประกาศราคาZ-Makro'!$A:$K,9,FALSE),0)</f>
        <v>0</v>
      </c>
      <c r="AJ102" s="47"/>
      <c r="AK102" s="36"/>
      <c r="AL102" s="50">
        <f t="shared" si="177"/>
        <v>0</v>
      </c>
      <c r="AM102" s="49">
        <f>_xlfn.IFNA(VLOOKUP($I102,'ประกาศราคาZ-Makro'!$A:$K,10,FALSE),0)</f>
        <v>0</v>
      </c>
      <c r="AN102" s="47">
        <v>93</v>
      </c>
      <c r="AO102" s="36">
        <v>93</v>
      </c>
      <c r="AP102" s="72">
        <f t="shared" si="219"/>
        <v>0</v>
      </c>
      <c r="AQ102" s="49">
        <f>_xlfn.IFNA(VLOOKUP($I102,'ประกาศราคาZ-Makro'!$A:$K,11,FALSE),0)</f>
        <v>0</v>
      </c>
      <c r="AR102" s="47">
        <v>0</v>
      </c>
      <c r="AS102" s="36">
        <v>0</v>
      </c>
      <c r="AT102" s="50">
        <f t="shared" ref="AT102" si="283">IFERROR(IF(AS102=0,0,AS102-AR102),0)</f>
        <v>0</v>
      </c>
      <c r="AU102" s="49">
        <f>_xlfn.IFNA(VLOOKUP($I102,'ประกาศราคาZ-Makro'!$A:$L,12,FALSE),0)</f>
        <v>0</v>
      </c>
      <c r="AV102" s="47">
        <v>0</v>
      </c>
      <c r="AW102" s="36">
        <v>0</v>
      </c>
      <c r="AX102" s="50">
        <f t="shared" ref="AX102:AX103" si="284">IFERROR(IF(AW102=0,0,AW102-AV102),0)</f>
        <v>0</v>
      </c>
      <c r="AY102" s="49">
        <f>_xlfn.IFNA(VLOOKUP($I102,'ประกาศราคาZ-Makro'!$A:$M,13,FALSE),0)</f>
        <v>0</v>
      </c>
      <c r="AZ102" s="47">
        <v>0</v>
      </c>
      <c r="BA102" s="36">
        <v>0</v>
      </c>
      <c r="BB102" s="50">
        <f t="shared" ref="BB102:BB103" si="285">IFERROR(IF(BA102=0,0,BA102-AZ102),0)</f>
        <v>0</v>
      </c>
      <c r="BC102" s="76"/>
      <c r="BD102" s="2"/>
    </row>
    <row r="103" spans="1:56" x14ac:dyDescent="0.4">
      <c r="A103" s="2" t="s">
        <v>1038</v>
      </c>
      <c r="B103" s="2" t="s">
        <v>1035</v>
      </c>
      <c r="C103" s="2" t="s">
        <v>1037</v>
      </c>
      <c r="D103" s="2" t="s">
        <v>1040</v>
      </c>
      <c r="E103" s="45" t="s">
        <v>1332</v>
      </c>
      <c r="F103" s="73"/>
      <c r="G103" s="42" t="s">
        <v>1696</v>
      </c>
      <c r="H103" s="48" t="s">
        <v>43</v>
      </c>
      <c r="I103" s="35"/>
      <c r="J103" s="56">
        <v>0</v>
      </c>
      <c r="K103" s="49">
        <f>_xlfn.IFNA(VLOOKUP($I103,'ประกาศราคาZ-Makro'!$A:$K,4,FALSE),0)</f>
        <v>0</v>
      </c>
      <c r="L103" s="47">
        <v>0</v>
      </c>
      <c r="M103" s="36">
        <v>0</v>
      </c>
      <c r="N103" s="50">
        <f>IFERROR(IF(M103=0,0,M103-L103),0)</f>
        <v>0</v>
      </c>
      <c r="O103" s="49">
        <f>_xlfn.IFNA(VLOOKUP($I103,'ประกาศราคาZ-Makro'!$A:$K,5,FALSE),0)</f>
        <v>0</v>
      </c>
      <c r="P103" s="47">
        <v>0</v>
      </c>
      <c r="Q103" s="36">
        <v>0</v>
      </c>
      <c r="R103" s="50">
        <f>IFERROR(IF(Q103=0,0,Q103-P103),0)</f>
        <v>0</v>
      </c>
      <c r="S103" s="49">
        <f>_xlfn.IFNA(VLOOKUP($I103,'ประกาศราคาZ-Makro'!$A:$K,6,FALSE),0)</f>
        <v>0</v>
      </c>
      <c r="T103" s="47">
        <v>0</v>
      </c>
      <c r="U103" s="36">
        <v>0</v>
      </c>
      <c r="V103" s="50">
        <f>IFERROR(IF(U103=0,0,U103-T103),0)</f>
        <v>0</v>
      </c>
      <c r="W103" s="49">
        <f>_xlfn.IFNA(VLOOKUP($I103,'ประกาศราคาZ-Makro'!$A:$K,7,FALSE),0)</f>
        <v>0</v>
      </c>
      <c r="X103" s="47">
        <v>0</v>
      </c>
      <c r="Y103" s="36">
        <v>0</v>
      </c>
      <c r="Z103" s="50">
        <f>IFERROR(IF(Y103=0,0,Y103-X103),0)</f>
        <v>0</v>
      </c>
      <c r="AA103" s="49">
        <f>_xlfn.IFNA(VLOOKUP($I103,'ประกาศราคาZ-Makro'!$A:$K,8,FALSE),0)</f>
        <v>0</v>
      </c>
      <c r="AB103" s="47">
        <v>0</v>
      </c>
      <c r="AC103" s="36">
        <v>0</v>
      </c>
      <c r="AD103" s="50">
        <f>IFERROR(IF(AC103=0,0,AC103-AB103),0)</f>
        <v>0</v>
      </c>
      <c r="AE103" s="49">
        <f>_xlfn.IFNA(VLOOKUP($I103,'ประกาศราคาZ-Makro'!$A:$K,9,FALSE),0)</f>
        <v>0</v>
      </c>
      <c r="AF103" s="47">
        <v>0</v>
      </c>
      <c r="AG103" s="36">
        <v>0</v>
      </c>
      <c r="AH103" s="50">
        <f>IFERROR(IF(AG103=0,0,AG103-AF103),0)</f>
        <v>0</v>
      </c>
      <c r="AI103" s="49">
        <f>_xlfn.IFNA(VLOOKUP($I103,'ประกาศราคาZ-Makro'!$A:$K,9,FALSE),0)</f>
        <v>0</v>
      </c>
      <c r="AJ103" s="47"/>
      <c r="AK103" s="36"/>
      <c r="AL103" s="50">
        <f>IFERROR(IF(AK103=0,0,AK103-AJ103),0)</f>
        <v>0</v>
      </c>
      <c r="AM103" s="49">
        <f>_xlfn.IFNA(VLOOKUP($I103,'ประกาศราคาZ-Makro'!$A:$K,10,FALSE),0)</f>
        <v>0</v>
      </c>
      <c r="AN103" s="47">
        <v>0</v>
      </c>
      <c r="AO103" s="36">
        <v>0</v>
      </c>
      <c r="AP103" s="72">
        <f t="shared" si="219"/>
        <v>0</v>
      </c>
      <c r="AQ103" s="49">
        <f>_xlfn.IFNA(VLOOKUP($I103,'ประกาศราคาZ-Makro'!$A:$K,11,FALSE),0)</f>
        <v>0</v>
      </c>
      <c r="AR103" s="47">
        <v>0</v>
      </c>
      <c r="AS103" s="36">
        <v>0</v>
      </c>
      <c r="AT103" s="50">
        <f>IFERROR(IF(AS103=0,0,AS103-AR103),0)</f>
        <v>0</v>
      </c>
      <c r="AU103" s="49">
        <f>_xlfn.IFNA(VLOOKUP($I103,'ประกาศราคาZ-Makro'!$A:$L,12,FALSE),0)</f>
        <v>0</v>
      </c>
      <c r="AV103" s="47">
        <v>0</v>
      </c>
      <c r="AW103" s="36">
        <v>0</v>
      </c>
      <c r="AX103" s="50">
        <f t="shared" si="284"/>
        <v>0</v>
      </c>
      <c r="AY103" s="49">
        <f>_xlfn.IFNA(VLOOKUP($I103,'ประกาศราคาZ-Makro'!$A:$M,13,FALSE),0)</f>
        <v>0</v>
      </c>
      <c r="AZ103" s="47">
        <v>0</v>
      </c>
      <c r="BA103" s="36">
        <v>0</v>
      </c>
      <c r="BB103" s="50">
        <f t="shared" si="285"/>
        <v>0</v>
      </c>
      <c r="BC103" s="76"/>
      <c r="BD103" s="2"/>
    </row>
    <row r="104" spans="1:56" x14ac:dyDescent="0.4">
      <c r="A104" s="2" t="s">
        <v>1038</v>
      </c>
      <c r="B104" s="2" t="s">
        <v>1035</v>
      </c>
      <c r="C104" s="2" t="s">
        <v>1037</v>
      </c>
      <c r="D104" s="2" t="s">
        <v>1042</v>
      </c>
      <c r="E104" s="45" t="s">
        <v>116</v>
      </c>
      <c r="F104" s="46" t="s">
        <v>112</v>
      </c>
      <c r="G104" s="41" t="s">
        <v>117</v>
      </c>
      <c r="H104" s="34" t="s">
        <v>43</v>
      </c>
      <c r="I104" s="35" t="s">
        <v>118</v>
      </c>
      <c r="J104" s="56" t="s">
        <v>1008</v>
      </c>
      <c r="K104" s="49">
        <f>_xlfn.IFNA(VLOOKUP($I104,'ประกาศราคาZ-Makro'!$A:$K,4,FALSE),0)</f>
        <v>0</v>
      </c>
      <c r="L104" s="47">
        <v>166</v>
      </c>
      <c r="M104" s="36">
        <v>161</v>
      </c>
      <c r="N104" s="50">
        <f t="shared" si="0"/>
        <v>-5</v>
      </c>
      <c r="O104" s="49">
        <f>_xlfn.IFNA(VLOOKUP($I104,'ประกาศราคาZ-Makro'!$A:$K,5,FALSE),0)</f>
        <v>0</v>
      </c>
      <c r="P104" s="47">
        <v>166</v>
      </c>
      <c r="Q104" s="36">
        <v>161</v>
      </c>
      <c r="R104" s="50">
        <f t="shared" si="18"/>
        <v>-5</v>
      </c>
      <c r="S104" s="49">
        <f>_xlfn.IFNA(VLOOKUP($I104,'ประกาศราคาZ-Makro'!$A:$K,6,FALSE),0)</f>
        <v>0</v>
      </c>
      <c r="T104" s="47">
        <v>166</v>
      </c>
      <c r="U104" s="36">
        <v>161</v>
      </c>
      <c r="V104" s="50">
        <f t="shared" si="2"/>
        <v>-5</v>
      </c>
      <c r="W104" s="49">
        <f>_xlfn.IFNA(VLOOKUP($I104,'ประกาศราคาZ-Makro'!$A:$K,7,FALSE),0)</f>
        <v>0</v>
      </c>
      <c r="X104" s="47">
        <v>161</v>
      </c>
      <c r="Y104" s="36">
        <v>161</v>
      </c>
      <c r="Z104" s="50">
        <f t="shared" si="3"/>
        <v>0</v>
      </c>
      <c r="AA104" s="49">
        <f>_xlfn.IFNA(VLOOKUP($I104,'ประกาศราคาZ-Makro'!$A:$K,8,FALSE),0)</f>
        <v>0</v>
      </c>
      <c r="AB104" s="47">
        <v>161</v>
      </c>
      <c r="AC104" s="36">
        <v>161</v>
      </c>
      <c r="AD104" s="50">
        <f t="shared" si="4"/>
        <v>0</v>
      </c>
      <c r="AE104" s="49">
        <f>_xlfn.IFNA(VLOOKUP($I104,'ประกาศราคาZ-Makro'!$A:$K,9,FALSE),0)</f>
        <v>0</v>
      </c>
      <c r="AF104" s="47">
        <v>159</v>
      </c>
      <c r="AG104" s="36">
        <v>161</v>
      </c>
      <c r="AH104" s="50">
        <f t="shared" si="19"/>
        <v>2</v>
      </c>
      <c r="AI104" s="49">
        <f>_xlfn.IFNA(VLOOKUP($I104,'ประกาศราคาZ-Makro'!$A:$K,9,FALSE),0)</f>
        <v>0</v>
      </c>
      <c r="AJ104" s="47"/>
      <c r="AK104" s="36"/>
      <c r="AL104" s="50">
        <f t="shared" ref="AL104:AL133" si="286">IFERROR(IF(AK104=0,0,AK104-AJ104),0)</f>
        <v>0</v>
      </c>
      <c r="AM104" s="49">
        <f>_xlfn.IFNA(VLOOKUP($I104,'ประกาศราคาZ-Makro'!$A:$K,10,FALSE),0)</f>
        <v>0</v>
      </c>
      <c r="AN104" s="47">
        <v>162</v>
      </c>
      <c r="AO104" s="36">
        <v>165</v>
      </c>
      <c r="AP104" s="72">
        <f t="shared" si="219"/>
        <v>3</v>
      </c>
      <c r="AQ104" s="49">
        <f>_xlfn.IFNA(VLOOKUP($I104,'ประกาศราคาZ-Makro'!$A:$K,11,FALSE),0)</f>
        <v>0</v>
      </c>
      <c r="AR104" s="47">
        <v>165</v>
      </c>
      <c r="AS104" s="36">
        <v>165</v>
      </c>
      <c r="AT104" s="50">
        <f t="shared" si="20"/>
        <v>0</v>
      </c>
      <c r="AU104" s="49">
        <f>_xlfn.IFNA(VLOOKUP($I104,'ประกาศราคาZ-Makro'!$A:$L,12,FALSE),0)</f>
        <v>0</v>
      </c>
      <c r="AV104" s="47">
        <v>166</v>
      </c>
      <c r="AW104" s="36">
        <v>161</v>
      </c>
      <c r="AX104" s="50">
        <f t="shared" si="9"/>
        <v>-5</v>
      </c>
      <c r="AY104" s="49">
        <f>_xlfn.IFNA(VLOOKUP($I104,'ประกาศราคาZ-Makro'!$A:$M,13,FALSE),0)</f>
        <v>0</v>
      </c>
      <c r="AZ104" s="47">
        <v>166</v>
      </c>
      <c r="BA104" s="36">
        <v>161</v>
      </c>
      <c r="BB104" s="50">
        <f t="shared" si="10"/>
        <v>-5</v>
      </c>
      <c r="BC104" s="76"/>
    </row>
    <row r="105" spans="1:56" x14ac:dyDescent="0.4">
      <c r="A105" s="2" t="s">
        <v>1038</v>
      </c>
      <c r="B105" s="2" t="s">
        <v>1035</v>
      </c>
      <c r="C105" s="2" t="s">
        <v>1037</v>
      </c>
      <c r="D105" s="2" t="s">
        <v>1042</v>
      </c>
      <c r="E105" s="45" t="s">
        <v>111</v>
      </c>
      <c r="F105" s="46" t="s">
        <v>112</v>
      </c>
      <c r="G105" s="37" t="s">
        <v>113</v>
      </c>
      <c r="H105" s="34" t="s">
        <v>43</v>
      </c>
      <c r="I105" s="35"/>
      <c r="J105" s="56">
        <v>0</v>
      </c>
      <c r="K105" s="49">
        <f>_xlfn.IFNA(VLOOKUP($I105,'ประกาศราคาZ-Makro'!$A:$K,4,FALSE),0)</f>
        <v>0</v>
      </c>
      <c r="L105" s="47">
        <v>166</v>
      </c>
      <c r="M105" s="36">
        <v>161</v>
      </c>
      <c r="N105" s="50">
        <f t="shared" si="0"/>
        <v>-5</v>
      </c>
      <c r="O105" s="49">
        <f>_xlfn.IFNA(VLOOKUP($I105,'ประกาศราคาZ-Makro'!$A:$K,5,FALSE),0)</f>
        <v>0</v>
      </c>
      <c r="P105" s="47">
        <v>0</v>
      </c>
      <c r="Q105" s="36">
        <v>0</v>
      </c>
      <c r="R105" s="50">
        <f t="shared" si="18"/>
        <v>0</v>
      </c>
      <c r="S105" s="49">
        <f>_xlfn.IFNA(VLOOKUP($I105,'ประกาศราคาZ-Makro'!$A:$K,6,FALSE),0)</f>
        <v>0</v>
      </c>
      <c r="T105" s="47">
        <v>132</v>
      </c>
      <c r="U105" s="36">
        <v>127</v>
      </c>
      <c r="V105" s="50">
        <f t="shared" si="2"/>
        <v>-5</v>
      </c>
      <c r="W105" s="49">
        <f>_xlfn.IFNA(VLOOKUP($I105,'ประกาศราคาZ-Makro'!$A:$K,7,FALSE),0)</f>
        <v>0</v>
      </c>
      <c r="X105" s="47">
        <v>156</v>
      </c>
      <c r="Y105" s="36">
        <v>156</v>
      </c>
      <c r="Z105" s="50">
        <f t="shared" si="3"/>
        <v>0</v>
      </c>
      <c r="AA105" s="49">
        <f>_xlfn.IFNA(VLOOKUP($I105,'ประกาศราคาZ-Makro'!$A:$K,8,FALSE),0)</f>
        <v>0</v>
      </c>
      <c r="AB105" s="47">
        <v>156</v>
      </c>
      <c r="AC105" s="36">
        <v>156</v>
      </c>
      <c r="AD105" s="50">
        <f t="shared" si="4"/>
        <v>0</v>
      </c>
      <c r="AE105" s="49">
        <f>_xlfn.IFNA(VLOOKUP($I105,'ประกาศราคาZ-Makro'!$A:$K,9,FALSE),0)</f>
        <v>0</v>
      </c>
      <c r="AF105" s="47">
        <v>150</v>
      </c>
      <c r="AG105" s="36">
        <v>152</v>
      </c>
      <c r="AH105" s="50">
        <f t="shared" si="19"/>
        <v>2</v>
      </c>
      <c r="AI105" s="49">
        <f>_xlfn.IFNA(VLOOKUP($I105,'ประกาศราคาZ-Makro'!$A:$K,9,FALSE),0)</f>
        <v>0</v>
      </c>
      <c r="AJ105" s="47"/>
      <c r="AK105" s="36"/>
      <c r="AL105" s="50">
        <f t="shared" si="286"/>
        <v>0</v>
      </c>
      <c r="AM105" s="49">
        <f>_xlfn.IFNA(VLOOKUP($I105,'ประกาศราคาZ-Makro'!$A:$K,10,FALSE),0)</f>
        <v>0</v>
      </c>
      <c r="AN105" s="47">
        <v>0</v>
      </c>
      <c r="AO105" s="36">
        <v>0</v>
      </c>
      <c r="AP105" s="72">
        <f t="shared" si="219"/>
        <v>0</v>
      </c>
      <c r="AQ105" s="49">
        <f>_xlfn.IFNA(VLOOKUP($I105,'ประกาศราคาZ-Makro'!$A:$K,11,FALSE),0)</f>
        <v>0</v>
      </c>
      <c r="AR105" s="47">
        <v>165</v>
      </c>
      <c r="AS105" s="36">
        <v>165</v>
      </c>
      <c r="AT105" s="50">
        <f t="shared" si="20"/>
        <v>0</v>
      </c>
      <c r="AU105" s="49">
        <f>_xlfn.IFNA(VLOOKUP($I105,'ประกาศราคาZ-Makro'!$A:$L,12,FALSE),0)</f>
        <v>0</v>
      </c>
      <c r="AV105" s="47">
        <v>131</v>
      </c>
      <c r="AW105" s="36">
        <v>131</v>
      </c>
      <c r="AX105" s="50">
        <f t="shared" si="9"/>
        <v>0</v>
      </c>
      <c r="AY105" s="49">
        <f>_xlfn.IFNA(VLOOKUP($I105,'ประกาศราคาZ-Makro'!$A:$M,13,FALSE),0)</f>
        <v>0</v>
      </c>
      <c r="AZ105" s="47">
        <v>131</v>
      </c>
      <c r="BA105" s="36">
        <v>131</v>
      </c>
      <c r="BB105" s="50">
        <f t="shared" si="10"/>
        <v>0</v>
      </c>
      <c r="BC105" s="76"/>
      <c r="BD105" s="2"/>
    </row>
    <row r="106" spans="1:56" x14ac:dyDescent="0.4">
      <c r="A106" s="2" t="s">
        <v>1038</v>
      </c>
      <c r="B106" s="2" t="s">
        <v>1035</v>
      </c>
      <c r="C106" s="2" t="s">
        <v>1037</v>
      </c>
      <c r="D106" s="2" t="s">
        <v>1042</v>
      </c>
      <c r="E106" s="45" t="s">
        <v>828</v>
      </c>
      <c r="F106" s="46"/>
      <c r="G106" s="42" t="s">
        <v>829</v>
      </c>
      <c r="H106" s="48" t="s">
        <v>43</v>
      </c>
      <c r="I106" s="35"/>
      <c r="J106" s="56">
        <v>0</v>
      </c>
      <c r="K106" s="49">
        <f>_xlfn.IFNA(VLOOKUP($I106,'ประกาศราคาZ-Makro'!$A:$K,4,FALSE),0)</f>
        <v>0</v>
      </c>
      <c r="L106" s="47">
        <v>166</v>
      </c>
      <c r="M106" s="36">
        <v>161</v>
      </c>
      <c r="N106" s="50">
        <f t="shared" si="0"/>
        <v>-5</v>
      </c>
      <c r="O106" s="49">
        <f>_xlfn.IFNA(VLOOKUP($I106,'ประกาศราคาZ-Makro'!$A:$K,5,FALSE),0)</f>
        <v>0</v>
      </c>
      <c r="P106" s="47">
        <v>0</v>
      </c>
      <c r="Q106" s="36">
        <v>0</v>
      </c>
      <c r="R106" s="50">
        <f t="shared" si="18"/>
        <v>0</v>
      </c>
      <c r="S106" s="49">
        <f>_xlfn.IFNA(VLOOKUP($I106,'ประกาศราคาZ-Makro'!$A:$K,6,FALSE),0)</f>
        <v>0</v>
      </c>
      <c r="T106" s="47">
        <v>0</v>
      </c>
      <c r="U106" s="36">
        <v>0</v>
      </c>
      <c r="V106" s="50">
        <f t="shared" si="2"/>
        <v>0</v>
      </c>
      <c r="W106" s="49">
        <f>_xlfn.IFNA(VLOOKUP($I106,'ประกาศราคาZ-Makro'!$A:$K,7,FALSE),0)</f>
        <v>0</v>
      </c>
      <c r="X106" s="47">
        <v>164</v>
      </c>
      <c r="Y106" s="36">
        <v>164</v>
      </c>
      <c r="Z106" s="50">
        <f t="shared" si="3"/>
        <v>0</v>
      </c>
      <c r="AA106" s="49">
        <f>_xlfn.IFNA(VLOOKUP($I106,'ประกาศราคาZ-Makro'!$A:$K,8,FALSE),0)</f>
        <v>0</v>
      </c>
      <c r="AB106" s="47">
        <v>164</v>
      </c>
      <c r="AC106" s="36">
        <v>164</v>
      </c>
      <c r="AD106" s="50">
        <f t="shared" si="4"/>
        <v>0</v>
      </c>
      <c r="AE106" s="49">
        <f>_xlfn.IFNA(VLOOKUP($I106,'ประกาศราคาZ-Makro'!$A:$K,9,FALSE),0)</f>
        <v>0</v>
      </c>
      <c r="AF106" s="47">
        <v>0</v>
      </c>
      <c r="AG106" s="36">
        <v>0</v>
      </c>
      <c r="AH106" s="50">
        <f t="shared" si="19"/>
        <v>0</v>
      </c>
      <c r="AI106" s="49">
        <f>_xlfn.IFNA(VLOOKUP($I106,'ประกาศราคาZ-Makro'!$A:$K,9,FALSE),0)</f>
        <v>0</v>
      </c>
      <c r="AJ106" s="47"/>
      <c r="AK106" s="36"/>
      <c r="AL106" s="50">
        <f t="shared" si="286"/>
        <v>0</v>
      </c>
      <c r="AM106" s="49">
        <f>_xlfn.IFNA(VLOOKUP($I106,'ประกาศราคาZ-Makro'!$A:$K,10,FALSE),0)</f>
        <v>0</v>
      </c>
      <c r="AN106" s="47">
        <v>0</v>
      </c>
      <c r="AO106" s="36">
        <v>0</v>
      </c>
      <c r="AP106" s="72">
        <f t="shared" si="219"/>
        <v>0</v>
      </c>
      <c r="AQ106" s="49">
        <f>_xlfn.IFNA(VLOOKUP($I106,'ประกาศราคาZ-Makro'!$A:$K,11,FALSE),0)</f>
        <v>0</v>
      </c>
      <c r="AR106" s="47">
        <v>0</v>
      </c>
      <c r="AS106" s="36">
        <v>0</v>
      </c>
      <c r="AT106" s="50">
        <f t="shared" si="20"/>
        <v>0</v>
      </c>
      <c r="AU106" s="49">
        <f>_xlfn.IFNA(VLOOKUP($I106,'ประกาศราคาZ-Makro'!$A:$L,12,FALSE),0)</f>
        <v>0</v>
      </c>
      <c r="AV106" s="47">
        <v>166</v>
      </c>
      <c r="AW106" s="36">
        <v>161</v>
      </c>
      <c r="AX106" s="50">
        <f t="shared" si="9"/>
        <v>-5</v>
      </c>
      <c r="AY106" s="49">
        <f>_xlfn.IFNA(VLOOKUP($I106,'ประกาศราคาZ-Makro'!$A:$M,13,FALSE),0)</f>
        <v>0</v>
      </c>
      <c r="AZ106" s="47">
        <v>166</v>
      </c>
      <c r="BA106" s="36">
        <v>161</v>
      </c>
      <c r="BB106" s="50">
        <f t="shared" si="10"/>
        <v>-5</v>
      </c>
      <c r="BC106" s="76"/>
      <c r="BD106" s="2"/>
    </row>
    <row r="107" spans="1:56" x14ac:dyDescent="0.4">
      <c r="A107" s="2" t="s">
        <v>1038</v>
      </c>
      <c r="B107" s="2" t="s">
        <v>1035</v>
      </c>
      <c r="C107" s="2" t="s">
        <v>1037</v>
      </c>
      <c r="D107" s="2" t="s">
        <v>1043</v>
      </c>
      <c r="E107" s="45" t="s">
        <v>1988</v>
      </c>
      <c r="F107" s="73"/>
      <c r="G107" s="42" t="s">
        <v>1987</v>
      </c>
      <c r="H107" s="48" t="s">
        <v>43</v>
      </c>
      <c r="I107" s="35"/>
      <c r="J107" s="56">
        <v>0</v>
      </c>
      <c r="K107" s="49">
        <f>_xlfn.IFNA(VLOOKUP($I107,'ประกาศราคาZ-Makro'!$A:$K,4,FALSE),0)</f>
        <v>0</v>
      </c>
      <c r="L107" s="47">
        <v>0</v>
      </c>
      <c r="M107" s="36">
        <v>0</v>
      </c>
      <c r="N107" s="50">
        <f t="shared" si="0"/>
        <v>0</v>
      </c>
      <c r="O107" s="49">
        <f>_xlfn.IFNA(VLOOKUP($I107,'ประกาศราคาZ-Makro'!$A:$K,5,FALSE),0)</f>
        <v>0</v>
      </c>
      <c r="P107" s="47">
        <v>0</v>
      </c>
      <c r="Q107" s="36">
        <v>0</v>
      </c>
      <c r="R107" s="50">
        <f t="shared" si="18"/>
        <v>0</v>
      </c>
      <c r="S107" s="49">
        <f>_xlfn.IFNA(VLOOKUP($I107,'ประกาศราคาZ-Makro'!$A:$K,6,FALSE),0)</f>
        <v>0</v>
      </c>
      <c r="T107" s="47">
        <v>0</v>
      </c>
      <c r="U107" s="36">
        <v>0</v>
      </c>
      <c r="V107" s="50">
        <f t="shared" si="2"/>
        <v>0</v>
      </c>
      <c r="W107" s="49">
        <f>_xlfn.IFNA(VLOOKUP($I107,'ประกาศราคาZ-Makro'!$A:$K,7,FALSE),0)</f>
        <v>0</v>
      </c>
      <c r="X107" s="47">
        <v>0</v>
      </c>
      <c r="Y107" s="36">
        <v>0</v>
      </c>
      <c r="Z107" s="50">
        <f t="shared" si="3"/>
        <v>0</v>
      </c>
      <c r="AA107" s="49">
        <f>_xlfn.IFNA(VLOOKUP($I107,'ประกาศราคาZ-Makro'!$A:$K,8,FALSE),0)</f>
        <v>0</v>
      </c>
      <c r="AB107" s="47">
        <v>0</v>
      </c>
      <c r="AC107" s="36">
        <v>0</v>
      </c>
      <c r="AD107" s="50">
        <f t="shared" si="4"/>
        <v>0</v>
      </c>
      <c r="AE107" s="49">
        <f>_xlfn.IFNA(VLOOKUP($I107,'ประกาศราคาZ-Makro'!$A:$K,9,FALSE),0)</f>
        <v>0</v>
      </c>
      <c r="AF107" s="47">
        <v>169</v>
      </c>
      <c r="AG107" s="36">
        <v>171</v>
      </c>
      <c r="AH107" s="50">
        <f t="shared" si="19"/>
        <v>2</v>
      </c>
      <c r="AI107" s="49">
        <f>_xlfn.IFNA(VLOOKUP($I107,'ประกาศราคาZ-Makro'!$A:$K,9,FALSE),0)</f>
        <v>0</v>
      </c>
      <c r="AJ107" s="47"/>
      <c r="AK107" s="36"/>
      <c r="AL107" s="50">
        <f t="shared" si="286"/>
        <v>0</v>
      </c>
      <c r="AM107" s="49">
        <f>_xlfn.IFNA(VLOOKUP($I107,'ประกาศราคาZ-Makro'!$A:$K,10,FALSE),0)</f>
        <v>0</v>
      </c>
      <c r="AN107" s="47">
        <v>0</v>
      </c>
      <c r="AO107" s="36">
        <v>0</v>
      </c>
      <c r="AP107" s="72">
        <f t="shared" si="219"/>
        <v>0</v>
      </c>
      <c r="AQ107" s="49">
        <f>_xlfn.IFNA(VLOOKUP($I107,'ประกาศราคาZ-Makro'!$A:$K,11,FALSE),0)</f>
        <v>0</v>
      </c>
      <c r="AR107" s="47">
        <v>0</v>
      </c>
      <c r="AS107" s="36">
        <v>0</v>
      </c>
      <c r="AT107" s="50">
        <f t="shared" si="20"/>
        <v>0</v>
      </c>
      <c r="AU107" s="49">
        <f>_xlfn.IFNA(VLOOKUP($I107,'ประกาศราคาZ-Makro'!$A:$L,12,FALSE),0)</f>
        <v>0</v>
      </c>
      <c r="AV107" s="47">
        <v>0</v>
      </c>
      <c r="AW107" s="36">
        <v>0</v>
      </c>
      <c r="AX107" s="50">
        <f t="shared" si="9"/>
        <v>0</v>
      </c>
      <c r="AY107" s="49">
        <f>_xlfn.IFNA(VLOOKUP($I107,'ประกาศราคาZ-Makro'!$A:$M,13,FALSE),0)</f>
        <v>0</v>
      </c>
      <c r="AZ107" s="47">
        <v>0</v>
      </c>
      <c r="BA107" s="36">
        <v>0</v>
      </c>
      <c r="BB107" s="50">
        <f t="shared" si="10"/>
        <v>0</v>
      </c>
      <c r="BC107" s="76"/>
      <c r="BD107" s="2"/>
    </row>
    <row r="108" spans="1:56" x14ac:dyDescent="0.4">
      <c r="A108" s="2" t="s">
        <v>1038</v>
      </c>
      <c r="B108" s="2" t="s">
        <v>1035</v>
      </c>
      <c r="C108" s="2" t="s">
        <v>1037</v>
      </c>
      <c r="D108" s="2" t="s">
        <v>1042</v>
      </c>
      <c r="E108" s="45" t="s">
        <v>1114</v>
      </c>
      <c r="F108" s="73"/>
      <c r="G108" s="42" t="s">
        <v>1115</v>
      </c>
      <c r="H108" s="48" t="s">
        <v>43</v>
      </c>
      <c r="I108" s="58"/>
      <c r="J108" s="57">
        <v>0</v>
      </c>
      <c r="K108" s="49">
        <f>_xlfn.IFNA(VLOOKUP($I108,'ประกาศราคาZ-Makro'!$A:$K,4,FALSE),0)</f>
        <v>0</v>
      </c>
      <c r="L108" s="47">
        <v>0</v>
      </c>
      <c r="M108" s="36">
        <v>0</v>
      </c>
      <c r="N108" s="50">
        <f t="shared" ref="N108" si="287">IFERROR(IF(M108=0,0,M108-L108),0)</f>
        <v>0</v>
      </c>
      <c r="O108" s="49">
        <f>_xlfn.IFNA(VLOOKUP($I108,'ประกาศราคาZ-Makro'!$A:$K,5,FALSE),0)</f>
        <v>0</v>
      </c>
      <c r="P108" s="47">
        <v>169</v>
      </c>
      <c r="Q108" s="36">
        <v>164</v>
      </c>
      <c r="R108" s="50">
        <f t="shared" ref="R108" si="288">IFERROR(IF(Q108=0,0,Q108-P108),0)</f>
        <v>-5</v>
      </c>
      <c r="S108" s="49">
        <f>_xlfn.IFNA(VLOOKUP($I108,'ประกาศราคาZ-Makro'!$A:$K,6,FALSE),0)</f>
        <v>0</v>
      </c>
      <c r="T108" s="47">
        <v>0</v>
      </c>
      <c r="U108" s="36">
        <v>0</v>
      </c>
      <c r="V108" s="50">
        <f t="shared" ref="V108" si="289">IFERROR(IF(U108=0,0,U108-T108),0)</f>
        <v>0</v>
      </c>
      <c r="W108" s="49">
        <f>_xlfn.IFNA(VLOOKUP($I108,'ประกาศราคาZ-Makro'!$A:$K,7,FALSE),0)</f>
        <v>0</v>
      </c>
      <c r="X108" s="47">
        <v>0</v>
      </c>
      <c r="Y108" s="36">
        <v>0</v>
      </c>
      <c r="Z108" s="50">
        <f t="shared" ref="Z108" si="290">IFERROR(IF(Y108=0,0,Y108-X108),0)</f>
        <v>0</v>
      </c>
      <c r="AA108" s="49">
        <f>_xlfn.IFNA(VLOOKUP($I108,'ประกาศราคาZ-Makro'!$A:$K,8,FALSE),0)</f>
        <v>0</v>
      </c>
      <c r="AB108" s="47">
        <v>169</v>
      </c>
      <c r="AC108" s="36">
        <v>169</v>
      </c>
      <c r="AD108" s="50">
        <f t="shared" si="4"/>
        <v>0</v>
      </c>
      <c r="AE108" s="49">
        <f>_xlfn.IFNA(VLOOKUP($I108,'ประกาศราคาZ-Makro'!$A:$K,9,FALSE),0)</f>
        <v>0</v>
      </c>
      <c r="AF108" s="47">
        <v>172</v>
      </c>
      <c r="AG108" s="36">
        <v>174</v>
      </c>
      <c r="AH108" s="50">
        <f t="shared" ref="AH108" si="291">IFERROR(IF(AG108=0,0,AG108-AF108),0)</f>
        <v>2</v>
      </c>
      <c r="AI108" s="49">
        <f>_xlfn.IFNA(VLOOKUP($I108,'ประกาศราคาZ-Makro'!$A:$K,9,FALSE),0)</f>
        <v>0</v>
      </c>
      <c r="AJ108" s="47"/>
      <c r="AK108" s="36"/>
      <c r="AL108" s="50">
        <f t="shared" si="286"/>
        <v>0</v>
      </c>
      <c r="AM108" s="49">
        <f>_xlfn.IFNA(VLOOKUP($I108,'ประกาศราคาZ-Makro'!$A:$K,10,FALSE),0)</f>
        <v>0</v>
      </c>
      <c r="AN108" s="47">
        <v>0</v>
      </c>
      <c r="AO108" s="36">
        <v>0</v>
      </c>
      <c r="AP108" s="72">
        <f t="shared" si="219"/>
        <v>0</v>
      </c>
      <c r="AQ108" s="49">
        <f>_xlfn.IFNA(VLOOKUP($I108,'ประกาศราคาZ-Makro'!$A:$K,11,FALSE),0)</f>
        <v>0</v>
      </c>
      <c r="AR108" s="47">
        <v>0</v>
      </c>
      <c r="AS108" s="36">
        <v>0</v>
      </c>
      <c r="AT108" s="50">
        <f t="shared" ref="AT108" si="292">IFERROR(IF(AS108=0,0,AS108-AR108),0)</f>
        <v>0</v>
      </c>
      <c r="AU108" s="49">
        <f>_xlfn.IFNA(VLOOKUP($I108,'ประกาศราคาZ-Makro'!$A:$L,12,FALSE),0)</f>
        <v>0</v>
      </c>
      <c r="AV108" s="47">
        <v>166</v>
      </c>
      <c r="AW108" s="36">
        <v>161</v>
      </c>
      <c r="AX108" s="50">
        <f t="shared" si="9"/>
        <v>-5</v>
      </c>
      <c r="AY108" s="49">
        <f>_xlfn.IFNA(VLOOKUP($I108,'ประกาศราคาZ-Makro'!$A:$M,13,FALSE),0)</f>
        <v>0</v>
      </c>
      <c r="AZ108" s="47">
        <v>166</v>
      </c>
      <c r="BA108" s="36">
        <v>161</v>
      </c>
      <c r="BB108" s="50">
        <f t="shared" si="10"/>
        <v>-5</v>
      </c>
      <c r="BC108" s="76"/>
      <c r="BD108" s="2"/>
    </row>
    <row r="109" spans="1:56" x14ac:dyDescent="0.4">
      <c r="A109" s="2" t="s">
        <v>1038</v>
      </c>
      <c r="B109" s="2" t="s">
        <v>1035</v>
      </c>
      <c r="C109" s="2" t="s">
        <v>1037</v>
      </c>
      <c r="D109" s="2" t="s">
        <v>1042</v>
      </c>
      <c r="E109" s="45" t="s">
        <v>1942</v>
      </c>
      <c r="F109" s="73"/>
      <c r="G109" s="42" t="s">
        <v>1941</v>
      </c>
      <c r="H109" s="48" t="s">
        <v>43</v>
      </c>
      <c r="I109" s="58"/>
      <c r="J109" s="57">
        <v>0</v>
      </c>
      <c r="K109" s="49">
        <f>_xlfn.IFNA(VLOOKUP($I109,'ประกาศราคาZ-Makro'!$A:$K,4,FALSE),0)</f>
        <v>0</v>
      </c>
      <c r="L109" s="47">
        <v>0</v>
      </c>
      <c r="M109" s="36">
        <v>0</v>
      </c>
      <c r="N109" s="50">
        <f t="shared" ref="N109" si="293">IFERROR(IF(M109=0,0,M109-L109),0)</f>
        <v>0</v>
      </c>
      <c r="O109" s="49">
        <f>_xlfn.IFNA(VLOOKUP($I109,'ประกาศราคาZ-Makro'!$A:$K,5,FALSE),0)</f>
        <v>0</v>
      </c>
      <c r="P109" s="47">
        <v>0</v>
      </c>
      <c r="Q109" s="36">
        <v>0</v>
      </c>
      <c r="R109" s="50">
        <f t="shared" ref="R109" si="294">IFERROR(IF(Q109=0,0,Q109-P109),0)</f>
        <v>0</v>
      </c>
      <c r="S109" s="49">
        <f>_xlfn.IFNA(VLOOKUP($I109,'ประกาศราคาZ-Makro'!$A:$K,6,FALSE),0)</f>
        <v>0</v>
      </c>
      <c r="T109" s="47">
        <v>0</v>
      </c>
      <c r="U109" s="36">
        <v>0</v>
      </c>
      <c r="V109" s="50">
        <f t="shared" ref="V109" si="295">IFERROR(IF(U109=0,0,U109-T109),0)</f>
        <v>0</v>
      </c>
      <c r="W109" s="49">
        <f>_xlfn.IFNA(VLOOKUP($I109,'ประกาศราคาZ-Makro'!$A:$K,7,FALSE),0)</f>
        <v>0</v>
      </c>
      <c r="X109" s="47">
        <v>181</v>
      </c>
      <c r="Y109" s="36">
        <v>181</v>
      </c>
      <c r="Z109" s="50">
        <f t="shared" ref="Z109" si="296">IFERROR(IF(Y109=0,0,Y109-X109),0)</f>
        <v>0</v>
      </c>
      <c r="AA109" s="49">
        <f>_xlfn.IFNA(VLOOKUP($I109,'ประกาศราคาZ-Makro'!$A:$K,8,FALSE),0)</f>
        <v>0</v>
      </c>
      <c r="AB109" s="47">
        <v>181</v>
      </c>
      <c r="AC109" s="36">
        <v>181</v>
      </c>
      <c r="AD109" s="50">
        <f t="shared" ref="AD109" si="297">IFERROR(IF(AC109=0,0,AC109-AB109),0)</f>
        <v>0</v>
      </c>
      <c r="AE109" s="49">
        <f>_xlfn.IFNA(VLOOKUP($I109,'ประกาศราคาZ-Makro'!$A:$K,9,FALSE),0)</f>
        <v>0</v>
      </c>
      <c r="AF109" s="47">
        <v>0</v>
      </c>
      <c r="AG109" s="36">
        <v>0</v>
      </c>
      <c r="AH109" s="50">
        <f t="shared" ref="AH109" si="298">IFERROR(IF(AG109=0,0,AG109-AF109),0)</f>
        <v>0</v>
      </c>
      <c r="AI109" s="49">
        <f>_xlfn.IFNA(VLOOKUP($I109,'ประกาศราคาZ-Makro'!$A:$K,9,FALSE),0)</f>
        <v>0</v>
      </c>
      <c r="AJ109" s="47"/>
      <c r="AK109" s="36"/>
      <c r="AL109" s="50">
        <f t="shared" ref="AL109" si="299">IFERROR(IF(AK109=0,0,AK109-AJ109),0)</f>
        <v>0</v>
      </c>
      <c r="AM109" s="49">
        <f>_xlfn.IFNA(VLOOKUP($I109,'ประกาศราคาZ-Makro'!$A:$K,10,FALSE),0)</f>
        <v>0</v>
      </c>
      <c r="AN109" s="47">
        <v>0</v>
      </c>
      <c r="AO109" s="36">
        <v>0</v>
      </c>
      <c r="AP109" s="72">
        <f t="shared" ref="AP109" si="300">IFERROR(IF(AO109=0,0,AO109-AN109),0)</f>
        <v>0</v>
      </c>
      <c r="AQ109" s="49">
        <f>_xlfn.IFNA(VLOOKUP($I109,'ประกาศราคาZ-Makro'!$A:$K,11,FALSE),0)</f>
        <v>0</v>
      </c>
      <c r="AR109" s="47">
        <v>0</v>
      </c>
      <c r="AS109" s="36">
        <v>0</v>
      </c>
      <c r="AT109" s="50">
        <f t="shared" ref="AT109" si="301">IFERROR(IF(AS109=0,0,AS109-AR109),0)</f>
        <v>0</v>
      </c>
      <c r="AU109" s="49">
        <f>_xlfn.IFNA(VLOOKUP($I109,'ประกาศราคาZ-Makro'!$A:$L,12,FALSE),0)</f>
        <v>0</v>
      </c>
      <c r="AV109" s="47">
        <v>0</v>
      </c>
      <c r="AW109" s="36">
        <v>0</v>
      </c>
      <c r="AX109" s="50">
        <f t="shared" ref="AX109" si="302">IFERROR(IF(AW109=0,0,AW109-AV109),0)</f>
        <v>0</v>
      </c>
      <c r="AY109" s="49">
        <f>_xlfn.IFNA(VLOOKUP($I109,'ประกาศราคาZ-Makro'!$A:$M,13,FALSE),0)</f>
        <v>0</v>
      </c>
      <c r="AZ109" s="47">
        <v>0</v>
      </c>
      <c r="BA109" s="36">
        <v>0</v>
      </c>
      <c r="BB109" s="50">
        <f t="shared" ref="BB109" si="303">IFERROR(IF(BA109=0,0,BA109-AZ109),0)</f>
        <v>0</v>
      </c>
      <c r="BC109" s="76"/>
      <c r="BD109" s="2"/>
    </row>
    <row r="110" spans="1:56" x14ac:dyDescent="0.4">
      <c r="A110" s="2" t="s">
        <v>1038</v>
      </c>
      <c r="B110" s="2" t="s">
        <v>1035</v>
      </c>
      <c r="C110" s="2" t="s">
        <v>1037</v>
      </c>
      <c r="D110" s="2" t="s">
        <v>1042</v>
      </c>
      <c r="E110" s="45" t="s">
        <v>1590</v>
      </c>
      <c r="F110" s="73"/>
      <c r="G110" s="42" t="s">
        <v>1591</v>
      </c>
      <c r="H110" s="48" t="s">
        <v>43</v>
      </c>
      <c r="I110" s="58"/>
      <c r="J110" s="57">
        <v>0</v>
      </c>
      <c r="K110" s="49">
        <f>_xlfn.IFNA(VLOOKUP($I110,'ประกาศราคาZ-Makro'!$A:$K,4,FALSE),0)</f>
        <v>0</v>
      </c>
      <c r="L110" s="47">
        <v>0</v>
      </c>
      <c r="M110" s="36">
        <v>0</v>
      </c>
      <c r="N110" s="50">
        <f t="shared" ref="N110" si="304">IFERROR(IF(M110=0,0,M110-L110),0)</f>
        <v>0</v>
      </c>
      <c r="O110" s="49">
        <f>_xlfn.IFNA(VLOOKUP($I110,'ประกาศราคาZ-Makro'!$A:$K,5,FALSE),0)</f>
        <v>0</v>
      </c>
      <c r="P110" s="47">
        <v>186</v>
      </c>
      <c r="Q110" s="36">
        <v>181</v>
      </c>
      <c r="R110" s="50">
        <f t="shared" ref="R110" si="305">IFERROR(IF(Q110=0,0,Q110-P110),0)</f>
        <v>-5</v>
      </c>
      <c r="S110" s="49">
        <f>_xlfn.IFNA(VLOOKUP($I110,'ประกาศราคาZ-Makro'!$A:$K,6,FALSE),0)</f>
        <v>0</v>
      </c>
      <c r="T110" s="47">
        <v>0</v>
      </c>
      <c r="U110" s="36">
        <v>0</v>
      </c>
      <c r="V110" s="50">
        <f t="shared" ref="V110" si="306">IFERROR(IF(U110=0,0,U110-T110),0)</f>
        <v>0</v>
      </c>
      <c r="W110" s="49">
        <f>_xlfn.IFNA(VLOOKUP($I110,'ประกาศราคาZ-Makro'!$A:$K,7,FALSE),0)</f>
        <v>0</v>
      </c>
      <c r="X110" s="47">
        <v>181</v>
      </c>
      <c r="Y110" s="36">
        <v>181</v>
      </c>
      <c r="Z110" s="50">
        <f t="shared" ref="Z110" si="307">IFERROR(IF(Y110=0,0,Y110-X110),0)</f>
        <v>0</v>
      </c>
      <c r="AA110" s="49">
        <f>_xlfn.IFNA(VLOOKUP($I110,'ประกาศราคาZ-Makro'!$A:$K,8,FALSE),0)</f>
        <v>0</v>
      </c>
      <c r="AB110" s="47">
        <v>181</v>
      </c>
      <c r="AC110" s="36">
        <v>181</v>
      </c>
      <c r="AD110" s="50">
        <f t="shared" ref="AD110" si="308">IFERROR(IF(AC110=0,0,AC110-AB110),0)</f>
        <v>0</v>
      </c>
      <c r="AE110" s="49">
        <f>_xlfn.IFNA(VLOOKUP($I110,'ประกาศราคาZ-Makro'!$A:$K,9,FALSE),0)</f>
        <v>0</v>
      </c>
      <c r="AF110" s="47">
        <v>0</v>
      </c>
      <c r="AG110" s="36">
        <v>0</v>
      </c>
      <c r="AH110" s="50">
        <f t="shared" ref="AH110" si="309">IFERROR(IF(AG110=0,0,AG110-AF110),0)</f>
        <v>0</v>
      </c>
      <c r="AI110" s="49">
        <f>_xlfn.IFNA(VLOOKUP($I110,'ประกาศราคาZ-Makro'!$A:$K,9,FALSE),0)</f>
        <v>0</v>
      </c>
      <c r="AJ110" s="47"/>
      <c r="AK110" s="36"/>
      <c r="AL110" s="50">
        <f t="shared" si="286"/>
        <v>0</v>
      </c>
      <c r="AM110" s="49">
        <f>_xlfn.IFNA(VLOOKUP($I110,'ประกาศราคาZ-Makro'!$A:$K,10,FALSE),0)</f>
        <v>0</v>
      </c>
      <c r="AN110" s="47">
        <v>166</v>
      </c>
      <c r="AO110" s="36">
        <v>169</v>
      </c>
      <c r="AP110" s="72">
        <f t="shared" si="219"/>
        <v>3</v>
      </c>
      <c r="AQ110" s="49">
        <f>_xlfn.IFNA(VLOOKUP($I110,'ประกาศราคาZ-Makro'!$A:$K,11,FALSE),0)</f>
        <v>0</v>
      </c>
      <c r="AR110" s="47">
        <v>0</v>
      </c>
      <c r="AS110" s="36">
        <v>0</v>
      </c>
      <c r="AT110" s="50">
        <f t="shared" ref="AT110" si="310">IFERROR(IF(AS110=0,0,AS110-AR110),0)</f>
        <v>0</v>
      </c>
      <c r="AU110" s="49">
        <f>_xlfn.IFNA(VLOOKUP($I110,'ประกาศราคาZ-Makro'!$A:$L,12,FALSE),0)</f>
        <v>0</v>
      </c>
      <c r="AV110" s="47">
        <v>175</v>
      </c>
      <c r="AW110" s="36">
        <v>170</v>
      </c>
      <c r="AX110" s="50">
        <f t="shared" ref="AX110" si="311">IFERROR(IF(AW110=0,0,AW110-AV110),0)</f>
        <v>-5</v>
      </c>
      <c r="AY110" s="49">
        <f>_xlfn.IFNA(VLOOKUP($I110,'ประกาศราคาZ-Makro'!$A:$M,13,FALSE),0)</f>
        <v>0</v>
      </c>
      <c r="AZ110" s="47">
        <v>175</v>
      </c>
      <c r="BA110" s="36">
        <v>170</v>
      </c>
      <c r="BB110" s="50">
        <f t="shared" ref="BB110" si="312">IFERROR(IF(BA110=0,0,BA110-AZ110),0)</f>
        <v>-5</v>
      </c>
      <c r="BC110" s="76"/>
      <c r="BD110" s="2"/>
    </row>
    <row r="111" spans="1:56" x14ac:dyDescent="0.4">
      <c r="A111" s="2" t="s">
        <v>1038</v>
      </c>
      <c r="B111" s="2" t="s">
        <v>1035</v>
      </c>
      <c r="C111" s="2" t="s">
        <v>1037</v>
      </c>
      <c r="D111" s="2" t="s">
        <v>1042</v>
      </c>
      <c r="E111" s="45" t="s">
        <v>1208</v>
      </c>
      <c r="F111" s="46"/>
      <c r="G111" s="42" t="s">
        <v>1719</v>
      </c>
      <c r="H111" s="48" t="s">
        <v>43</v>
      </c>
      <c r="I111" s="58"/>
      <c r="J111" s="57">
        <v>0</v>
      </c>
      <c r="K111" s="49">
        <f>_xlfn.IFNA(VLOOKUP($I111,'ประกาศราคาZ-Makro'!$A:$K,4,FALSE),0)</f>
        <v>0</v>
      </c>
      <c r="L111" s="47">
        <v>170</v>
      </c>
      <c r="M111" s="36">
        <v>165</v>
      </c>
      <c r="N111" s="50">
        <f t="shared" ref="N111" si="313">IFERROR(IF(M111=0,0,M111-L111),0)</f>
        <v>-5</v>
      </c>
      <c r="O111" s="49">
        <f>_xlfn.IFNA(VLOOKUP($I111,'ประกาศราคาZ-Makro'!$A:$K,5,FALSE),0)</f>
        <v>0</v>
      </c>
      <c r="P111" s="47">
        <v>161</v>
      </c>
      <c r="Q111" s="36">
        <v>156</v>
      </c>
      <c r="R111" s="50">
        <f t="shared" ref="R111" si="314">IFERROR(IF(Q111=0,0,Q111-P111),0)</f>
        <v>-5</v>
      </c>
      <c r="S111" s="49">
        <f>_xlfn.IFNA(VLOOKUP($I111,'ประกาศราคาZ-Makro'!$A:$K,6,FALSE),0)</f>
        <v>0</v>
      </c>
      <c r="T111" s="47">
        <v>168</v>
      </c>
      <c r="U111" s="36">
        <v>163</v>
      </c>
      <c r="V111" s="50">
        <f t="shared" ref="V111" si="315">IFERROR(IF(U111=0,0,U111-T111),0)</f>
        <v>-5</v>
      </c>
      <c r="W111" s="49">
        <f>_xlfn.IFNA(VLOOKUP($I111,'ประกาศราคาZ-Makro'!$A:$K,7,FALSE),0)</f>
        <v>0</v>
      </c>
      <c r="X111" s="47">
        <v>165</v>
      </c>
      <c r="Y111" s="36">
        <v>165</v>
      </c>
      <c r="Z111" s="50">
        <f t="shared" ref="Z111" si="316">IFERROR(IF(Y111=0,0,Y111-X111),0)</f>
        <v>0</v>
      </c>
      <c r="AA111" s="49">
        <f>_xlfn.IFNA(VLOOKUP($I111,'ประกาศราคาZ-Makro'!$A:$K,8,FALSE),0)</f>
        <v>0</v>
      </c>
      <c r="AB111" s="47">
        <v>165</v>
      </c>
      <c r="AC111" s="36">
        <v>165</v>
      </c>
      <c r="AD111" s="50">
        <f t="shared" ref="AD111" si="317">IFERROR(IF(AC111=0,0,AC111-AB111),0)</f>
        <v>0</v>
      </c>
      <c r="AE111" s="49">
        <f>_xlfn.IFNA(VLOOKUP($I111,'ประกาศราคาZ-Makro'!$A:$K,9,FALSE),0)</f>
        <v>0</v>
      </c>
      <c r="AF111" s="47">
        <v>172</v>
      </c>
      <c r="AG111" s="36">
        <v>173</v>
      </c>
      <c r="AH111" s="50">
        <f t="shared" ref="AH111" si="318">IFERROR(IF(AG111=0,0,AG111-AF111),0)</f>
        <v>1</v>
      </c>
      <c r="AI111" s="49">
        <f>_xlfn.IFNA(VLOOKUP($I111,'ประกาศราคาZ-Makro'!$A:$K,9,FALSE),0)</f>
        <v>0</v>
      </c>
      <c r="AJ111" s="47"/>
      <c r="AK111" s="36"/>
      <c r="AL111" s="50">
        <f t="shared" si="286"/>
        <v>0</v>
      </c>
      <c r="AM111" s="49">
        <f>_xlfn.IFNA(VLOOKUP($I111,'ประกาศราคาZ-Makro'!$A:$K,10,FALSE),0)</f>
        <v>0</v>
      </c>
      <c r="AN111" s="47">
        <v>166</v>
      </c>
      <c r="AO111" s="36">
        <v>169</v>
      </c>
      <c r="AP111" s="72">
        <f t="shared" si="219"/>
        <v>3</v>
      </c>
      <c r="AQ111" s="49">
        <f>_xlfn.IFNA(VLOOKUP($I111,'ประกาศราคาZ-Makro'!$A:$K,11,FALSE),0)</f>
        <v>0</v>
      </c>
      <c r="AR111" s="47">
        <v>169</v>
      </c>
      <c r="AS111" s="36">
        <v>169</v>
      </c>
      <c r="AT111" s="50">
        <f t="shared" ref="AT111" si="319">IFERROR(IF(AS111=0,0,AS111-AR111),0)</f>
        <v>0</v>
      </c>
      <c r="AU111" s="49">
        <f>_xlfn.IFNA(VLOOKUP($I111,'ประกาศราคาZ-Makro'!$A:$L,12,FALSE),0)</f>
        <v>0</v>
      </c>
      <c r="AV111" s="47">
        <v>169</v>
      </c>
      <c r="AW111" s="36">
        <v>164</v>
      </c>
      <c r="AX111" s="50">
        <f t="shared" si="9"/>
        <v>-5</v>
      </c>
      <c r="AY111" s="49">
        <f>_xlfn.IFNA(VLOOKUP($I111,'ประกาศราคาZ-Makro'!$A:$M,13,FALSE),0)</f>
        <v>0</v>
      </c>
      <c r="AZ111" s="47">
        <v>169</v>
      </c>
      <c r="BA111" s="36">
        <v>164</v>
      </c>
      <c r="BB111" s="50">
        <f t="shared" si="10"/>
        <v>-5</v>
      </c>
      <c r="BC111" s="76"/>
      <c r="BD111" s="2"/>
    </row>
    <row r="112" spans="1:56" x14ac:dyDescent="0.4">
      <c r="A112" s="2" t="s">
        <v>1038</v>
      </c>
      <c r="B112" s="2" t="s">
        <v>1035</v>
      </c>
      <c r="C112" s="2" t="s">
        <v>1037</v>
      </c>
      <c r="D112" s="2" t="s">
        <v>1042</v>
      </c>
      <c r="E112" s="45" t="s">
        <v>810</v>
      </c>
      <c r="F112" s="46"/>
      <c r="G112" s="42" t="s">
        <v>811</v>
      </c>
      <c r="H112" s="48" t="s">
        <v>43</v>
      </c>
      <c r="I112" s="35"/>
      <c r="J112" s="56">
        <v>0</v>
      </c>
      <c r="K112" s="49">
        <f>_xlfn.IFNA(VLOOKUP($I112,'ประกาศราคาZ-Makro'!$A:$K,4,FALSE),0)</f>
        <v>0</v>
      </c>
      <c r="L112" s="47">
        <v>166</v>
      </c>
      <c r="M112" s="63">
        <v>161</v>
      </c>
      <c r="N112" s="50">
        <f t="shared" si="0"/>
        <v>-5</v>
      </c>
      <c r="O112" s="49">
        <f>_xlfn.IFNA(VLOOKUP($I112,'ประกาศราคาZ-Makro'!$A:$K,5,FALSE),0)</f>
        <v>0</v>
      </c>
      <c r="P112" s="47">
        <v>0</v>
      </c>
      <c r="Q112" s="63">
        <v>0</v>
      </c>
      <c r="R112" s="50">
        <f t="shared" si="18"/>
        <v>0</v>
      </c>
      <c r="S112" s="49">
        <f>_xlfn.IFNA(VLOOKUP($I112,'ประกาศราคาZ-Makro'!$A:$K,6,FALSE),0)</f>
        <v>0</v>
      </c>
      <c r="T112" s="47">
        <v>0</v>
      </c>
      <c r="U112" s="63">
        <v>0</v>
      </c>
      <c r="V112" s="50">
        <f t="shared" si="2"/>
        <v>0</v>
      </c>
      <c r="W112" s="49">
        <f>_xlfn.IFNA(VLOOKUP($I112,'ประกาศราคาZ-Makro'!$A:$K,7,FALSE),0)</f>
        <v>0</v>
      </c>
      <c r="X112" s="47">
        <v>0</v>
      </c>
      <c r="Y112" s="63">
        <v>0</v>
      </c>
      <c r="Z112" s="50">
        <f t="shared" si="3"/>
        <v>0</v>
      </c>
      <c r="AA112" s="49">
        <f>_xlfn.IFNA(VLOOKUP($I112,'ประกาศราคาZ-Makro'!$A:$K,8,FALSE),0)</f>
        <v>0</v>
      </c>
      <c r="AB112" s="47">
        <v>0</v>
      </c>
      <c r="AC112" s="63">
        <v>0</v>
      </c>
      <c r="AD112" s="50">
        <f t="shared" si="4"/>
        <v>0</v>
      </c>
      <c r="AE112" s="49">
        <f>_xlfn.IFNA(VLOOKUP($I112,'ประกาศราคาZ-Makro'!$A:$K,9,FALSE),0)</f>
        <v>0</v>
      </c>
      <c r="AF112" s="47">
        <v>0</v>
      </c>
      <c r="AG112" s="63">
        <v>0</v>
      </c>
      <c r="AH112" s="50">
        <f t="shared" si="19"/>
        <v>0</v>
      </c>
      <c r="AI112" s="49">
        <f>_xlfn.IFNA(VLOOKUP($I112,'ประกาศราคาZ-Makro'!$A:$K,9,FALSE),0)</f>
        <v>0</v>
      </c>
      <c r="AJ112" s="47"/>
      <c r="AK112" s="63"/>
      <c r="AL112" s="50">
        <f t="shared" si="286"/>
        <v>0</v>
      </c>
      <c r="AM112" s="49">
        <f>_xlfn.IFNA(VLOOKUP($I112,'ประกาศราคาZ-Makro'!$A:$K,10,FALSE),0)</f>
        <v>0</v>
      </c>
      <c r="AN112" s="47">
        <v>162</v>
      </c>
      <c r="AO112" s="36">
        <v>165</v>
      </c>
      <c r="AP112" s="72">
        <f t="shared" si="219"/>
        <v>3</v>
      </c>
      <c r="AQ112" s="49">
        <f>_xlfn.IFNA(VLOOKUP($I112,'ประกาศราคาZ-Makro'!$A:$K,11,FALSE),0)</f>
        <v>0</v>
      </c>
      <c r="AR112" s="47" t="s">
        <v>1958</v>
      </c>
      <c r="AS112" s="63" t="s">
        <v>1958</v>
      </c>
      <c r="AT112" s="50">
        <f t="shared" si="20"/>
        <v>0</v>
      </c>
      <c r="AU112" s="49">
        <f>_xlfn.IFNA(VLOOKUP($I112,'ประกาศราคาZ-Makro'!$A:$L,12,FALSE),0)</f>
        <v>0</v>
      </c>
      <c r="AV112" s="47">
        <v>0</v>
      </c>
      <c r="AW112" s="63">
        <v>0</v>
      </c>
      <c r="AX112" s="50">
        <f t="shared" si="9"/>
        <v>0</v>
      </c>
      <c r="AY112" s="49">
        <f>_xlfn.IFNA(VLOOKUP($I112,'ประกาศราคาZ-Makro'!$A:$M,13,FALSE),0)</f>
        <v>0</v>
      </c>
      <c r="AZ112" s="47">
        <v>0</v>
      </c>
      <c r="BA112" s="63">
        <v>0</v>
      </c>
      <c r="BB112" s="50">
        <f t="shared" si="10"/>
        <v>0</v>
      </c>
      <c r="BC112" s="76"/>
      <c r="BD112" s="2"/>
    </row>
    <row r="113" spans="1:56" x14ac:dyDescent="0.4">
      <c r="A113" s="2" t="s">
        <v>1038</v>
      </c>
      <c r="B113" s="2" t="s">
        <v>1035</v>
      </c>
      <c r="C113" s="2" t="s">
        <v>1037</v>
      </c>
      <c r="D113" s="2" t="s">
        <v>1042</v>
      </c>
      <c r="E113" s="45" t="s">
        <v>123</v>
      </c>
      <c r="F113" s="46" t="s">
        <v>112</v>
      </c>
      <c r="G113" s="42" t="s">
        <v>124</v>
      </c>
      <c r="H113" s="48" t="s">
        <v>43</v>
      </c>
      <c r="I113" s="35"/>
      <c r="J113" s="56">
        <v>0</v>
      </c>
      <c r="K113" s="49">
        <f>_xlfn.IFNA(VLOOKUP($I113,'ประกาศราคาZ-Makro'!$A:$K,4,FALSE),0)</f>
        <v>0</v>
      </c>
      <c r="L113" s="47">
        <v>170</v>
      </c>
      <c r="M113" s="36">
        <v>165</v>
      </c>
      <c r="N113" s="50">
        <f t="shared" si="0"/>
        <v>-5</v>
      </c>
      <c r="O113" s="49">
        <f>_xlfn.IFNA(VLOOKUP($I113,'ประกาศราคาZ-Makro'!$A:$K,5,FALSE),0)</f>
        <v>0</v>
      </c>
      <c r="P113" s="47">
        <v>170</v>
      </c>
      <c r="Q113" s="36">
        <v>165</v>
      </c>
      <c r="R113" s="50">
        <f t="shared" si="18"/>
        <v>-5</v>
      </c>
      <c r="S113" s="49">
        <f>_xlfn.IFNA(VLOOKUP($I113,'ประกาศราคาZ-Makro'!$A:$K,6,FALSE),0)</f>
        <v>0</v>
      </c>
      <c r="T113" s="47">
        <v>0</v>
      </c>
      <c r="U113" s="36">
        <v>0</v>
      </c>
      <c r="V113" s="50">
        <f t="shared" si="2"/>
        <v>0</v>
      </c>
      <c r="W113" s="49">
        <f>_xlfn.IFNA(VLOOKUP($I113,'ประกาศราคาZ-Makro'!$A:$K,7,FALSE),0)</f>
        <v>0</v>
      </c>
      <c r="X113" s="47">
        <v>0</v>
      </c>
      <c r="Y113" s="36">
        <v>0</v>
      </c>
      <c r="Z113" s="50">
        <f t="shared" si="3"/>
        <v>0</v>
      </c>
      <c r="AA113" s="49">
        <f>_xlfn.IFNA(VLOOKUP($I113,'ประกาศราคาZ-Makro'!$A:$K,8,FALSE),0)</f>
        <v>0</v>
      </c>
      <c r="AB113" s="47">
        <v>0</v>
      </c>
      <c r="AC113" s="36">
        <v>0</v>
      </c>
      <c r="AD113" s="50">
        <f t="shared" si="4"/>
        <v>0</v>
      </c>
      <c r="AE113" s="49">
        <f>_xlfn.IFNA(VLOOKUP($I113,'ประกาศราคาZ-Makro'!$A:$K,9,FALSE),0)</f>
        <v>0</v>
      </c>
      <c r="AF113" s="47">
        <v>0</v>
      </c>
      <c r="AG113" s="36">
        <v>0</v>
      </c>
      <c r="AH113" s="50">
        <f t="shared" si="19"/>
        <v>0</v>
      </c>
      <c r="AI113" s="49">
        <f>_xlfn.IFNA(VLOOKUP($I113,'ประกาศราคาZ-Makro'!$A:$K,9,FALSE),0)</f>
        <v>0</v>
      </c>
      <c r="AJ113" s="47"/>
      <c r="AK113" s="36"/>
      <c r="AL113" s="50">
        <f t="shared" si="286"/>
        <v>0</v>
      </c>
      <c r="AM113" s="49">
        <f>_xlfn.IFNA(VLOOKUP($I113,'ประกาศราคาZ-Makro'!$A:$K,10,FALSE),0)</f>
        <v>0</v>
      </c>
      <c r="AN113" s="47">
        <v>167</v>
      </c>
      <c r="AO113" s="36">
        <v>170</v>
      </c>
      <c r="AP113" s="72">
        <f t="shared" si="219"/>
        <v>3</v>
      </c>
      <c r="AQ113" s="49">
        <f>_xlfn.IFNA(VLOOKUP($I113,'ประกาศราคาZ-Makro'!$A:$K,11,FALSE),0)</f>
        <v>0</v>
      </c>
      <c r="AR113" s="47">
        <v>0</v>
      </c>
      <c r="AS113" s="36">
        <v>0</v>
      </c>
      <c r="AT113" s="50">
        <f t="shared" si="20"/>
        <v>0</v>
      </c>
      <c r="AU113" s="49">
        <f>_xlfn.IFNA(VLOOKUP($I113,'ประกาศราคาZ-Makro'!$A:$L,12,FALSE),0)</f>
        <v>0</v>
      </c>
      <c r="AV113" s="47">
        <v>0</v>
      </c>
      <c r="AW113" s="36">
        <v>0</v>
      </c>
      <c r="AX113" s="50">
        <f t="shared" si="9"/>
        <v>0</v>
      </c>
      <c r="AY113" s="49">
        <f>_xlfn.IFNA(VLOOKUP($I113,'ประกาศราคาZ-Makro'!$A:$M,13,FALSE),0)</f>
        <v>0</v>
      </c>
      <c r="AZ113" s="47">
        <v>0</v>
      </c>
      <c r="BA113" s="36">
        <v>0</v>
      </c>
      <c r="BB113" s="50">
        <f t="shared" si="10"/>
        <v>0</v>
      </c>
      <c r="BC113" s="76"/>
      <c r="BD113" s="2"/>
    </row>
    <row r="114" spans="1:56" x14ac:dyDescent="0.4">
      <c r="A114" s="2" t="s">
        <v>1038</v>
      </c>
      <c r="B114" s="2" t="s">
        <v>1035</v>
      </c>
      <c r="C114" s="2" t="s">
        <v>1037</v>
      </c>
      <c r="D114" s="2" t="s">
        <v>1042</v>
      </c>
      <c r="E114" s="45" t="s">
        <v>1766</v>
      </c>
      <c r="F114" s="46"/>
      <c r="G114" s="42" t="s">
        <v>1767</v>
      </c>
      <c r="H114" s="48" t="s">
        <v>43</v>
      </c>
      <c r="I114" s="35"/>
      <c r="J114" s="56">
        <v>0</v>
      </c>
      <c r="K114" s="49">
        <f>_xlfn.IFNA(VLOOKUP($I114,'ประกาศราคาZ-Makro'!$A:$K,4,FALSE),0)</f>
        <v>0</v>
      </c>
      <c r="L114" s="47">
        <v>0</v>
      </c>
      <c r="M114" s="36">
        <v>0</v>
      </c>
      <c r="N114" s="50">
        <f t="shared" ref="N114" si="320">IFERROR(IF(M114=0,0,M114-L114),0)</f>
        <v>0</v>
      </c>
      <c r="O114" s="49">
        <f>_xlfn.IFNA(VLOOKUP($I114,'ประกาศราคาZ-Makro'!$A:$K,5,FALSE),0)</f>
        <v>0</v>
      </c>
      <c r="P114" s="47">
        <v>0</v>
      </c>
      <c r="Q114" s="36">
        <v>0</v>
      </c>
      <c r="R114" s="50">
        <f t="shared" ref="R114" si="321">IFERROR(IF(Q114=0,0,Q114-P114),0)</f>
        <v>0</v>
      </c>
      <c r="S114" s="49">
        <f>_xlfn.IFNA(VLOOKUP($I114,'ประกาศราคาZ-Makro'!$A:$K,6,FALSE),0)</f>
        <v>0</v>
      </c>
      <c r="T114" s="47">
        <v>0</v>
      </c>
      <c r="U114" s="36">
        <v>0</v>
      </c>
      <c r="V114" s="50">
        <f t="shared" ref="V114" si="322">IFERROR(IF(U114=0,0,U114-T114),0)</f>
        <v>0</v>
      </c>
      <c r="W114" s="49">
        <f>_xlfn.IFNA(VLOOKUP($I114,'ประกาศราคาZ-Makro'!$A:$K,7,FALSE),0)</f>
        <v>0</v>
      </c>
      <c r="X114" s="47">
        <v>0</v>
      </c>
      <c r="Y114" s="36">
        <v>0</v>
      </c>
      <c r="Z114" s="50">
        <f t="shared" ref="Z114" si="323">IFERROR(IF(Y114=0,0,Y114-X114),0)</f>
        <v>0</v>
      </c>
      <c r="AA114" s="49">
        <f>_xlfn.IFNA(VLOOKUP($I114,'ประกาศราคาZ-Makro'!$A:$K,8,FALSE),0)</f>
        <v>0</v>
      </c>
      <c r="AB114" s="47">
        <v>0</v>
      </c>
      <c r="AC114" s="36">
        <v>0</v>
      </c>
      <c r="AD114" s="50">
        <f t="shared" ref="AD114" si="324">IFERROR(IF(AC114=0,0,AC114-AB114),0)</f>
        <v>0</v>
      </c>
      <c r="AE114" s="49">
        <f>_xlfn.IFNA(VLOOKUP($I114,'ประกาศราคาZ-Makro'!$A:$K,9,FALSE),0)</f>
        <v>0</v>
      </c>
      <c r="AF114" s="47">
        <v>0</v>
      </c>
      <c r="AG114" s="36">
        <v>0</v>
      </c>
      <c r="AH114" s="50">
        <f t="shared" ref="AH114" si="325">IFERROR(IF(AG114=0,0,AG114-AF114),0)</f>
        <v>0</v>
      </c>
      <c r="AI114" s="49">
        <f>_xlfn.IFNA(VLOOKUP($I114,'ประกาศราคาZ-Makro'!$A:$K,9,FALSE),0)</f>
        <v>0</v>
      </c>
      <c r="AJ114" s="47"/>
      <c r="AK114" s="36"/>
      <c r="AL114" s="50">
        <f t="shared" si="286"/>
        <v>0</v>
      </c>
      <c r="AM114" s="49">
        <f>_xlfn.IFNA(VLOOKUP($I114,'ประกาศราคาZ-Makro'!$A:$K,10,FALSE),0)</f>
        <v>0</v>
      </c>
      <c r="AN114" s="47">
        <v>162</v>
      </c>
      <c r="AO114" s="36">
        <v>165</v>
      </c>
      <c r="AP114" s="72">
        <f t="shared" ref="AP114" si="326">IFERROR(IF(AO114=0,0,AO114-AN114),0)</f>
        <v>3</v>
      </c>
      <c r="AQ114" s="49">
        <f>_xlfn.IFNA(VLOOKUP($I114,'ประกาศราคาZ-Makro'!$A:$K,11,FALSE),0)</f>
        <v>0</v>
      </c>
      <c r="AR114" s="47">
        <v>0</v>
      </c>
      <c r="AS114" s="36">
        <v>0</v>
      </c>
      <c r="AT114" s="50">
        <f t="shared" ref="AT114" si="327">IFERROR(IF(AS114=0,0,AS114-AR114),0)</f>
        <v>0</v>
      </c>
      <c r="AU114" s="49">
        <f>_xlfn.IFNA(VLOOKUP($I114,'ประกาศราคาZ-Makro'!$A:$L,12,FALSE),0)</f>
        <v>0</v>
      </c>
      <c r="AV114" s="47">
        <v>0</v>
      </c>
      <c r="AW114" s="36">
        <v>0</v>
      </c>
      <c r="AX114" s="50">
        <f t="shared" ref="AX114" si="328">IFERROR(IF(AW114=0,0,AW114-AV114),0)</f>
        <v>0</v>
      </c>
      <c r="AY114" s="49">
        <f>_xlfn.IFNA(VLOOKUP($I114,'ประกาศราคาZ-Makro'!$A:$M,13,FALSE),0)</f>
        <v>0</v>
      </c>
      <c r="AZ114" s="47">
        <v>0</v>
      </c>
      <c r="BA114" s="36">
        <v>0</v>
      </c>
      <c r="BB114" s="50">
        <f t="shared" ref="BB114" si="329">IFERROR(IF(BA114=0,0,BA114-AZ114),0)</f>
        <v>0</v>
      </c>
      <c r="BC114" s="76"/>
      <c r="BD114" s="2"/>
    </row>
    <row r="115" spans="1:56" x14ac:dyDescent="0.4">
      <c r="A115" s="2" t="s">
        <v>1038</v>
      </c>
      <c r="B115" s="2" t="s">
        <v>1035</v>
      </c>
      <c r="C115" s="2" t="s">
        <v>1037</v>
      </c>
      <c r="D115" s="2" t="s">
        <v>1042</v>
      </c>
      <c r="E115" s="45" t="s">
        <v>535</v>
      </c>
      <c r="F115" s="46" t="s">
        <v>112</v>
      </c>
      <c r="G115" s="42" t="s">
        <v>536</v>
      </c>
      <c r="H115" s="48" t="s">
        <v>43</v>
      </c>
      <c r="I115" s="35"/>
      <c r="J115" s="56">
        <v>0</v>
      </c>
      <c r="K115" s="49">
        <f>_xlfn.IFNA(VLOOKUP($I115,'ประกาศราคาZ-Makro'!$A:$K,4,FALSE),0)</f>
        <v>0</v>
      </c>
      <c r="L115" s="47">
        <v>0</v>
      </c>
      <c r="M115" s="36">
        <v>0</v>
      </c>
      <c r="N115" s="50">
        <f t="shared" si="0"/>
        <v>0</v>
      </c>
      <c r="O115" s="49">
        <f>_xlfn.IFNA(VLOOKUP($I115,'ประกาศราคาZ-Makro'!$A:$K,5,FALSE),0)</f>
        <v>0</v>
      </c>
      <c r="P115" s="47">
        <v>0</v>
      </c>
      <c r="Q115" s="36">
        <v>0</v>
      </c>
      <c r="R115" s="50">
        <f t="shared" si="18"/>
        <v>0</v>
      </c>
      <c r="S115" s="49">
        <f>_xlfn.IFNA(VLOOKUP($I115,'ประกาศราคาZ-Makro'!$A:$K,6,FALSE),0)</f>
        <v>0</v>
      </c>
      <c r="T115" s="47">
        <v>0</v>
      </c>
      <c r="U115" s="36">
        <v>0</v>
      </c>
      <c r="V115" s="50">
        <f t="shared" si="2"/>
        <v>0</v>
      </c>
      <c r="W115" s="49">
        <f>_xlfn.IFNA(VLOOKUP($I115,'ประกาศราคาZ-Makro'!$A:$K,7,FALSE),0)</f>
        <v>0</v>
      </c>
      <c r="X115" s="47">
        <v>0</v>
      </c>
      <c r="Y115" s="36">
        <v>0</v>
      </c>
      <c r="Z115" s="50">
        <f t="shared" si="3"/>
        <v>0</v>
      </c>
      <c r="AA115" s="49">
        <f>_xlfn.IFNA(VLOOKUP($I115,'ประกาศราคาZ-Makro'!$A:$K,8,FALSE),0)</f>
        <v>0</v>
      </c>
      <c r="AB115" s="47">
        <v>0</v>
      </c>
      <c r="AC115" s="36">
        <v>0</v>
      </c>
      <c r="AD115" s="50">
        <f t="shared" si="4"/>
        <v>0</v>
      </c>
      <c r="AE115" s="49">
        <f>_xlfn.IFNA(VLOOKUP($I115,'ประกาศราคาZ-Makro'!$A:$K,9,FALSE),0)</f>
        <v>0</v>
      </c>
      <c r="AF115" s="47">
        <v>0</v>
      </c>
      <c r="AG115" s="36">
        <v>0</v>
      </c>
      <c r="AH115" s="50">
        <f t="shared" si="19"/>
        <v>0</v>
      </c>
      <c r="AI115" s="49">
        <f>_xlfn.IFNA(VLOOKUP($I115,'ประกาศราคาZ-Makro'!$A:$K,9,FALSE),0)</f>
        <v>0</v>
      </c>
      <c r="AJ115" s="47"/>
      <c r="AK115" s="36"/>
      <c r="AL115" s="50">
        <f t="shared" si="286"/>
        <v>0</v>
      </c>
      <c r="AM115" s="49">
        <f>_xlfn.IFNA(VLOOKUP($I115,'ประกาศราคาZ-Makro'!$A:$K,10,FALSE),0)</f>
        <v>0</v>
      </c>
      <c r="AN115" s="47">
        <v>0</v>
      </c>
      <c r="AO115" s="36">
        <v>0</v>
      </c>
      <c r="AP115" s="72">
        <f t="shared" si="219"/>
        <v>0</v>
      </c>
      <c r="AQ115" s="49">
        <f>_xlfn.IFNA(VLOOKUP($I115,'ประกาศราคาZ-Makro'!$A:$K,11,FALSE),0)</f>
        <v>0</v>
      </c>
      <c r="AR115" s="47">
        <v>0</v>
      </c>
      <c r="AS115" s="36">
        <v>0</v>
      </c>
      <c r="AT115" s="50">
        <f t="shared" si="20"/>
        <v>0</v>
      </c>
      <c r="AU115" s="49">
        <f>_xlfn.IFNA(VLOOKUP($I115,'ประกาศราคาZ-Makro'!$A:$L,12,FALSE),0)</f>
        <v>0</v>
      </c>
      <c r="AV115" s="47">
        <v>0</v>
      </c>
      <c r="AW115" s="36">
        <v>0</v>
      </c>
      <c r="AX115" s="50">
        <f t="shared" si="9"/>
        <v>0</v>
      </c>
      <c r="AY115" s="49">
        <f>_xlfn.IFNA(VLOOKUP($I115,'ประกาศราคาZ-Makro'!$A:$M,13,FALSE),0)</f>
        <v>0</v>
      </c>
      <c r="AZ115" s="47">
        <v>0</v>
      </c>
      <c r="BA115" s="36">
        <v>0</v>
      </c>
      <c r="BB115" s="50">
        <f t="shared" si="10"/>
        <v>0</v>
      </c>
      <c r="BC115" s="76"/>
      <c r="BD115" s="2"/>
    </row>
    <row r="116" spans="1:56" x14ac:dyDescent="0.4">
      <c r="A116" s="2" t="s">
        <v>1038</v>
      </c>
      <c r="B116" s="2" t="s">
        <v>1035</v>
      </c>
      <c r="C116" s="2" t="s">
        <v>1037</v>
      </c>
      <c r="D116" s="2" t="s">
        <v>1042</v>
      </c>
      <c r="E116" s="45" t="s">
        <v>1927</v>
      </c>
      <c r="F116" s="46"/>
      <c r="G116" s="42" t="s">
        <v>126</v>
      </c>
      <c r="H116" s="48" t="s">
        <v>43</v>
      </c>
      <c r="I116" s="35"/>
      <c r="J116" s="56">
        <v>0</v>
      </c>
      <c r="K116" s="49">
        <f>_xlfn.IFNA(VLOOKUP($I116,'ประกาศราคาZ-Makro'!$A:$K,4,FALSE),0)</f>
        <v>0</v>
      </c>
      <c r="L116" s="47">
        <v>0</v>
      </c>
      <c r="M116" s="36">
        <v>0</v>
      </c>
      <c r="N116" s="50">
        <f t="shared" ref="N116" si="330">IFERROR(IF(M116=0,0,M116-L116),0)</f>
        <v>0</v>
      </c>
      <c r="O116" s="49">
        <f>_xlfn.IFNA(VLOOKUP($I116,'ประกาศราคาZ-Makro'!$A:$K,5,FALSE),0)</f>
        <v>0</v>
      </c>
      <c r="P116" s="47">
        <v>0</v>
      </c>
      <c r="Q116" s="36">
        <v>0</v>
      </c>
      <c r="R116" s="50">
        <f t="shared" ref="R116" si="331">IFERROR(IF(Q116=0,0,Q116-P116),0)</f>
        <v>0</v>
      </c>
      <c r="S116" s="49">
        <f>_xlfn.IFNA(VLOOKUP($I116,'ประกาศราคาZ-Makro'!$A:$K,6,FALSE),0)</f>
        <v>0</v>
      </c>
      <c r="T116" s="47">
        <v>0</v>
      </c>
      <c r="U116" s="36">
        <v>0</v>
      </c>
      <c r="V116" s="50">
        <f t="shared" ref="V116" si="332">IFERROR(IF(U116=0,0,U116-T116),0)</f>
        <v>0</v>
      </c>
      <c r="W116" s="49">
        <f>_xlfn.IFNA(VLOOKUP($I116,'ประกาศราคาZ-Makro'!$A:$K,7,FALSE),0)</f>
        <v>0</v>
      </c>
      <c r="X116" s="47">
        <v>0</v>
      </c>
      <c r="Y116" s="36">
        <v>0</v>
      </c>
      <c r="Z116" s="50">
        <f t="shared" ref="Z116" si="333">IFERROR(IF(Y116=0,0,Y116-X116),0)</f>
        <v>0</v>
      </c>
      <c r="AA116" s="49">
        <f>_xlfn.IFNA(VLOOKUP($I116,'ประกาศราคาZ-Makro'!$A:$K,8,FALSE),0)</f>
        <v>0</v>
      </c>
      <c r="AB116" s="47">
        <v>0</v>
      </c>
      <c r="AC116" s="36">
        <v>0</v>
      </c>
      <c r="AD116" s="50">
        <f t="shared" ref="AD116" si="334">IFERROR(IF(AC116=0,0,AC116-AB116),0)</f>
        <v>0</v>
      </c>
      <c r="AE116" s="49">
        <f>_xlfn.IFNA(VLOOKUP($I116,'ประกาศราคาZ-Makro'!$A:$K,9,FALSE),0)</f>
        <v>0</v>
      </c>
      <c r="AF116" s="47">
        <v>165</v>
      </c>
      <c r="AG116" s="36">
        <v>167</v>
      </c>
      <c r="AH116" s="50">
        <f t="shared" ref="AH116" si="335">IFERROR(IF(AG116=0,0,AG116-AF116),0)</f>
        <v>2</v>
      </c>
      <c r="AI116" s="49">
        <f>_xlfn.IFNA(VLOOKUP($I116,'ประกาศราคาZ-Makro'!$A:$K,9,FALSE),0)</f>
        <v>0</v>
      </c>
      <c r="AJ116" s="47"/>
      <c r="AK116" s="36"/>
      <c r="AL116" s="50">
        <f t="shared" si="286"/>
        <v>0</v>
      </c>
      <c r="AM116" s="49">
        <f>_xlfn.IFNA(VLOOKUP($I116,'ประกาศราคาZ-Makro'!$A:$K,10,FALSE),0)</f>
        <v>0</v>
      </c>
      <c r="AN116" s="47">
        <v>0</v>
      </c>
      <c r="AO116" s="36">
        <v>0</v>
      </c>
      <c r="AP116" s="72">
        <f t="shared" ref="AP116" si="336">IFERROR(IF(AO116=0,0,AO116-AN116),0)</f>
        <v>0</v>
      </c>
      <c r="AQ116" s="49">
        <f>_xlfn.IFNA(VLOOKUP($I116,'ประกาศราคาZ-Makro'!$A:$K,11,FALSE),0)</f>
        <v>0</v>
      </c>
      <c r="AR116" s="47">
        <v>140</v>
      </c>
      <c r="AS116" s="36">
        <v>140</v>
      </c>
      <c r="AT116" s="50">
        <f t="shared" ref="AT116" si="337">IFERROR(IF(AS116=0,0,AS116-AR116),0)</f>
        <v>0</v>
      </c>
      <c r="AU116" s="49">
        <f>_xlfn.IFNA(VLOOKUP($I116,'ประกาศราคาZ-Makro'!$A:$L,12,FALSE),0)</f>
        <v>0</v>
      </c>
      <c r="AV116" s="47">
        <v>0</v>
      </c>
      <c r="AW116" s="36">
        <v>0</v>
      </c>
      <c r="AX116" s="50">
        <f t="shared" ref="AX116" si="338">IFERROR(IF(AW116=0,0,AW116-AV116),0)</f>
        <v>0</v>
      </c>
      <c r="AY116" s="49">
        <f>_xlfn.IFNA(VLOOKUP($I116,'ประกาศราคาZ-Makro'!$A:$M,13,FALSE),0)</f>
        <v>0</v>
      </c>
      <c r="AZ116" s="47">
        <v>0</v>
      </c>
      <c r="BA116" s="36">
        <v>0</v>
      </c>
      <c r="BB116" s="50">
        <f t="shared" ref="BB116" si="339">IFERROR(IF(BA116=0,0,BA116-AZ116),0)</f>
        <v>0</v>
      </c>
      <c r="BC116" s="76"/>
      <c r="BD116" s="2"/>
    </row>
    <row r="117" spans="1:56" x14ac:dyDescent="0.4">
      <c r="A117" s="2" t="s">
        <v>1038</v>
      </c>
      <c r="B117" s="2" t="s">
        <v>1035</v>
      </c>
      <c r="C117" s="2" t="s">
        <v>1037</v>
      </c>
      <c r="D117" s="2" t="s">
        <v>1042</v>
      </c>
      <c r="E117" s="45" t="s">
        <v>125</v>
      </c>
      <c r="F117" s="46" t="s">
        <v>112</v>
      </c>
      <c r="G117" s="37" t="s">
        <v>126</v>
      </c>
      <c r="H117" s="34" t="s">
        <v>43</v>
      </c>
      <c r="I117" s="35"/>
      <c r="J117" s="56">
        <v>0</v>
      </c>
      <c r="K117" s="49">
        <f>_xlfn.IFNA(VLOOKUP($I117,'ประกาศราคาZ-Makro'!$A:$K,4,FALSE),0)</f>
        <v>0</v>
      </c>
      <c r="L117" s="47">
        <v>0</v>
      </c>
      <c r="M117" s="36">
        <v>0</v>
      </c>
      <c r="N117" s="50">
        <f t="shared" si="0"/>
        <v>0</v>
      </c>
      <c r="O117" s="49">
        <f>_xlfn.IFNA(VLOOKUP($I117,'ประกาศราคาZ-Makro'!$A:$K,5,FALSE),0)</f>
        <v>0</v>
      </c>
      <c r="P117" s="47">
        <v>0</v>
      </c>
      <c r="Q117" s="36">
        <v>0</v>
      </c>
      <c r="R117" s="50">
        <f t="shared" si="18"/>
        <v>0</v>
      </c>
      <c r="S117" s="49">
        <f>_xlfn.IFNA(VLOOKUP($I117,'ประกาศราคาZ-Makro'!$A:$K,6,FALSE),0)</f>
        <v>0</v>
      </c>
      <c r="T117" s="47">
        <v>0</v>
      </c>
      <c r="U117" s="36">
        <v>0</v>
      </c>
      <c r="V117" s="50">
        <f t="shared" si="2"/>
        <v>0</v>
      </c>
      <c r="W117" s="49">
        <f>_xlfn.IFNA(VLOOKUP($I117,'ประกาศราคาZ-Makro'!$A:$K,7,FALSE),0)</f>
        <v>0</v>
      </c>
      <c r="X117" s="47">
        <v>0</v>
      </c>
      <c r="Y117" s="36">
        <v>0</v>
      </c>
      <c r="Z117" s="50">
        <f t="shared" si="3"/>
        <v>0</v>
      </c>
      <c r="AA117" s="49">
        <f>_xlfn.IFNA(VLOOKUP($I117,'ประกาศราคาZ-Makro'!$A:$K,8,FALSE),0)</f>
        <v>0</v>
      </c>
      <c r="AB117" s="47">
        <v>0</v>
      </c>
      <c r="AC117" s="36">
        <v>0</v>
      </c>
      <c r="AD117" s="50">
        <f t="shared" si="4"/>
        <v>0</v>
      </c>
      <c r="AE117" s="49">
        <f>_xlfn.IFNA(VLOOKUP($I117,'ประกาศราคาZ-Makro'!$A:$K,9,FALSE),0)</f>
        <v>0</v>
      </c>
      <c r="AF117" s="47">
        <v>0</v>
      </c>
      <c r="AG117" s="36">
        <v>0</v>
      </c>
      <c r="AH117" s="50">
        <f t="shared" si="19"/>
        <v>0</v>
      </c>
      <c r="AI117" s="49">
        <f>_xlfn.IFNA(VLOOKUP($I117,'ประกาศราคาZ-Makro'!$A:$K,9,FALSE),0)</f>
        <v>0</v>
      </c>
      <c r="AJ117" s="47"/>
      <c r="AK117" s="36"/>
      <c r="AL117" s="50">
        <f t="shared" si="286"/>
        <v>0</v>
      </c>
      <c r="AM117" s="49">
        <f>_xlfn.IFNA(VLOOKUP($I117,'ประกาศราคาZ-Makro'!$A:$K,10,FALSE),0)</f>
        <v>0</v>
      </c>
      <c r="AN117" s="47">
        <v>0</v>
      </c>
      <c r="AO117" s="36">
        <v>0</v>
      </c>
      <c r="AP117" s="72">
        <f t="shared" si="219"/>
        <v>0</v>
      </c>
      <c r="AQ117" s="49">
        <f>_xlfn.IFNA(VLOOKUP($I117,'ประกาศราคาZ-Makro'!$A:$K,11,FALSE),0)</f>
        <v>0</v>
      </c>
      <c r="AR117" s="47">
        <v>160</v>
      </c>
      <c r="AS117" s="36">
        <v>160</v>
      </c>
      <c r="AT117" s="50">
        <f t="shared" si="20"/>
        <v>0</v>
      </c>
      <c r="AU117" s="49">
        <f>_xlfn.IFNA(VLOOKUP($I117,'ประกาศราคาZ-Makro'!$A:$L,12,FALSE),0)</f>
        <v>0</v>
      </c>
      <c r="AV117" s="47">
        <v>157</v>
      </c>
      <c r="AW117" s="36">
        <v>152</v>
      </c>
      <c r="AX117" s="50">
        <f t="shared" si="9"/>
        <v>-5</v>
      </c>
      <c r="AY117" s="49">
        <f>_xlfn.IFNA(VLOOKUP($I117,'ประกาศราคาZ-Makro'!$A:$M,13,FALSE),0)</f>
        <v>0</v>
      </c>
      <c r="AZ117" s="47">
        <v>157</v>
      </c>
      <c r="BA117" s="36">
        <v>152</v>
      </c>
      <c r="BB117" s="50">
        <f t="shared" si="10"/>
        <v>-5</v>
      </c>
      <c r="BC117" s="76"/>
      <c r="BD117" s="2"/>
    </row>
    <row r="118" spans="1:56" x14ac:dyDescent="0.4">
      <c r="A118" s="2" t="s">
        <v>1038</v>
      </c>
      <c r="B118" s="2" t="s">
        <v>1035</v>
      </c>
      <c r="C118" s="2" t="s">
        <v>1037</v>
      </c>
      <c r="D118" s="2" t="s">
        <v>1042</v>
      </c>
      <c r="E118" s="45" t="s">
        <v>127</v>
      </c>
      <c r="F118" s="46" t="s">
        <v>112</v>
      </c>
      <c r="G118" s="42" t="s">
        <v>128</v>
      </c>
      <c r="H118" s="48" t="s">
        <v>43</v>
      </c>
      <c r="I118" s="35"/>
      <c r="J118" s="56">
        <v>0</v>
      </c>
      <c r="K118" s="49">
        <f>_xlfn.IFNA(VLOOKUP($I118,'ประกาศราคาZ-Makro'!$A:$K,4,FALSE),0)</f>
        <v>0</v>
      </c>
      <c r="L118" s="47">
        <v>0</v>
      </c>
      <c r="M118" s="36">
        <v>0</v>
      </c>
      <c r="N118" s="50">
        <f t="shared" si="0"/>
        <v>0</v>
      </c>
      <c r="O118" s="49">
        <f>_xlfn.IFNA(VLOOKUP($I118,'ประกาศราคาZ-Makro'!$A:$K,5,FALSE),0)</f>
        <v>0</v>
      </c>
      <c r="P118" s="47">
        <v>0</v>
      </c>
      <c r="Q118" s="36">
        <v>0</v>
      </c>
      <c r="R118" s="50">
        <f t="shared" si="18"/>
        <v>0</v>
      </c>
      <c r="S118" s="49">
        <f>_xlfn.IFNA(VLOOKUP($I118,'ประกาศราคาZ-Makro'!$A:$K,6,FALSE),0)</f>
        <v>0</v>
      </c>
      <c r="T118" s="47">
        <v>0</v>
      </c>
      <c r="U118" s="36">
        <v>0</v>
      </c>
      <c r="V118" s="50">
        <f t="shared" si="2"/>
        <v>0</v>
      </c>
      <c r="W118" s="49">
        <f>_xlfn.IFNA(VLOOKUP($I118,'ประกาศราคาZ-Makro'!$A:$K,7,FALSE),0)</f>
        <v>0</v>
      </c>
      <c r="X118" s="47">
        <v>0</v>
      </c>
      <c r="Y118" s="36">
        <v>0</v>
      </c>
      <c r="Z118" s="50">
        <f t="shared" si="3"/>
        <v>0</v>
      </c>
      <c r="AA118" s="49">
        <f>_xlfn.IFNA(VLOOKUP($I118,'ประกาศราคาZ-Makro'!$A:$K,8,FALSE),0)</f>
        <v>0</v>
      </c>
      <c r="AB118" s="47">
        <v>0</v>
      </c>
      <c r="AC118" s="36">
        <v>0</v>
      </c>
      <c r="AD118" s="50">
        <f t="shared" si="4"/>
        <v>0</v>
      </c>
      <c r="AE118" s="49">
        <f>_xlfn.IFNA(VLOOKUP($I118,'ประกาศราคาZ-Makro'!$A:$K,9,FALSE),0)</f>
        <v>0</v>
      </c>
      <c r="AF118" s="47">
        <v>165</v>
      </c>
      <c r="AG118" s="36">
        <v>167</v>
      </c>
      <c r="AH118" s="50">
        <f t="shared" si="19"/>
        <v>2</v>
      </c>
      <c r="AI118" s="49">
        <f>_xlfn.IFNA(VLOOKUP($I118,'ประกาศราคาZ-Makro'!$A:$K,9,FALSE),0)</f>
        <v>0</v>
      </c>
      <c r="AJ118" s="47"/>
      <c r="AK118" s="36"/>
      <c r="AL118" s="50">
        <f t="shared" si="286"/>
        <v>0</v>
      </c>
      <c r="AM118" s="49">
        <f>_xlfn.IFNA(VLOOKUP($I118,'ประกาศราคาZ-Makro'!$A:$K,10,FALSE),0)</f>
        <v>0</v>
      </c>
      <c r="AN118" s="47">
        <v>141</v>
      </c>
      <c r="AO118" s="36">
        <v>141</v>
      </c>
      <c r="AP118" s="72">
        <f t="shared" si="219"/>
        <v>0</v>
      </c>
      <c r="AQ118" s="49">
        <f>_xlfn.IFNA(VLOOKUP($I118,'ประกาศราคาZ-Makro'!$A:$K,11,FALSE),0)</f>
        <v>0</v>
      </c>
      <c r="AR118" s="47">
        <v>0</v>
      </c>
      <c r="AS118" s="36">
        <v>0</v>
      </c>
      <c r="AT118" s="50">
        <f t="shared" si="20"/>
        <v>0</v>
      </c>
      <c r="AU118" s="49">
        <f>_xlfn.IFNA(VLOOKUP($I118,'ประกาศราคาZ-Makro'!$A:$L,12,FALSE),0)</f>
        <v>0</v>
      </c>
      <c r="AV118" s="47">
        <v>0</v>
      </c>
      <c r="AW118" s="36">
        <v>0</v>
      </c>
      <c r="AX118" s="50">
        <f t="shared" si="9"/>
        <v>0</v>
      </c>
      <c r="AY118" s="49">
        <f>_xlfn.IFNA(VLOOKUP($I118,'ประกาศราคาZ-Makro'!$A:$M,13,FALSE),0)</f>
        <v>0</v>
      </c>
      <c r="AZ118" s="47">
        <v>0</v>
      </c>
      <c r="BA118" s="36">
        <v>0</v>
      </c>
      <c r="BB118" s="50">
        <f t="shared" si="10"/>
        <v>0</v>
      </c>
      <c r="BC118" s="76"/>
      <c r="BD118" s="2"/>
    </row>
    <row r="119" spans="1:56" x14ac:dyDescent="0.4">
      <c r="A119" s="2" t="s">
        <v>1038</v>
      </c>
      <c r="B119" s="2" t="s">
        <v>1035</v>
      </c>
      <c r="C119" s="2" t="s">
        <v>1037</v>
      </c>
      <c r="D119" s="2" t="s">
        <v>1042</v>
      </c>
      <c r="E119" s="45" t="s">
        <v>119</v>
      </c>
      <c r="F119" s="46" t="s">
        <v>112</v>
      </c>
      <c r="G119" s="37" t="s">
        <v>120</v>
      </c>
      <c r="H119" s="34" t="s">
        <v>43</v>
      </c>
      <c r="I119" s="35"/>
      <c r="J119" s="56">
        <v>0</v>
      </c>
      <c r="K119" s="49">
        <f>_xlfn.IFNA(VLOOKUP($I119,'ประกาศราคาZ-Makro'!$A:$K,4,FALSE),0)</f>
        <v>0</v>
      </c>
      <c r="L119" s="47">
        <v>0</v>
      </c>
      <c r="M119" s="36">
        <v>0</v>
      </c>
      <c r="N119" s="50">
        <f t="shared" si="0"/>
        <v>0</v>
      </c>
      <c r="O119" s="49">
        <f>_xlfn.IFNA(VLOOKUP($I119,'ประกาศราคาZ-Makro'!$A:$K,5,FALSE),0)</f>
        <v>0</v>
      </c>
      <c r="P119" s="47">
        <v>0</v>
      </c>
      <c r="Q119" s="36">
        <v>0</v>
      </c>
      <c r="R119" s="50">
        <f t="shared" si="18"/>
        <v>0</v>
      </c>
      <c r="S119" s="49">
        <f>_xlfn.IFNA(VLOOKUP($I119,'ประกาศราคาZ-Makro'!$A:$K,6,FALSE),0)</f>
        <v>0</v>
      </c>
      <c r="T119" s="47">
        <v>0</v>
      </c>
      <c r="U119" s="36">
        <v>0</v>
      </c>
      <c r="V119" s="50">
        <f t="shared" si="2"/>
        <v>0</v>
      </c>
      <c r="W119" s="49">
        <f>_xlfn.IFNA(VLOOKUP($I119,'ประกาศราคาZ-Makro'!$A:$K,7,FALSE),0)</f>
        <v>0</v>
      </c>
      <c r="X119" s="47">
        <v>0</v>
      </c>
      <c r="Y119" s="36">
        <v>0</v>
      </c>
      <c r="Z119" s="50">
        <f t="shared" si="3"/>
        <v>0</v>
      </c>
      <c r="AA119" s="49">
        <f>_xlfn.IFNA(VLOOKUP($I119,'ประกาศราคาZ-Makro'!$A:$K,8,FALSE),0)</f>
        <v>0</v>
      </c>
      <c r="AB119" s="47">
        <v>0</v>
      </c>
      <c r="AC119" s="36">
        <v>0</v>
      </c>
      <c r="AD119" s="50">
        <f t="shared" si="4"/>
        <v>0</v>
      </c>
      <c r="AE119" s="49">
        <f>_xlfn.IFNA(VLOOKUP($I119,'ประกาศราคาZ-Makro'!$A:$K,9,FALSE),0)</f>
        <v>0</v>
      </c>
      <c r="AF119" s="47">
        <v>0</v>
      </c>
      <c r="AG119" s="36">
        <v>0</v>
      </c>
      <c r="AH119" s="50">
        <f t="shared" si="19"/>
        <v>0</v>
      </c>
      <c r="AI119" s="49">
        <f>_xlfn.IFNA(VLOOKUP($I119,'ประกาศราคาZ-Makro'!$A:$K,9,FALSE),0)</f>
        <v>0</v>
      </c>
      <c r="AJ119" s="47"/>
      <c r="AK119" s="36"/>
      <c r="AL119" s="50">
        <f t="shared" si="286"/>
        <v>0</v>
      </c>
      <c r="AM119" s="49">
        <f>_xlfn.IFNA(VLOOKUP($I119,'ประกาศราคาZ-Makro'!$A:$K,10,FALSE),0)</f>
        <v>0</v>
      </c>
      <c r="AN119" s="47">
        <v>167</v>
      </c>
      <c r="AO119" s="36">
        <v>170</v>
      </c>
      <c r="AP119" s="72">
        <f t="shared" si="219"/>
        <v>3</v>
      </c>
      <c r="AQ119" s="49">
        <f>_xlfn.IFNA(VLOOKUP($I119,'ประกาศราคาZ-Makro'!$A:$K,11,FALSE),0)</f>
        <v>0</v>
      </c>
      <c r="AR119" s="47">
        <v>0</v>
      </c>
      <c r="AS119" s="36">
        <v>0</v>
      </c>
      <c r="AT119" s="50">
        <f t="shared" si="20"/>
        <v>0</v>
      </c>
      <c r="AU119" s="49">
        <f>_xlfn.IFNA(VLOOKUP($I119,'ประกาศราคาZ-Makro'!$A:$L,12,FALSE),0)</f>
        <v>0</v>
      </c>
      <c r="AV119" s="47">
        <v>0</v>
      </c>
      <c r="AW119" s="36">
        <v>0</v>
      </c>
      <c r="AX119" s="50">
        <f t="shared" si="9"/>
        <v>0</v>
      </c>
      <c r="AY119" s="49">
        <f>_xlfn.IFNA(VLOOKUP($I119,'ประกาศราคาZ-Makro'!$A:$M,13,FALSE),0)</f>
        <v>0</v>
      </c>
      <c r="AZ119" s="47">
        <v>0</v>
      </c>
      <c r="BA119" s="36">
        <v>0</v>
      </c>
      <c r="BB119" s="50">
        <f t="shared" si="10"/>
        <v>0</v>
      </c>
      <c r="BC119" s="76"/>
      <c r="BD119" s="2"/>
    </row>
    <row r="120" spans="1:56" x14ac:dyDescent="0.4">
      <c r="A120" s="2" t="s">
        <v>1038</v>
      </c>
      <c r="B120" s="2" t="s">
        <v>1035</v>
      </c>
      <c r="C120" s="2" t="s">
        <v>1037</v>
      </c>
      <c r="D120" s="2" t="s">
        <v>1042</v>
      </c>
      <c r="E120" s="45" t="s">
        <v>121</v>
      </c>
      <c r="F120" s="73" t="s">
        <v>112</v>
      </c>
      <c r="G120" s="42" t="s">
        <v>122</v>
      </c>
      <c r="H120" s="48" t="s">
        <v>43</v>
      </c>
      <c r="I120" s="35"/>
      <c r="J120" s="56">
        <v>0</v>
      </c>
      <c r="K120" s="49">
        <f>_xlfn.IFNA(VLOOKUP($I120,'ประกาศราคาZ-Makro'!$A:$K,4,FALSE),0)</f>
        <v>0</v>
      </c>
      <c r="L120" s="47">
        <v>176</v>
      </c>
      <c r="M120" s="36">
        <v>171</v>
      </c>
      <c r="N120" s="50">
        <f t="shared" si="0"/>
        <v>-5</v>
      </c>
      <c r="O120" s="49">
        <f>_xlfn.IFNA(VLOOKUP($I120,'ประกาศราคาZ-Makro'!$A:$K,5,FALSE),0)</f>
        <v>0</v>
      </c>
      <c r="P120" s="47">
        <v>176</v>
      </c>
      <c r="Q120" s="36">
        <v>171</v>
      </c>
      <c r="R120" s="50">
        <f t="shared" si="18"/>
        <v>-5</v>
      </c>
      <c r="S120" s="49">
        <f>_xlfn.IFNA(VLOOKUP($I120,'ประกาศราคาZ-Makro'!$A:$K,6,FALSE),0)</f>
        <v>0</v>
      </c>
      <c r="T120" s="47">
        <v>0</v>
      </c>
      <c r="U120" s="36">
        <v>0</v>
      </c>
      <c r="V120" s="50">
        <f t="shared" si="2"/>
        <v>0</v>
      </c>
      <c r="W120" s="49">
        <f>_xlfn.IFNA(VLOOKUP($I120,'ประกาศราคาZ-Makro'!$A:$K,7,FALSE),0)</f>
        <v>0</v>
      </c>
      <c r="X120" s="47">
        <v>170</v>
      </c>
      <c r="Y120" s="36">
        <v>170</v>
      </c>
      <c r="Z120" s="50">
        <f t="shared" si="3"/>
        <v>0</v>
      </c>
      <c r="AA120" s="49">
        <f>_xlfn.IFNA(VLOOKUP($I120,'ประกาศราคาZ-Makro'!$A:$K,8,FALSE),0)</f>
        <v>0</v>
      </c>
      <c r="AB120" s="47">
        <v>170</v>
      </c>
      <c r="AC120" s="36">
        <v>170</v>
      </c>
      <c r="AD120" s="50">
        <f t="shared" si="4"/>
        <v>0</v>
      </c>
      <c r="AE120" s="49">
        <f>_xlfn.IFNA(VLOOKUP($I120,'ประกาศราคาZ-Makro'!$A:$K,9,FALSE),0)</f>
        <v>0</v>
      </c>
      <c r="AF120" s="47">
        <v>0</v>
      </c>
      <c r="AG120" s="36">
        <v>0</v>
      </c>
      <c r="AH120" s="50">
        <f t="shared" si="19"/>
        <v>0</v>
      </c>
      <c r="AI120" s="49">
        <f>_xlfn.IFNA(VLOOKUP($I120,'ประกาศราคาZ-Makro'!$A:$K,9,FALSE),0)</f>
        <v>0</v>
      </c>
      <c r="AJ120" s="47"/>
      <c r="AK120" s="36"/>
      <c r="AL120" s="50">
        <f t="shared" si="286"/>
        <v>0</v>
      </c>
      <c r="AM120" s="49">
        <f>_xlfn.IFNA(VLOOKUP($I120,'ประกาศราคาZ-Makro'!$A:$K,10,FALSE),0)</f>
        <v>0</v>
      </c>
      <c r="AN120" s="47">
        <v>0</v>
      </c>
      <c r="AO120" s="36">
        <v>0</v>
      </c>
      <c r="AP120" s="72">
        <f t="shared" si="219"/>
        <v>0</v>
      </c>
      <c r="AQ120" s="49">
        <f>_xlfn.IFNA(VLOOKUP($I120,'ประกาศราคาZ-Makro'!$A:$K,11,FALSE),0)</f>
        <v>0</v>
      </c>
      <c r="AR120" s="47">
        <v>0</v>
      </c>
      <c r="AS120" s="36">
        <v>0</v>
      </c>
      <c r="AT120" s="50">
        <f t="shared" si="20"/>
        <v>0</v>
      </c>
      <c r="AU120" s="49">
        <f>_xlfn.IFNA(VLOOKUP($I120,'ประกาศราคาZ-Makro'!$A:$L,12,FALSE),0)</f>
        <v>0</v>
      </c>
      <c r="AV120" s="47">
        <v>0</v>
      </c>
      <c r="AW120" s="36">
        <v>0</v>
      </c>
      <c r="AX120" s="50">
        <f t="shared" si="9"/>
        <v>0</v>
      </c>
      <c r="AY120" s="49">
        <f>_xlfn.IFNA(VLOOKUP($I120,'ประกาศราคาZ-Makro'!$A:$M,13,FALSE),0)</f>
        <v>0</v>
      </c>
      <c r="AZ120" s="47">
        <v>0</v>
      </c>
      <c r="BA120" s="36">
        <v>0</v>
      </c>
      <c r="BB120" s="50">
        <f t="shared" si="10"/>
        <v>0</v>
      </c>
      <c r="BC120" s="76"/>
      <c r="BD120" s="2"/>
    </row>
    <row r="121" spans="1:56" x14ac:dyDescent="0.4">
      <c r="A121" s="2" t="s">
        <v>1038</v>
      </c>
      <c r="B121" s="2" t="s">
        <v>1035</v>
      </c>
      <c r="C121" s="2" t="s">
        <v>1037</v>
      </c>
      <c r="D121" s="2" t="s">
        <v>1042</v>
      </c>
      <c r="E121" s="45" t="s">
        <v>1583</v>
      </c>
      <c r="F121" s="46" t="s">
        <v>112</v>
      </c>
      <c r="G121" s="37" t="s">
        <v>1584</v>
      </c>
      <c r="H121" s="34" t="s">
        <v>43</v>
      </c>
      <c r="I121" s="35"/>
      <c r="J121" s="56">
        <v>0</v>
      </c>
      <c r="K121" s="49">
        <f>_xlfn.IFNA(VLOOKUP($I121,'ประกาศราคาZ-Makro'!$A:$K,4,FALSE),0)</f>
        <v>0</v>
      </c>
      <c r="L121" s="47">
        <v>0</v>
      </c>
      <c r="M121" s="36">
        <v>0</v>
      </c>
      <c r="N121" s="50">
        <f t="shared" ref="N121" si="340">IFERROR(IF(M121=0,0,M121-L121),0)</f>
        <v>0</v>
      </c>
      <c r="O121" s="49">
        <f>_xlfn.IFNA(VLOOKUP($I121,'ประกาศราคาZ-Makro'!$A:$K,5,FALSE),0)</f>
        <v>0</v>
      </c>
      <c r="P121" s="47">
        <v>0</v>
      </c>
      <c r="Q121" s="36">
        <v>0</v>
      </c>
      <c r="R121" s="50">
        <f t="shared" ref="R121" si="341">IFERROR(IF(Q121=0,0,Q121-P121),0)</f>
        <v>0</v>
      </c>
      <c r="S121" s="49">
        <f>_xlfn.IFNA(VLOOKUP($I121,'ประกาศราคาZ-Makro'!$A:$K,6,FALSE),0)</f>
        <v>0</v>
      </c>
      <c r="T121" s="47">
        <v>0</v>
      </c>
      <c r="U121" s="36">
        <v>0</v>
      </c>
      <c r="V121" s="50">
        <f t="shared" ref="V121" si="342">IFERROR(IF(U121=0,0,U121-T121),0)</f>
        <v>0</v>
      </c>
      <c r="W121" s="49">
        <f>_xlfn.IFNA(VLOOKUP($I121,'ประกาศราคาZ-Makro'!$A:$K,7,FALSE),0)</f>
        <v>0</v>
      </c>
      <c r="X121" s="47">
        <v>0</v>
      </c>
      <c r="Y121" s="36">
        <v>0</v>
      </c>
      <c r="Z121" s="50">
        <f t="shared" ref="Z121" si="343">IFERROR(IF(Y121=0,0,Y121-X121),0)</f>
        <v>0</v>
      </c>
      <c r="AA121" s="49">
        <f>_xlfn.IFNA(VLOOKUP($I121,'ประกาศราคาZ-Makro'!$A:$K,8,FALSE),0)</f>
        <v>0</v>
      </c>
      <c r="AB121" s="47">
        <v>0</v>
      </c>
      <c r="AC121" s="36">
        <v>0</v>
      </c>
      <c r="AD121" s="50">
        <f t="shared" ref="AD121" si="344">IFERROR(IF(AC121=0,0,AC121-AB121),0)</f>
        <v>0</v>
      </c>
      <c r="AE121" s="49">
        <f>_xlfn.IFNA(VLOOKUP($I121,'ประกาศราคาZ-Makro'!$A:$K,9,FALSE),0)</f>
        <v>0</v>
      </c>
      <c r="AF121" s="47">
        <v>0</v>
      </c>
      <c r="AG121" s="36">
        <v>0</v>
      </c>
      <c r="AH121" s="50">
        <f t="shared" ref="AH121" si="345">IFERROR(IF(AG121=0,0,AG121-AF121),0)</f>
        <v>0</v>
      </c>
      <c r="AI121" s="49">
        <f>_xlfn.IFNA(VLOOKUP($I121,'ประกาศราคาZ-Makro'!$A:$K,9,FALSE),0)</f>
        <v>0</v>
      </c>
      <c r="AJ121" s="47"/>
      <c r="AK121" s="36"/>
      <c r="AL121" s="50">
        <f t="shared" si="286"/>
        <v>0</v>
      </c>
      <c r="AM121" s="49">
        <f>_xlfn.IFNA(VLOOKUP($I121,'ประกาศราคาZ-Makro'!$A:$K,10,FALSE),0)</f>
        <v>0</v>
      </c>
      <c r="AN121" s="47">
        <v>0</v>
      </c>
      <c r="AO121" s="36">
        <v>0</v>
      </c>
      <c r="AP121" s="72">
        <f t="shared" si="219"/>
        <v>0</v>
      </c>
      <c r="AQ121" s="49">
        <f>_xlfn.IFNA(VLOOKUP($I121,'ประกาศราคาZ-Makro'!$A:$K,11,FALSE),0)</f>
        <v>0</v>
      </c>
      <c r="AR121" s="47">
        <v>0</v>
      </c>
      <c r="AS121" s="36">
        <v>0</v>
      </c>
      <c r="AT121" s="50">
        <f t="shared" ref="AT121" si="346">IFERROR(IF(AS121=0,0,AS121-AR121),0)</f>
        <v>0</v>
      </c>
      <c r="AU121" s="49">
        <f>_xlfn.IFNA(VLOOKUP($I121,'ประกาศราคาZ-Makro'!$A:$L,12,FALSE),0)</f>
        <v>0</v>
      </c>
      <c r="AV121" s="47">
        <v>0</v>
      </c>
      <c r="AW121" s="36">
        <v>0</v>
      </c>
      <c r="AX121" s="50">
        <f t="shared" ref="AX121" si="347">IFERROR(IF(AW121=0,0,AW121-AV121),0)</f>
        <v>0</v>
      </c>
      <c r="AY121" s="49">
        <f>_xlfn.IFNA(VLOOKUP($I121,'ประกาศราคาZ-Makro'!$A:$M,13,FALSE),0)</f>
        <v>0</v>
      </c>
      <c r="AZ121" s="47">
        <v>0</v>
      </c>
      <c r="BA121" s="36">
        <v>0</v>
      </c>
      <c r="BB121" s="50">
        <f t="shared" ref="BB121" si="348">IFERROR(IF(BA121=0,0,BA121-AZ121),0)</f>
        <v>0</v>
      </c>
      <c r="BC121" s="76"/>
      <c r="BD121" s="2"/>
    </row>
    <row r="122" spans="1:56" x14ac:dyDescent="0.4">
      <c r="A122" s="2" t="s">
        <v>1038</v>
      </c>
      <c r="B122" s="2" t="s">
        <v>1035</v>
      </c>
      <c r="C122" s="2" t="s">
        <v>1037</v>
      </c>
      <c r="D122" s="2" t="s">
        <v>1042</v>
      </c>
      <c r="E122" s="45" t="s">
        <v>832</v>
      </c>
      <c r="F122" s="46"/>
      <c r="G122" s="42" t="s">
        <v>833</v>
      </c>
      <c r="H122" s="34" t="s">
        <v>43</v>
      </c>
      <c r="I122" s="35"/>
      <c r="J122" s="56">
        <v>0</v>
      </c>
      <c r="K122" s="49">
        <f>_xlfn.IFNA(VLOOKUP($I122,'ประกาศราคาZ-Makro'!$A:$K,4,FALSE),0)</f>
        <v>0</v>
      </c>
      <c r="L122" s="47">
        <v>186</v>
      </c>
      <c r="M122" s="36">
        <v>181</v>
      </c>
      <c r="N122" s="50">
        <f t="shared" si="0"/>
        <v>-5</v>
      </c>
      <c r="O122" s="49">
        <f>_xlfn.IFNA(VLOOKUP($I122,'ประกาศราคาZ-Makro'!$A:$K,5,FALSE),0)</f>
        <v>0</v>
      </c>
      <c r="P122" s="47">
        <v>186</v>
      </c>
      <c r="Q122" s="36">
        <v>181</v>
      </c>
      <c r="R122" s="50">
        <f t="shared" si="18"/>
        <v>-5</v>
      </c>
      <c r="S122" s="49">
        <f>_xlfn.IFNA(VLOOKUP($I122,'ประกาศราคาZ-Makro'!$A:$K,6,FALSE),0)</f>
        <v>0</v>
      </c>
      <c r="T122" s="47">
        <v>183</v>
      </c>
      <c r="U122" s="36">
        <v>178</v>
      </c>
      <c r="V122" s="50">
        <f t="shared" si="2"/>
        <v>-5</v>
      </c>
      <c r="W122" s="49">
        <f>_xlfn.IFNA(VLOOKUP($I122,'ประกาศราคาZ-Makro'!$A:$K,7,FALSE),0)</f>
        <v>0</v>
      </c>
      <c r="X122" s="47">
        <v>171</v>
      </c>
      <c r="Y122" s="36">
        <v>171</v>
      </c>
      <c r="Z122" s="50">
        <f t="shared" si="3"/>
        <v>0</v>
      </c>
      <c r="AA122" s="49">
        <f>_xlfn.IFNA(VLOOKUP($I122,'ประกาศราคาZ-Makro'!$A:$K,8,FALSE),0)</f>
        <v>0</v>
      </c>
      <c r="AB122" s="47">
        <v>171</v>
      </c>
      <c r="AC122" s="36">
        <v>171</v>
      </c>
      <c r="AD122" s="50">
        <f t="shared" si="4"/>
        <v>0</v>
      </c>
      <c r="AE122" s="49">
        <f>_xlfn.IFNA(VLOOKUP($I122,'ประกาศราคาZ-Makro'!$A:$K,9,FALSE),0)</f>
        <v>0</v>
      </c>
      <c r="AF122" s="47">
        <v>180</v>
      </c>
      <c r="AG122" s="36">
        <v>182</v>
      </c>
      <c r="AH122" s="50">
        <f t="shared" si="19"/>
        <v>2</v>
      </c>
      <c r="AI122" s="49">
        <f>_xlfn.IFNA(VLOOKUP($I122,'ประกาศราคาZ-Makro'!$A:$K,9,FALSE),0)</f>
        <v>0</v>
      </c>
      <c r="AJ122" s="47"/>
      <c r="AK122" s="36"/>
      <c r="AL122" s="50">
        <f t="shared" si="286"/>
        <v>0</v>
      </c>
      <c r="AM122" s="49">
        <f>_xlfn.IFNA(VLOOKUP($I122,'ประกาศราคาZ-Makro'!$A:$K,10,FALSE),0)</f>
        <v>0</v>
      </c>
      <c r="AN122" s="47">
        <v>176</v>
      </c>
      <c r="AO122" s="36">
        <v>179</v>
      </c>
      <c r="AP122" s="72">
        <f t="shared" si="219"/>
        <v>3</v>
      </c>
      <c r="AQ122" s="49">
        <f>_xlfn.IFNA(VLOOKUP($I122,'ประกาศราคาZ-Makro'!$A:$K,11,FALSE),0)</f>
        <v>0</v>
      </c>
      <c r="AR122" s="47">
        <v>176</v>
      </c>
      <c r="AS122" s="36">
        <v>176</v>
      </c>
      <c r="AT122" s="50">
        <f t="shared" si="20"/>
        <v>0</v>
      </c>
      <c r="AU122" s="49">
        <f>_xlfn.IFNA(VLOOKUP($I122,'ประกาศราคาZ-Makro'!$A:$L,12,FALSE),0)</f>
        <v>0</v>
      </c>
      <c r="AV122" s="47">
        <v>183</v>
      </c>
      <c r="AW122" s="36">
        <v>178</v>
      </c>
      <c r="AX122" s="50">
        <f t="shared" si="9"/>
        <v>-5</v>
      </c>
      <c r="AY122" s="49">
        <f>_xlfn.IFNA(VLOOKUP($I122,'ประกาศราคาZ-Makro'!$A:$M,13,FALSE),0)</f>
        <v>0</v>
      </c>
      <c r="AZ122" s="47">
        <v>183</v>
      </c>
      <c r="BA122" s="36">
        <v>178</v>
      </c>
      <c r="BB122" s="50">
        <f t="shared" si="10"/>
        <v>-5</v>
      </c>
      <c r="BC122" s="76"/>
      <c r="BD122" s="2"/>
    </row>
    <row r="123" spans="1:56" x14ac:dyDescent="0.4">
      <c r="A123" s="2" t="s">
        <v>1038</v>
      </c>
      <c r="B123" s="2" t="s">
        <v>1035</v>
      </c>
      <c r="C123" s="2" t="s">
        <v>1037</v>
      </c>
      <c r="D123" s="2" t="s">
        <v>1042</v>
      </c>
      <c r="E123" s="45" t="s">
        <v>129</v>
      </c>
      <c r="F123" s="46"/>
      <c r="G123" s="37" t="s">
        <v>130</v>
      </c>
      <c r="H123" s="34" t="s">
        <v>43</v>
      </c>
      <c r="I123" s="35"/>
      <c r="J123" s="56">
        <v>0</v>
      </c>
      <c r="K123" s="49">
        <f>_xlfn.IFNA(VLOOKUP($I123,'ประกาศราคาZ-Makro'!$A:$K,4,FALSE),0)</f>
        <v>0</v>
      </c>
      <c r="L123" s="47">
        <v>0</v>
      </c>
      <c r="M123" s="36">
        <v>0</v>
      </c>
      <c r="N123" s="50">
        <f t="shared" si="0"/>
        <v>0</v>
      </c>
      <c r="O123" s="49">
        <f>_xlfn.IFNA(VLOOKUP($I123,'ประกาศราคาZ-Makro'!$A:$K,5,FALSE),0)</f>
        <v>0</v>
      </c>
      <c r="P123" s="47">
        <v>0</v>
      </c>
      <c r="Q123" s="36">
        <v>0</v>
      </c>
      <c r="R123" s="50">
        <f t="shared" si="18"/>
        <v>0</v>
      </c>
      <c r="S123" s="49">
        <f>_xlfn.IFNA(VLOOKUP($I123,'ประกาศราคาZ-Makro'!$A:$K,6,FALSE),0)</f>
        <v>0</v>
      </c>
      <c r="T123" s="47">
        <v>0</v>
      </c>
      <c r="U123" s="36">
        <v>0</v>
      </c>
      <c r="V123" s="50">
        <f t="shared" si="2"/>
        <v>0</v>
      </c>
      <c r="W123" s="49">
        <f>_xlfn.IFNA(VLOOKUP($I123,'ประกาศราคาZ-Makro'!$A:$K,7,FALSE),0)</f>
        <v>0</v>
      </c>
      <c r="X123" s="47">
        <v>0</v>
      </c>
      <c r="Y123" s="36">
        <v>0</v>
      </c>
      <c r="Z123" s="50">
        <f t="shared" si="3"/>
        <v>0</v>
      </c>
      <c r="AA123" s="49">
        <f>_xlfn.IFNA(VLOOKUP($I123,'ประกาศราคาZ-Makro'!$A:$K,8,FALSE),0)</f>
        <v>0</v>
      </c>
      <c r="AB123" s="47">
        <v>0</v>
      </c>
      <c r="AC123" s="36">
        <v>0</v>
      </c>
      <c r="AD123" s="50">
        <f t="shared" si="4"/>
        <v>0</v>
      </c>
      <c r="AE123" s="49">
        <f>_xlfn.IFNA(VLOOKUP($I123,'ประกาศราคาZ-Makro'!$A:$K,9,FALSE),0)</f>
        <v>0</v>
      </c>
      <c r="AF123" s="47">
        <v>0</v>
      </c>
      <c r="AG123" s="36">
        <v>0</v>
      </c>
      <c r="AH123" s="50">
        <f t="shared" si="19"/>
        <v>0</v>
      </c>
      <c r="AI123" s="49">
        <f>_xlfn.IFNA(VLOOKUP($I123,'ประกาศราคาZ-Makro'!$A:$K,9,FALSE),0)</f>
        <v>0</v>
      </c>
      <c r="AJ123" s="47"/>
      <c r="AK123" s="36"/>
      <c r="AL123" s="50">
        <f t="shared" si="286"/>
        <v>0</v>
      </c>
      <c r="AM123" s="49">
        <f>_xlfn.IFNA(VLOOKUP($I123,'ประกาศราคาZ-Makro'!$A:$K,10,FALSE),0)</f>
        <v>0</v>
      </c>
      <c r="AN123" s="47">
        <v>0</v>
      </c>
      <c r="AO123" s="36">
        <v>0</v>
      </c>
      <c r="AP123" s="72">
        <f t="shared" si="219"/>
        <v>0</v>
      </c>
      <c r="AQ123" s="49">
        <f>_xlfn.IFNA(VLOOKUP($I123,'ประกาศราคาZ-Makro'!$A:$K,11,FALSE),0)</f>
        <v>0</v>
      </c>
      <c r="AR123" s="47">
        <v>188</v>
      </c>
      <c r="AS123" s="36">
        <v>188</v>
      </c>
      <c r="AT123" s="50">
        <f t="shared" si="20"/>
        <v>0</v>
      </c>
      <c r="AU123" s="49">
        <f>_xlfn.IFNA(VLOOKUP($I123,'ประกาศราคาZ-Makro'!$A:$L,12,FALSE),0)</f>
        <v>0</v>
      </c>
      <c r="AV123" s="47">
        <v>0</v>
      </c>
      <c r="AW123" s="36">
        <v>0</v>
      </c>
      <c r="AX123" s="50">
        <f t="shared" si="9"/>
        <v>0</v>
      </c>
      <c r="AY123" s="49">
        <f>_xlfn.IFNA(VLOOKUP($I123,'ประกาศราคาZ-Makro'!$A:$M,13,FALSE),0)</f>
        <v>0</v>
      </c>
      <c r="AZ123" s="47">
        <v>0</v>
      </c>
      <c r="BA123" s="36">
        <v>0</v>
      </c>
      <c r="BB123" s="50">
        <f t="shared" si="10"/>
        <v>0</v>
      </c>
      <c r="BC123" s="76"/>
      <c r="BD123" s="2"/>
    </row>
    <row r="124" spans="1:56" x14ac:dyDescent="0.4">
      <c r="A124" s="2" t="s">
        <v>1038</v>
      </c>
      <c r="B124" s="2" t="s">
        <v>1035</v>
      </c>
      <c r="C124" s="2" t="s">
        <v>1037</v>
      </c>
      <c r="D124" s="2" t="s">
        <v>1042</v>
      </c>
      <c r="E124" s="45" t="s">
        <v>1626</v>
      </c>
      <c r="F124" s="73"/>
      <c r="G124" s="42" t="s">
        <v>1627</v>
      </c>
      <c r="H124" s="48" t="s">
        <v>43</v>
      </c>
      <c r="I124" s="35"/>
      <c r="J124" s="56">
        <v>0</v>
      </c>
      <c r="K124" s="49">
        <f>_xlfn.IFNA(VLOOKUP($I124,'ประกาศราคาZ-Makro'!$A:$K,4,FALSE),0)</f>
        <v>0</v>
      </c>
      <c r="L124" s="47">
        <v>0</v>
      </c>
      <c r="M124" s="36">
        <v>0</v>
      </c>
      <c r="N124" s="50">
        <f t="shared" ref="N124" si="349">IFERROR(IF(M124=0,0,M124-L124),0)</f>
        <v>0</v>
      </c>
      <c r="O124" s="49">
        <f>_xlfn.IFNA(VLOOKUP($I124,'ประกาศราคาZ-Makro'!$A:$K,5,FALSE),0)</f>
        <v>0</v>
      </c>
      <c r="P124" s="47">
        <v>0</v>
      </c>
      <c r="Q124" s="36">
        <v>0</v>
      </c>
      <c r="R124" s="50">
        <f t="shared" ref="R124" si="350">IFERROR(IF(Q124=0,0,Q124-P124),0)</f>
        <v>0</v>
      </c>
      <c r="S124" s="49">
        <f>_xlfn.IFNA(VLOOKUP($I124,'ประกาศราคาZ-Makro'!$A:$K,6,FALSE),0)</f>
        <v>0</v>
      </c>
      <c r="T124" s="47">
        <v>0</v>
      </c>
      <c r="U124" s="36">
        <v>0</v>
      </c>
      <c r="V124" s="50">
        <f t="shared" ref="V124" si="351">IFERROR(IF(U124=0,0,U124-T124),0)</f>
        <v>0</v>
      </c>
      <c r="W124" s="49">
        <f>_xlfn.IFNA(VLOOKUP($I124,'ประกาศราคาZ-Makro'!$A:$K,7,FALSE),0)</f>
        <v>0</v>
      </c>
      <c r="X124" s="47">
        <v>0</v>
      </c>
      <c r="Y124" s="36">
        <v>0</v>
      </c>
      <c r="Z124" s="50">
        <f t="shared" ref="Z124" si="352">IFERROR(IF(Y124=0,0,Y124-X124),0)</f>
        <v>0</v>
      </c>
      <c r="AA124" s="49">
        <f>_xlfn.IFNA(VLOOKUP($I124,'ประกาศราคาZ-Makro'!$A:$K,8,FALSE),0)</f>
        <v>0</v>
      </c>
      <c r="AB124" s="47">
        <v>0</v>
      </c>
      <c r="AC124" s="36">
        <v>0</v>
      </c>
      <c r="AD124" s="50">
        <f t="shared" ref="AD124" si="353">IFERROR(IF(AC124=0,0,AC124-AB124),0)</f>
        <v>0</v>
      </c>
      <c r="AE124" s="49">
        <f>_xlfn.IFNA(VLOOKUP($I124,'ประกาศราคาZ-Makro'!$A:$K,9,FALSE),0)</f>
        <v>0</v>
      </c>
      <c r="AF124" s="47">
        <v>0</v>
      </c>
      <c r="AG124" s="36">
        <v>0</v>
      </c>
      <c r="AH124" s="50">
        <f t="shared" ref="AH124" si="354">IFERROR(IF(AG124=0,0,AG124-AF124),0)</f>
        <v>0</v>
      </c>
      <c r="AI124" s="49">
        <f>_xlfn.IFNA(VLOOKUP($I124,'ประกาศราคาZ-Makro'!$A:$K,9,FALSE),0)</f>
        <v>0</v>
      </c>
      <c r="AJ124" s="47"/>
      <c r="AK124" s="36"/>
      <c r="AL124" s="50">
        <f t="shared" si="286"/>
        <v>0</v>
      </c>
      <c r="AM124" s="49">
        <f>_xlfn.IFNA(VLOOKUP($I124,'ประกาศราคาZ-Makro'!$A:$K,10,FALSE),0)</f>
        <v>0</v>
      </c>
      <c r="AN124" s="47">
        <v>176</v>
      </c>
      <c r="AO124" s="36">
        <v>179</v>
      </c>
      <c r="AP124" s="72">
        <f t="shared" si="219"/>
        <v>3</v>
      </c>
      <c r="AQ124" s="49">
        <f>_xlfn.IFNA(VLOOKUP($I124,'ประกาศราคาZ-Makro'!$A:$K,11,FALSE),0)</f>
        <v>0</v>
      </c>
      <c r="AR124" s="47">
        <v>166</v>
      </c>
      <c r="AS124" s="36">
        <v>166</v>
      </c>
      <c r="AT124" s="50">
        <f t="shared" ref="AT124" si="355">IFERROR(IF(AS124=0,0,AS124-AR124),0)</f>
        <v>0</v>
      </c>
      <c r="AU124" s="49">
        <f>_xlfn.IFNA(VLOOKUP($I124,'ประกาศราคาZ-Makro'!$A:$L,12,FALSE),0)</f>
        <v>0</v>
      </c>
      <c r="AV124" s="47">
        <v>0</v>
      </c>
      <c r="AW124" s="36">
        <v>0</v>
      </c>
      <c r="AX124" s="50">
        <f t="shared" ref="AX124" si="356">IFERROR(IF(AW124=0,0,AW124-AV124),0)</f>
        <v>0</v>
      </c>
      <c r="AY124" s="49">
        <f>_xlfn.IFNA(VLOOKUP($I124,'ประกาศราคาZ-Makro'!$A:$M,13,FALSE),0)</f>
        <v>0</v>
      </c>
      <c r="AZ124" s="47">
        <v>0</v>
      </c>
      <c r="BA124" s="36">
        <v>0</v>
      </c>
      <c r="BB124" s="50">
        <f t="shared" ref="BB124" si="357">IFERROR(IF(BA124=0,0,BA124-AZ124),0)</f>
        <v>0</v>
      </c>
      <c r="BC124" s="76"/>
      <c r="BD124" s="2"/>
    </row>
    <row r="125" spans="1:56" x14ac:dyDescent="0.4">
      <c r="A125" s="2" t="s">
        <v>1038</v>
      </c>
      <c r="B125" s="2" t="s">
        <v>1035</v>
      </c>
      <c r="C125" s="2" t="s">
        <v>1037</v>
      </c>
      <c r="D125" s="2" t="s">
        <v>1042</v>
      </c>
      <c r="E125" s="45" t="s">
        <v>131</v>
      </c>
      <c r="F125" s="46" t="s">
        <v>112</v>
      </c>
      <c r="G125" s="37" t="s">
        <v>132</v>
      </c>
      <c r="H125" s="34" t="s">
        <v>43</v>
      </c>
      <c r="I125" s="35"/>
      <c r="J125" s="56">
        <v>0</v>
      </c>
      <c r="K125" s="49">
        <f>_xlfn.IFNA(VLOOKUP($I125,'ประกาศราคาZ-Makro'!$A:$K,4,FALSE),0)</f>
        <v>0</v>
      </c>
      <c r="L125" s="47">
        <v>0</v>
      </c>
      <c r="M125" s="36">
        <v>0</v>
      </c>
      <c r="N125" s="50">
        <f t="shared" si="0"/>
        <v>0</v>
      </c>
      <c r="O125" s="49">
        <f>_xlfn.IFNA(VLOOKUP($I125,'ประกาศราคาZ-Makro'!$A:$K,5,FALSE),0)</f>
        <v>0</v>
      </c>
      <c r="P125" s="47">
        <v>0</v>
      </c>
      <c r="Q125" s="36">
        <v>0</v>
      </c>
      <c r="R125" s="50">
        <f t="shared" si="18"/>
        <v>0</v>
      </c>
      <c r="S125" s="49">
        <f>_xlfn.IFNA(VLOOKUP($I125,'ประกาศราคาZ-Makro'!$A:$K,6,FALSE),0)</f>
        <v>0</v>
      </c>
      <c r="T125" s="47">
        <v>0</v>
      </c>
      <c r="U125" s="36">
        <v>0</v>
      </c>
      <c r="V125" s="50">
        <f t="shared" si="2"/>
        <v>0</v>
      </c>
      <c r="W125" s="49">
        <f>_xlfn.IFNA(VLOOKUP($I125,'ประกาศราคาZ-Makro'!$A:$K,7,FALSE),0)</f>
        <v>0</v>
      </c>
      <c r="X125" s="47">
        <v>0</v>
      </c>
      <c r="Y125" s="36">
        <v>0</v>
      </c>
      <c r="Z125" s="50">
        <f t="shared" si="3"/>
        <v>0</v>
      </c>
      <c r="AA125" s="49">
        <f>_xlfn.IFNA(VLOOKUP($I125,'ประกาศราคาZ-Makro'!$A:$K,8,FALSE),0)</f>
        <v>0</v>
      </c>
      <c r="AB125" s="47">
        <v>0</v>
      </c>
      <c r="AC125" s="36">
        <v>0</v>
      </c>
      <c r="AD125" s="50">
        <f t="shared" si="4"/>
        <v>0</v>
      </c>
      <c r="AE125" s="49">
        <f>_xlfn.IFNA(VLOOKUP($I125,'ประกาศราคาZ-Makro'!$A:$K,9,FALSE),0)</f>
        <v>0</v>
      </c>
      <c r="AF125" s="47">
        <v>0</v>
      </c>
      <c r="AG125" s="36">
        <v>0</v>
      </c>
      <c r="AH125" s="50">
        <f t="shared" si="19"/>
        <v>0</v>
      </c>
      <c r="AI125" s="49">
        <f>_xlfn.IFNA(VLOOKUP($I125,'ประกาศราคาZ-Makro'!$A:$K,9,FALSE),0)</f>
        <v>0</v>
      </c>
      <c r="AJ125" s="47"/>
      <c r="AK125" s="36"/>
      <c r="AL125" s="50">
        <f t="shared" si="286"/>
        <v>0</v>
      </c>
      <c r="AM125" s="49">
        <f>_xlfn.IFNA(VLOOKUP($I125,'ประกาศราคาZ-Makro'!$A:$K,10,FALSE),0)</f>
        <v>0</v>
      </c>
      <c r="AN125" s="47">
        <v>141</v>
      </c>
      <c r="AO125" s="36">
        <v>141</v>
      </c>
      <c r="AP125" s="72">
        <f t="shared" si="219"/>
        <v>0</v>
      </c>
      <c r="AQ125" s="49">
        <f>_xlfn.IFNA(VLOOKUP($I125,'ประกาศราคาZ-Makro'!$A:$K,11,FALSE),0)</f>
        <v>0</v>
      </c>
      <c r="AR125" s="47" t="s">
        <v>1958</v>
      </c>
      <c r="AS125" s="36" t="s">
        <v>1958</v>
      </c>
      <c r="AT125" s="50">
        <f t="shared" si="20"/>
        <v>0</v>
      </c>
      <c r="AU125" s="49">
        <f>_xlfn.IFNA(VLOOKUP($I125,'ประกาศราคาZ-Makro'!$A:$L,12,FALSE),0)</f>
        <v>0</v>
      </c>
      <c r="AV125" s="47">
        <v>0</v>
      </c>
      <c r="AW125" s="36">
        <v>0</v>
      </c>
      <c r="AX125" s="50">
        <f t="shared" si="9"/>
        <v>0</v>
      </c>
      <c r="AY125" s="49">
        <f>_xlfn.IFNA(VLOOKUP($I125,'ประกาศราคาZ-Makro'!$A:$M,13,FALSE),0)</f>
        <v>0</v>
      </c>
      <c r="AZ125" s="47">
        <v>0</v>
      </c>
      <c r="BA125" s="36">
        <v>0</v>
      </c>
      <c r="BB125" s="50">
        <f t="shared" si="10"/>
        <v>0</v>
      </c>
      <c r="BC125" s="76"/>
      <c r="BD125" s="2"/>
    </row>
    <row r="126" spans="1:56" x14ac:dyDescent="0.4">
      <c r="A126" s="2" t="s">
        <v>1038</v>
      </c>
      <c r="B126" s="2" t="s">
        <v>1035</v>
      </c>
      <c r="C126" s="2" t="s">
        <v>1037</v>
      </c>
      <c r="D126" s="2" t="s">
        <v>1042</v>
      </c>
      <c r="E126" s="45" t="s">
        <v>1707</v>
      </c>
      <c r="F126" s="73" t="s">
        <v>112</v>
      </c>
      <c r="G126" s="42" t="s">
        <v>1720</v>
      </c>
      <c r="H126" s="48" t="s">
        <v>43</v>
      </c>
      <c r="I126" s="35"/>
      <c r="J126" s="56">
        <v>0</v>
      </c>
      <c r="K126" s="49">
        <f>_xlfn.IFNA(VLOOKUP($I126,'ประกาศราคาZ-Makro'!$A:$K,4,FALSE),0)</f>
        <v>0</v>
      </c>
      <c r="L126" s="47">
        <v>187</v>
      </c>
      <c r="M126" s="36">
        <v>182</v>
      </c>
      <c r="N126" s="50">
        <f t="shared" ref="N126" si="358">IFERROR(IF(M126=0,0,M126-L126),0)</f>
        <v>-5</v>
      </c>
      <c r="O126" s="49">
        <f>_xlfn.IFNA(VLOOKUP($I126,'ประกาศราคาZ-Makro'!$A:$K,5,FALSE),0)</f>
        <v>0</v>
      </c>
      <c r="P126" s="47">
        <v>187</v>
      </c>
      <c r="Q126" s="36">
        <v>182</v>
      </c>
      <c r="R126" s="50">
        <f t="shared" ref="R126" si="359">IFERROR(IF(Q126=0,0,Q126-P126),0)</f>
        <v>-5</v>
      </c>
      <c r="S126" s="49">
        <f>_xlfn.IFNA(VLOOKUP($I126,'ประกาศราคาZ-Makro'!$A:$K,6,FALSE),0)</f>
        <v>0</v>
      </c>
      <c r="T126" s="47">
        <v>183</v>
      </c>
      <c r="U126" s="36">
        <v>178</v>
      </c>
      <c r="V126" s="50">
        <f t="shared" ref="V126" si="360">IFERROR(IF(U126=0,0,U126-T126),0)</f>
        <v>-5</v>
      </c>
      <c r="W126" s="49">
        <f>_xlfn.IFNA(VLOOKUP($I126,'ประกาศราคาZ-Makro'!$A:$K,7,FALSE),0)</f>
        <v>0</v>
      </c>
      <c r="X126" s="47">
        <v>171</v>
      </c>
      <c r="Y126" s="36">
        <v>171</v>
      </c>
      <c r="Z126" s="50">
        <f t="shared" ref="Z126" si="361">IFERROR(IF(Y126=0,0,Y126-X126),0)</f>
        <v>0</v>
      </c>
      <c r="AA126" s="49">
        <f>_xlfn.IFNA(VLOOKUP($I126,'ประกาศราคาZ-Makro'!$A:$K,8,FALSE),0)</f>
        <v>0</v>
      </c>
      <c r="AB126" s="47">
        <v>171</v>
      </c>
      <c r="AC126" s="36">
        <v>171</v>
      </c>
      <c r="AD126" s="50">
        <f t="shared" ref="AD126" si="362">IFERROR(IF(AC126=0,0,AC126-AB126),0)</f>
        <v>0</v>
      </c>
      <c r="AE126" s="49">
        <f>_xlfn.IFNA(VLOOKUP($I126,'ประกาศราคาZ-Makro'!$A:$K,9,FALSE),0)</f>
        <v>0</v>
      </c>
      <c r="AF126" s="47">
        <v>177</v>
      </c>
      <c r="AG126" s="36">
        <v>179</v>
      </c>
      <c r="AH126" s="50">
        <f t="shared" ref="AH126" si="363">IFERROR(IF(AG126=0,0,AG126-AF126),0)</f>
        <v>2</v>
      </c>
      <c r="AI126" s="49">
        <f>_xlfn.IFNA(VLOOKUP($I126,'ประกาศราคาZ-Makro'!$A:$K,9,FALSE),0)</f>
        <v>0</v>
      </c>
      <c r="AJ126" s="47"/>
      <c r="AK126" s="36"/>
      <c r="AL126" s="50">
        <f t="shared" si="286"/>
        <v>0</v>
      </c>
      <c r="AM126" s="49">
        <f>_xlfn.IFNA(VLOOKUP($I126,'ประกาศราคาZ-Makro'!$A:$K,10,FALSE),0)</f>
        <v>0</v>
      </c>
      <c r="AN126" s="47">
        <v>176</v>
      </c>
      <c r="AO126" s="36">
        <v>179</v>
      </c>
      <c r="AP126" s="72">
        <f t="shared" ref="AP126" si="364">IFERROR(IF(AO126=0,0,AO126-AN126),0)</f>
        <v>3</v>
      </c>
      <c r="AQ126" s="49">
        <f>_xlfn.IFNA(VLOOKUP($I126,'ประกาศราคาZ-Makro'!$A:$K,11,FALSE),0)</f>
        <v>0</v>
      </c>
      <c r="AR126" s="47">
        <v>180</v>
      </c>
      <c r="AS126" s="36">
        <v>180</v>
      </c>
      <c r="AT126" s="50">
        <f t="shared" ref="AT126" si="365">IFERROR(IF(AS126=0,0,AS126-AR126),0)</f>
        <v>0</v>
      </c>
      <c r="AU126" s="49">
        <f>_xlfn.IFNA(VLOOKUP($I126,'ประกาศราคาZ-Makro'!$A:$L,12,FALSE),0)</f>
        <v>0</v>
      </c>
      <c r="AV126" s="47">
        <v>179</v>
      </c>
      <c r="AW126" s="36">
        <v>174</v>
      </c>
      <c r="AX126" s="50">
        <f t="shared" ref="AX126" si="366">IFERROR(IF(AW126=0,0,AW126-AV126),0)</f>
        <v>-5</v>
      </c>
      <c r="AY126" s="49">
        <f>_xlfn.IFNA(VLOOKUP($I126,'ประกาศราคาZ-Makro'!$A:$M,13,FALSE),0)</f>
        <v>0</v>
      </c>
      <c r="AZ126" s="47">
        <v>178</v>
      </c>
      <c r="BA126" s="36">
        <v>173</v>
      </c>
      <c r="BB126" s="50">
        <f t="shared" ref="BB126" si="367">IFERROR(IF(BA126=0,0,BA126-AZ126),0)</f>
        <v>-5</v>
      </c>
      <c r="BC126" s="76"/>
      <c r="BD126" s="2"/>
    </row>
    <row r="127" spans="1:56" x14ac:dyDescent="0.4">
      <c r="A127" s="2" t="s">
        <v>1038</v>
      </c>
      <c r="B127" s="2" t="s">
        <v>1035</v>
      </c>
      <c r="C127" s="2" t="s">
        <v>1037</v>
      </c>
      <c r="D127" s="2" t="s">
        <v>1042</v>
      </c>
      <c r="E127" s="45" t="s">
        <v>114</v>
      </c>
      <c r="F127" s="46" t="s">
        <v>112</v>
      </c>
      <c r="G127" s="42" t="s">
        <v>115</v>
      </c>
      <c r="H127" s="48" t="s">
        <v>43</v>
      </c>
      <c r="I127" s="58"/>
      <c r="J127" s="57">
        <v>0</v>
      </c>
      <c r="K127" s="49">
        <f>_xlfn.IFNA(VLOOKUP($I127,'ประกาศราคาZ-Makro'!$A:$K,4,FALSE),0)</f>
        <v>0</v>
      </c>
      <c r="L127" s="47">
        <v>0</v>
      </c>
      <c r="M127" s="36">
        <v>0</v>
      </c>
      <c r="N127" s="50">
        <f t="shared" si="0"/>
        <v>0</v>
      </c>
      <c r="O127" s="49">
        <f>_xlfn.IFNA(VLOOKUP($I127,'ประกาศราคาZ-Makro'!$A:$K,5,FALSE),0)</f>
        <v>0</v>
      </c>
      <c r="P127" s="47">
        <v>0</v>
      </c>
      <c r="Q127" s="36">
        <v>0</v>
      </c>
      <c r="R127" s="50">
        <f t="shared" si="18"/>
        <v>0</v>
      </c>
      <c r="S127" s="49">
        <f>_xlfn.IFNA(VLOOKUP($I127,'ประกาศราคาZ-Makro'!$A:$K,6,FALSE),0)</f>
        <v>0</v>
      </c>
      <c r="T127" s="47">
        <v>170</v>
      </c>
      <c r="U127" s="36">
        <v>165</v>
      </c>
      <c r="V127" s="50">
        <f t="shared" si="2"/>
        <v>-5</v>
      </c>
      <c r="W127" s="49">
        <f>_xlfn.IFNA(VLOOKUP($I127,'ประกาศราคาZ-Makro'!$A:$K,7,FALSE),0)</f>
        <v>0</v>
      </c>
      <c r="X127" s="47">
        <v>0</v>
      </c>
      <c r="Y127" s="36">
        <v>0</v>
      </c>
      <c r="Z127" s="50">
        <f t="shared" si="3"/>
        <v>0</v>
      </c>
      <c r="AA127" s="49">
        <f>_xlfn.IFNA(VLOOKUP($I127,'ประกาศราคาZ-Makro'!$A:$K,8,FALSE),0)</f>
        <v>0</v>
      </c>
      <c r="AB127" s="47">
        <v>0</v>
      </c>
      <c r="AC127" s="36">
        <v>0</v>
      </c>
      <c r="AD127" s="50">
        <f t="shared" si="4"/>
        <v>0</v>
      </c>
      <c r="AE127" s="49">
        <f>_xlfn.IFNA(VLOOKUP($I127,'ประกาศราคาZ-Makro'!$A:$K,9,FALSE),0)</f>
        <v>0</v>
      </c>
      <c r="AF127" s="47">
        <v>179</v>
      </c>
      <c r="AG127" s="36">
        <v>181</v>
      </c>
      <c r="AH127" s="50">
        <f t="shared" si="19"/>
        <v>2</v>
      </c>
      <c r="AI127" s="49">
        <f>_xlfn.IFNA(VLOOKUP($I127,'ประกาศราคาZ-Makro'!$A:$K,9,FALSE),0)</f>
        <v>0</v>
      </c>
      <c r="AJ127" s="47"/>
      <c r="AK127" s="36"/>
      <c r="AL127" s="50">
        <f t="shared" si="286"/>
        <v>0</v>
      </c>
      <c r="AM127" s="49">
        <f>_xlfn.IFNA(VLOOKUP($I127,'ประกาศราคาZ-Makro'!$A:$K,10,FALSE),0)</f>
        <v>0</v>
      </c>
      <c r="AN127" s="47">
        <v>0</v>
      </c>
      <c r="AO127" s="36">
        <v>0</v>
      </c>
      <c r="AP127" s="72">
        <f t="shared" si="219"/>
        <v>0</v>
      </c>
      <c r="AQ127" s="49">
        <f>_xlfn.IFNA(VLOOKUP($I127,'ประกาศราคาZ-Makro'!$A:$K,11,FALSE),0)</f>
        <v>0</v>
      </c>
      <c r="AR127" s="47">
        <v>0</v>
      </c>
      <c r="AS127" s="36">
        <v>0</v>
      </c>
      <c r="AT127" s="50">
        <f t="shared" si="20"/>
        <v>0</v>
      </c>
      <c r="AU127" s="49">
        <f>_xlfn.IFNA(VLOOKUP($I127,'ประกาศราคาZ-Makro'!$A:$L,12,FALSE),0)</f>
        <v>0</v>
      </c>
      <c r="AV127" s="47">
        <v>169</v>
      </c>
      <c r="AW127" s="36">
        <v>164</v>
      </c>
      <c r="AX127" s="50">
        <f t="shared" si="9"/>
        <v>-5</v>
      </c>
      <c r="AY127" s="49">
        <f>_xlfn.IFNA(VLOOKUP($I127,'ประกาศราคาZ-Makro'!$A:$M,13,FALSE),0)</f>
        <v>0</v>
      </c>
      <c r="AZ127" s="47">
        <v>167</v>
      </c>
      <c r="BA127" s="36">
        <v>162</v>
      </c>
      <c r="BB127" s="50">
        <f t="shared" si="10"/>
        <v>-5</v>
      </c>
      <c r="BC127" s="76"/>
      <c r="BD127" s="2"/>
    </row>
    <row r="128" spans="1:56" x14ac:dyDescent="0.4">
      <c r="A128" s="2" t="s">
        <v>1038</v>
      </c>
      <c r="B128" s="2" t="s">
        <v>1035</v>
      </c>
      <c r="C128" s="2" t="s">
        <v>1037</v>
      </c>
      <c r="D128" s="2" t="s">
        <v>1040</v>
      </c>
      <c r="E128" s="45" t="s">
        <v>1573</v>
      </c>
      <c r="F128" s="73"/>
      <c r="G128" s="42" t="s">
        <v>1574</v>
      </c>
      <c r="H128" s="48" t="s">
        <v>43</v>
      </c>
      <c r="I128" s="35"/>
      <c r="J128" s="56">
        <v>0</v>
      </c>
      <c r="K128" s="49">
        <f>_xlfn.IFNA(VLOOKUP($I128,'ประกาศราคาZ-Makro'!$A:$K,4,FALSE),0)</f>
        <v>0</v>
      </c>
      <c r="L128" s="47">
        <v>0</v>
      </c>
      <c r="M128" s="36">
        <v>0</v>
      </c>
      <c r="N128" s="50">
        <f t="shared" si="0"/>
        <v>0</v>
      </c>
      <c r="O128" s="49">
        <f>_xlfn.IFNA(VLOOKUP($I128,'ประกาศราคาZ-Makro'!$A:$K,5,FALSE),0)</f>
        <v>0</v>
      </c>
      <c r="P128" s="47">
        <v>0</v>
      </c>
      <c r="Q128" s="36">
        <v>0</v>
      </c>
      <c r="R128" s="50">
        <f t="shared" si="18"/>
        <v>0</v>
      </c>
      <c r="S128" s="49">
        <f>_xlfn.IFNA(VLOOKUP($I128,'ประกาศราคาZ-Makro'!$A:$K,6,FALSE),0)</f>
        <v>0</v>
      </c>
      <c r="T128" s="47">
        <v>0</v>
      </c>
      <c r="U128" s="36">
        <v>0</v>
      </c>
      <c r="V128" s="50">
        <f t="shared" si="2"/>
        <v>0</v>
      </c>
      <c r="W128" s="49">
        <f>_xlfn.IFNA(VLOOKUP($I128,'ประกาศราคาZ-Makro'!$A:$K,7,FALSE),0)</f>
        <v>0</v>
      </c>
      <c r="X128" s="47">
        <v>0</v>
      </c>
      <c r="Y128" s="36">
        <v>0</v>
      </c>
      <c r="Z128" s="50">
        <f t="shared" si="3"/>
        <v>0</v>
      </c>
      <c r="AA128" s="49">
        <f>_xlfn.IFNA(VLOOKUP($I128,'ประกาศราคาZ-Makro'!$A:$K,8,FALSE),0)</f>
        <v>0</v>
      </c>
      <c r="AB128" s="47">
        <v>0</v>
      </c>
      <c r="AC128" s="36">
        <v>0</v>
      </c>
      <c r="AD128" s="50">
        <f t="shared" si="4"/>
        <v>0</v>
      </c>
      <c r="AE128" s="49">
        <f>_xlfn.IFNA(VLOOKUP($I128,'ประกาศราคาZ-Makro'!$A:$K,9,FALSE),0)</f>
        <v>0</v>
      </c>
      <c r="AF128" s="47">
        <v>0</v>
      </c>
      <c r="AG128" s="36">
        <v>0</v>
      </c>
      <c r="AH128" s="50">
        <f t="shared" si="19"/>
        <v>0</v>
      </c>
      <c r="AI128" s="49">
        <f>_xlfn.IFNA(VLOOKUP($I128,'ประกาศราคาZ-Makro'!$A:$K,9,FALSE),0)</f>
        <v>0</v>
      </c>
      <c r="AJ128" s="47"/>
      <c r="AK128" s="36"/>
      <c r="AL128" s="50">
        <f t="shared" si="286"/>
        <v>0</v>
      </c>
      <c r="AM128" s="49">
        <f>_xlfn.IFNA(VLOOKUP($I128,'ประกาศราคาZ-Makro'!$A:$K,10,FALSE),0)</f>
        <v>0</v>
      </c>
      <c r="AN128" s="47">
        <v>0</v>
      </c>
      <c r="AO128" s="36">
        <v>0</v>
      </c>
      <c r="AP128" s="72">
        <f t="shared" si="219"/>
        <v>0</v>
      </c>
      <c r="AQ128" s="49">
        <f>_xlfn.IFNA(VLOOKUP($I128,'ประกาศราคาZ-Makro'!$A:$K,11,FALSE),0)</f>
        <v>0</v>
      </c>
      <c r="AR128" s="47">
        <v>0</v>
      </c>
      <c r="AS128" s="36">
        <v>0</v>
      </c>
      <c r="AT128" s="50">
        <f t="shared" si="20"/>
        <v>0</v>
      </c>
      <c r="AU128" s="49">
        <f>_xlfn.IFNA(VLOOKUP($I128,'ประกาศราคาZ-Makro'!$A:$L,12,FALSE),0)</f>
        <v>0</v>
      </c>
      <c r="AV128" s="47">
        <v>182</v>
      </c>
      <c r="AW128" s="36">
        <v>177</v>
      </c>
      <c r="AX128" s="50">
        <f t="shared" si="9"/>
        <v>-5</v>
      </c>
      <c r="AY128" s="49">
        <f>_xlfn.IFNA(VLOOKUP($I128,'ประกาศราคาZ-Makro'!$A:$M,13,FALSE),0)</f>
        <v>0</v>
      </c>
      <c r="AZ128" s="47">
        <v>182</v>
      </c>
      <c r="BA128" s="36">
        <v>177</v>
      </c>
      <c r="BB128" s="50">
        <f t="shared" si="10"/>
        <v>-5</v>
      </c>
      <c r="BC128" s="76"/>
      <c r="BD128" s="2"/>
    </row>
    <row r="129" spans="1:56" x14ac:dyDescent="0.4">
      <c r="A129" s="2" t="s">
        <v>1038</v>
      </c>
      <c r="B129" s="2" t="s">
        <v>1035</v>
      </c>
      <c r="C129" s="2" t="s">
        <v>1037</v>
      </c>
      <c r="D129" s="2" t="s">
        <v>1040</v>
      </c>
      <c r="E129" s="45" t="s">
        <v>1559</v>
      </c>
      <c r="F129" s="73"/>
      <c r="G129" s="42" t="s">
        <v>1557</v>
      </c>
      <c r="H129" s="48" t="s">
        <v>43</v>
      </c>
      <c r="I129" s="35"/>
      <c r="J129" s="56">
        <v>0</v>
      </c>
      <c r="K129" s="49">
        <f>_xlfn.IFNA(VLOOKUP($I129,'ประกาศราคาZ-Makro'!$A:$K,4,FALSE),0)</f>
        <v>0</v>
      </c>
      <c r="L129" s="47">
        <v>0</v>
      </c>
      <c r="M129" s="36">
        <v>0</v>
      </c>
      <c r="N129" s="50">
        <f t="shared" ref="N129" si="368">IFERROR(IF(M129=0,0,M129-L129),0)</f>
        <v>0</v>
      </c>
      <c r="O129" s="49">
        <f>_xlfn.IFNA(VLOOKUP($I129,'ประกาศราคาZ-Makro'!$A:$K,5,FALSE),0)</f>
        <v>0</v>
      </c>
      <c r="P129" s="47">
        <v>0</v>
      </c>
      <c r="Q129" s="36">
        <v>0</v>
      </c>
      <c r="R129" s="50">
        <f t="shared" ref="R129" si="369">IFERROR(IF(Q129=0,0,Q129-P129),0)</f>
        <v>0</v>
      </c>
      <c r="S129" s="49">
        <f>_xlfn.IFNA(VLOOKUP($I129,'ประกาศราคาZ-Makro'!$A:$K,6,FALSE),0)</f>
        <v>0</v>
      </c>
      <c r="T129" s="47">
        <v>0</v>
      </c>
      <c r="U129" s="36">
        <v>0</v>
      </c>
      <c r="V129" s="50">
        <f t="shared" ref="V129" si="370">IFERROR(IF(U129=0,0,U129-T129),0)</f>
        <v>0</v>
      </c>
      <c r="W129" s="49">
        <f>_xlfn.IFNA(VLOOKUP($I129,'ประกาศราคาZ-Makro'!$A:$K,7,FALSE),0)</f>
        <v>0</v>
      </c>
      <c r="X129" s="47">
        <v>179</v>
      </c>
      <c r="Y129" s="36">
        <v>179</v>
      </c>
      <c r="Z129" s="50">
        <f t="shared" ref="Z129:Z130" si="371">IFERROR(IF(Y129=0,0,Y129-X129),0)</f>
        <v>0</v>
      </c>
      <c r="AA129" s="49">
        <f>_xlfn.IFNA(VLOOKUP($I129,'ประกาศราคาZ-Makro'!$A:$K,8,FALSE),0)</f>
        <v>0</v>
      </c>
      <c r="AB129" s="47">
        <v>0</v>
      </c>
      <c r="AC129" s="36">
        <v>0</v>
      </c>
      <c r="AD129" s="50">
        <f t="shared" ref="AD129" si="372">IFERROR(IF(AC129=0,0,AC129-AB129),0)</f>
        <v>0</v>
      </c>
      <c r="AE129" s="49">
        <f>_xlfn.IFNA(VLOOKUP($I129,'ประกาศราคาZ-Makro'!$A:$K,9,FALSE),0)</f>
        <v>0</v>
      </c>
      <c r="AF129" s="47">
        <v>0</v>
      </c>
      <c r="AG129" s="36">
        <v>0</v>
      </c>
      <c r="AH129" s="50">
        <f t="shared" ref="AH129" si="373">IFERROR(IF(AG129=0,0,AG129-AF129),0)</f>
        <v>0</v>
      </c>
      <c r="AI129" s="49">
        <f>_xlfn.IFNA(VLOOKUP($I129,'ประกาศราคาZ-Makro'!$A:$K,9,FALSE),0)</f>
        <v>0</v>
      </c>
      <c r="AJ129" s="47"/>
      <c r="AK129" s="36"/>
      <c r="AL129" s="50">
        <f t="shared" si="286"/>
        <v>0</v>
      </c>
      <c r="AM129" s="49">
        <f>_xlfn.IFNA(VLOOKUP($I129,'ประกาศราคาZ-Makro'!$A:$K,10,FALSE),0)</f>
        <v>0</v>
      </c>
      <c r="AN129" s="47">
        <v>0</v>
      </c>
      <c r="AO129" s="36">
        <v>0</v>
      </c>
      <c r="AP129" s="72">
        <f t="shared" si="219"/>
        <v>0</v>
      </c>
      <c r="AQ129" s="49">
        <f>_xlfn.IFNA(VLOOKUP($I129,'ประกาศราคาZ-Makro'!$A:$K,11,FALSE),0)</f>
        <v>0</v>
      </c>
      <c r="AR129" s="47">
        <v>0</v>
      </c>
      <c r="AS129" s="36">
        <v>0</v>
      </c>
      <c r="AT129" s="50">
        <f t="shared" ref="AT129" si="374">IFERROR(IF(AS129=0,0,AS129-AR129),0)</f>
        <v>0</v>
      </c>
      <c r="AU129" s="49">
        <f>_xlfn.IFNA(VLOOKUP($I129,'ประกาศราคาZ-Makro'!$A:$L,12,FALSE),0)</f>
        <v>0</v>
      </c>
      <c r="AV129" s="47">
        <v>0</v>
      </c>
      <c r="AW129" s="36">
        <v>0</v>
      </c>
      <c r="AX129" s="50">
        <f t="shared" ref="AX129" si="375">IFERROR(IF(AW129=0,0,AW129-AV129),0)</f>
        <v>0</v>
      </c>
      <c r="AY129" s="49">
        <f>_xlfn.IFNA(VLOOKUP($I129,'ประกาศราคาZ-Makro'!$A:$M,13,FALSE),0)</f>
        <v>0</v>
      </c>
      <c r="AZ129" s="47">
        <v>0</v>
      </c>
      <c r="BA129" s="36">
        <v>0</v>
      </c>
      <c r="BB129" s="50">
        <f t="shared" ref="BB129" si="376">IFERROR(IF(BA129=0,0,BA129-AZ129),0)</f>
        <v>0</v>
      </c>
      <c r="BC129" s="76"/>
      <c r="BD129" s="2"/>
    </row>
    <row r="130" spans="1:56" x14ac:dyDescent="0.4">
      <c r="A130" s="2" t="s">
        <v>1038</v>
      </c>
      <c r="B130" s="2" t="s">
        <v>1035</v>
      </c>
      <c r="C130" s="2" t="s">
        <v>1037</v>
      </c>
      <c r="D130" s="2" t="s">
        <v>1040</v>
      </c>
      <c r="E130" s="45" t="s">
        <v>1560</v>
      </c>
      <c r="F130" s="73"/>
      <c r="G130" s="42" t="s">
        <v>1558</v>
      </c>
      <c r="H130" s="48" t="s">
        <v>43</v>
      </c>
      <c r="I130" s="35"/>
      <c r="J130" s="56">
        <v>0</v>
      </c>
      <c r="K130" s="49">
        <f>_xlfn.IFNA(VLOOKUP($I130,'ประกาศราคาZ-Makro'!$A:$K,4,FALSE),0)</f>
        <v>0</v>
      </c>
      <c r="L130" s="47">
        <v>0</v>
      </c>
      <c r="M130" s="36">
        <v>0</v>
      </c>
      <c r="N130" s="50">
        <f t="shared" ref="N130" si="377">IFERROR(IF(M130=0,0,M130-L130),0)</f>
        <v>0</v>
      </c>
      <c r="O130" s="49">
        <f>_xlfn.IFNA(VLOOKUP($I130,'ประกาศราคาZ-Makro'!$A:$K,5,FALSE),0)</f>
        <v>0</v>
      </c>
      <c r="P130" s="47">
        <v>0</v>
      </c>
      <c r="Q130" s="36">
        <v>0</v>
      </c>
      <c r="R130" s="50">
        <f t="shared" ref="R130" si="378">IFERROR(IF(Q130=0,0,Q130-P130),0)</f>
        <v>0</v>
      </c>
      <c r="S130" s="49">
        <f>_xlfn.IFNA(VLOOKUP($I130,'ประกาศราคาZ-Makro'!$A:$K,6,FALSE),0)</f>
        <v>0</v>
      </c>
      <c r="T130" s="47">
        <v>0</v>
      </c>
      <c r="U130" s="36">
        <v>0</v>
      </c>
      <c r="V130" s="50">
        <f t="shared" ref="V130" si="379">IFERROR(IF(U130=0,0,U130-T130),0)</f>
        <v>0</v>
      </c>
      <c r="W130" s="49">
        <f>_xlfn.IFNA(VLOOKUP($I130,'ประกาศราคาZ-Makro'!$A:$K,7,FALSE),0)</f>
        <v>0</v>
      </c>
      <c r="X130" s="47">
        <v>180</v>
      </c>
      <c r="Y130" s="36">
        <v>180</v>
      </c>
      <c r="Z130" s="50">
        <f t="shared" si="371"/>
        <v>0</v>
      </c>
      <c r="AA130" s="49">
        <f>_xlfn.IFNA(VLOOKUP($I130,'ประกาศราคาZ-Makro'!$A:$K,8,FALSE),0)</f>
        <v>0</v>
      </c>
      <c r="AB130" s="47">
        <v>0</v>
      </c>
      <c r="AC130" s="36">
        <v>0</v>
      </c>
      <c r="AD130" s="50">
        <f t="shared" ref="AD130" si="380">IFERROR(IF(AC130=0,0,AC130-AB130),0)</f>
        <v>0</v>
      </c>
      <c r="AE130" s="49">
        <f>_xlfn.IFNA(VLOOKUP($I130,'ประกาศราคาZ-Makro'!$A:$K,9,FALSE),0)</f>
        <v>0</v>
      </c>
      <c r="AF130" s="47">
        <v>0</v>
      </c>
      <c r="AG130" s="36">
        <v>0</v>
      </c>
      <c r="AH130" s="50">
        <f t="shared" ref="AH130" si="381">IFERROR(IF(AG130=0,0,AG130-AF130),0)</f>
        <v>0</v>
      </c>
      <c r="AI130" s="49">
        <f>_xlfn.IFNA(VLOOKUP($I130,'ประกาศราคาZ-Makro'!$A:$K,9,FALSE),0)</f>
        <v>0</v>
      </c>
      <c r="AJ130" s="47"/>
      <c r="AK130" s="36"/>
      <c r="AL130" s="50">
        <f t="shared" si="286"/>
        <v>0</v>
      </c>
      <c r="AM130" s="49">
        <f>_xlfn.IFNA(VLOOKUP($I130,'ประกาศราคาZ-Makro'!$A:$K,10,FALSE),0)</f>
        <v>0</v>
      </c>
      <c r="AN130" s="47">
        <v>0</v>
      </c>
      <c r="AO130" s="36">
        <v>0</v>
      </c>
      <c r="AP130" s="72">
        <f t="shared" si="219"/>
        <v>0</v>
      </c>
      <c r="AQ130" s="49">
        <f>_xlfn.IFNA(VLOOKUP($I130,'ประกาศราคาZ-Makro'!$A:$K,11,FALSE),0)</f>
        <v>0</v>
      </c>
      <c r="AR130" s="47">
        <v>0</v>
      </c>
      <c r="AS130" s="36">
        <v>0</v>
      </c>
      <c r="AT130" s="50">
        <f t="shared" ref="AT130" si="382">IFERROR(IF(AS130=0,0,AS130-AR130),0)</f>
        <v>0</v>
      </c>
      <c r="AU130" s="49">
        <f>_xlfn.IFNA(VLOOKUP($I130,'ประกาศราคาZ-Makro'!$A:$L,12,FALSE),0)</f>
        <v>0</v>
      </c>
      <c r="AV130" s="47">
        <v>0</v>
      </c>
      <c r="AW130" s="36">
        <v>0</v>
      </c>
      <c r="AX130" s="50">
        <f t="shared" ref="AX130" si="383">IFERROR(IF(AW130=0,0,AW130-AV130),0)</f>
        <v>0</v>
      </c>
      <c r="AY130" s="49">
        <f>_xlfn.IFNA(VLOOKUP($I130,'ประกาศราคาZ-Makro'!$A:$M,13,FALSE),0)</f>
        <v>0</v>
      </c>
      <c r="AZ130" s="47">
        <v>0</v>
      </c>
      <c r="BA130" s="36">
        <v>0</v>
      </c>
      <c r="BB130" s="50">
        <f t="shared" ref="BB130" si="384">IFERROR(IF(BA130=0,0,BA130-AZ130),0)</f>
        <v>0</v>
      </c>
      <c r="BC130" s="76"/>
      <c r="BD130" s="2"/>
    </row>
    <row r="131" spans="1:56" x14ac:dyDescent="0.4">
      <c r="A131" s="2" t="s">
        <v>1038</v>
      </c>
      <c r="B131" s="2" t="s">
        <v>1035</v>
      </c>
      <c r="C131" s="2" t="s">
        <v>1037</v>
      </c>
      <c r="D131" s="2" t="s">
        <v>1042</v>
      </c>
      <c r="E131" s="45" t="s">
        <v>1004</v>
      </c>
      <c r="F131" s="46"/>
      <c r="G131" s="42" t="s">
        <v>1005</v>
      </c>
      <c r="H131" s="48" t="s">
        <v>43</v>
      </c>
      <c r="I131" s="35"/>
      <c r="J131" s="56">
        <v>0</v>
      </c>
      <c r="K131" s="49">
        <f>_xlfn.IFNA(VLOOKUP($I131,'ประกาศราคาZ-Makro'!$A:$K,4,FALSE),0)</f>
        <v>0</v>
      </c>
      <c r="L131" s="47">
        <v>0</v>
      </c>
      <c r="M131" s="36">
        <v>0</v>
      </c>
      <c r="N131" s="50">
        <f t="shared" ref="N131" si="385">IFERROR(IF(M131=0,0,M131-L131),0)</f>
        <v>0</v>
      </c>
      <c r="O131" s="49">
        <f>_xlfn.IFNA(VLOOKUP($I131,'ประกาศราคาZ-Makro'!$A:$K,5,FALSE),0)</f>
        <v>0</v>
      </c>
      <c r="P131" s="47">
        <v>0</v>
      </c>
      <c r="Q131" s="36">
        <v>0</v>
      </c>
      <c r="R131" s="50">
        <f t="shared" ref="R131" si="386">IFERROR(IF(Q131=0,0,Q131-P131),0)</f>
        <v>0</v>
      </c>
      <c r="S131" s="49">
        <f>_xlfn.IFNA(VLOOKUP($I131,'ประกาศราคาZ-Makro'!$A:$K,6,FALSE),0)</f>
        <v>0</v>
      </c>
      <c r="T131" s="47">
        <v>173</v>
      </c>
      <c r="U131" s="36">
        <v>168</v>
      </c>
      <c r="V131" s="50">
        <f t="shared" ref="V131" si="387">IFERROR(IF(U131=0,0,U131-T131),0)</f>
        <v>-5</v>
      </c>
      <c r="W131" s="49">
        <f>_xlfn.IFNA(VLOOKUP($I131,'ประกาศราคาZ-Makro'!$A:$K,7,FALSE),0)</f>
        <v>0</v>
      </c>
      <c r="X131" s="47">
        <v>170</v>
      </c>
      <c r="Y131" s="36">
        <v>168</v>
      </c>
      <c r="Z131" s="50">
        <f t="shared" ref="Z131" si="388">IFERROR(IF(Y131=0,0,Y131-X131),0)</f>
        <v>-2</v>
      </c>
      <c r="AA131" s="49">
        <f>_xlfn.IFNA(VLOOKUP($I131,'ประกาศราคาZ-Makro'!$A:$K,8,FALSE),0)</f>
        <v>0</v>
      </c>
      <c r="AB131" s="47">
        <v>170</v>
      </c>
      <c r="AC131" s="36">
        <v>168</v>
      </c>
      <c r="AD131" s="50">
        <f t="shared" si="4"/>
        <v>-2</v>
      </c>
      <c r="AE131" s="49">
        <f>_xlfn.IFNA(VLOOKUP($I131,'ประกาศราคาZ-Makro'!$A:$K,9,FALSE),0)</f>
        <v>0</v>
      </c>
      <c r="AF131" s="47" t="s">
        <v>1090</v>
      </c>
      <c r="AG131" s="36" t="s">
        <v>1090</v>
      </c>
      <c r="AH131" s="50">
        <f t="shared" ref="AH131" si="389">IFERROR(IF(AG131=0,0,AG131-AF131),0)</f>
        <v>0</v>
      </c>
      <c r="AI131" s="49">
        <f>_xlfn.IFNA(VLOOKUP($I131,'ประกาศราคาZ-Makro'!$A:$K,9,FALSE),0)</f>
        <v>0</v>
      </c>
      <c r="AJ131" s="47"/>
      <c r="AK131" s="36"/>
      <c r="AL131" s="50">
        <f t="shared" si="286"/>
        <v>0</v>
      </c>
      <c r="AM131" s="49">
        <f>_xlfn.IFNA(VLOOKUP($I131,'ประกาศราคาZ-Makro'!$A:$K,10,FALSE),0)</f>
        <v>0</v>
      </c>
      <c r="AN131" s="47">
        <v>0</v>
      </c>
      <c r="AO131" s="36">
        <v>0</v>
      </c>
      <c r="AP131" s="72">
        <f t="shared" si="219"/>
        <v>0</v>
      </c>
      <c r="AQ131" s="49">
        <f>_xlfn.IFNA(VLOOKUP($I131,'ประกาศราคาZ-Makro'!$A:$K,11,FALSE),0)</f>
        <v>0</v>
      </c>
      <c r="AR131" s="47">
        <v>0</v>
      </c>
      <c r="AS131" s="36">
        <v>0</v>
      </c>
      <c r="AT131" s="50">
        <f t="shared" ref="AT131" si="390">IFERROR(IF(AS131=0,0,AS131-AR131),0)</f>
        <v>0</v>
      </c>
      <c r="AU131" s="49">
        <f>_xlfn.IFNA(VLOOKUP($I131,'ประกาศราคาZ-Makro'!$A:$L,12,FALSE),0)</f>
        <v>0</v>
      </c>
      <c r="AV131" s="47">
        <v>183</v>
      </c>
      <c r="AW131" s="36">
        <v>183</v>
      </c>
      <c r="AX131" s="50">
        <f t="shared" si="9"/>
        <v>0</v>
      </c>
      <c r="AY131" s="49">
        <f>_xlfn.IFNA(VLOOKUP($I131,'ประกาศราคาZ-Makro'!$A:$M,13,FALSE),0)</f>
        <v>0</v>
      </c>
      <c r="AZ131" s="47">
        <v>183</v>
      </c>
      <c r="BA131" s="36">
        <v>183</v>
      </c>
      <c r="BB131" s="50">
        <f t="shared" si="10"/>
        <v>0</v>
      </c>
      <c r="BC131" s="76"/>
      <c r="BD131" s="2"/>
    </row>
    <row r="132" spans="1:56" x14ac:dyDescent="0.4">
      <c r="A132" s="2" t="s">
        <v>1038</v>
      </c>
      <c r="B132" s="2" t="s">
        <v>1035</v>
      </c>
      <c r="C132" s="2" t="s">
        <v>1037</v>
      </c>
      <c r="D132" s="2" t="s">
        <v>1042</v>
      </c>
      <c r="E132" s="45" t="s">
        <v>554</v>
      </c>
      <c r="F132" s="46" t="s">
        <v>112</v>
      </c>
      <c r="G132" s="37" t="s">
        <v>555</v>
      </c>
      <c r="H132" s="34" t="s">
        <v>43</v>
      </c>
      <c r="I132" s="35"/>
      <c r="J132" s="56">
        <v>0</v>
      </c>
      <c r="K132" s="49">
        <f>_xlfn.IFNA(VLOOKUP($I132,'ประกาศราคาZ-Makro'!$A:$K,4,FALSE),0)</f>
        <v>0</v>
      </c>
      <c r="L132" s="47">
        <v>0</v>
      </c>
      <c r="M132" s="36">
        <v>0</v>
      </c>
      <c r="N132" s="50">
        <f t="shared" si="0"/>
        <v>0</v>
      </c>
      <c r="O132" s="49">
        <f>_xlfn.IFNA(VLOOKUP($I132,'ประกาศราคาZ-Makro'!$A:$K,5,FALSE),0)</f>
        <v>0</v>
      </c>
      <c r="P132" s="47">
        <v>0</v>
      </c>
      <c r="Q132" s="36">
        <v>0</v>
      </c>
      <c r="R132" s="50">
        <f t="shared" si="18"/>
        <v>0</v>
      </c>
      <c r="S132" s="49">
        <f>_xlfn.IFNA(VLOOKUP($I132,'ประกาศราคาZ-Makro'!$A:$K,6,FALSE),0)</f>
        <v>0</v>
      </c>
      <c r="T132" s="47">
        <v>0</v>
      </c>
      <c r="U132" s="36">
        <v>0</v>
      </c>
      <c r="V132" s="50">
        <f t="shared" si="2"/>
        <v>0</v>
      </c>
      <c r="W132" s="49">
        <f>_xlfn.IFNA(VLOOKUP($I132,'ประกาศราคาZ-Makro'!$A:$K,7,FALSE),0)</f>
        <v>0</v>
      </c>
      <c r="X132" s="47">
        <v>0</v>
      </c>
      <c r="Y132" s="36">
        <v>0</v>
      </c>
      <c r="Z132" s="50">
        <f t="shared" si="3"/>
        <v>0</v>
      </c>
      <c r="AA132" s="49">
        <f>_xlfn.IFNA(VLOOKUP($I132,'ประกาศราคาZ-Makro'!$A:$K,8,FALSE),0)</f>
        <v>0</v>
      </c>
      <c r="AB132" s="47">
        <v>0</v>
      </c>
      <c r="AC132" s="36">
        <v>0</v>
      </c>
      <c r="AD132" s="50">
        <f t="shared" si="4"/>
        <v>0</v>
      </c>
      <c r="AE132" s="49">
        <f>_xlfn.IFNA(VLOOKUP($I132,'ประกาศราคาZ-Makro'!$A:$K,9,FALSE),0)</f>
        <v>0</v>
      </c>
      <c r="AF132" s="47">
        <v>202</v>
      </c>
      <c r="AG132" s="36">
        <v>202</v>
      </c>
      <c r="AH132" s="50">
        <f t="shared" si="19"/>
        <v>0</v>
      </c>
      <c r="AI132" s="49">
        <f>_xlfn.IFNA(VLOOKUP($I132,'ประกาศราคาZ-Makro'!$A:$K,9,FALSE),0)</f>
        <v>0</v>
      </c>
      <c r="AJ132" s="47"/>
      <c r="AK132" s="36"/>
      <c r="AL132" s="50">
        <f t="shared" si="286"/>
        <v>0</v>
      </c>
      <c r="AM132" s="49">
        <f>_xlfn.IFNA(VLOOKUP($I132,'ประกาศราคาZ-Makro'!$A:$K,10,FALSE),0)</f>
        <v>0</v>
      </c>
      <c r="AN132" s="47">
        <v>0</v>
      </c>
      <c r="AO132" s="36">
        <v>0</v>
      </c>
      <c r="AP132" s="72">
        <f t="shared" si="219"/>
        <v>0</v>
      </c>
      <c r="AQ132" s="49">
        <f>_xlfn.IFNA(VLOOKUP($I132,'ประกาศราคาZ-Makro'!$A:$K,11,FALSE),0)</f>
        <v>0</v>
      </c>
      <c r="AR132" s="47">
        <v>0</v>
      </c>
      <c r="AS132" s="36">
        <v>0</v>
      </c>
      <c r="AT132" s="50">
        <f t="shared" si="20"/>
        <v>0</v>
      </c>
      <c r="AU132" s="49">
        <f>_xlfn.IFNA(VLOOKUP($I132,'ประกาศราคาZ-Makro'!$A:$L,12,FALSE),0)</f>
        <v>0</v>
      </c>
      <c r="AV132" s="47">
        <v>0</v>
      </c>
      <c r="AW132" s="36">
        <v>0</v>
      </c>
      <c r="AX132" s="50">
        <f t="shared" si="9"/>
        <v>0</v>
      </c>
      <c r="AY132" s="49">
        <f>_xlfn.IFNA(VLOOKUP($I132,'ประกาศราคาZ-Makro'!$A:$M,13,FALSE),0)</f>
        <v>0</v>
      </c>
      <c r="AZ132" s="47">
        <v>0</v>
      </c>
      <c r="BA132" s="36">
        <v>0</v>
      </c>
      <c r="BB132" s="50">
        <f t="shared" si="10"/>
        <v>0</v>
      </c>
      <c r="BC132" s="76"/>
      <c r="BD132" s="2"/>
    </row>
    <row r="133" spans="1:56" x14ac:dyDescent="0.4">
      <c r="A133" s="2" t="s">
        <v>1038</v>
      </c>
      <c r="B133" s="2" t="s">
        <v>1035</v>
      </c>
      <c r="C133" s="2" t="s">
        <v>1037</v>
      </c>
      <c r="D133" s="2" t="s">
        <v>1042</v>
      </c>
      <c r="E133" s="45" t="s">
        <v>153</v>
      </c>
      <c r="F133" s="46" t="s">
        <v>148</v>
      </c>
      <c r="G133" s="42" t="s">
        <v>154</v>
      </c>
      <c r="H133" s="34" t="s">
        <v>43</v>
      </c>
      <c r="I133" s="35"/>
      <c r="J133" s="56">
        <v>0</v>
      </c>
      <c r="K133" s="49">
        <f>_xlfn.IFNA(VLOOKUP($I133,'ประกาศราคาZ-Makro'!$A:$K,4,FALSE),0)</f>
        <v>0</v>
      </c>
      <c r="L133" s="47">
        <v>0</v>
      </c>
      <c r="M133" s="36">
        <v>0</v>
      </c>
      <c r="N133" s="50">
        <f t="shared" si="0"/>
        <v>0</v>
      </c>
      <c r="O133" s="49">
        <f>_xlfn.IFNA(VLOOKUP($I133,'ประกาศราคาZ-Makro'!$A:$K,5,FALSE),0)</f>
        <v>0</v>
      </c>
      <c r="P133" s="47">
        <v>0</v>
      </c>
      <c r="Q133" s="36">
        <v>0</v>
      </c>
      <c r="R133" s="50">
        <f t="shared" si="18"/>
        <v>0</v>
      </c>
      <c r="S133" s="49">
        <f>_xlfn.IFNA(VLOOKUP($I133,'ประกาศราคาZ-Makro'!$A:$K,6,FALSE),0)</f>
        <v>0</v>
      </c>
      <c r="T133" s="47">
        <v>0</v>
      </c>
      <c r="U133" s="36">
        <v>0</v>
      </c>
      <c r="V133" s="50">
        <f t="shared" si="2"/>
        <v>0</v>
      </c>
      <c r="W133" s="49">
        <f>_xlfn.IFNA(VLOOKUP($I133,'ประกาศราคาZ-Makro'!$A:$K,7,FALSE),0)</f>
        <v>0</v>
      </c>
      <c r="X133" s="47">
        <v>164</v>
      </c>
      <c r="Y133" s="36">
        <v>164</v>
      </c>
      <c r="Z133" s="50">
        <f t="shared" si="3"/>
        <v>0</v>
      </c>
      <c r="AA133" s="49">
        <f>_xlfn.IFNA(VLOOKUP($I133,'ประกาศราคาZ-Makro'!$A:$K,8,FALSE),0)</f>
        <v>0</v>
      </c>
      <c r="AB133" s="47">
        <v>164</v>
      </c>
      <c r="AC133" s="36">
        <v>164</v>
      </c>
      <c r="AD133" s="50">
        <f t="shared" si="4"/>
        <v>0</v>
      </c>
      <c r="AE133" s="49">
        <f>_xlfn.IFNA(VLOOKUP($I133,'ประกาศราคาZ-Makro'!$A:$K,9,FALSE),0)</f>
        <v>0</v>
      </c>
      <c r="AF133" s="47">
        <v>0</v>
      </c>
      <c r="AG133" s="36">
        <v>0</v>
      </c>
      <c r="AH133" s="50">
        <f t="shared" si="19"/>
        <v>0</v>
      </c>
      <c r="AI133" s="49">
        <f>_xlfn.IFNA(VLOOKUP($I133,'ประกาศราคาZ-Makro'!$A:$K,9,FALSE),0)</f>
        <v>0</v>
      </c>
      <c r="AJ133" s="47"/>
      <c r="AK133" s="36"/>
      <c r="AL133" s="50">
        <f t="shared" si="286"/>
        <v>0</v>
      </c>
      <c r="AM133" s="49">
        <f>_xlfn.IFNA(VLOOKUP($I133,'ประกาศราคาZ-Makro'!$A:$K,10,FALSE),0)</f>
        <v>0</v>
      </c>
      <c r="AN133" s="47">
        <v>0</v>
      </c>
      <c r="AO133" s="36">
        <v>0</v>
      </c>
      <c r="AP133" s="72">
        <f t="shared" si="219"/>
        <v>0</v>
      </c>
      <c r="AQ133" s="49">
        <f>_xlfn.IFNA(VLOOKUP($I133,'ประกาศราคาZ-Makro'!$A:$K,11,FALSE),0)</f>
        <v>0</v>
      </c>
      <c r="AR133" s="47">
        <v>0</v>
      </c>
      <c r="AS133" s="36">
        <v>0</v>
      </c>
      <c r="AT133" s="50">
        <f t="shared" si="20"/>
        <v>0</v>
      </c>
      <c r="AU133" s="49">
        <f>_xlfn.IFNA(VLOOKUP($I133,'ประกาศราคาZ-Makro'!$A:$L,12,FALSE),0)</f>
        <v>0</v>
      </c>
      <c r="AV133" s="47">
        <v>184</v>
      </c>
      <c r="AW133" s="36">
        <v>184</v>
      </c>
      <c r="AX133" s="50">
        <f t="shared" si="9"/>
        <v>0</v>
      </c>
      <c r="AY133" s="49">
        <f>_xlfn.IFNA(VLOOKUP($I133,'ประกาศราคาZ-Makro'!$A:$M,13,FALSE),0)</f>
        <v>0</v>
      </c>
      <c r="AZ133" s="47">
        <v>184</v>
      </c>
      <c r="BA133" s="36">
        <v>184</v>
      </c>
      <c r="BB133" s="50">
        <f t="shared" si="10"/>
        <v>0</v>
      </c>
      <c r="BC133" s="76"/>
      <c r="BD133" s="2"/>
    </row>
    <row r="134" spans="1:56" x14ac:dyDescent="0.4">
      <c r="A134" s="2" t="s">
        <v>1038</v>
      </c>
      <c r="B134" s="2" t="s">
        <v>1035</v>
      </c>
      <c r="C134" s="2" t="s">
        <v>1037</v>
      </c>
      <c r="D134" s="2" t="s">
        <v>1040</v>
      </c>
      <c r="E134" s="45" t="s">
        <v>1691</v>
      </c>
      <c r="F134" s="73"/>
      <c r="G134" s="42" t="s">
        <v>1692</v>
      </c>
      <c r="H134" s="48" t="s">
        <v>1695</v>
      </c>
      <c r="I134" s="35"/>
      <c r="J134" s="56">
        <v>0</v>
      </c>
      <c r="K134" s="49">
        <f>_xlfn.IFNA(VLOOKUP($I134,'ประกาศราคาZ-Makro'!$A:$K,4,FALSE),0)</f>
        <v>0</v>
      </c>
      <c r="L134" s="47">
        <v>0</v>
      </c>
      <c r="M134" s="36">
        <v>0</v>
      </c>
      <c r="N134" s="50">
        <f>IFERROR(IF(M134=0,0,M134-L134),0)</f>
        <v>0</v>
      </c>
      <c r="O134" s="49">
        <f>_xlfn.IFNA(VLOOKUP($I134,'ประกาศราคาZ-Makro'!$A:$K,5,FALSE),0)</f>
        <v>0</v>
      </c>
      <c r="P134" s="47">
        <v>0</v>
      </c>
      <c r="Q134" s="36">
        <v>0</v>
      </c>
      <c r="R134" s="50">
        <f>IFERROR(IF(Q134=0,0,Q134-P134),0)</f>
        <v>0</v>
      </c>
      <c r="S134" s="49">
        <f>_xlfn.IFNA(VLOOKUP($I134,'ประกาศราคาZ-Makro'!$A:$K,6,FALSE),0)</f>
        <v>0</v>
      </c>
      <c r="T134" s="47">
        <v>0</v>
      </c>
      <c r="U134" s="36">
        <v>0</v>
      </c>
      <c r="V134" s="50">
        <f>IFERROR(IF(U134=0,0,U134-T134),0)</f>
        <v>0</v>
      </c>
      <c r="W134" s="49">
        <f>_xlfn.IFNA(VLOOKUP($I134,'ประกาศราคาZ-Makro'!$A:$K,7,FALSE),0)</f>
        <v>0</v>
      </c>
      <c r="X134" s="47">
        <v>0</v>
      </c>
      <c r="Y134" s="36">
        <v>0</v>
      </c>
      <c r="Z134" s="50">
        <f>IFERROR(IF(Y134=0,0,Y134-X134),0)</f>
        <v>0</v>
      </c>
      <c r="AA134" s="49">
        <f>_xlfn.IFNA(VLOOKUP($I134,'ประกาศราคาZ-Makro'!$A:$K,8,FALSE),0)</f>
        <v>0</v>
      </c>
      <c r="AB134" s="47">
        <v>0</v>
      </c>
      <c r="AC134" s="36">
        <v>0</v>
      </c>
      <c r="AD134" s="50">
        <f>IFERROR(IF(AC134=0,0,AC134-AB134),0)</f>
        <v>0</v>
      </c>
      <c r="AE134" s="49">
        <f>_xlfn.IFNA(VLOOKUP($I134,'ประกาศราคาZ-Makro'!$A:$K,9,FALSE),0)</f>
        <v>0</v>
      </c>
      <c r="AF134" s="47">
        <v>0</v>
      </c>
      <c r="AG134" s="36">
        <v>0</v>
      </c>
      <c r="AH134" s="50">
        <f>IFERROR(IF(AG134=0,0,AG134-AF134),0)</f>
        <v>0</v>
      </c>
      <c r="AI134" s="49">
        <f>_xlfn.IFNA(VLOOKUP($I134,'ประกาศราคาZ-Makro'!$A:$K,9,FALSE),0)</f>
        <v>0</v>
      </c>
      <c r="AJ134" s="47"/>
      <c r="AK134" s="36"/>
      <c r="AL134" s="50">
        <f>IFERROR(IF(AK134=0,0,AK134-AJ134),0)</f>
        <v>0</v>
      </c>
      <c r="AM134" s="49">
        <f>_xlfn.IFNA(VLOOKUP($I134,'ประกาศราคาZ-Makro'!$A:$K,10,FALSE),0)</f>
        <v>0</v>
      </c>
      <c r="AN134" s="47">
        <v>65</v>
      </c>
      <c r="AO134" s="36">
        <v>65</v>
      </c>
      <c r="AP134" s="72">
        <f t="shared" si="219"/>
        <v>0</v>
      </c>
      <c r="AQ134" s="49">
        <f>_xlfn.IFNA(VLOOKUP($I134,'ประกาศราคาZ-Makro'!$A:$K,11,FALSE),0)</f>
        <v>0</v>
      </c>
      <c r="AR134" s="47">
        <v>0</v>
      </c>
      <c r="AS134" s="36">
        <v>0</v>
      </c>
      <c r="AT134" s="50">
        <f>IFERROR(IF(AS134=0,0,AS134-AR134),0)</f>
        <v>0</v>
      </c>
      <c r="AU134" s="49">
        <f>_xlfn.IFNA(VLOOKUP($I134,'ประกาศราคาZ-Makro'!$A:$L,12,FALSE),0)</f>
        <v>0</v>
      </c>
      <c r="AV134" s="47">
        <v>0</v>
      </c>
      <c r="AW134" s="36">
        <v>0</v>
      </c>
      <c r="AX134" s="50">
        <f t="shared" si="9"/>
        <v>0</v>
      </c>
      <c r="AY134" s="49">
        <f>_xlfn.IFNA(VLOOKUP($I134,'ประกาศราคาZ-Makro'!$A:$M,13,FALSE),0)</f>
        <v>0</v>
      </c>
      <c r="AZ134" s="47">
        <v>0</v>
      </c>
      <c r="BA134" s="36">
        <v>0</v>
      </c>
      <c r="BB134" s="50">
        <f t="shared" si="10"/>
        <v>0</v>
      </c>
      <c r="BC134" s="76"/>
      <c r="BD134" s="2"/>
    </row>
    <row r="135" spans="1:56" x14ac:dyDescent="0.4">
      <c r="A135" s="2" t="s">
        <v>1038</v>
      </c>
      <c r="B135" s="2" t="s">
        <v>1035</v>
      </c>
      <c r="C135" s="2" t="s">
        <v>1037</v>
      </c>
      <c r="D135" s="2" t="s">
        <v>1040</v>
      </c>
      <c r="E135" s="45" t="s">
        <v>1957</v>
      </c>
      <c r="F135" s="73"/>
      <c r="G135" s="42" t="s">
        <v>1956</v>
      </c>
      <c r="H135" s="48" t="s">
        <v>43</v>
      </c>
      <c r="I135" s="35"/>
      <c r="J135" s="56">
        <v>0</v>
      </c>
      <c r="K135" s="49">
        <f>_xlfn.IFNA(VLOOKUP($I135,'ประกาศราคาZ-Makro'!$A:$K,4,FALSE),0)</f>
        <v>0</v>
      </c>
      <c r="L135" s="47">
        <v>187</v>
      </c>
      <c r="M135" s="36">
        <v>182</v>
      </c>
      <c r="N135" s="50">
        <f>IFERROR(IF(M135=0,0,M135-L135),0)</f>
        <v>-5</v>
      </c>
      <c r="O135" s="49">
        <f>_xlfn.IFNA(VLOOKUP($I135,'ประกาศราคาZ-Makro'!$A:$K,5,FALSE),0)</f>
        <v>0</v>
      </c>
      <c r="P135" s="47">
        <v>0</v>
      </c>
      <c r="Q135" s="36">
        <v>0</v>
      </c>
      <c r="R135" s="50">
        <f>IFERROR(IF(Q135=0,0,Q135-P135),0)</f>
        <v>0</v>
      </c>
      <c r="S135" s="49">
        <f>_xlfn.IFNA(VLOOKUP($I135,'ประกาศราคาZ-Makro'!$A:$K,6,FALSE),0)</f>
        <v>0</v>
      </c>
      <c r="T135" s="47">
        <v>0</v>
      </c>
      <c r="U135" s="36">
        <v>0</v>
      </c>
      <c r="V135" s="50">
        <f>IFERROR(IF(U135=0,0,U135-T135),0)</f>
        <v>0</v>
      </c>
      <c r="W135" s="49">
        <f>_xlfn.IFNA(VLOOKUP($I135,'ประกาศราคาZ-Makro'!$A:$K,7,FALSE),0)</f>
        <v>0</v>
      </c>
      <c r="X135" s="47">
        <v>0</v>
      </c>
      <c r="Y135" s="36">
        <v>0</v>
      </c>
      <c r="Z135" s="50">
        <f>IFERROR(IF(Y135=0,0,Y135-X135),0)</f>
        <v>0</v>
      </c>
      <c r="AA135" s="49">
        <f>_xlfn.IFNA(VLOOKUP($I135,'ประกาศราคาZ-Makro'!$A:$K,8,FALSE),0)</f>
        <v>0</v>
      </c>
      <c r="AB135" s="47">
        <v>0</v>
      </c>
      <c r="AC135" s="36">
        <v>0</v>
      </c>
      <c r="AD135" s="50">
        <f>IFERROR(IF(AC135=0,0,AC135-AB135),0)</f>
        <v>0</v>
      </c>
      <c r="AE135" s="49">
        <f>_xlfn.IFNA(VLOOKUP($I135,'ประกาศราคาZ-Makro'!$A:$K,9,FALSE),0)</f>
        <v>0</v>
      </c>
      <c r="AF135" s="47">
        <v>0</v>
      </c>
      <c r="AG135" s="36">
        <v>0</v>
      </c>
      <c r="AH135" s="50">
        <f>IFERROR(IF(AG135=0,0,AG135-AF135),0)</f>
        <v>0</v>
      </c>
      <c r="AI135" s="49">
        <f>_xlfn.IFNA(VLOOKUP($I135,'ประกาศราคาZ-Makro'!$A:$K,9,FALSE),0)</f>
        <v>0</v>
      </c>
      <c r="AJ135" s="47"/>
      <c r="AK135" s="36"/>
      <c r="AL135" s="50">
        <f>IFERROR(IF(AK135=0,0,AK135-AJ135),0)</f>
        <v>0</v>
      </c>
      <c r="AM135" s="49">
        <f>_xlfn.IFNA(VLOOKUP($I135,'ประกาศราคาZ-Makro'!$A:$K,10,FALSE),0)</f>
        <v>0</v>
      </c>
      <c r="AN135" s="47">
        <v>0</v>
      </c>
      <c r="AO135" s="36">
        <v>0</v>
      </c>
      <c r="AP135" s="72">
        <f t="shared" ref="AP135:AP136" si="391">IFERROR(IF(AO135=0,0,AO135-AN135),0)</f>
        <v>0</v>
      </c>
      <c r="AQ135" s="49">
        <f>_xlfn.IFNA(VLOOKUP($I135,'ประกาศราคาZ-Makro'!$A:$K,11,FALSE),0)</f>
        <v>0</v>
      </c>
      <c r="AR135" s="47">
        <v>0</v>
      </c>
      <c r="AS135" s="36">
        <v>0</v>
      </c>
      <c r="AT135" s="50">
        <f>IFERROR(IF(AS135=0,0,AS135-AR135),0)</f>
        <v>0</v>
      </c>
      <c r="AU135" s="49">
        <f>_xlfn.IFNA(VLOOKUP($I135,'ประกาศราคาZ-Makro'!$A:$L,12,FALSE),0)</f>
        <v>0</v>
      </c>
      <c r="AV135" s="47">
        <v>0</v>
      </c>
      <c r="AW135" s="36">
        <v>0</v>
      </c>
      <c r="AX135" s="50">
        <f t="shared" ref="AX135:AX136" si="392">IFERROR(IF(AW135=0,0,AW135-AV135),0)</f>
        <v>0</v>
      </c>
      <c r="AY135" s="49">
        <f>_xlfn.IFNA(VLOOKUP($I135,'ประกาศราคาZ-Makro'!$A:$M,13,FALSE),0)</f>
        <v>0</v>
      </c>
      <c r="AZ135" s="47">
        <v>0</v>
      </c>
      <c r="BA135" s="36">
        <v>0</v>
      </c>
      <c r="BB135" s="50">
        <f t="shared" ref="BB135:BB136" si="393">IFERROR(IF(BA135=0,0,BA135-AZ135),0)</f>
        <v>0</v>
      </c>
      <c r="BC135" s="76"/>
      <c r="BD135" s="2"/>
    </row>
    <row r="136" spans="1:56" x14ac:dyDescent="0.4">
      <c r="A136" s="2" t="s">
        <v>1038</v>
      </c>
      <c r="B136" s="2" t="s">
        <v>1035</v>
      </c>
      <c r="C136" s="2" t="s">
        <v>1037</v>
      </c>
      <c r="D136" s="2" t="s">
        <v>1039</v>
      </c>
      <c r="E136" s="45" t="s">
        <v>1961</v>
      </c>
      <c r="F136" s="73" t="s">
        <v>1961</v>
      </c>
      <c r="G136" s="42" t="s">
        <v>1962</v>
      </c>
      <c r="H136" s="48" t="s">
        <v>43</v>
      </c>
      <c r="I136" s="58"/>
      <c r="J136" s="57">
        <v>0</v>
      </c>
      <c r="K136" s="49">
        <f>_xlfn.IFNA(VLOOKUP($I136,'ประกาศราคาZ-Makro'!$A:$K,4,FALSE),0)</f>
        <v>0</v>
      </c>
      <c r="L136" s="47">
        <v>0</v>
      </c>
      <c r="M136" s="63">
        <v>0</v>
      </c>
      <c r="N136" s="50">
        <f t="shared" ref="N136" si="394">IFERROR(IF(M136=0,0,M136-L136),0)</f>
        <v>0</v>
      </c>
      <c r="O136" s="49">
        <f>_xlfn.IFNA(VLOOKUP($I136,'ประกาศราคาZ-Makro'!$A:$K,5,FALSE),0)</f>
        <v>0</v>
      </c>
      <c r="P136" s="47">
        <v>0</v>
      </c>
      <c r="Q136" s="63">
        <v>0</v>
      </c>
      <c r="R136" s="50">
        <f t="shared" ref="R136" si="395">IFERROR(IF(Q136=0,0,Q136-P136),0)</f>
        <v>0</v>
      </c>
      <c r="S136" s="49">
        <f>_xlfn.IFNA(VLOOKUP($I136,'ประกาศราคาZ-Makro'!$A:$K,6,FALSE),0)</f>
        <v>0</v>
      </c>
      <c r="T136" s="47">
        <v>202</v>
      </c>
      <c r="U136" s="63">
        <v>197</v>
      </c>
      <c r="V136" s="50">
        <f t="shared" ref="V136" si="396">IFERROR(IF(U136=0,0,U136-T136),0)</f>
        <v>-5</v>
      </c>
      <c r="W136" s="49">
        <f>_xlfn.IFNA(VLOOKUP($I136,'ประกาศราคาZ-Makro'!$A:$K,7,FALSE),0)</f>
        <v>0</v>
      </c>
      <c r="X136" s="47">
        <v>198</v>
      </c>
      <c r="Y136" s="63">
        <v>198</v>
      </c>
      <c r="Z136" s="50">
        <f t="shared" ref="Z136" si="397">IFERROR(IF(Y136=0,0,Y136-X136),0)</f>
        <v>0</v>
      </c>
      <c r="AA136" s="49">
        <f>_xlfn.IFNA(VLOOKUP($I136,'ประกาศราคาZ-Makro'!$A:$K,8,FALSE),0)</f>
        <v>0</v>
      </c>
      <c r="AB136" s="47">
        <v>198</v>
      </c>
      <c r="AC136" s="63">
        <v>198</v>
      </c>
      <c r="AD136" s="50">
        <f t="shared" ref="AD136" si="398">IFERROR(IF(AC136=0,0,AC136-AB136),0)</f>
        <v>0</v>
      </c>
      <c r="AE136" s="49">
        <f>_xlfn.IFNA(VLOOKUP($I136,'ประกาศราคาZ-Makro'!$A:$K,9,FALSE),0)</f>
        <v>0</v>
      </c>
      <c r="AF136" s="47">
        <v>0</v>
      </c>
      <c r="AG136" s="63">
        <v>0</v>
      </c>
      <c r="AH136" s="50">
        <f t="shared" ref="AH136" si="399">IFERROR(IF(AG136=0,0,AG136-AF136),0)</f>
        <v>0</v>
      </c>
      <c r="AI136" s="49">
        <f>_xlfn.IFNA(VLOOKUP($I136,'ประกาศราคาZ-Makro'!$A:$K,9,FALSE),0)</f>
        <v>0</v>
      </c>
      <c r="AJ136" s="47"/>
      <c r="AK136" s="63"/>
      <c r="AL136" s="50">
        <f t="shared" ref="AL136" si="400">IFERROR(IF(AK136=0,0,AK136-AJ136),0)</f>
        <v>0</v>
      </c>
      <c r="AM136" s="49">
        <f>_xlfn.IFNA(VLOOKUP($I136,'ประกาศราคาZ-Makro'!$A:$K,10,FALSE),0)</f>
        <v>0</v>
      </c>
      <c r="AN136" s="47">
        <v>0</v>
      </c>
      <c r="AO136" s="36">
        <v>0</v>
      </c>
      <c r="AP136" s="72">
        <f t="shared" si="391"/>
        <v>0</v>
      </c>
      <c r="AQ136" s="49">
        <f>_xlfn.IFNA(VLOOKUP($I136,'ประกาศราคาZ-Makro'!$A:$K,11,FALSE),0)</f>
        <v>0</v>
      </c>
      <c r="AR136" s="47">
        <v>0</v>
      </c>
      <c r="AS136" s="63">
        <v>0</v>
      </c>
      <c r="AT136" s="50">
        <f t="shared" ref="AT136" si="401">IFERROR(IF(AS136=0,0,AS136-AR136),0)</f>
        <v>0</v>
      </c>
      <c r="AU136" s="49">
        <f>_xlfn.IFNA(VLOOKUP($I136,'ประกาศราคาZ-Makro'!$A:$L,12,FALSE),0)</f>
        <v>0</v>
      </c>
      <c r="AV136" s="47">
        <v>0</v>
      </c>
      <c r="AW136" s="63">
        <v>0</v>
      </c>
      <c r="AX136" s="50">
        <f t="shared" si="392"/>
        <v>0</v>
      </c>
      <c r="AY136" s="49">
        <f>_xlfn.IFNA(VLOOKUP($I136,'ประกาศราคาZ-Makro'!$A:$M,13,FALSE),0)</f>
        <v>0</v>
      </c>
      <c r="AZ136" s="47">
        <v>0</v>
      </c>
      <c r="BA136" s="63">
        <v>0</v>
      </c>
      <c r="BB136" s="50">
        <f t="shared" si="393"/>
        <v>0</v>
      </c>
      <c r="BC136" s="76" t="s">
        <v>1993</v>
      </c>
      <c r="BD136" s="2"/>
    </row>
    <row r="137" spans="1:56" x14ac:dyDescent="0.4">
      <c r="A137" s="2" t="s">
        <v>1038</v>
      </c>
      <c r="B137" s="2" t="s">
        <v>1035</v>
      </c>
      <c r="C137" s="2" t="s">
        <v>1037</v>
      </c>
      <c r="D137" s="2" t="s">
        <v>1040</v>
      </c>
      <c r="E137" s="45" t="s">
        <v>1320</v>
      </c>
      <c r="F137" s="73"/>
      <c r="G137" s="42" t="s">
        <v>1321</v>
      </c>
      <c r="H137" s="48" t="s">
        <v>43</v>
      </c>
      <c r="I137" s="35"/>
      <c r="J137" s="56">
        <v>0</v>
      </c>
      <c r="K137" s="49">
        <f>_xlfn.IFNA(VLOOKUP($I137,'ประกาศราคาZ-Makro'!$A:$K,4,FALSE),0)</f>
        <v>0</v>
      </c>
      <c r="L137" s="47">
        <v>0</v>
      </c>
      <c r="M137" s="36">
        <v>0</v>
      </c>
      <c r="N137" s="50">
        <f>IFERROR(IF(M137=0,0,M137-L137),0)</f>
        <v>0</v>
      </c>
      <c r="O137" s="49">
        <f>_xlfn.IFNA(VLOOKUP($I137,'ประกาศราคาZ-Makro'!$A:$K,5,FALSE),0)</f>
        <v>0</v>
      </c>
      <c r="P137" s="47">
        <v>0</v>
      </c>
      <c r="Q137" s="36">
        <v>0</v>
      </c>
      <c r="R137" s="50">
        <f>IFERROR(IF(Q137=0,0,Q137-P137),0)</f>
        <v>0</v>
      </c>
      <c r="S137" s="49">
        <f>_xlfn.IFNA(VLOOKUP($I137,'ประกาศราคาZ-Makro'!$A:$K,6,FALSE),0)</f>
        <v>0</v>
      </c>
      <c r="T137" s="47">
        <v>0</v>
      </c>
      <c r="U137" s="36">
        <v>0</v>
      </c>
      <c r="V137" s="50">
        <f>IFERROR(IF(U137=0,0,U137-T137),0)</f>
        <v>0</v>
      </c>
      <c r="W137" s="49">
        <f>_xlfn.IFNA(VLOOKUP($I137,'ประกาศราคาZ-Makro'!$A:$K,7,FALSE),0)</f>
        <v>0</v>
      </c>
      <c r="X137" s="47">
        <v>0</v>
      </c>
      <c r="Y137" s="36">
        <v>0</v>
      </c>
      <c r="Z137" s="50">
        <f>IFERROR(IF(Y137=0,0,Y137-X137),0)</f>
        <v>0</v>
      </c>
      <c r="AA137" s="49">
        <f>_xlfn.IFNA(VLOOKUP($I137,'ประกาศราคาZ-Makro'!$A:$K,8,FALSE),0)</f>
        <v>0</v>
      </c>
      <c r="AB137" s="47">
        <v>0</v>
      </c>
      <c r="AC137" s="36">
        <v>0</v>
      </c>
      <c r="AD137" s="50">
        <f>IFERROR(IF(AC137=0,0,AC137-AB137),0)</f>
        <v>0</v>
      </c>
      <c r="AE137" s="49">
        <f>_xlfn.IFNA(VLOOKUP($I137,'ประกาศราคาZ-Makro'!$A:$K,9,FALSE),0)</f>
        <v>0</v>
      </c>
      <c r="AF137" s="47">
        <v>0</v>
      </c>
      <c r="AG137" s="36">
        <v>0</v>
      </c>
      <c r="AH137" s="50">
        <f>IFERROR(IF(AG137=0,0,AG137-AF137),0)</f>
        <v>0</v>
      </c>
      <c r="AI137" s="49">
        <f>_xlfn.IFNA(VLOOKUP($I137,'ประกาศราคาZ-Makro'!$A:$K,9,FALSE),0)</f>
        <v>0</v>
      </c>
      <c r="AJ137" s="47"/>
      <c r="AK137" s="36"/>
      <c r="AL137" s="50">
        <f>IFERROR(IF(AK137=0,0,AK137-AJ137),0)</f>
        <v>0</v>
      </c>
      <c r="AM137" s="49">
        <f>_xlfn.IFNA(VLOOKUP($I137,'ประกาศราคาZ-Makro'!$A:$K,10,FALSE),0)</f>
        <v>0</v>
      </c>
      <c r="AN137" s="47">
        <v>0</v>
      </c>
      <c r="AO137" s="36">
        <v>0</v>
      </c>
      <c r="AP137" s="72">
        <f t="shared" ref="AP137" si="402">IFERROR(IF(AO137=0,0,AO137-AN137),0)</f>
        <v>0</v>
      </c>
      <c r="AQ137" s="49">
        <f>_xlfn.IFNA(VLOOKUP($I137,'ประกาศราคาZ-Makro'!$A:$K,11,FALSE),0)</f>
        <v>0</v>
      </c>
      <c r="AR137" s="47">
        <v>0</v>
      </c>
      <c r="AS137" s="36">
        <v>0</v>
      </c>
      <c r="AT137" s="50">
        <f>IFERROR(IF(AS137=0,0,AS137-AR137),0)</f>
        <v>0</v>
      </c>
      <c r="AU137" s="49">
        <f>_xlfn.IFNA(VLOOKUP($I137,'ประกาศราคาZ-Makro'!$A:$L,12,FALSE),0)</f>
        <v>0</v>
      </c>
      <c r="AV137" s="47">
        <v>0</v>
      </c>
      <c r="AW137" s="36">
        <v>0</v>
      </c>
      <c r="AX137" s="50">
        <f t="shared" si="9"/>
        <v>0</v>
      </c>
      <c r="AY137" s="49">
        <f>_xlfn.IFNA(VLOOKUP($I137,'ประกาศราคาZ-Makro'!$A:$M,13,FALSE),0)</f>
        <v>0</v>
      </c>
      <c r="AZ137" s="47">
        <v>0</v>
      </c>
      <c r="BA137" s="36">
        <v>0</v>
      </c>
      <c r="BB137" s="50">
        <f t="shared" si="10"/>
        <v>0</v>
      </c>
      <c r="BC137" s="76"/>
      <c r="BD137" s="2"/>
    </row>
    <row r="138" spans="1:56" x14ac:dyDescent="0.4">
      <c r="A138" s="2" t="s">
        <v>1038</v>
      </c>
      <c r="B138" s="2" t="s">
        <v>1035</v>
      </c>
      <c r="C138" s="2" t="s">
        <v>1037</v>
      </c>
      <c r="D138" s="2" t="s">
        <v>1042</v>
      </c>
      <c r="E138" s="45" t="s">
        <v>936</v>
      </c>
      <c r="F138" s="46"/>
      <c r="G138" s="42" t="s">
        <v>937</v>
      </c>
      <c r="H138" s="48" t="s">
        <v>43</v>
      </c>
      <c r="I138" s="58"/>
      <c r="J138" s="57">
        <v>0</v>
      </c>
      <c r="K138" s="49">
        <f>_xlfn.IFNA(VLOOKUP($I138,'ประกาศราคาZ-Makro'!$A:$K,4,FALSE),0)</f>
        <v>0</v>
      </c>
      <c r="L138" s="47">
        <v>0</v>
      </c>
      <c r="M138" s="59">
        <v>0</v>
      </c>
      <c r="N138" s="50">
        <f t="shared" si="0"/>
        <v>0</v>
      </c>
      <c r="O138" s="49">
        <f>_xlfn.IFNA(VLOOKUP($I138,'ประกาศราคาZ-Makro'!$A:$K,5,FALSE),0)</f>
        <v>0</v>
      </c>
      <c r="P138" s="47">
        <v>0</v>
      </c>
      <c r="Q138" s="59">
        <v>0</v>
      </c>
      <c r="R138" s="50">
        <f t="shared" si="18"/>
        <v>0</v>
      </c>
      <c r="S138" s="49">
        <f>_xlfn.IFNA(VLOOKUP($I138,'ประกาศราคาZ-Makro'!$A:$K,6,FALSE),0)</f>
        <v>0</v>
      </c>
      <c r="T138" s="47">
        <v>171</v>
      </c>
      <c r="U138" s="59">
        <v>166</v>
      </c>
      <c r="V138" s="50">
        <f t="shared" si="2"/>
        <v>-5</v>
      </c>
      <c r="W138" s="49">
        <f>_xlfn.IFNA(VLOOKUP($I138,'ประกาศราคาZ-Makro'!$A:$K,7,FALSE),0)</f>
        <v>0</v>
      </c>
      <c r="X138" s="47">
        <v>0</v>
      </c>
      <c r="Y138" s="59">
        <v>0</v>
      </c>
      <c r="Z138" s="50">
        <f t="shared" si="3"/>
        <v>0</v>
      </c>
      <c r="AA138" s="49">
        <f>_xlfn.IFNA(VLOOKUP($I138,'ประกาศราคาZ-Makro'!$A:$K,8,FALSE),0)</f>
        <v>0</v>
      </c>
      <c r="AB138" s="47">
        <v>0</v>
      </c>
      <c r="AC138" s="59">
        <v>0</v>
      </c>
      <c r="AD138" s="50">
        <f t="shared" si="4"/>
        <v>0</v>
      </c>
      <c r="AE138" s="49">
        <f>_xlfn.IFNA(VLOOKUP($I138,'ประกาศราคาZ-Makro'!$A:$K,9,FALSE),0)</f>
        <v>0</v>
      </c>
      <c r="AF138" s="47">
        <v>175</v>
      </c>
      <c r="AG138" s="59">
        <v>177</v>
      </c>
      <c r="AH138" s="50">
        <f t="shared" si="19"/>
        <v>2</v>
      </c>
      <c r="AI138" s="49">
        <f>_xlfn.IFNA(VLOOKUP($I138,'ประกาศราคาZ-Makro'!$A:$K,9,FALSE),0)</f>
        <v>0</v>
      </c>
      <c r="AJ138" s="47"/>
      <c r="AK138" s="59"/>
      <c r="AL138" s="50">
        <f t="shared" ref="AL138:AL142" si="403">IFERROR(IF(AK138=0,0,AK138-AJ138),0)</f>
        <v>0</v>
      </c>
      <c r="AM138" s="49">
        <f>_xlfn.IFNA(VLOOKUP($I138,'ประกาศราคาZ-Makro'!$A:$K,10,FALSE),0)</f>
        <v>0</v>
      </c>
      <c r="AN138" s="47">
        <v>0</v>
      </c>
      <c r="AO138" s="36">
        <v>0</v>
      </c>
      <c r="AP138" s="72">
        <f t="shared" si="219"/>
        <v>0</v>
      </c>
      <c r="AQ138" s="49">
        <f>_xlfn.IFNA(VLOOKUP($I138,'ประกาศราคาZ-Makro'!$A:$K,11,FALSE),0)</f>
        <v>0</v>
      </c>
      <c r="AR138" s="47">
        <v>0</v>
      </c>
      <c r="AS138" s="59">
        <v>0</v>
      </c>
      <c r="AT138" s="50">
        <f t="shared" si="20"/>
        <v>0</v>
      </c>
      <c r="AU138" s="49">
        <f>_xlfn.IFNA(VLOOKUP($I138,'ประกาศราคาZ-Makro'!$A:$L,12,FALSE),0)</f>
        <v>0</v>
      </c>
      <c r="AV138" s="47">
        <v>172</v>
      </c>
      <c r="AW138" s="59">
        <v>172</v>
      </c>
      <c r="AX138" s="50">
        <f t="shared" si="9"/>
        <v>0</v>
      </c>
      <c r="AY138" s="49">
        <f>_xlfn.IFNA(VLOOKUP($I138,'ประกาศราคาZ-Makro'!$A:$M,13,FALSE),0)</f>
        <v>0</v>
      </c>
      <c r="AZ138" s="47">
        <v>172</v>
      </c>
      <c r="BA138" s="59">
        <v>172</v>
      </c>
      <c r="BB138" s="50">
        <f t="shared" si="10"/>
        <v>0</v>
      </c>
      <c r="BC138" s="76"/>
      <c r="BD138" s="2"/>
    </row>
    <row r="139" spans="1:56" x14ac:dyDescent="0.4">
      <c r="A139" s="2" t="s">
        <v>1038</v>
      </c>
      <c r="B139" s="2" t="s">
        <v>1035</v>
      </c>
      <c r="C139" s="2" t="s">
        <v>1037</v>
      </c>
      <c r="D139" s="2" t="s">
        <v>1040</v>
      </c>
      <c r="E139" s="45" t="s">
        <v>1669</v>
      </c>
      <c r="F139" s="73"/>
      <c r="G139" s="42" t="s">
        <v>1670</v>
      </c>
      <c r="H139" s="48" t="s">
        <v>43</v>
      </c>
      <c r="I139" s="58"/>
      <c r="J139" s="57">
        <v>0</v>
      </c>
      <c r="K139" s="49">
        <f>_xlfn.IFNA(VLOOKUP($I139,'ประกาศราคาZ-Makro'!$A:$K,4,FALSE),0)</f>
        <v>0</v>
      </c>
      <c r="L139" s="47">
        <v>0</v>
      </c>
      <c r="M139" s="59">
        <v>0</v>
      </c>
      <c r="N139" s="50">
        <f t="shared" ref="N139" si="404">IFERROR(IF(M139=0,0,M139-L139),0)</f>
        <v>0</v>
      </c>
      <c r="O139" s="49">
        <f>_xlfn.IFNA(VLOOKUP($I139,'ประกาศราคาZ-Makro'!$A:$K,5,FALSE),0)</f>
        <v>0</v>
      </c>
      <c r="P139" s="47">
        <v>0</v>
      </c>
      <c r="Q139" s="59">
        <v>0</v>
      </c>
      <c r="R139" s="50">
        <f t="shared" ref="R139" si="405">IFERROR(IF(Q139=0,0,Q139-P139),0)</f>
        <v>0</v>
      </c>
      <c r="S139" s="49">
        <f>_xlfn.IFNA(VLOOKUP($I139,'ประกาศราคาZ-Makro'!$A:$K,6,FALSE),0)</f>
        <v>0</v>
      </c>
      <c r="T139" s="47">
        <v>171</v>
      </c>
      <c r="U139" s="59">
        <v>166</v>
      </c>
      <c r="V139" s="50">
        <f t="shared" ref="V139" si="406">IFERROR(IF(U139=0,0,U139-T139),0)</f>
        <v>-5</v>
      </c>
      <c r="W139" s="49">
        <f>_xlfn.IFNA(VLOOKUP($I139,'ประกาศราคาZ-Makro'!$A:$K,7,FALSE),0)</f>
        <v>0</v>
      </c>
      <c r="X139" s="47">
        <v>0</v>
      </c>
      <c r="Y139" s="59">
        <v>0</v>
      </c>
      <c r="Z139" s="50">
        <f t="shared" ref="Z139" si="407">IFERROR(IF(Y139=0,0,Y139-X139),0)</f>
        <v>0</v>
      </c>
      <c r="AA139" s="49">
        <f>_xlfn.IFNA(VLOOKUP($I139,'ประกาศราคาZ-Makro'!$A:$K,8,FALSE),0)</f>
        <v>0</v>
      </c>
      <c r="AB139" s="47">
        <v>0</v>
      </c>
      <c r="AC139" s="59">
        <v>0</v>
      </c>
      <c r="AD139" s="50">
        <f t="shared" ref="AD139" si="408">IFERROR(IF(AC139=0,0,AC139-AB139),0)</f>
        <v>0</v>
      </c>
      <c r="AE139" s="49">
        <f>_xlfn.IFNA(VLOOKUP($I139,'ประกาศราคาZ-Makro'!$A:$K,9,FALSE),0)</f>
        <v>0</v>
      </c>
      <c r="AF139" s="47">
        <v>0</v>
      </c>
      <c r="AG139" s="59">
        <v>0</v>
      </c>
      <c r="AH139" s="50">
        <f t="shared" ref="AH139" si="409">IFERROR(IF(AG139=0,0,AG139-AF139),0)</f>
        <v>0</v>
      </c>
      <c r="AI139" s="49">
        <f>_xlfn.IFNA(VLOOKUP($I139,'ประกาศราคาZ-Makro'!$A:$K,9,FALSE),0)</f>
        <v>0</v>
      </c>
      <c r="AJ139" s="47"/>
      <c r="AK139" s="59"/>
      <c r="AL139" s="50">
        <f t="shared" si="403"/>
        <v>0</v>
      </c>
      <c r="AM139" s="49">
        <f>_xlfn.IFNA(VLOOKUP($I139,'ประกาศราคาZ-Makro'!$A:$K,10,FALSE),0)</f>
        <v>0</v>
      </c>
      <c r="AN139" s="47">
        <v>0</v>
      </c>
      <c r="AO139" s="36">
        <v>0</v>
      </c>
      <c r="AP139" s="72">
        <f t="shared" ref="AP139" si="410">IFERROR(IF(AO139=0,0,AO139-AN139),0)</f>
        <v>0</v>
      </c>
      <c r="AQ139" s="49">
        <f>_xlfn.IFNA(VLOOKUP($I139,'ประกาศราคาZ-Makro'!$A:$K,11,FALSE),0)</f>
        <v>0</v>
      </c>
      <c r="AR139" s="47">
        <v>0</v>
      </c>
      <c r="AS139" s="59">
        <v>0</v>
      </c>
      <c r="AT139" s="50">
        <f t="shared" ref="AT139" si="411">IFERROR(IF(AS139=0,0,AS139-AR139),0)</f>
        <v>0</v>
      </c>
      <c r="AU139" s="49">
        <f>_xlfn.IFNA(VLOOKUP($I139,'ประกาศราคาZ-Makro'!$A:$L,12,FALSE),0)</f>
        <v>0</v>
      </c>
      <c r="AV139" s="47">
        <v>0</v>
      </c>
      <c r="AW139" s="59">
        <v>0</v>
      </c>
      <c r="AX139" s="50">
        <f t="shared" ref="AX139" si="412">IFERROR(IF(AW139=0,0,AW139-AV139),0)</f>
        <v>0</v>
      </c>
      <c r="AY139" s="49">
        <f>_xlfn.IFNA(VLOOKUP($I139,'ประกาศราคาZ-Makro'!$A:$M,13,FALSE),0)</f>
        <v>0</v>
      </c>
      <c r="AZ139" s="47">
        <v>0</v>
      </c>
      <c r="BA139" s="59">
        <v>0</v>
      </c>
      <c r="BB139" s="50">
        <f t="shared" ref="BB139" si="413">IFERROR(IF(BA139=0,0,BA139-AZ139),0)</f>
        <v>0</v>
      </c>
      <c r="BC139" s="76"/>
      <c r="BD139" s="2"/>
    </row>
    <row r="140" spans="1:56" x14ac:dyDescent="0.4">
      <c r="A140" s="2" t="s">
        <v>1038</v>
      </c>
      <c r="B140" s="2" t="s">
        <v>1035</v>
      </c>
      <c r="C140" s="2" t="s">
        <v>1037</v>
      </c>
      <c r="D140" s="2" t="s">
        <v>1042</v>
      </c>
      <c r="E140" s="45" t="s">
        <v>1104</v>
      </c>
      <c r="F140" s="46"/>
      <c r="G140" s="42" t="s">
        <v>1105</v>
      </c>
      <c r="H140" s="48" t="s">
        <v>43</v>
      </c>
      <c r="I140" s="58"/>
      <c r="J140" s="57">
        <v>0</v>
      </c>
      <c r="K140" s="49">
        <f>_xlfn.IFNA(VLOOKUP($I140,'ประกาศราคาZ-Makro'!$A:$K,4,FALSE),0)</f>
        <v>0</v>
      </c>
      <c r="L140" s="47">
        <v>0</v>
      </c>
      <c r="M140" s="59">
        <v>0</v>
      </c>
      <c r="N140" s="50">
        <f t="shared" ref="N140" si="414">IFERROR(IF(M140=0,0,M140-L140),0)</f>
        <v>0</v>
      </c>
      <c r="O140" s="49">
        <f>_xlfn.IFNA(VLOOKUP($I140,'ประกาศราคาZ-Makro'!$A:$K,5,FALSE),0)</f>
        <v>0</v>
      </c>
      <c r="P140" s="47">
        <v>0</v>
      </c>
      <c r="Q140" s="59">
        <v>0</v>
      </c>
      <c r="R140" s="50">
        <f t="shared" ref="R140" si="415">IFERROR(IF(Q140=0,0,Q140-P140),0)</f>
        <v>0</v>
      </c>
      <c r="S140" s="49">
        <f>_xlfn.IFNA(VLOOKUP($I140,'ประกาศราคาZ-Makro'!$A:$K,6,FALSE),0)</f>
        <v>0</v>
      </c>
      <c r="T140" s="47">
        <v>0</v>
      </c>
      <c r="U140" s="59">
        <v>0</v>
      </c>
      <c r="V140" s="50">
        <f t="shared" ref="V140" si="416">IFERROR(IF(U140=0,0,U140-T140),0)</f>
        <v>0</v>
      </c>
      <c r="W140" s="49">
        <f>_xlfn.IFNA(VLOOKUP($I140,'ประกาศราคาZ-Makro'!$A:$K,7,FALSE),0)</f>
        <v>0</v>
      </c>
      <c r="X140" s="47">
        <v>0</v>
      </c>
      <c r="Y140" s="59">
        <v>0</v>
      </c>
      <c r="Z140" s="50">
        <f t="shared" ref="Z140" si="417">IFERROR(IF(Y140=0,0,Y140-X140),0)</f>
        <v>0</v>
      </c>
      <c r="AA140" s="49">
        <f>_xlfn.IFNA(VLOOKUP($I140,'ประกาศราคาZ-Makro'!$A:$K,8,FALSE),0)</f>
        <v>0</v>
      </c>
      <c r="AB140" s="47">
        <v>0</v>
      </c>
      <c r="AC140" s="59">
        <v>0</v>
      </c>
      <c r="AD140" s="50">
        <f t="shared" si="4"/>
        <v>0</v>
      </c>
      <c r="AE140" s="49">
        <f>_xlfn.IFNA(VLOOKUP($I140,'ประกาศราคาZ-Makro'!$A:$K,9,FALSE),0)</f>
        <v>0</v>
      </c>
      <c r="AF140" s="47">
        <v>0</v>
      </c>
      <c r="AG140" s="59">
        <v>0</v>
      </c>
      <c r="AH140" s="50">
        <f t="shared" ref="AH140" si="418">IFERROR(IF(AG140=0,0,AG140-AF140),0)</f>
        <v>0</v>
      </c>
      <c r="AI140" s="49">
        <f>_xlfn.IFNA(VLOOKUP($I140,'ประกาศราคาZ-Makro'!$A:$K,9,FALSE),0)</f>
        <v>0</v>
      </c>
      <c r="AJ140" s="47"/>
      <c r="AK140" s="59"/>
      <c r="AL140" s="50">
        <f t="shared" si="403"/>
        <v>0</v>
      </c>
      <c r="AM140" s="49">
        <f>_xlfn.IFNA(VLOOKUP($I140,'ประกาศราคาZ-Makro'!$A:$K,10,FALSE),0)</f>
        <v>0</v>
      </c>
      <c r="AN140" s="47">
        <v>0</v>
      </c>
      <c r="AO140" s="36">
        <v>0</v>
      </c>
      <c r="AP140" s="72">
        <f t="shared" si="219"/>
        <v>0</v>
      </c>
      <c r="AQ140" s="49">
        <f>_xlfn.IFNA(VLOOKUP($I140,'ประกาศราคาZ-Makro'!$A:$K,11,FALSE),0)</f>
        <v>0</v>
      </c>
      <c r="AR140" s="47">
        <v>0</v>
      </c>
      <c r="AS140" s="59">
        <v>0</v>
      </c>
      <c r="AT140" s="50">
        <f t="shared" ref="AT140" si="419">IFERROR(IF(AS140=0,0,AS140-AR140),0)</f>
        <v>0</v>
      </c>
      <c r="AU140" s="49">
        <f>_xlfn.IFNA(VLOOKUP($I140,'ประกาศราคาZ-Makro'!$A:$L,12,FALSE),0)</f>
        <v>0</v>
      </c>
      <c r="AV140" s="47">
        <v>0</v>
      </c>
      <c r="AW140" s="59">
        <v>0</v>
      </c>
      <c r="AX140" s="50">
        <f t="shared" si="9"/>
        <v>0</v>
      </c>
      <c r="AY140" s="49">
        <f>_xlfn.IFNA(VLOOKUP($I140,'ประกาศราคาZ-Makro'!$A:$M,13,FALSE),0)</f>
        <v>0</v>
      </c>
      <c r="AZ140" s="47">
        <v>0</v>
      </c>
      <c r="BA140" s="59">
        <v>0</v>
      </c>
      <c r="BB140" s="50">
        <f t="shared" si="10"/>
        <v>0</v>
      </c>
      <c r="BC140" s="76"/>
      <c r="BD140" s="2"/>
    </row>
    <row r="141" spans="1:56" x14ac:dyDescent="0.4">
      <c r="A141" s="2" t="s">
        <v>1038</v>
      </c>
      <c r="B141" s="2" t="s">
        <v>1035</v>
      </c>
      <c r="C141" s="2" t="s">
        <v>1037</v>
      </c>
      <c r="D141" s="2" t="s">
        <v>1042</v>
      </c>
      <c r="E141" s="45" t="s">
        <v>1595</v>
      </c>
      <c r="F141" s="73"/>
      <c r="G141" s="42" t="s">
        <v>1594</v>
      </c>
      <c r="H141" s="48" t="s">
        <v>43</v>
      </c>
      <c r="I141" s="58"/>
      <c r="J141" s="57">
        <v>0</v>
      </c>
      <c r="K141" s="49">
        <f>_xlfn.IFNA(VLOOKUP($I141,'ประกาศราคาZ-Makro'!$A:$K,4,FALSE),0)</f>
        <v>0</v>
      </c>
      <c r="L141" s="47">
        <v>175</v>
      </c>
      <c r="M141" s="36">
        <v>170</v>
      </c>
      <c r="N141" s="50">
        <f t="shared" ref="N141" si="420">IFERROR(IF(M141=0,0,M141-L141),0)</f>
        <v>-5</v>
      </c>
      <c r="O141" s="49">
        <f>_xlfn.IFNA(VLOOKUP($I141,'ประกาศราคาZ-Makro'!$A:$K,5,FALSE),0)</f>
        <v>0</v>
      </c>
      <c r="P141" s="47">
        <v>0</v>
      </c>
      <c r="Q141" s="59">
        <v>0</v>
      </c>
      <c r="R141" s="50">
        <f t="shared" ref="R141" si="421">IFERROR(IF(Q141=0,0,Q141-P141),0)</f>
        <v>0</v>
      </c>
      <c r="S141" s="49">
        <f>_xlfn.IFNA(VLOOKUP($I141,'ประกาศราคาZ-Makro'!$A:$K,6,FALSE),0)</f>
        <v>0</v>
      </c>
      <c r="T141" s="47">
        <v>0</v>
      </c>
      <c r="U141" s="59">
        <v>0</v>
      </c>
      <c r="V141" s="50">
        <f t="shared" ref="V141" si="422">IFERROR(IF(U141=0,0,U141-T141),0)</f>
        <v>0</v>
      </c>
      <c r="W141" s="49">
        <f>_xlfn.IFNA(VLOOKUP($I141,'ประกาศราคาZ-Makro'!$A:$K,7,FALSE),0)</f>
        <v>0</v>
      </c>
      <c r="X141" s="47">
        <v>0</v>
      </c>
      <c r="Y141" s="59">
        <v>0</v>
      </c>
      <c r="Z141" s="50">
        <f t="shared" ref="Z141" si="423">IFERROR(IF(Y141=0,0,Y141-X141),0)</f>
        <v>0</v>
      </c>
      <c r="AA141" s="49">
        <f>_xlfn.IFNA(VLOOKUP($I141,'ประกาศราคาZ-Makro'!$A:$K,8,FALSE),0)</f>
        <v>0</v>
      </c>
      <c r="AB141" s="47">
        <v>0</v>
      </c>
      <c r="AC141" s="59">
        <v>0</v>
      </c>
      <c r="AD141" s="50">
        <f t="shared" ref="AD141" si="424">IFERROR(IF(AC141=0,0,AC141-AB141),0)</f>
        <v>0</v>
      </c>
      <c r="AE141" s="49">
        <f>_xlfn.IFNA(VLOOKUP($I141,'ประกาศราคาZ-Makro'!$A:$K,9,FALSE),0)</f>
        <v>0</v>
      </c>
      <c r="AF141" s="47">
        <v>0</v>
      </c>
      <c r="AG141" s="59">
        <v>0</v>
      </c>
      <c r="AH141" s="50">
        <f t="shared" ref="AH141" si="425">IFERROR(IF(AG141=0,0,AG141-AF141),0)</f>
        <v>0</v>
      </c>
      <c r="AI141" s="49">
        <f>_xlfn.IFNA(VLOOKUP($I141,'ประกาศราคาZ-Makro'!$A:$K,9,FALSE),0)</f>
        <v>0</v>
      </c>
      <c r="AJ141" s="47"/>
      <c r="AK141" s="59"/>
      <c r="AL141" s="50">
        <f t="shared" si="403"/>
        <v>0</v>
      </c>
      <c r="AM141" s="49">
        <f>_xlfn.IFNA(VLOOKUP($I141,'ประกาศราคาZ-Makro'!$A:$K,10,FALSE),0)</f>
        <v>0</v>
      </c>
      <c r="AN141" s="47">
        <v>0</v>
      </c>
      <c r="AO141" s="36">
        <v>0</v>
      </c>
      <c r="AP141" s="72">
        <f t="shared" si="219"/>
        <v>0</v>
      </c>
      <c r="AQ141" s="49">
        <f>_xlfn.IFNA(VLOOKUP($I141,'ประกาศราคาZ-Makro'!$A:$K,11,FALSE),0)</f>
        <v>0</v>
      </c>
      <c r="AR141" s="47">
        <v>0</v>
      </c>
      <c r="AS141" s="59">
        <v>0</v>
      </c>
      <c r="AT141" s="50">
        <f t="shared" ref="AT141" si="426">IFERROR(IF(AS141=0,0,AS141-AR141),0)</f>
        <v>0</v>
      </c>
      <c r="AU141" s="49">
        <f>_xlfn.IFNA(VLOOKUP($I141,'ประกาศราคาZ-Makro'!$A:$L,12,FALSE),0)</f>
        <v>0</v>
      </c>
      <c r="AV141" s="47">
        <v>0</v>
      </c>
      <c r="AW141" s="59">
        <v>0</v>
      </c>
      <c r="AX141" s="50">
        <f t="shared" ref="AX141" si="427">IFERROR(IF(AW141=0,0,AW141-AV141),0)</f>
        <v>0</v>
      </c>
      <c r="AY141" s="49">
        <f>_xlfn.IFNA(VLOOKUP($I141,'ประกาศราคาZ-Makro'!$A:$M,13,FALSE),0)</f>
        <v>0</v>
      </c>
      <c r="AZ141" s="47">
        <v>0</v>
      </c>
      <c r="BA141" s="59">
        <v>0</v>
      </c>
      <c r="BB141" s="50">
        <f t="shared" ref="BB141" si="428">IFERROR(IF(BA141=0,0,BA141-AZ141),0)</f>
        <v>0</v>
      </c>
      <c r="BC141" s="76"/>
      <c r="BD141" s="2"/>
    </row>
    <row r="142" spans="1:56" x14ac:dyDescent="0.4">
      <c r="A142" s="2" t="s">
        <v>1038</v>
      </c>
      <c r="B142" s="2" t="s">
        <v>1035</v>
      </c>
      <c r="C142" s="2" t="s">
        <v>1037</v>
      </c>
      <c r="D142" s="2" t="s">
        <v>1042</v>
      </c>
      <c r="E142" s="45" t="s">
        <v>942</v>
      </c>
      <c r="F142" s="46"/>
      <c r="G142" s="42" t="s">
        <v>943</v>
      </c>
      <c r="H142" s="48" t="s">
        <v>43</v>
      </c>
      <c r="I142" s="58"/>
      <c r="J142" s="57">
        <v>0</v>
      </c>
      <c r="K142" s="49">
        <f>_xlfn.IFNA(VLOOKUP($I142,'ประกาศราคาZ-Makro'!$A:$K,4,FALSE),0)</f>
        <v>0</v>
      </c>
      <c r="L142" s="47">
        <v>0</v>
      </c>
      <c r="M142" s="59">
        <v>0</v>
      </c>
      <c r="N142" s="50">
        <f t="shared" ref="N142:N269" si="429">IFERROR(IF(M142=0,0,M142-L142),0)</f>
        <v>0</v>
      </c>
      <c r="O142" s="49">
        <f>_xlfn.IFNA(VLOOKUP($I142,'ประกาศราคาZ-Makro'!$A:$K,5,FALSE),0)</f>
        <v>0</v>
      </c>
      <c r="P142" s="47">
        <v>0</v>
      </c>
      <c r="Q142" s="59">
        <v>0</v>
      </c>
      <c r="R142" s="50">
        <f t="shared" si="18"/>
        <v>0</v>
      </c>
      <c r="S142" s="49">
        <f>_xlfn.IFNA(VLOOKUP($I142,'ประกาศราคาZ-Makro'!$A:$K,6,FALSE),0)</f>
        <v>0</v>
      </c>
      <c r="T142" s="47">
        <v>0</v>
      </c>
      <c r="U142" s="59">
        <v>0</v>
      </c>
      <c r="V142" s="50">
        <f t="shared" si="2"/>
        <v>0</v>
      </c>
      <c r="W142" s="49">
        <f>_xlfn.IFNA(VLOOKUP($I142,'ประกาศราคาZ-Makro'!$A:$K,7,FALSE),0)</f>
        <v>0</v>
      </c>
      <c r="X142" s="47">
        <v>0</v>
      </c>
      <c r="Y142" s="59">
        <v>0</v>
      </c>
      <c r="Z142" s="50">
        <f t="shared" si="3"/>
        <v>0</v>
      </c>
      <c r="AA142" s="49">
        <f>_xlfn.IFNA(VLOOKUP($I142,'ประกาศราคาZ-Makro'!$A:$K,8,FALSE),0)</f>
        <v>0</v>
      </c>
      <c r="AB142" s="47">
        <v>0</v>
      </c>
      <c r="AC142" s="59">
        <v>0</v>
      </c>
      <c r="AD142" s="50">
        <f t="shared" si="4"/>
        <v>0</v>
      </c>
      <c r="AE142" s="49">
        <f>_xlfn.IFNA(VLOOKUP($I142,'ประกาศราคาZ-Makro'!$A:$K,9,FALSE),0)</f>
        <v>0</v>
      </c>
      <c r="AF142" s="47">
        <v>0</v>
      </c>
      <c r="AG142" s="59">
        <v>0</v>
      </c>
      <c r="AH142" s="50">
        <f t="shared" si="19"/>
        <v>0</v>
      </c>
      <c r="AI142" s="49">
        <f>_xlfn.IFNA(VLOOKUP($I142,'ประกาศราคาZ-Makro'!$A:$K,9,FALSE),0)</f>
        <v>0</v>
      </c>
      <c r="AJ142" s="47"/>
      <c r="AK142" s="59"/>
      <c r="AL142" s="50">
        <f t="shared" si="403"/>
        <v>0</v>
      </c>
      <c r="AM142" s="49">
        <f>_xlfn.IFNA(VLOOKUP($I142,'ประกาศราคาZ-Makro'!$A:$K,10,FALSE),0)</f>
        <v>0</v>
      </c>
      <c r="AN142" s="47">
        <v>0</v>
      </c>
      <c r="AO142" s="36">
        <v>0</v>
      </c>
      <c r="AP142" s="72">
        <f t="shared" si="219"/>
        <v>0</v>
      </c>
      <c r="AQ142" s="49">
        <f>_xlfn.IFNA(VLOOKUP($I142,'ประกาศราคาZ-Makro'!$A:$K,11,FALSE),0)</f>
        <v>0</v>
      </c>
      <c r="AR142" s="47">
        <v>178</v>
      </c>
      <c r="AS142" s="59">
        <v>178</v>
      </c>
      <c r="AT142" s="50">
        <f t="shared" si="20"/>
        <v>0</v>
      </c>
      <c r="AU142" s="49">
        <f>_xlfn.IFNA(VLOOKUP($I142,'ประกาศราคาZ-Makro'!$A:$L,12,FALSE),0)</f>
        <v>0</v>
      </c>
      <c r="AV142" s="47">
        <v>174</v>
      </c>
      <c r="AW142" s="59">
        <v>174</v>
      </c>
      <c r="AX142" s="50">
        <f t="shared" si="9"/>
        <v>0</v>
      </c>
      <c r="AY142" s="49">
        <f>_xlfn.IFNA(VLOOKUP($I142,'ประกาศราคาZ-Makro'!$A:$M,13,FALSE),0)</f>
        <v>0</v>
      </c>
      <c r="AZ142" s="47">
        <v>174</v>
      </c>
      <c r="BA142" s="59">
        <v>174</v>
      </c>
      <c r="BB142" s="50">
        <f t="shared" si="10"/>
        <v>0</v>
      </c>
      <c r="BC142" s="76"/>
      <c r="BD142" s="2"/>
    </row>
    <row r="143" spans="1:56" x14ac:dyDescent="0.4">
      <c r="A143" s="2" t="s">
        <v>1038</v>
      </c>
      <c r="B143" s="2" t="s">
        <v>1035</v>
      </c>
      <c r="C143" s="2" t="s">
        <v>1037</v>
      </c>
      <c r="D143" s="2" t="s">
        <v>1042</v>
      </c>
      <c r="E143" s="45" t="s">
        <v>1531</v>
      </c>
      <c r="F143" s="73"/>
      <c r="G143" s="42" t="s">
        <v>1534</v>
      </c>
      <c r="H143" s="48" t="s">
        <v>43</v>
      </c>
      <c r="I143" s="58"/>
      <c r="J143" s="57">
        <v>0</v>
      </c>
      <c r="K143" s="49">
        <f>_xlfn.IFNA(VLOOKUP($I143,'ประกาศราคาZ-Makro'!$A:$K,4,FALSE),0)</f>
        <v>0</v>
      </c>
      <c r="L143" s="47">
        <v>0</v>
      </c>
      <c r="M143" s="59">
        <v>0</v>
      </c>
      <c r="N143" s="50">
        <f t="shared" ref="N143:N144" si="430">IFERROR(IF(M143=0,0,M143-L143),0)</f>
        <v>0</v>
      </c>
      <c r="O143" s="49">
        <f>_xlfn.IFNA(VLOOKUP($I143,'ประกาศราคาZ-Makro'!$A:$K,5,FALSE),0)</f>
        <v>0</v>
      </c>
      <c r="P143" s="47">
        <v>0</v>
      </c>
      <c r="Q143" s="59">
        <v>0</v>
      </c>
      <c r="R143" s="50">
        <f t="shared" ref="R143:R144" si="431">IFERROR(IF(Q143=0,0,Q143-P143),0)</f>
        <v>0</v>
      </c>
      <c r="S143" s="49">
        <f>_xlfn.IFNA(VLOOKUP($I143,'ประกาศราคาZ-Makro'!$A:$K,6,FALSE),0)</f>
        <v>0</v>
      </c>
      <c r="T143" s="47">
        <v>0</v>
      </c>
      <c r="U143" s="59">
        <v>0</v>
      </c>
      <c r="V143" s="50">
        <f t="shared" ref="V143:V144" si="432">IFERROR(IF(U143=0,0,U143-T143),0)</f>
        <v>0</v>
      </c>
      <c r="W143" s="49">
        <f>_xlfn.IFNA(VLOOKUP($I143,'ประกาศราคาZ-Makro'!$A:$K,7,FALSE),0)</f>
        <v>0</v>
      </c>
      <c r="X143" s="47">
        <v>0</v>
      </c>
      <c r="Y143" s="59">
        <v>0</v>
      </c>
      <c r="Z143" s="50">
        <f t="shared" ref="Z143:Z144" si="433">IFERROR(IF(Y143=0,0,Y143-X143),0)</f>
        <v>0</v>
      </c>
      <c r="AA143" s="49">
        <f>_xlfn.IFNA(VLOOKUP($I143,'ประกาศราคาZ-Makro'!$A:$K,8,FALSE),0)</f>
        <v>0</v>
      </c>
      <c r="AB143" s="47">
        <v>0</v>
      </c>
      <c r="AC143" s="59">
        <v>0</v>
      </c>
      <c r="AD143" s="50">
        <f t="shared" ref="AD143:AD144" si="434">IFERROR(IF(AC143=0,0,AC143-AB143),0)</f>
        <v>0</v>
      </c>
      <c r="AE143" s="49">
        <f>_xlfn.IFNA(VLOOKUP($I143,'ประกาศราคาZ-Makro'!$A:$K,9,FALSE),0)</f>
        <v>0</v>
      </c>
      <c r="AF143" s="47">
        <v>0</v>
      </c>
      <c r="AG143" s="59">
        <v>0</v>
      </c>
      <c r="AH143" s="50">
        <f t="shared" ref="AH143:AH144" si="435">IFERROR(IF(AG143=0,0,AG143-AF143),0)</f>
        <v>0</v>
      </c>
      <c r="AI143" s="49">
        <f>_xlfn.IFNA(VLOOKUP($I143,'ประกาศราคาZ-Makro'!$A:$K,9,FALSE),0)</f>
        <v>0</v>
      </c>
      <c r="AJ143" s="47"/>
      <c r="AK143" s="59"/>
      <c r="AL143" s="50">
        <f t="shared" ref="AL143:AL195" si="436">IFERROR(IF(AK143=0,0,AK143-AJ143),0)</f>
        <v>0</v>
      </c>
      <c r="AM143" s="49">
        <f>_xlfn.IFNA(VLOOKUP($I143,'ประกาศราคาZ-Makro'!$A:$K,10,FALSE),0)</f>
        <v>0</v>
      </c>
      <c r="AN143" s="47">
        <v>0</v>
      </c>
      <c r="AO143" s="36">
        <v>0</v>
      </c>
      <c r="AP143" s="72">
        <f t="shared" si="219"/>
        <v>0</v>
      </c>
      <c r="AQ143" s="49">
        <f>_xlfn.IFNA(VLOOKUP($I143,'ประกาศราคาZ-Makro'!$A:$K,11,FALSE),0)</f>
        <v>0</v>
      </c>
      <c r="AR143" s="47">
        <v>0</v>
      </c>
      <c r="AS143" s="59">
        <v>0</v>
      </c>
      <c r="AT143" s="50">
        <f t="shared" ref="AT143:AT144" si="437">IFERROR(IF(AS143=0,0,AS143-AR143),0)</f>
        <v>0</v>
      </c>
      <c r="AU143" s="49">
        <f>_xlfn.IFNA(VLOOKUP($I143,'ประกาศราคาZ-Makro'!$A:$L,12,FALSE),0)</f>
        <v>0</v>
      </c>
      <c r="AV143" s="47">
        <v>232</v>
      </c>
      <c r="AW143" s="59">
        <v>232</v>
      </c>
      <c r="AX143" s="50">
        <f t="shared" ref="AX143:AX144" si="438">IFERROR(IF(AW143=0,0,AW143-AV143),0)</f>
        <v>0</v>
      </c>
      <c r="AY143" s="49">
        <f>_xlfn.IFNA(VLOOKUP($I143,'ประกาศราคาZ-Makro'!$A:$M,13,FALSE),0)</f>
        <v>0</v>
      </c>
      <c r="AZ143" s="47">
        <v>232</v>
      </c>
      <c r="BA143" s="59">
        <v>232</v>
      </c>
      <c r="BB143" s="50">
        <f t="shared" ref="BB143:BB220" si="439">IFERROR(IF(BA143=0,0,BA143-AZ143),0)</f>
        <v>0</v>
      </c>
      <c r="BC143" s="76"/>
      <c r="BD143" s="2"/>
    </row>
    <row r="144" spans="1:56" x14ac:dyDescent="0.4">
      <c r="A144" s="2" t="s">
        <v>1038</v>
      </c>
      <c r="B144" s="2" t="s">
        <v>1035</v>
      </c>
      <c r="C144" s="2" t="s">
        <v>1037</v>
      </c>
      <c r="D144" s="2" t="s">
        <v>1042</v>
      </c>
      <c r="E144" s="45" t="s">
        <v>1532</v>
      </c>
      <c r="F144" s="73"/>
      <c r="G144" s="42" t="s">
        <v>1535</v>
      </c>
      <c r="H144" s="48" t="s">
        <v>43</v>
      </c>
      <c r="I144" s="58"/>
      <c r="J144" s="57">
        <v>0</v>
      </c>
      <c r="K144" s="49">
        <f>_xlfn.IFNA(VLOOKUP($I144,'ประกาศราคาZ-Makro'!$A:$K,4,FALSE),0)</f>
        <v>0</v>
      </c>
      <c r="L144" s="47">
        <v>0</v>
      </c>
      <c r="M144" s="59">
        <v>0</v>
      </c>
      <c r="N144" s="50">
        <f t="shared" si="430"/>
        <v>0</v>
      </c>
      <c r="O144" s="49">
        <f>_xlfn.IFNA(VLOOKUP($I144,'ประกาศราคาZ-Makro'!$A:$K,5,FALSE),0)</f>
        <v>0</v>
      </c>
      <c r="P144" s="47">
        <v>0</v>
      </c>
      <c r="Q144" s="59">
        <v>0</v>
      </c>
      <c r="R144" s="50">
        <f t="shared" si="431"/>
        <v>0</v>
      </c>
      <c r="S144" s="49">
        <f>_xlfn.IFNA(VLOOKUP($I144,'ประกาศราคาZ-Makro'!$A:$K,6,FALSE),0)</f>
        <v>0</v>
      </c>
      <c r="T144" s="47">
        <v>0</v>
      </c>
      <c r="U144" s="59">
        <v>0</v>
      </c>
      <c r="V144" s="50">
        <f t="shared" si="432"/>
        <v>0</v>
      </c>
      <c r="W144" s="49">
        <f>_xlfn.IFNA(VLOOKUP($I144,'ประกาศราคาZ-Makro'!$A:$K,7,FALSE),0)</f>
        <v>0</v>
      </c>
      <c r="X144" s="47">
        <v>0</v>
      </c>
      <c r="Y144" s="59">
        <v>0</v>
      </c>
      <c r="Z144" s="50">
        <f t="shared" si="433"/>
        <v>0</v>
      </c>
      <c r="AA144" s="49">
        <f>_xlfn.IFNA(VLOOKUP($I144,'ประกาศราคาZ-Makro'!$A:$K,8,FALSE),0)</f>
        <v>0</v>
      </c>
      <c r="AB144" s="47">
        <v>0</v>
      </c>
      <c r="AC144" s="59">
        <v>0</v>
      </c>
      <c r="AD144" s="50">
        <f t="shared" si="434"/>
        <v>0</v>
      </c>
      <c r="AE144" s="49">
        <f>_xlfn.IFNA(VLOOKUP($I144,'ประกาศราคาZ-Makro'!$A:$K,9,FALSE),0)</f>
        <v>0</v>
      </c>
      <c r="AF144" s="47">
        <v>0</v>
      </c>
      <c r="AG144" s="59">
        <v>0</v>
      </c>
      <c r="AH144" s="50">
        <f t="shared" si="435"/>
        <v>0</v>
      </c>
      <c r="AI144" s="49">
        <f>_xlfn.IFNA(VLOOKUP($I144,'ประกาศราคาZ-Makro'!$A:$K,9,FALSE),0)</f>
        <v>0</v>
      </c>
      <c r="AJ144" s="47"/>
      <c r="AK144" s="59"/>
      <c r="AL144" s="50">
        <f t="shared" si="436"/>
        <v>0</v>
      </c>
      <c r="AM144" s="49">
        <f>_xlfn.IFNA(VLOOKUP($I144,'ประกาศราคาZ-Makro'!$A:$K,10,FALSE),0)</f>
        <v>0</v>
      </c>
      <c r="AN144" s="47">
        <v>0</v>
      </c>
      <c r="AO144" s="36">
        <v>0</v>
      </c>
      <c r="AP144" s="72">
        <f t="shared" si="219"/>
        <v>0</v>
      </c>
      <c r="AQ144" s="49">
        <f>_xlfn.IFNA(VLOOKUP($I144,'ประกาศราคาZ-Makro'!$A:$K,11,FALSE),0)</f>
        <v>0</v>
      </c>
      <c r="AR144" s="47">
        <v>0</v>
      </c>
      <c r="AS144" s="59">
        <v>0</v>
      </c>
      <c r="AT144" s="50">
        <f t="shared" si="437"/>
        <v>0</v>
      </c>
      <c r="AU144" s="49">
        <f>_xlfn.IFNA(VLOOKUP($I144,'ประกาศราคาZ-Makro'!$A:$L,12,FALSE),0)</f>
        <v>0</v>
      </c>
      <c r="AV144" s="47">
        <v>232</v>
      </c>
      <c r="AW144" s="59">
        <v>232</v>
      </c>
      <c r="AX144" s="50">
        <f t="shared" si="438"/>
        <v>0</v>
      </c>
      <c r="AY144" s="49">
        <f>_xlfn.IFNA(VLOOKUP($I144,'ประกาศราคาZ-Makro'!$A:$M,13,FALSE),0)</f>
        <v>0</v>
      </c>
      <c r="AZ144" s="47">
        <v>232</v>
      </c>
      <c r="BA144" s="59">
        <v>232</v>
      </c>
      <c r="BB144" s="50">
        <f t="shared" si="439"/>
        <v>0</v>
      </c>
      <c r="BC144" s="76"/>
      <c r="BD144" s="2"/>
    </row>
    <row r="145" spans="1:56" x14ac:dyDescent="0.4">
      <c r="A145" s="2" t="s">
        <v>1038</v>
      </c>
      <c r="B145" s="2" t="s">
        <v>1035</v>
      </c>
      <c r="C145" s="2" t="s">
        <v>1037</v>
      </c>
      <c r="D145" s="2" t="s">
        <v>1042</v>
      </c>
      <c r="E145" s="45" t="s">
        <v>1533</v>
      </c>
      <c r="F145" s="73"/>
      <c r="G145" s="42" t="s">
        <v>1536</v>
      </c>
      <c r="H145" s="48" t="s">
        <v>43</v>
      </c>
      <c r="I145" s="58"/>
      <c r="J145" s="57">
        <v>0</v>
      </c>
      <c r="K145" s="49">
        <f>_xlfn.IFNA(VLOOKUP($I145,'ประกาศราคาZ-Makro'!$A:$K,4,FALSE),0)</f>
        <v>0</v>
      </c>
      <c r="L145" s="47">
        <v>0</v>
      </c>
      <c r="M145" s="59">
        <v>0</v>
      </c>
      <c r="N145" s="50">
        <f t="shared" ref="N145:N146" si="440">IFERROR(IF(M145=0,0,M145-L145),0)</f>
        <v>0</v>
      </c>
      <c r="O145" s="49">
        <f>_xlfn.IFNA(VLOOKUP($I145,'ประกาศราคาZ-Makro'!$A:$K,5,FALSE),0)</f>
        <v>0</v>
      </c>
      <c r="P145" s="47">
        <v>0</v>
      </c>
      <c r="Q145" s="59">
        <v>0</v>
      </c>
      <c r="R145" s="50">
        <f t="shared" ref="R145:R146" si="441">IFERROR(IF(Q145=0,0,Q145-P145),0)</f>
        <v>0</v>
      </c>
      <c r="S145" s="49">
        <f>_xlfn.IFNA(VLOOKUP($I145,'ประกาศราคาZ-Makro'!$A:$K,6,FALSE),0)</f>
        <v>0</v>
      </c>
      <c r="T145" s="47">
        <v>0</v>
      </c>
      <c r="U145" s="59">
        <v>0</v>
      </c>
      <c r="V145" s="50">
        <f t="shared" ref="V145:V146" si="442">IFERROR(IF(U145=0,0,U145-T145),0)</f>
        <v>0</v>
      </c>
      <c r="W145" s="49">
        <f>_xlfn.IFNA(VLOOKUP($I145,'ประกาศราคาZ-Makro'!$A:$K,7,FALSE),0)</f>
        <v>0</v>
      </c>
      <c r="X145" s="47">
        <v>0</v>
      </c>
      <c r="Y145" s="59">
        <v>0</v>
      </c>
      <c r="Z145" s="50">
        <f t="shared" ref="Z145:Z146" si="443">IFERROR(IF(Y145=0,0,Y145-X145),0)</f>
        <v>0</v>
      </c>
      <c r="AA145" s="49">
        <f>_xlfn.IFNA(VLOOKUP($I145,'ประกาศราคาZ-Makro'!$A:$K,8,FALSE),0)</f>
        <v>0</v>
      </c>
      <c r="AB145" s="47">
        <v>0</v>
      </c>
      <c r="AC145" s="59">
        <v>0</v>
      </c>
      <c r="AD145" s="50">
        <f t="shared" ref="AD145:AD146" si="444">IFERROR(IF(AC145=0,0,AC145-AB145),0)</f>
        <v>0</v>
      </c>
      <c r="AE145" s="49">
        <f>_xlfn.IFNA(VLOOKUP($I145,'ประกาศราคาZ-Makro'!$A:$K,9,FALSE),0)</f>
        <v>0</v>
      </c>
      <c r="AF145" s="47">
        <v>0</v>
      </c>
      <c r="AG145" s="59">
        <v>0</v>
      </c>
      <c r="AH145" s="50">
        <f t="shared" ref="AH145:AH146" si="445">IFERROR(IF(AG145=0,0,AG145-AF145),0)</f>
        <v>0</v>
      </c>
      <c r="AI145" s="49">
        <f>_xlfn.IFNA(VLOOKUP($I145,'ประกาศราคาZ-Makro'!$A:$K,9,FALSE),0)</f>
        <v>0</v>
      </c>
      <c r="AJ145" s="47"/>
      <c r="AK145" s="59"/>
      <c r="AL145" s="50">
        <f t="shared" si="436"/>
        <v>0</v>
      </c>
      <c r="AM145" s="49">
        <f>_xlfn.IFNA(VLOOKUP($I145,'ประกาศราคาZ-Makro'!$A:$K,10,FALSE),0)</f>
        <v>0</v>
      </c>
      <c r="AN145" s="47">
        <v>0</v>
      </c>
      <c r="AO145" s="36">
        <v>0</v>
      </c>
      <c r="AP145" s="72">
        <f t="shared" si="219"/>
        <v>0</v>
      </c>
      <c r="AQ145" s="49">
        <f>_xlfn.IFNA(VLOOKUP($I145,'ประกาศราคาZ-Makro'!$A:$K,11,FALSE),0)</f>
        <v>0</v>
      </c>
      <c r="AR145" s="47">
        <v>0</v>
      </c>
      <c r="AS145" s="59">
        <v>0</v>
      </c>
      <c r="AT145" s="50">
        <f t="shared" ref="AT145:AT146" si="446">IFERROR(IF(AS145=0,0,AS145-AR145),0)</f>
        <v>0</v>
      </c>
      <c r="AU145" s="49">
        <f>_xlfn.IFNA(VLOOKUP($I145,'ประกาศราคาZ-Makro'!$A:$L,12,FALSE),0)</f>
        <v>0</v>
      </c>
      <c r="AV145" s="47">
        <v>165</v>
      </c>
      <c r="AW145" s="59">
        <v>165</v>
      </c>
      <c r="AX145" s="50">
        <f t="shared" ref="AX145:AX146" si="447">IFERROR(IF(AW145=0,0,AW145-AV145),0)</f>
        <v>0</v>
      </c>
      <c r="AY145" s="49">
        <f>_xlfn.IFNA(VLOOKUP($I145,'ประกาศราคาZ-Makro'!$A:$M,13,FALSE),0)</f>
        <v>0</v>
      </c>
      <c r="AZ145" s="47">
        <v>165</v>
      </c>
      <c r="BA145" s="59">
        <v>165</v>
      </c>
      <c r="BB145" s="50">
        <f t="shared" si="439"/>
        <v>0</v>
      </c>
      <c r="BC145" s="76"/>
      <c r="BD145" s="2"/>
    </row>
    <row r="146" spans="1:56" x14ac:dyDescent="0.4">
      <c r="A146" s="2" t="s">
        <v>1038</v>
      </c>
      <c r="B146" s="2" t="s">
        <v>1035</v>
      </c>
      <c r="C146" s="2" t="s">
        <v>1037</v>
      </c>
      <c r="D146" s="2" t="s">
        <v>1040</v>
      </c>
      <c r="E146" s="45" t="s">
        <v>1686</v>
      </c>
      <c r="F146" s="73"/>
      <c r="G146" s="42" t="s">
        <v>1685</v>
      </c>
      <c r="H146" s="48" t="s">
        <v>43</v>
      </c>
      <c r="I146" s="35"/>
      <c r="J146" s="56">
        <v>0</v>
      </c>
      <c r="K146" s="49">
        <f>_xlfn.IFNA(VLOOKUP($I146,'ประกาศราคาZ-Makro'!$A:$K,4,FALSE),0)</f>
        <v>0</v>
      </c>
      <c r="L146" s="47">
        <v>0</v>
      </c>
      <c r="M146" s="36">
        <v>0</v>
      </c>
      <c r="N146" s="50">
        <f t="shared" si="440"/>
        <v>0</v>
      </c>
      <c r="O146" s="49">
        <f>_xlfn.IFNA(VLOOKUP($I146,'ประกาศราคาZ-Makro'!$A:$K,5,FALSE),0)</f>
        <v>0</v>
      </c>
      <c r="P146" s="47">
        <v>0</v>
      </c>
      <c r="Q146" s="36">
        <v>0</v>
      </c>
      <c r="R146" s="50">
        <f t="shared" si="441"/>
        <v>0</v>
      </c>
      <c r="S146" s="49">
        <f>_xlfn.IFNA(VLOOKUP($I146,'ประกาศราคาZ-Makro'!$A:$K,6,FALSE),0)</f>
        <v>0</v>
      </c>
      <c r="T146" s="47">
        <v>0</v>
      </c>
      <c r="U146" s="36">
        <v>0</v>
      </c>
      <c r="V146" s="50">
        <f t="shared" si="442"/>
        <v>0</v>
      </c>
      <c r="W146" s="49">
        <f>_xlfn.IFNA(VLOOKUP($I146,'ประกาศราคาZ-Makro'!$A:$K,7,FALSE),0)</f>
        <v>0</v>
      </c>
      <c r="X146" s="47">
        <v>0</v>
      </c>
      <c r="Y146" s="36">
        <v>0</v>
      </c>
      <c r="Z146" s="50">
        <f t="shared" si="443"/>
        <v>0</v>
      </c>
      <c r="AA146" s="49">
        <f>_xlfn.IFNA(VLOOKUP($I146,'ประกาศราคาZ-Makro'!$A:$K,8,FALSE),0)</f>
        <v>0</v>
      </c>
      <c r="AB146" s="47">
        <v>0</v>
      </c>
      <c r="AC146" s="36">
        <v>0</v>
      </c>
      <c r="AD146" s="50">
        <f t="shared" si="444"/>
        <v>0</v>
      </c>
      <c r="AE146" s="49">
        <f>_xlfn.IFNA(VLOOKUP($I146,'ประกาศราคาZ-Makro'!$A:$K,9,FALSE),0)</f>
        <v>0</v>
      </c>
      <c r="AF146" s="47">
        <v>0</v>
      </c>
      <c r="AG146" s="36">
        <v>0</v>
      </c>
      <c r="AH146" s="50">
        <f t="shared" si="445"/>
        <v>0</v>
      </c>
      <c r="AI146" s="49">
        <f>_xlfn.IFNA(VLOOKUP($I146,'ประกาศราคาZ-Makro'!$A:$K,9,FALSE),0)</f>
        <v>0</v>
      </c>
      <c r="AJ146" s="47"/>
      <c r="AK146" s="36"/>
      <c r="AL146" s="50">
        <f t="shared" si="436"/>
        <v>0</v>
      </c>
      <c r="AM146" s="49">
        <f>_xlfn.IFNA(VLOOKUP($I146,'ประกาศราคาZ-Makro'!$A:$K,10,FALSE),0)</f>
        <v>0</v>
      </c>
      <c r="AN146" s="47">
        <v>121</v>
      </c>
      <c r="AO146" s="36">
        <v>121</v>
      </c>
      <c r="AP146" s="72">
        <f t="shared" ref="AP146" si="448">IFERROR(IF(AO146=0,0,AO146-AN146),0)</f>
        <v>0</v>
      </c>
      <c r="AQ146" s="49">
        <f>_xlfn.IFNA(VLOOKUP($I146,'ประกาศราคาZ-Makro'!$A:$K,11,FALSE),0)</f>
        <v>0</v>
      </c>
      <c r="AR146" s="47">
        <v>0</v>
      </c>
      <c r="AS146" s="36">
        <v>0</v>
      </c>
      <c r="AT146" s="50">
        <f t="shared" si="446"/>
        <v>0</v>
      </c>
      <c r="AU146" s="49">
        <f>_xlfn.IFNA(VLOOKUP($I146,'ประกาศราคาZ-Makro'!$A:$L,12,FALSE),0)</f>
        <v>0</v>
      </c>
      <c r="AV146" s="47">
        <v>0</v>
      </c>
      <c r="AW146" s="36">
        <v>0</v>
      </c>
      <c r="AX146" s="50">
        <f t="shared" si="447"/>
        <v>0</v>
      </c>
      <c r="AY146" s="49">
        <f>_xlfn.IFNA(VLOOKUP($I146,'ประกาศราคาZ-Makro'!$A:$M,13,FALSE),0)</f>
        <v>0</v>
      </c>
      <c r="AZ146" s="47">
        <v>0</v>
      </c>
      <c r="BA146" s="36">
        <v>0</v>
      </c>
      <c r="BB146" s="50">
        <f t="shared" si="439"/>
        <v>0</v>
      </c>
      <c r="BC146" s="76"/>
      <c r="BD146" s="2"/>
    </row>
    <row r="147" spans="1:56" x14ac:dyDescent="0.4">
      <c r="A147" s="2" t="s">
        <v>1038</v>
      </c>
      <c r="B147" s="2" t="s">
        <v>1035</v>
      </c>
      <c r="C147" s="2" t="s">
        <v>1037</v>
      </c>
      <c r="D147" s="2" t="s">
        <v>1042</v>
      </c>
      <c r="E147" s="45" t="s">
        <v>1224</v>
      </c>
      <c r="F147" s="73"/>
      <c r="G147" s="42" t="s">
        <v>1266</v>
      </c>
      <c r="H147" s="48" t="s">
        <v>43</v>
      </c>
      <c r="I147" s="35"/>
      <c r="J147" s="56">
        <v>0</v>
      </c>
      <c r="K147" s="49">
        <f>_xlfn.IFNA(VLOOKUP($I147,'ประกาศราคาZ-Makro'!$A:$K,4,FALSE),0)</f>
        <v>0</v>
      </c>
      <c r="L147" s="47">
        <v>0</v>
      </c>
      <c r="M147" s="36">
        <v>0</v>
      </c>
      <c r="N147" s="50">
        <f t="shared" ref="N147:N148" si="449">IFERROR(IF(M147=0,0,M147-L147),0)</f>
        <v>0</v>
      </c>
      <c r="O147" s="49">
        <f>_xlfn.IFNA(VLOOKUP($I147,'ประกาศราคาZ-Makro'!$A:$K,5,FALSE),0)</f>
        <v>0</v>
      </c>
      <c r="P147" s="47">
        <v>0</v>
      </c>
      <c r="Q147" s="36">
        <v>0</v>
      </c>
      <c r="R147" s="50">
        <f t="shared" ref="R147:R148" si="450">IFERROR(IF(Q147=0,0,Q147-P147),0)</f>
        <v>0</v>
      </c>
      <c r="S147" s="49">
        <f>_xlfn.IFNA(VLOOKUP($I147,'ประกาศราคาZ-Makro'!$A:$K,6,FALSE),0)</f>
        <v>0</v>
      </c>
      <c r="T147" s="47">
        <v>0</v>
      </c>
      <c r="U147" s="36">
        <v>0</v>
      </c>
      <c r="V147" s="50">
        <f t="shared" ref="V147:V148" si="451">IFERROR(IF(U147=0,0,U147-T147),0)</f>
        <v>0</v>
      </c>
      <c r="W147" s="49">
        <f>_xlfn.IFNA(VLOOKUP($I147,'ประกาศราคาZ-Makro'!$A:$K,7,FALSE),0)</f>
        <v>0</v>
      </c>
      <c r="X147" s="47">
        <v>129</v>
      </c>
      <c r="Y147" s="36">
        <v>129</v>
      </c>
      <c r="Z147" s="50">
        <f t="shared" ref="Z147:Z148" si="452">IFERROR(IF(Y147=0,0,Y147-X147),0)</f>
        <v>0</v>
      </c>
      <c r="AA147" s="49">
        <f>_xlfn.IFNA(VLOOKUP($I147,'ประกาศราคาZ-Makro'!$A:$K,8,FALSE),0)</f>
        <v>0</v>
      </c>
      <c r="AB147" s="47">
        <v>129</v>
      </c>
      <c r="AC147" s="36">
        <v>129</v>
      </c>
      <c r="AD147" s="50">
        <f t="shared" ref="AD147:AD148" si="453">IFERROR(IF(AC147=0,0,AC147-AB147),0)</f>
        <v>0</v>
      </c>
      <c r="AE147" s="49">
        <f>_xlfn.IFNA(VLOOKUP($I147,'ประกาศราคาZ-Makro'!$A:$K,9,FALSE),0)</f>
        <v>0</v>
      </c>
      <c r="AF147" s="47">
        <v>0</v>
      </c>
      <c r="AG147" s="36">
        <v>0</v>
      </c>
      <c r="AH147" s="50">
        <f t="shared" ref="AH147:AH148" si="454">IFERROR(IF(AG147=0,0,AG147-AF147),0)</f>
        <v>0</v>
      </c>
      <c r="AI147" s="49">
        <f>_xlfn.IFNA(VLOOKUP($I147,'ประกาศราคาZ-Makro'!$A:$K,9,FALSE),0)</f>
        <v>0</v>
      </c>
      <c r="AJ147" s="47"/>
      <c r="AK147" s="36"/>
      <c r="AL147" s="50">
        <f t="shared" si="436"/>
        <v>0</v>
      </c>
      <c r="AM147" s="49">
        <f>_xlfn.IFNA(VLOOKUP($I147,'ประกาศราคาZ-Makro'!$A:$K,10,FALSE),0)</f>
        <v>0</v>
      </c>
      <c r="AN147" s="47">
        <v>0</v>
      </c>
      <c r="AO147" s="36">
        <v>0</v>
      </c>
      <c r="AP147" s="72">
        <f t="shared" si="219"/>
        <v>0</v>
      </c>
      <c r="AQ147" s="49">
        <f>_xlfn.IFNA(VLOOKUP($I147,'ประกาศราคาZ-Makro'!$A:$K,11,FALSE),0)</f>
        <v>0</v>
      </c>
      <c r="AR147" s="47">
        <v>127</v>
      </c>
      <c r="AS147" s="36">
        <v>127</v>
      </c>
      <c r="AT147" s="50">
        <f t="shared" ref="AT147:AT148" si="455">IFERROR(IF(AS147=0,0,AS147-AR147),0)</f>
        <v>0</v>
      </c>
      <c r="AU147" s="49">
        <f>_xlfn.IFNA(VLOOKUP($I147,'ประกาศราคาZ-Makro'!$A:$L,12,FALSE),0)</f>
        <v>0</v>
      </c>
      <c r="AV147" s="47">
        <v>0</v>
      </c>
      <c r="AW147" s="36">
        <v>0</v>
      </c>
      <c r="AX147" s="50">
        <f t="shared" ref="AX147:AX243" si="456">IFERROR(IF(AW147=0,0,AW147-AV147),0)</f>
        <v>0</v>
      </c>
      <c r="AY147" s="49">
        <f>_xlfn.IFNA(VLOOKUP($I147,'ประกาศราคาZ-Makro'!$A:$M,13,FALSE),0)</f>
        <v>0</v>
      </c>
      <c r="AZ147" s="47">
        <v>0</v>
      </c>
      <c r="BA147" s="36">
        <v>0</v>
      </c>
      <c r="BB147" s="50">
        <f t="shared" si="439"/>
        <v>0</v>
      </c>
      <c r="BC147" s="76"/>
      <c r="BD147" s="2"/>
    </row>
    <row r="148" spans="1:56" x14ac:dyDescent="0.4">
      <c r="A148" s="2" t="s">
        <v>1038</v>
      </c>
      <c r="B148" s="2" t="s">
        <v>1035</v>
      </c>
      <c r="C148" s="2" t="s">
        <v>1037</v>
      </c>
      <c r="D148" s="2" t="s">
        <v>1042</v>
      </c>
      <c r="E148" s="45" t="s">
        <v>1225</v>
      </c>
      <c r="F148" s="73"/>
      <c r="G148" s="42" t="s">
        <v>1227</v>
      </c>
      <c r="H148" s="48" t="s">
        <v>43</v>
      </c>
      <c r="I148" s="35"/>
      <c r="J148" s="56">
        <v>0</v>
      </c>
      <c r="K148" s="49">
        <f>_xlfn.IFNA(VLOOKUP($I148,'ประกาศราคาZ-Makro'!$A:$K,4,FALSE),0)</f>
        <v>0</v>
      </c>
      <c r="L148" s="47">
        <v>0</v>
      </c>
      <c r="M148" s="36">
        <v>0</v>
      </c>
      <c r="N148" s="50">
        <f t="shared" si="449"/>
        <v>0</v>
      </c>
      <c r="O148" s="49">
        <f>_xlfn.IFNA(VLOOKUP($I148,'ประกาศราคาZ-Makro'!$A:$K,5,FALSE),0)</f>
        <v>0</v>
      </c>
      <c r="P148" s="47">
        <v>0</v>
      </c>
      <c r="Q148" s="36">
        <v>0</v>
      </c>
      <c r="R148" s="50">
        <f t="shared" si="450"/>
        <v>0</v>
      </c>
      <c r="S148" s="49">
        <f>_xlfn.IFNA(VLOOKUP($I148,'ประกาศราคาZ-Makro'!$A:$K,6,FALSE),0)</f>
        <v>0</v>
      </c>
      <c r="T148" s="47">
        <v>0</v>
      </c>
      <c r="U148" s="36">
        <v>0</v>
      </c>
      <c r="V148" s="50">
        <f t="shared" si="451"/>
        <v>0</v>
      </c>
      <c r="W148" s="49">
        <f>_xlfn.IFNA(VLOOKUP($I148,'ประกาศราคาZ-Makro'!$A:$K,7,FALSE),0)</f>
        <v>0</v>
      </c>
      <c r="X148" s="47">
        <v>130</v>
      </c>
      <c r="Y148" s="36">
        <v>130</v>
      </c>
      <c r="Z148" s="50">
        <f t="shared" si="452"/>
        <v>0</v>
      </c>
      <c r="AA148" s="49">
        <f>_xlfn.IFNA(VLOOKUP($I148,'ประกาศราคาZ-Makro'!$A:$K,8,FALSE),0)</f>
        <v>0</v>
      </c>
      <c r="AB148" s="47">
        <v>130</v>
      </c>
      <c r="AC148" s="36">
        <v>130</v>
      </c>
      <c r="AD148" s="50">
        <f t="shared" si="453"/>
        <v>0</v>
      </c>
      <c r="AE148" s="49">
        <f>_xlfn.IFNA(VLOOKUP($I148,'ประกาศราคาZ-Makro'!$A:$K,9,FALSE),0)</f>
        <v>0</v>
      </c>
      <c r="AF148" s="47">
        <v>0</v>
      </c>
      <c r="AG148" s="36">
        <v>0</v>
      </c>
      <c r="AH148" s="50">
        <f t="shared" si="454"/>
        <v>0</v>
      </c>
      <c r="AI148" s="49">
        <f>_xlfn.IFNA(VLOOKUP($I148,'ประกาศราคาZ-Makro'!$A:$K,9,FALSE),0)</f>
        <v>0</v>
      </c>
      <c r="AJ148" s="47"/>
      <c r="AK148" s="36"/>
      <c r="AL148" s="50">
        <f t="shared" si="436"/>
        <v>0</v>
      </c>
      <c r="AM148" s="49">
        <f>_xlfn.IFNA(VLOOKUP($I148,'ประกาศราคาZ-Makro'!$A:$K,10,FALSE),0)</f>
        <v>0</v>
      </c>
      <c r="AN148" s="47">
        <v>0</v>
      </c>
      <c r="AO148" s="36">
        <v>0</v>
      </c>
      <c r="AP148" s="72">
        <f t="shared" si="219"/>
        <v>0</v>
      </c>
      <c r="AQ148" s="49">
        <f>_xlfn.IFNA(VLOOKUP($I148,'ประกาศราคาZ-Makro'!$A:$K,11,FALSE),0)</f>
        <v>0</v>
      </c>
      <c r="AR148" s="47">
        <v>0</v>
      </c>
      <c r="AS148" s="36">
        <v>0</v>
      </c>
      <c r="AT148" s="50">
        <f t="shared" si="455"/>
        <v>0</v>
      </c>
      <c r="AU148" s="49">
        <f>_xlfn.IFNA(VLOOKUP($I148,'ประกาศราคาZ-Makro'!$A:$L,12,FALSE),0)</f>
        <v>0</v>
      </c>
      <c r="AV148" s="47">
        <v>0</v>
      </c>
      <c r="AW148" s="36">
        <v>0</v>
      </c>
      <c r="AX148" s="50">
        <f t="shared" si="456"/>
        <v>0</v>
      </c>
      <c r="AY148" s="49">
        <f>_xlfn.IFNA(VLOOKUP($I148,'ประกาศราคาZ-Makro'!$A:$M,13,FALSE),0)</f>
        <v>0</v>
      </c>
      <c r="AZ148" s="47">
        <v>0</v>
      </c>
      <c r="BA148" s="36">
        <v>0</v>
      </c>
      <c r="BB148" s="50">
        <f t="shared" si="439"/>
        <v>0</v>
      </c>
      <c r="BC148" s="76"/>
      <c r="BD148" s="2"/>
    </row>
    <row r="149" spans="1:56" x14ac:dyDescent="0.4">
      <c r="A149" s="2" t="s">
        <v>1038</v>
      </c>
      <c r="B149" s="2" t="s">
        <v>1035</v>
      </c>
      <c r="C149" s="2" t="s">
        <v>1037</v>
      </c>
      <c r="D149" s="2" t="s">
        <v>1042</v>
      </c>
      <c r="E149" s="45" t="s">
        <v>1226</v>
      </c>
      <c r="F149" s="73"/>
      <c r="G149" s="42" t="s">
        <v>1267</v>
      </c>
      <c r="H149" s="48" t="s">
        <v>43</v>
      </c>
      <c r="I149" s="35"/>
      <c r="J149" s="56">
        <v>0</v>
      </c>
      <c r="K149" s="49">
        <f>_xlfn.IFNA(VLOOKUP($I149,'ประกาศราคาZ-Makro'!$A:$K,4,FALSE),0)</f>
        <v>0</v>
      </c>
      <c r="L149" s="47">
        <v>0</v>
      </c>
      <c r="M149" s="36">
        <v>0</v>
      </c>
      <c r="N149" s="50">
        <f t="shared" ref="N149" si="457">IFERROR(IF(M149=0,0,M149-L149),0)</f>
        <v>0</v>
      </c>
      <c r="O149" s="49">
        <f>_xlfn.IFNA(VLOOKUP($I149,'ประกาศราคาZ-Makro'!$A:$K,5,FALSE),0)</f>
        <v>0</v>
      </c>
      <c r="P149" s="47">
        <v>0</v>
      </c>
      <c r="Q149" s="36">
        <v>0</v>
      </c>
      <c r="R149" s="50">
        <f t="shared" ref="R149" si="458">IFERROR(IF(Q149=0,0,Q149-P149),0)</f>
        <v>0</v>
      </c>
      <c r="S149" s="49">
        <f>_xlfn.IFNA(VLOOKUP($I149,'ประกาศราคาZ-Makro'!$A:$K,6,FALSE),0)</f>
        <v>0</v>
      </c>
      <c r="T149" s="47">
        <v>0</v>
      </c>
      <c r="U149" s="36">
        <v>0</v>
      </c>
      <c r="V149" s="50">
        <f t="shared" ref="V149" si="459">IFERROR(IF(U149=0,0,U149-T149),0)</f>
        <v>0</v>
      </c>
      <c r="W149" s="49">
        <f>_xlfn.IFNA(VLOOKUP($I149,'ประกาศราคาZ-Makro'!$A:$K,7,FALSE),0)</f>
        <v>0</v>
      </c>
      <c r="X149" s="47">
        <v>110</v>
      </c>
      <c r="Y149" s="36">
        <v>110</v>
      </c>
      <c r="Z149" s="50">
        <f t="shared" ref="Z149" si="460">IFERROR(IF(Y149=0,0,Y149-X149),0)</f>
        <v>0</v>
      </c>
      <c r="AA149" s="49">
        <f>_xlfn.IFNA(VLOOKUP($I149,'ประกาศราคาZ-Makro'!$A:$K,8,FALSE),0)</f>
        <v>0</v>
      </c>
      <c r="AB149" s="47">
        <v>110</v>
      </c>
      <c r="AC149" s="36">
        <v>110</v>
      </c>
      <c r="AD149" s="50">
        <f t="shared" ref="AD149" si="461">IFERROR(IF(AC149=0,0,AC149-AB149),0)</f>
        <v>0</v>
      </c>
      <c r="AE149" s="49">
        <f>_xlfn.IFNA(VLOOKUP($I149,'ประกาศราคาZ-Makro'!$A:$K,9,FALSE),0)</f>
        <v>0</v>
      </c>
      <c r="AF149" s="47">
        <v>0</v>
      </c>
      <c r="AG149" s="36">
        <v>0</v>
      </c>
      <c r="AH149" s="50">
        <f t="shared" ref="AH149" si="462">IFERROR(IF(AG149=0,0,AG149-AF149),0)</f>
        <v>0</v>
      </c>
      <c r="AI149" s="49">
        <f>_xlfn.IFNA(VLOOKUP($I149,'ประกาศราคาZ-Makro'!$A:$K,9,FALSE),0)</f>
        <v>0</v>
      </c>
      <c r="AJ149" s="47"/>
      <c r="AK149" s="36"/>
      <c r="AL149" s="50">
        <f t="shared" si="436"/>
        <v>0</v>
      </c>
      <c r="AM149" s="49">
        <f>_xlfn.IFNA(VLOOKUP($I149,'ประกาศราคาZ-Makro'!$A:$K,10,FALSE),0)</f>
        <v>0</v>
      </c>
      <c r="AN149" s="47">
        <v>0</v>
      </c>
      <c r="AO149" s="36">
        <v>0</v>
      </c>
      <c r="AP149" s="72">
        <f t="shared" si="219"/>
        <v>0</v>
      </c>
      <c r="AQ149" s="49">
        <f>_xlfn.IFNA(VLOOKUP($I149,'ประกาศราคาZ-Makro'!$A:$K,11,FALSE),0)</f>
        <v>0</v>
      </c>
      <c r="AR149" s="47">
        <v>136</v>
      </c>
      <c r="AS149" s="36">
        <v>136</v>
      </c>
      <c r="AT149" s="50">
        <f t="shared" ref="AT149" si="463">IFERROR(IF(AS149=0,0,AS149-AR149),0)</f>
        <v>0</v>
      </c>
      <c r="AU149" s="49">
        <f>_xlfn.IFNA(VLOOKUP($I149,'ประกาศราคาZ-Makro'!$A:$L,12,FALSE),0)</f>
        <v>0</v>
      </c>
      <c r="AV149" s="47">
        <v>0</v>
      </c>
      <c r="AW149" s="36">
        <v>0</v>
      </c>
      <c r="AX149" s="50">
        <f t="shared" si="456"/>
        <v>0</v>
      </c>
      <c r="AY149" s="49">
        <f>_xlfn.IFNA(VLOOKUP($I149,'ประกาศราคาZ-Makro'!$A:$M,13,FALSE),0)</f>
        <v>0</v>
      </c>
      <c r="AZ149" s="47">
        <v>0</v>
      </c>
      <c r="BA149" s="36">
        <v>0</v>
      </c>
      <c r="BB149" s="50">
        <f t="shared" si="439"/>
        <v>0</v>
      </c>
      <c r="BC149" s="76"/>
      <c r="BD149" s="2"/>
    </row>
    <row r="150" spans="1:56" x14ac:dyDescent="0.4">
      <c r="A150" s="2" t="s">
        <v>1038</v>
      </c>
      <c r="B150" s="2" t="s">
        <v>1035</v>
      </c>
      <c r="C150" s="2" t="s">
        <v>1037</v>
      </c>
      <c r="D150" s="2" t="s">
        <v>1042</v>
      </c>
      <c r="E150" s="45" t="s">
        <v>352</v>
      </c>
      <c r="F150" s="46"/>
      <c r="G150" s="42" t="s">
        <v>353</v>
      </c>
      <c r="H150" s="48" t="s">
        <v>43</v>
      </c>
      <c r="I150" s="35"/>
      <c r="J150" s="56">
        <v>0</v>
      </c>
      <c r="K150" s="49">
        <f>_xlfn.IFNA(VLOOKUP($I150,'ประกาศราคาZ-Makro'!$A:$K,4,FALSE),0)</f>
        <v>0</v>
      </c>
      <c r="L150" s="47">
        <v>0</v>
      </c>
      <c r="M150" s="36">
        <v>0</v>
      </c>
      <c r="N150" s="50">
        <f t="shared" si="429"/>
        <v>0</v>
      </c>
      <c r="O150" s="49">
        <f>_xlfn.IFNA(VLOOKUP($I150,'ประกาศราคาZ-Makro'!$A:$K,5,FALSE),0)</f>
        <v>0</v>
      </c>
      <c r="P150" s="47" t="s">
        <v>1090</v>
      </c>
      <c r="Q150" s="36" t="s">
        <v>1090</v>
      </c>
      <c r="R150" s="50">
        <f t="shared" si="18"/>
        <v>0</v>
      </c>
      <c r="S150" s="49">
        <f>_xlfn.IFNA(VLOOKUP($I150,'ประกาศราคาZ-Makro'!$A:$K,6,FALSE),0)</f>
        <v>0</v>
      </c>
      <c r="T150" s="47">
        <v>0</v>
      </c>
      <c r="U150" s="36">
        <v>0</v>
      </c>
      <c r="V150" s="50">
        <f t="shared" ref="V150:V291" si="464">IFERROR(IF(U150=0,0,U150-T150),0)</f>
        <v>0</v>
      </c>
      <c r="W150" s="49">
        <f>_xlfn.IFNA(VLOOKUP($I150,'ประกาศราคาZ-Makro'!$A:$K,7,FALSE),0)</f>
        <v>0</v>
      </c>
      <c r="X150" s="47">
        <v>129</v>
      </c>
      <c r="Y150" s="36">
        <v>129</v>
      </c>
      <c r="Z150" s="50">
        <f t="shared" ref="Z150:Z269" si="465">IFERROR(IF(Y150=0,0,Y150-X150),0)</f>
        <v>0</v>
      </c>
      <c r="AA150" s="49">
        <f>_xlfn.IFNA(VLOOKUP($I150,'ประกาศราคาZ-Makro'!$A:$K,8,FALSE),0)</f>
        <v>0</v>
      </c>
      <c r="AB150" s="47">
        <v>129</v>
      </c>
      <c r="AC150" s="36">
        <v>129</v>
      </c>
      <c r="AD150" s="50">
        <f t="shared" ref="AD150:AD269" si="466">IFERROR(IF(AC150=0,0,AC150-AB150),0)</f>
        <v>0</v>
      </c>
      <c r="AE150" s="49">
        <f>_xlfn.IFNA(VLOOKUP($I150,'ประกาศราคาZ-Makro'!$A:$K,9,FALSE),0)</f>
        <v>0</v>
      </c>
      <c r="AF150" s="47" t="s">
        <v>1090</v>
      </c>
      <c r="AG150" s="36" t="s">
        <v>1090</v>
      </c>
      <c r="AH150" s="50">
        <f t="shared" si="19"/>
        <v>0</v>
      </c>
      <c r="AI150" s="49">
        <f>_xlfn.IFNA(VLOOKUP($I150,'ประกาศราคาZ-Makro'!$A:$K,9,FALSE),0)</f>
        <v>0</v>
      </c>
      <c r="AJ150" s="47"/>
      <c r="AK150" s="36"/>
      <c r="AL150" s="50">
        <f t="shared" si="436"/>
        <v>0</v>
      </c>
      <c r="AM150" s="49">
        <f>_xlfn.IFNA(VLOOKUP($I150,'ประกาศราคาZ-Makro'!$A:$K,10,FALSE),0)</f>
        <v>0</v>
      </c>
      <c r="AN150" s="47">
        <v>141</v>
      </c>
      <c r="AO150" s="36">
        <v>141</v>
      </c>
      <c r="AP150" s="72">
        <f t="shared" si="219"/>
        <v>0</v>
      </c>
      <c r="AQ150" s="49">
        <f>_xlfn.IFNA(VLOOKUP($I150,'ประกาศราคาZ-Makro'!$A:$K,11,FALSE),0)</f>
        <v>0</v>
      </c>
      <c r="AR150" s="47">
        <v>137</v>
      </c>
      <c r="AS150" s="36">
        <v>137</v>
      </c>
      <c r="AT150" s="50">
        <f t="shared" si="20"/>
        <v>0</v>
      </c>
      <c r="AU150" s="49">
        <f>_xlfn.IFNA(VLOOKUP($I150,'ประกาศราคาZ-Makro'!$A:$L,12,FALSE),0)</f>
        <v>0</v>
      </c>
      <c r="AV150" s="47">
        <v>163</v>
      </c>
      <c r="AW150" s="36">
        <v>163</v>
      </c>
      <c r="AX150" s="50">
        <f t="shared" si="456"/>
        <v>0</v>
      </c>
      <c r="AY150" s="49">
        <f>_xlfn.IFNA(VLOOKUP($I150,'ประกาศราคาZ-Makro'!$A:$M,13,FALSE),0)</f>
        <v>0</v>
      </c>
      <c r="AZ150" s="47">
        <v>162</v>
      </c>
      <c r="BA150" s="36">
        <v>162</v>
      </c>
      <c r="BB150" s="50">
        <f t="shared" si="439"/>
        <v>0</v>
      </c>
      <c r="BC150" s="76"/>
      <c r="BD150" s="2"/>
    </row>
    <row r="151" spans="1:56" x14ac:dyDescent="0.4">
      <c r="A151" s="2" t="s">
        <v>1038</v>
      </c>
      <c r="B151" s="2" t="s">
        <v>1035</v>
      </c>
      <c r="C151" s="2" t="s">
        <v>1037</v>
      </c>
      <c r="D151" s="2" t="s">
        <v>1042</v>
      </c>
      <c r="E151" s="45" t="s">
        <v>822</v>
      </c>
      <c r="F151" s="46"/>
      <c r="G151" s="42" t="s">
        <v>823</v>
      </c>
      <c r="H151" s="34" t="s">
        <v>43</v>
      </c>
      <c r="I151" s="35"/>
      <c r="J151" s="56">
        <v>0</v>
      </c>
      <c r="K151" s="49">
        <f>_xlfn.IFNA(VLOOKUP($I151,'ประกาศราคาZ-Makro'!$A:$K,4,FALSE),0)</f>
        <v>0</v>
      </c>
      <c r="L151" s="47">
        <v>0</v>
      </c>
      <c r="M151" s="36">
        <v>0</v>
      </c>
      <c r="N151" s="50">
        <f t="shared" si="429"/>
        <v>0</v>
      </c>
      <c r="O151" s="49">
        <f>_xlfn.IFNA(VLOOKUP($I151,'ประกาศราคาZ-Makro'!$A:$K,5,FALSE),0)</f>
        <v>0</v>
      </c>
      <c r="P151" s="47">
        <v>0</v>
      </c>
      <c r="Q151" s="36">
        <v>0</v>
      </c>
      <c r="R151" s="50">
        <f t="shared" ref="R151:R286" si="467">IFERROR(IF(Q151=0,0,Q151-P151),0)</f>
        <v>0</v>
      </c>
      <c r="S151" s="49">
        <f>_xlfn.IFNA(VLOOKUP($I151,'ประกาศราคาZ-Makro'!$A:$K,6,FALSE),0)</f>
        <v>0</v>
      </c>
      <c r="T151" s="47">
        <v>0</v>
      </c>
      <c r="U151" s="36">
        <v>0</v>
      </c>
      <c r="V151" s="50">
        <f t="shared" si="464"/>
        <v>0</v>
      </c>
      <c r="W151" s="49">
        <f>_xlfn.IFNA(VLOOKUP($I151,'ประกาศราคาZ-Makro'!$A:$K,7,FALSE),0)</f>
        <v>0</v>
      </c>
      <c r="X151" s="47">
        <v>0</v>
      </c>
      <c r="Y151" s="36">
        <v>0</v>
      </c>
      <c r="Z151" s="50">
        <f t="shared" si="465"/>
        <v>0</v>
      </c>
      <c r="AA151" s="49">
        <f>_xlfn.IFNA(VLOOKUP($I151,'ประกาศราคาZ-Makro'!$A:$K,8,FALSE),0)</f>
        <v>0</v>
      </c>
      <c r="AB151" s="47">
        <v>0</v>
      </c>
      <c r="AC151" s="36">
        <v>0</v>
      </c>
      <c r="AD151" s="50">
        <f t="shared" si="466"/>
        <v>0</v>
      </c>
      <c r="AE151" s="49">
        <f>_xlfn.IFNA(VLOOKUP($I151,'ประกาศราคาZ-Makro'!$A:$K,9,FALSE),0)</f>
        <v>0</v>
      </c>
      <c r="AF151" s="47">
        <v>0</v>
      </c>
      <c r="AG151" s="36">
        <v>0</v>
      </c>
      <c r="AH151" s="50">
        <f t="shared" ref="AH151:AH286" si="468">IFERROR(IF(AG151=0,0,AG151-AF151),0)</f>
        <v>0</v>
      </c>
      <c r="AI151" s="49">
        <f>_xlfn.IFNA(VLOOKUP($I151,'ประกาศราคาZ-Makro'!$A:$K,9,FALSE),0)</f>
        <v>0</v>
      </c>
      <c r="AJ151" s="47"/>
      <c r="AK151" s="36"/>
      <c r="AL151" s="50">
        <f t="shared" si="436"/>
        <v>0</v>
      </c>
      <c r="AM151" s="49">
        <f>_xlfn.IFNA(VLOOKUP($I151,'ประกาศราคาZ-Makro'!$A:$K,10,FALSE),0)</f>
        <v>0</v>
      </c>
      <c r="AN151" s="47">
        <v>0</v>
      </c>
      <c r="AO151" s="36">
        <v>0</v>
      </c>
      <c r="AP151" s="72">
        <f t="shared" si="219"/>
        <v>0</v>
      </c>
      <c r="AQ151" s="49">
        <f>_xlfn.IFNA(VLOOKUP($I151,'ประกาศราคาZ-Makro'!$A:$K,11,FALSE),0)</f>
        <v>0</v>
      </c>
      <c r="AR151" s="47">
        <v>0</v>
      </c>
      <c r="AS151" s="36">
        <v>0</v>
      </c>
      <c r="AT151" s="50">
        <f t="shared" ref="AT151:AT286" si="469">IFERROR(IF(AS151=0,0,AS151-AR151),0)</f>
        <v>0</v>
      </c>
      <c r="AU151" s="49">
        <f>_xlfn.IFNA(VLOOKUP($I151,'ประกาศราคาZ-Makro'!$A:$L,12,FALSE),0)</f>
        <v>0</v>
      </c>
      <c r="AV151" s="47">
        <v>0</v>
      </c>
      <c r="AW151" s="36">
        <v>0</v>
      </c>
      <c r="AX151" s="50">
        <f t="shared" si="456"/>
        <v>0</v>
      </c>
      <c r="AY151" s="49">
        <f>_xlfn.IFNA(VLOOKUP($I151,'ประกาศราคาZ-Makro'!$A:$M,13,FALSE),0)</f>
        <v>0</v>
      </c>
      <c r="AZ151" s="47">
        <v>0</v>
      </c>
      <c r="BA151" s="36">
        <v>0</v>
      </c>
      <c r="BB151" s="50">
        <f t="shared" si="439"/>
        <v>0</v>
      </c>
      <c r="BC151" s="76"/>
      <c r="BD151" s="2"/>
    </row>
    <row r="152" spans="1:56" x14ac:dyDescent="0.4">
      <c r="A152" s="2" t="s">
        <v>1038</v>
      </c>
      <c r="B152" s="2" t="s">
        <v>1035</v>
      </c>
      <c r="C152" s="2" t="s">
        <v>1037</v>
      </c>
      <c r="D152" s="2" t="s">
        <v>1044</v>
      </c>
      <c r="E152" s="45" t="s">
        <v>147</v>
      </c>
      <c r="F152" s="46" t="s">
        <v>148</v>
      </c>
      <c r="G152" s="41" t="s">
        <v>149</v>
      </c>
      <c r="H152" s="34" t="s">
        <v>43</v>
      </c>
      <c r="I152" s="35" t="s">
        <v>150</v>
      </c>
      <c r="J152" s="56" t="s">
        <v>1007</v>
      </c>
      <c r="K152" s="49">
        <f>_xlfn.IFNA(VLOOKUP($I152,'ประกาศราคาZ-Makro'!$A:$K,4,FALSE),0)</f>
        <v>0</v>
      </c>
      <c r="L152" s="47">
        <v>172</v>
      </c>
      <c r="M152" s="36">
        <v>173</v>
      </c>
      <c r="N152" s="50">
        <f t="shared" si="429"/>
        <v>1</v>
      </c>
      <c r="O152" s="49">
        <f>_xlfn.IFNA(VLOOKUP($I152,'ประกาศราคาZ-Makro'!$A:$K,5,FALSE),0)</f>
        <v>0</v>
      </c>
      <c r="P152" s="47">
        <v>172</v>
      </c>
      <c r="Q152" s="36">
        <v>173</v>
      </c>
      <c r="R152" s="50">
        <f t="shared" si="467"/>
        <v>1</v>
      </c>
      <c r="S152" s="49">
        <f>_xlfn.IFNA(VLOOKUP($I152,'ประกาศราคาZ-Makro'!$A:$K,6,FALSE),0)</f>
        <v>0</v>
      </c>
      <c r="T152" s="47">
        <v>173</v>
      </c>
      <c r="U152" s="36">
        <v>173</v>
      </c>
      <c r="V152" s="50">
        <f t="shared" si="464"/>
        <v>0</v>
      </c>
      <c r="W152" s="49">
        <f>_xlfn.IFNA(VLOOKUP($I152,'ประกาศราคาZ-Makro'!$A:$K,7,FALSE),0)</f>
        <v>0</v>
      </c>
      <c r="X152" s="47">
        <v>161</v>
      </c>
      <c r="Y152" s="36">
        <v>161</v>
      </c>
      <c r="Z152" s="50">
        <f t="shared" si="465"/>
        <v>0</v>
      </c>
      <c r="AA152" s="49">
        <f>_xlfn.IFNA(VLOOKUP($I152,'ประกาศราคาZ-Makro'!$A:$K,8,FALSE),0)</f>
        <v>0</v>
      </c>
      <c r="AB152" s="47">
        <v>161</v>
      </c>
      <c r="AC152" s="36">
        <v>161</v>
      </c>
      <c r="AD152" s="50">
        <f t="shared" si="466"/>
        <v>0</v>
      </c>
      <c r="AE152" s="49">
        <f>_xlfn.IFNA(VLOOKUP($I152,'ประกาศราคาZ-Makro'!$A:$K,9,FALSE),0)</f>
        <v>0</v>
      </c>
      <c r="AF152" s="47">
        <v>159</v>
      </c>
      <c r="AG152" s="36">
        <v>161</v>
      </c>
      <c r="AH152" s="50">
        <f t="shared" si="468"/>
        <v>2</v>
      </c>
      <c r="AI152" s="49">
        <f>_xlfn.IFNA(VLOOKUP($I152,'ประกาศราคาZ-Makro'!$A:$K,9,FALSE),0)</f>
        <v>0</v>
      </c>
      <c r="AJ152" s="47"/>
      <c r="AK152" s="36"/>
      <c r="AL152" s="50">
        <f t="shared" si="436"/>
        <v>0</v>
      </c>
      <c r="AM152" s="49">
        <f>_xlfn.IFNA(VLOOKUP($I152,'ประกาศราคาZ-Makro'!$A:$K,10,FALSE),0)</f>
        <v>0</v>
      </c>
      <c r="AN152" s="47">
        <v>167</v>
      </c>
      <c r="AO152" s="36">
        <v>167</v>
      </c>
      <c r="AP152" s="72">
        <f t="shared" si="219"/>
        <v>0</v>
      </c>
      <c r="AQ152" s="49">
        <f>_xlfn.IFNA(VLOOKUP($I152,'ประกาศราคาZ-Makro'!$A:$K,11,FALSE),0)</f>
        <v>0</v>
      </c>
      <c r="AR152" s="47">
        <v>170</v>
      </c>
      <c r="AS152" s="36">
        <v>170</v>
      </c>
      <c r="AT152" s="50">
        <f t="shared" si="469"/>
        <v>0</v>
      </c>
      <c r="AU152" s="49">
        <f>_xlfn.IFNA(VLOOKUP($I152,'ประกาศราคาZ-Makro'!$A:$L,12,FALSE),0)</f>
        <v>0</v>
      </c>
      <c r="AV152" s="47">
        <v>173</v>
      </c>
      <c r="AW152" s="36">
        <v>173</v>
      </c>
      <c r="AX152" s="50">
        <f t="shared" si="456"/>
        <v>0</v>
      </c>
      <c r="AY152" s="49">
        <f>_xlfn.IFNA(VLOOKUP($I152,'ประกาศราคาZ-Makro'!$A:$M,13,FALSE),0)</f>
        <v>0</v>
      </c>
      <c r="AZ152" s="47">
        <v>173</v>
      </c>
      <c r="BA152" s="36">
        <v>173</v>
      </c>
      <c r="BB152" s="50">
        <f t="shared" si="439"/>
        <v>0</v>
      </c>
      <c r="BC152" s="76"/>
    </row>
    <row r="153" spans="1:56" x14ac:dyDescent="0.4">
      <c r="A153" s="2" t="s">
        <v>1038</v>
      </c>
      <c r="B153" s="2" t="s">
        <v>1035</v>
      </c>
      <c r="C153" s="2" t="s">
        <v>1037</v>
      </c>
      <c r="D153" s="2" t="s">
        <v>1044</v>
      </c>
      <c r="E153" s="45" t="s">
        <v>1168</v>
      </c>
      <c r="F153" s="46"/>
      <c r="G153" s="42" t="s">
        <v>1169</v>
      </c>
      <c r="H153" s="48" t="s">
        <v>43</v>
      </c>
      <c r="I153" s="35"/>
      <c r="J153" s="56">
        <v>0</v>
      </c>
      <c r="K153" s="49">
        <f>_xlfn.IFNA(VLOOKUP($I153,'ประกาศราคาZ-Makro'!$A:$K,4,FALSE),0)</f>
        <v>0</v>
      </c>
      <c r="L153" s="47">
        <v>0</v>
      </c>
      <c r="M153" s="36">
        <v>0</v>
      </c>
      <c r="N153" s="50">
        <f t="shared" ref="N153" si="470">IFERROR(IF(M153=0,0,M153-L153),0)</f>
        <v>0</v>
      </c>
      <c r="O153" s="49">
        <f>_xlfn.IFNA(VLOOKUP($I153,'ประกาศราคาZ-Makro'!$A:$K,5,FALSE),0)</f>
        <v>0</v>
      </c>
      <c r="P153" s="47">
        <v>0</v>
      </c>
      <c r="Q153" s="36">
        <v>0</v>
      </c>
      <c r="R153" s="50">
        <f t="shared" ref="R153" si="471">IFERROR(IF(Q153=0,0,Q153-P153),0)</f>
        <v>0</v>
      </c>
      <c r="S153" s="49">
        <f>_xlfn.IFNA(VLOOKUP($I153,'ประกาศราคาZ-Makro'!$A:$K,6,FALSE),0)</f>
        <v>0</v>
      </c>
      <c r="T153" s="47">
        <v>0</v>
      </c>
      <c r="U153" s="36">
        <v>0</v>
      </c>
      <c r="V153" s="50">
        <f t="shared" ref="V153" si="472">IFERROR(IF(U153=0,0,U153-T153),0)</f>
        <v>0</v>
      </c>
      <c r="W153" s="49">
        <f>_xlfn.IFNA(VLOOKUP($I153,'ประกาศราคาZ-Makro'!$A:$K,7,FALSE),0)</f>
        <v>0</v>
      </c>
      <c r="X153" s="47">
        <v>0</v>
      </c>
      <c r="Y153" s="36">
        <v>0</v>
      </c>
      <c r="Z153" s="50">
        <f t="shared" ref="Z153" si="473">IFERROR(IF(Y153=0,0,Y153-X153),0)</f>
        <v>0</v>
      </c>
      <c r="AA153" s="49">
        <f>_xlfn.IFNA(VLOOKUP($I153,'ประกาศราคาZ-Makro'!$A:$K,8,FALSE),0)</f>
        <v>0</v>
      </c>
      <c r="AB153" s="47">
        <v>0</v>
      </c>
      <c r="AC153" s="36">
        <v>0</v>
      </c>
      <c r="AD153" s="50">
        <f t="shared" ref="AD153" si="474">IFERROR(IF(AC153=0,0,AC153-AB153),0)</f>
        <v>0</v>
      </c>
      <c r="AE153" s="49">
        <f>_xlfn.IFNA(VLOOKUP($I153,'ประกาศราคาZ-Makro'!$A:$K,9,FALSE),0)</f>
        <v>0</v>
      </c>
      <c r="AF153" s="47">
        <v>0</v>
      </c>
      <c r="AG153" s="36">
        <v>0</v>
      </c>
      <c r="AH153" s="50">
        <f t="shared" ref="AH153" si="475">IFERROR(IF(AG153=0,0,AG153-AF153),0)</f>
        <v>0</v>
      </c>
      <c r="AI153" s="49">
        <f>_xlfn.IFNA(VLOOKUP($I153,'ประกาศราคาZ-Makro'!$A:$K,9,FALSE),0)</f>
        <v>0</v>
      </c>
      <c r="AJ153" s="47"/>
      <c r="AK153" s="36"/>
      <c r="AL153" s="50">
        <f t="shared" si="436"/>
        <v>0</v>
      </c>
      <c r="AM153" s="49">
        <f>_xlfn.IFNA(VLOOKUP($I153,'ประกาศราคาZ-Makro'!$A:$K,10,FALSE),0)</f>
        <v>0</v>
      </c>
      <c r="AN153" s="47">
        <v>162</v>
      </c>
      <c r="AO153" s="36">
        <v>165</v>
      </c>
      <c r="AP153" s="72">
        <f t="shared" si="219"/>
        <v>3</v>
      </c>
      <c r="AQ153" s="49">
        <f>_xlfn.IFNA(VLOOKUP($I153,'ประกาศราคาZ-Makro'!$A:$K,11,FALSE),0)</f>
        <v>0</v>
      </c>
      <c r="AR153" s="47">
        <v>0</v>
      </c>
      <c r="AS153" s="36">
        <v>0</v>
      </c>
      <c r="AT153" s="50">
        <f t="shared" ref="AT153" si="476">IFERROR(IF(AS153=0,0,AS153-AR153),0)</f>
        <v>0</v>
      </c>
      <c r="AU153" s="49">
        <f>_xlfn.IFNA(VLOOKUP($I153,'ประกาศราคาZ-Makro'!$A:$L,12,FALSE),0)</f>
        <v>0</v>
      </c>
      <c r="AV153" s="47">
        <v>0</v>
      </c>
      <c r="AW153" s="36">
        <v>0</v>
      </c>
      <c r="AX153" s="50">
        <f t="shared" si="456"/>
        <v>0</v>
      </c>
      <c r="AY153" s="49">
        <f>_xlfn.IFNA(VLOOKUP($I153,'ประกาศราคาZ-Makro'!$A:$M,13,FALSE),0)</f>
        <v>0</v>
      </c>
      <c r="AZ153" s="47">
        <v>0</v>
      </c>
      <c r="BA153" s="36">
        <v>0</v>
      </c>
      <c r="BB153" s="50">
        <f t="shared" si="439"/>
        <v>0</v>
      </c>
      <c r="BC153" s="76"/>
      <c r="BD153" s="2"/>
    </row>
    <row r="154" spans="1:56" x14ac:dyDescent="0.4">
      <c r="A154" s="2" t="s">
        <v>1038</v>
      </c>
      <c r="B154" s="2" t="s">
        <v>1035</v>
      </c>
      <c r="C154" s="2" t="s">
        <v>1037</v>
      </c>
      <c r="D154" s="2" t="s">
        <v>1044</v>
      </c>
      <c r="E154" s="45" t="s">
        <v>151</v>
      </c>
      <c r="F154" s="73" t="s">
        <v>148</v>
      </c>
      <c r="G154" s="42" t="s">
        <v>152</v>
      </c>
      <c r="H154" s="48" t="s">
        <v>43</v>
      </c>
      <c r="I154" s="35"/>
      <c r="J154" s="56">
        <v>0</v>
      </c>
      <c r="K154" s="49">
        <f>_xlfn.IFNA(VLOOKUP($I154,'ประกาศราคาZ-Makro'!$A:$K,4,FALSE),0)</f>
        <v>0</v>
      </c>
      <c r="L154" s="47">
        <v>172</v>
      </c>
      <c r="M154" s="36">
        <v>173</v>
      </c>
      <c r="N154" s="50">
        <f t="shared" si="429"/>
        <v>1</v>
      </c>
      <c r="O154" s="49">
        <f>_xlfn.IFNA(VLOOKUP($I154,'ประกาศราคาZ-Makro'!$A:$K,5,FALSE),0)</f>
        <v>0</v>
      </c>
      <c r="P154" s="47">
        <v>0</v>
      </c>
      <c r="Q154" s="36">
        <v>0</v>
      </c>
      <c r="R154" s="50">
        <f t="shared" si="467"/>
        <v>0</v>
      </c>
      <c r="S154" s="49">
        <f>_xlfn.IFNA(VLOOKUP($I154,'ประกาศราคาZ-Makro'!$A:$K,6,FALSE),0)</f>
        <v>0</v>
      </c>
      <c r="T154" s="47">
        <v>150</v>
      </c>
      <c r="U154" s="36">
        <v>150</v>
      </c>
      <c r="V154" s="50">
        <f t="shared" si="464"/>
        <v>0</v>
      </c>
      <c r="W154" s="49">
        <f>_xlfn.IFNA(VLOOKUP($I154,'ประกาศราคาZ-Makro'!$A:$K,7,FALSE),0)</f>
        <v>0</v>
      </c>
      <c r="X154" s="47">
        <v>161</v>
      </c>
      <c r="Y154" s="36">
        <v>161</v>
      </c>
      <c r="Z154" s="50">
        <f t="shared" si="465"/>
        <v>0</v>
      </c>
      <c r="AA154" s="49">
        <f>_xlfn.IFNA(VLOOKUP($I154,'ประกาศราคาZ-Makro'!$A:$K,8,FALSE),0)</f>
        <v>0</v>
      </c>
      <c r="AB154" s="47">
        <v>161</v>
      </c>
      <c r="AC154" s="36">
        <v>161</v>
      </c>
      <c r="AD154" s="50">
        <f t="shared" si="466"/>
        <v>0</v>
      </c>
      <c r="AE154" s="49">
        <f>_xlfn.IFNA(VLOOKUP($I154,'ประกาศราคาZ-Makro'!$A:$K,9,FALSE),0)</f>
        <v>0</v>
      </c>
      <c r="AF154" s="47">
        <v>0</v>
      </c>
      <c r="AG154" s="36">
        <v>0</v>
      </c>
      <c r="AH154" s="50">
        <f t="shared" si="468"/>
        <v>0</v>
      </c>
      <c r="AI154" s="49">
        <f>_xlfn.IFNA(VLOOKUP($I154,'ประกาศราคาZ-Makro'!$A:$K,9,FALSE),0)</f>
        <v>0</v>
      </c>
      <c r="AJ154" s="47"/>
      <c r="AK154" s="36"/>
      <c r="AL154" s="50">
        <f t="shared" si="436"/>
        <v>0</v>
      </c>
      <c r="AM154" s="49">
        <f>_xlfn.IFNA(VLOOKUP($I154,'ประกาศราคาZ-Makro'!$A:$K,10,FALSE),0)</f>
        <v>0</v>
      </c>
      <c r="AN154" s="47">
        <v>0</v>
      </c>
      <c r="AO154" s="36">
        <v>0</v>
      </c>
      <c r="AP154" s="72">
        <f t="shared" si="219"/>
        <v>0</v>
      </c>
      <c r="AQ154" s="49">
        <f>_xlfn.IFNA(VLOOKUP($I154,'ประกาศราคาZ-Makro'!$A:$K,11,FALSE),0)</f>
        <v>0</v>
      </c>
      <c r="AR154" s="47">
        <v>170</v>
      </c>
      <c r="AS154" s="36">
        <v>170</v>
      </c>
      <c r="AT154" s="50">
        <f t="shared" si="469"/>
        <v>0</v>
      </c>
      <c r="AU154" s="49">
        <f>_xlfn.IFNA(VLOOKUP($I154,'ประกาศราคาZ-Makro'!$A:$L,12,FALSE),0)</f>
        <v>0</v>
      </c>
      <c r="AV154" s="47">
        <v>150</v>
      </c>
      <c r="AW154" s="36">
        <v>150</v>
      </c>
      <c r="AX154" s="50">
        <f t="shared" si="456"/>
        <v>0</v>
      </c>
      <c r="AY154" s="49">
        <f>_xlfn.IFNA(VLOOKUP($I154,'ประกาศราคาZ-Makro'!$A:$M,13,FALSE),0)</f>
        <v>0</v>
      </c>
      <c r="AZ154" s="47">
        <v>150</v>
      </c>
      <c r="BA154" s="36">
        <v>150</v>
      </c>
      <c r="BB154" s="50">
        <f t="shared" si="439"/>
        <v>0</v>
      </c>
      <c r="BC154" s="76"/>
      <c r="BD154" s="2"/>
    </row>
    <row r="155" spans="1:56" x14ac:dyDescent="0.4">
      <c r="A155" s="2" t="s">
        <v>1038</v>
      </c>
      <c r="B155" s="2" t="s">
        <v>1035</v>
      </c>
      <c r="C155" s="2" t="s">
        <v>1037</v>
      </c>
      <c r="D155" s="2" t="s">
        <v>1044</v>
      </c>
      <c r="E155" s="45" t="s">
        <v>1116</v>
      </c>
      <c r="F155" s="73"/>
      <c r="G155" s="42" t="s">
        <v>1117</v>
      </c>
      <c r="H155" s="48" t="s">
        <v>43</v>
      </c>
      <c r="I155" s="58"/>
      <c r="J155" s="57">
        <v>0</v>
      </c>
      <c r="K155" s="49">
        <f>_xlfn.IFNA(VLOOKUP($I155,'ประกาศราคาZ-Makro'!$A:$K,4,FALSE),0)</f>
        <v>0</v>
      </c>
      <c r="L155" s="47">
        <v>0</v>
      </c>
      <c r="M155" s="36">
        <v>0</v>
      </c>
      <c r="N155" s="50">
        <f t="shared" ref="N155" si="477">IFERROR(IF(M155=0,0,M155-L155),0)</f>
        <v>0</v>
      </c>
      <c r="O155" s="49">
        <f>_xlfn.IFNA(VLOOKUP($I155,'ประกาศราคาZ-Makro'!$A:$K,5,FALSE),0)</f>
        <v>0</v>
      </c>
      <c r="P155" s="47">
        <v>175</v>
      </c>
      <c r="Q155" s="36">
        <v>176</v>
      </c>
      <c r="R155" s="50">
        <f t="shared" ref="R155" si="478">IFERROR(IF(Q155=0,0,Q155-P155),0)</f>
        <v>1</v>
      </c>
      <c r="S155" s="49">
        <f>_xlfn.IFNA(VLOOKUP($I155,'ประกาศราคาZ-Makro'!$A:$K,6,FALSE),0)</f>
        <v>0</v>
      </c>
      <c r="T155" s="47">
        <v>0</v>
      </c>
      <c r="U155" s="36">
        <v>0</v>
      </c>
      <c r="V155" s="50">
        <f t="shared" ref="V155" si="479">IFERROR(IF(U155=0,0,U155-T155),0)</f>
        <v>0</v>
      </c>
      <c r="W155" s="49">
        <f>_xlfn.IFNA(VLOOKUP($I155,'ประกาศราคาZ-Makro'!$A:$K,7,FALSE),0)</f>
        <v>0</v>
      </c>
      <c r="X155" s="47">
        <v>165</v>
      </c>
      <c r="Y155" s="36">
        <v>165</v>
      </c>
      <c r="Z155" s="50">
        <f t="shared" ref="Z155" si="480">IFERROR(IF(Y155=0,0,Y155-X155),0)</f>
        <v>0</v>
      </c>
      <c r="AA155" s="49">
        <f>_xlfn.IFNA(VLOOKUP($I155,'ประกาศราคาZ-Makro'!$A:$K,8,FALSE),0)</f>
        <v>0</v>
      </c>
      <c r="AB155" s="47">
        <v>165</v>
      </c>
      <c r="AC155" s="36">
        <v>165</v>
      </c>
      <c r="AD155" s="50">
        <f t="shared" si="466"/>
        <v>0</v>
      </c>
      <c r="AE155" s="49">
        <f>_xlfn.IFNA(VLOOKUP($I155,'ประกาศราคาZ-Makro'!$A:$K,9,FALSE),0)</f>
        <v>0</v>
      </c>
      <c r="AF155" s="47">
        <v>0</v>
      </c>
      <c r="AG155" s="36">
        <v>0</v>
      </c>
      <c r="AH155" s="50">
        <f t="shared" ref="AH155" si="481">IFERROR(IF(AG155=0,0,AG155-AF155),0)</f>
        <v>0</v>
      </c>
      <c r="AI155" s="49">
        <f>_xlfn.IFNA(VLOOKUP($I155,'ประกาศราคาZ-Makro'!$A:$K,9,FALSE),0)</f>
        <v>0</v>
      </c>
      <c r="AJ155" s="47"/>
      <c r="AK155" s="36"/>
      <c r="AL155" s="50">
        <f t="shared" si="436"/>
        <v>0</v>
      </c>
      <c r="AM155" s="49">
        <f>_xlfn.IFNA(VLOOKUP($I155,'ประกาศราคาZ-Makro'!$A:$K,10,FALSE),0)</f>
        <v>0</v>
      </c>
      <c r="AN155" s="47">
        <v>171</v>
      </c>
      <c r="AO155" s="36">
        <v>171</v>
      </c>
      <c r="AP155" s="72">
        <f t="shared" si="219"/>
        <v>0</v>
      </c>
      <c r="AQ155" s="49">
        <f>_xlfn.IFNA(VLOOKUP($I155,'ประกาศราคาZ-Makro'!$A:$K,11,FALSE),0)</f>
        <v>0</v>
      </c>
      <c r="AR155" s="47">
        <v>0</v>
      </c>
      <c r="AS155" s="36">
        <v>0</v>
      </c>
      <c r="AT155" s="50">
        <f t="shared" ref="AT155" si="482">IFERROR(IF(AS155=0,0,AS155-AR155),0)</f>
        <v>0</v>
      </c>
      <c r="AU155" s="49">
        <f>_xlfn.IFNA(VLOOKUP($I155,'ประกาศราคาZ-Makro'!$A:$L,12,FALSE),0)</f>
        <v>0</v>
      </c>
      <c r="AV155" s="47">
        <v>178</v>
      </c>
      <c r="AW155" s="36">
        <v>178</v>
      </c>
      <c r="AX155" s="50">
        <f t="shared" si="456"/>
        <v>0</v>
      </c>
      <c r="AY155" s="49">
        <f>_xlfn.IFNA(VLOOKUP($I155,'ประกาศราคาZ-Makro'!$A:$M,13,FALSE),0)</f>
        <v>0</v>
      </c>
      <c r="AZ155" s="47">
        <v>178</v>
      </c>
      <c r="BA155" s="36">
        <v>178</v>
      </c>
      <c r="BB155" s="50">
        <f t="shared" si="439"/>
        <v>0</v>
      </c>
      <c r="BC155" s="76"/>
      <c r="BD155" s="2"/>
    </row>
    <row r="156" spans="1:56" x14ac:dyDescent="0.4">
      <c r="A156" s="2" t="s">
        <v>1038</v>
      </c>
      <c r="B156" s="2" t="s">
        <v>1035</v>
      </c>
      <c r="C156" s="2" t="s">
        <v>1037</v>
      </c>
      <c r="D156" s="2" t="s">
        <v>1044</v>
      </c>
      <c r="E156" s="45" t="s">
        <v>1209</v>
      </c>
      <c r="F156" s="46"/>
      <c r="G156" s="42" t="s">
        <v>1721</v>
      </c>
      <c r="H156" s="48" t="s">
        <v>43</v>
      </c>
      <c r="I156" s="58"/>
      <c r="J156" s="57">
        <v>0</v>
      </c>
      <c r="K156" s="49">
        <f>_xlfn.IFNA(VLOOKUP($I156,'ประกาศราคาZ-Makro'!$A:$K,4,FALSE),0)</f>
        <v>0</v>
      </c>
      <c r="L156" s="47">
        <v>175</v>
      </c>
      <c r="M156" s="36">
        <v>176</v>
      </c>
      <c r="N156" s="50">
        <f t="shared" ref="N156" si="483">IFERROR(IF(M156=0,0,M156-L156),0)</f>
        <v>1</v>
      </c>
      <c r="O156" s="49">
        <f>_xlfn.IFNA(VLOOKUP($I156,'ประกาศราคาZ-Makro'!$A:$K,5,FALSE),0)</f>
        <v>0</v>
      </c>
      <c r="P156" s="47">
        <v>175</v>
      </c>
      <c r="Q156" s="36">
        <v>176</v>
      </c>
      <c r="R156" s="50">
        <f t="shared" ref="R156" si="484">IFERROR(IF(Q156=0,0,Q156-P156),0)</f>
        <v>1</v>
      </c>
      <c r="S156" s="49">
        <f>_xlfn.IFNA(VLOOKUP($I156,'ประกาศราคาZ-Makro'!$A:$K,6,FALSE),0)</f>
        <v>0</v>
      </c>
      <c r="T156" s="47">
        <v>173</v>
      </c>
      <c r="U156" s="36">
        <v>173</v>
      </c>
      <c r="V156" s="50">
        <f t="shared" ref="V156" si="485">IFERROR(IF(U156=0,0,U156-T156),0)</f>
        <v>0</v>
      </c>
      <c r="W156" s="49">
        <f>_xlfn.IFNA(VLOOKUP($I156,'ประกาศราคาZ-Makro'!$A:$K,7,FALSE),0)</f>
        <v>0</v>
      </c>
      <c r="X156" s="47">
        <v>165</v>
      </c>
      <c r="Y156" s="36">
        <v>165</v>
      </c>
      <c r="Z156" s="50">
        <f t="shared" ref="Z156" si="486">IFERROR(IF(Y156=0,0,Y156-X156),0)</f>
        <v>0</v>
      </c>
      <c r="AA156" s="49">
        <f>_xlfn.IFNA(VLOOKUP($I156,'ประกาศราคาZ-Makro'!$A:$K,8,FALSE),0)</f>
        <v>0</v>
      </c>
      <c r="AB156" s="47">
        <v>165</v>
      </c>
      <c r="AC156" s="36">
        <v>165</v>
      </c>
      <c r="AD156" s="50">
        <f t="shared" ref="AD156" si="487">IFERROR(IF(AC156=0,0,AC156-AB156),0)</f>
        <v>0</v>
      </c>
      <c r="AE156" s="49">
        <f>_xlfn.IFNA(VLOOKUP($I156,'ประกาศราคาZ-Makro'!$A:$K,9,FALSE),0)</f>
        <v>0</v>
      </c>
      <c r="AF156" s="47">
        <v>165</v>
      </c>
      <c r="AG156" s="36">
        <v>167</v>
      </c>
      <c r="AH156" s="50">
        <f t="shared" ref="AH156" si="488">IFERROR(IF(AG156=0,0,AG156-AF156),0)</f>
        <v>2</v>
      </c>
      <c r="AI156" s="49">
        <f>_xlfn.IFNA(VLOOKUP($I156,'ประกาศราคาZ-Makro'!$A:$K,9,FALSE),0)</f>
        <v>0</v>
      </c>
      <c r="AJ156" s="47"/>
      <c r="AK156" s="36"/>
      <c r="AL156" s="50">
        <f t="shared" si="436"/>
        <v>0</v>
      </c>
      <c r="AM156" s="49">
        <f>_xlfn.IFNA(VLOOKUP($I156,'ประกาศราคาZ-Makro'!$A:$K,10,FALSE),0)</f>
        <v>0</v>
      </c>
      <c r="AN156" s="47">
        <v>171</v>
      </c>
      <c r="AO156" s="36">
        <v>171</v>
      </c>
      <c r="AP156" s="72">
        <f t="shared" si="219"/>
        <v>0</v>
      </c>
      <c r="AQ156" s="49">
        <f>_xlfn.IFNA(VLOOKUP($I156,'ประกาศราคาZ-Makro'!$A:$K,11,FALSE),0)</f>
        <v>0</v>
      </c>
      <c r="AR156" s="47">
        <v>173</v>
      </c>
      <c r="AS156" s="36">
        <v>173</v>
      </c>
      <c r="AT156" s="50">
        <f t="shared" ref="AT156" si="489">IFERROR(IF(AS156=0,0,AS156-AR156),0)</f>
        <v>0</v>
      </c>
      <c r="AU156" s="49">
        <f>_xlfn.IFNA(VLOOKUP($I156,'ประกาศราคาZ-Makro'!$A:$L,12,FALSE),0)</f>
        <v>0</v>
      </c>
      <c r="AV156" s="47">
        <v>180</v>
      </c>
      <c r="AW156" s="36">
        <v>180</v>
      </c>
      <c r="AX156" s="50">
        <f t="shared" si="456"/>
        <v>0</v>
      </c>
      <c r="AY156" s="49">
        <f>_xlfn.IFNA(VLOOKUP($I156,'ประกาศราคาZ-Makro'!$A:$M,13,FALSE),0)</f>
        <v>0</v>
      </c>
      <c r="AZ156" s="47">
        <v>180</v>
      </c>
      <c r="BA156" s="36">
        <v>180</v>
      </c>
      <c r="BB156" s="50">
        <f t="shared" si="439"/>
        <v>0</v>
      </c>
      <c r="BC156" s="76"/>
      <c r="BD156" s="2"/>
    </row>
    <row r="157" spans="1:56" x14ac:dyDescent="0.4">
      <c r="A157" s="2" t="s">
        <v>1038</v>
      </c>
      <c r="B157" s="2" t="s">
        <v>1035</v>
      </c>
      <c r="C157" s="2" t="s">
        <v>1037</v>
      </c>
      <c r="D157" s="2" t="s">
        <v>1044</v>
      </c>
      <c r="E157" s="45" t="s">
        <v>1456</v>
      </c>
      <c r="F157" s="73"/>
      <c r="G157" s="42" t="s">
        <v>1455</v>
      </c>
      <c r="H157" s="48" t="s">
        <v>43</v>
      </c>
      <c r="I157" s="58"/>
      <c r="J157" s="57">
        <v>0</v>
      </c>
      <c r="K157" s="49">
        <f>_xlfn.IFNA(VLOOKUP($I157,'ประกาศราคาZ-Makro'!$A:$K,4,FALSE),0)</f>
        <v>0</v>
      </c>
      <c r="L157" s="47">
        <v>0</v>
      </c>
      <c r="M157" s="36">
        <v>0</v>
      </c>
      <c r="N157" s="50">
        <f t="shared" ref="N157" si="490">IFERROR(IF(M157=0,0,M157-L157),0)</f>
        <v>0</v>
      </c>
      <c r="O157" s="49">
        <f>_xlfn.IFNA(VLOOKUP($I157,'ประกาศราคาZ-Makro'!$A:$K,5,FALSE),0)</f>
        <v>0</v>
      </c>
      <c r="P157" s="47">
        <v>0</v>
      </c>
      <c r="Q157" s="36">
        <v>0</v>
      </c>
      <c r="R157" s="50">
        <f t="shared" ref="R157" si="491">IFERROR(IF(Q157=0,0,Q157-P157),0)</f>
        <v>0</v>
      </c>
      <c r="S157" s="49">
        <f>_xlfn.IFNA(VLOOKUP($I157,'ประกาศราคาZ-Makro'!$A:$K,6,FALSE),0)</f>
        <v>0</v>
      </c>
      <c r="T157" s="47">
        <v>0</v>
      </c>
      <c r="U157" s="36">
        <v>0</v>
      </c>
      <c r="V157" s="50">
        <f t="shared" ref="V157" si="492">IFERROR(IF(U157=0,0,U157-T157),0)</f>
        <v>0</v>
      </c>
      <c r="W157" s="49">
        <f>_xlfn.IFNA(VLOOKUP($I157,'ประกาศราคาZ-Makro'!$A:$K,7,FALSE),0)</f>
        <v>0</v>
      </c>
      <c r="X157" s="47">
        <v>0</v>
      </c>
      <c r="Y157" s="36">
        <v>0</v>
      </c>
      <c r="Z157" s="50">
        <f t="shared" ref="Z157" si="493">IFERROR(IF(Y157=0,0,Y157-X157),0)</f>
        <v>0</v>
      </c>
      <c r="AA157" s="49">
        <f>_xlfn.IFNA(VLOOKUP($I157,'ประกาศราคาZ-Makro'!$A:$K,8,FALSE),0)</f>
        <v>0</v>
      </c>
      <c r="AB157" s="47">
        <v>0</v>
      </c>
      <c r="AC157" s="36">
        <v>0</v>
      </c>
      <c r="AD157" s="50">
        <f t="shared" ref="AD157" si="494">IFERROR(IF(AC157=0,0,AC157-AB157),0)</f>
        <v>0</v>
      </c>
      <c r="AE157" s="49">
        <f>_xlfn.IFNA(VLOOKUP($I157,'ประกาศราคาZ-Makro'!$A:$K,9,FALSE),0)</f>
        <v>0</v>
      </c>
      <c r="AF157" s="47">
        <v>0</v>
      </c>
      <c r="AG157" s="36">
        <v>0</v>
      </c>
      <c r="AH157" s="50">
        <f t="shared" ref="AH157" si="495">IFERROR(IF(AG157=0,0,AG157-AF157),0)</f>
        <v>0</v>
      </c>
      <c r="AI157" s="49">
        <f>_xlfn.IFNA(VLOOKUP($I157,'ประกาศราคาZ-Makro'!$A:$K,9,FALSE),0)</f>
        <v>0</v>
      </c>
      <c r="AJ157" s="47"/>
      <c r="AK157" s="36"/>
      <c r="AL157" s="50">
        <f t="shared" si="436"/>
        <v>0</v>
      </c>
      <c r="AM157" s="49">
        <f>_xlfn.IFNA(VLOOKUP($I157,'ประกาศราคาZ-Makro'!$A:$K,10,FALSE),0)</f>
        <v>0</v>
      </c>
      <c r="AN157" s="47">
        <v>0</v>
      </c>
      <c r="AO157" s="36">
        <v>0</v>
      </c>
      <c r="AP157" s="72">
        <f t="shared" si="219"/>
        <v>0</v>
      </c>
      <c r="AQ157" s="49">
        <f>_xlfn.IFNA(VLOOKUP($I157,'ประกาศราคาZ-Makro'!$A:$K,11,FALSE),0)</f>
        <v>0</v>
      </c>
      <c r="AR157" s="47">
        <v>0</v>
      </c>
      <c r="AS157" s="36">
        <v>0</v>
      </c>
      <c r="AT157" s="50">
        <f t="shared" ref="AT157" si="496">IFERROR(IF(AS157=0,0,AS157-AR157),0)</f>
        <v>0</v>
      </c>
      <c r="AU157" s="49">
        <f>_xlfn.IFNA(VLOOKUP($I157,'ประกาศราคาZ-Makro'!$A:$L,12,FALSE),0)</f>
        <v>0</v>
      </c>
      <c r="AV157" s="47">
        <v>0</v>
      </c>
      <c r="AW157" s="36">
        <v>0</v>
      </c>
      <c r="AX157" s="50">
        <f t="shared" ref="AX157" si="497">IFERROR(IF(AW157=0,0,AW157-AV157),0)</f>
        <v>0</v>
      </c>
      <c r="AY157" s="49">
        <f>_xlfn.IFNA(VLOOKUP($I157,'ประกาศราคาZ-Makro'!$A:$M,13,FALSE),0)</f>
        <v>0</v>
      </c>
      <c r="AZ157" s="47">
        <v>0</v>
      </c>
      <c r="BA157" s="36">
        <v>0</v>
      </c>
      <c r="BB157" s="50">
        <f t="shared" si="439"/>
        <v>0</v>
      </c>
      <c r="BC157" s="76"/>
      <c r="BD157" s="2"/>
    </row>
    <row r="158" spans="1:56" x14ac:dyDescent="0.4">
      <c r="A158" s="2" t="s">
        <v>1038</v>
      </c>
      <c r="B158" s="2" t="s">
        <v>1035</v>
      </c>
      <c r="C158" s="2" t="s">
        <v>1037</v>
      </c>
      <c r="D158" s="2" t="s">
        <v>1036</v>
      </c>
      <c r="E158" s="45" t="s">
        <v>73</v>
      </c>
      <c r="F158" s="46" t="s">
        <v>45</v>
      </c>
      <c r="G158" s="39" t="s">
        <v>74</v>
      </c>
      <c r="H158" s="34" t="s">
        <v>43</v>
      </c>
      <c r="I158" s="35" t="s">
        <v>75</v>
      </c>
      <c r="J158" s="56" t="s">
        <v>1018</v>
      </c>
      <c r="K158" s="49">
        <f>_xlfn.IFNA(VLOOKUP($I158,'ประกาศราคาZ-Makro'!$A:$K,4,FALSE),0)</f>
        <v>0</v>
      </c>
      <c r="L158" s="47">
        <v>185</v>
      </c>
      <c r="M158" s="36">
        <v>187</v>
      </c>
      <c r="N158" s="50">
        <f t="shared" si="429"/>
        <v>2</v>
      </c>
      <c r="O158" s="49">
        <f>_xlfn.IFNA(VLOOKUP($I158,'ประกาศราคาZ-Makro'!$A:$K,5,FALSE),0)</f>
        <v>0</v>
      </c>
      <c r="P158" s="47">
        <v>185</v>
      </c>
      <c r="Q158" s="36">
        <v>187</v>
      </c>
      <c r="R158" s="50">
        <f t="shared" si="467"/>
        <v>2</v>
      </c>
      <c r="S158" s="49">
        <f>_xlfn.IFNA(VLOOKUP($I158,'ประกาศราคาZ-Makro'!$A:$K,6,FALSE),0)</f>
        <v>0</v>
      </c>
      <c r="T158" s="47">
        <v>185</v>
      </c>
      <c r="U158" s="36">
        <v>186</v>
      </c>
      <c r="V158" s="50">
        <f t="shared" si="464"/>
        <v>1</v>
      </c>
      <c r="W158" s="49">
        <f>_xlfn.IFNA(VLOOKUP($I158,'ประกาศราคาZ-Makro'!$A:$K,7,FALSE),0)</f>
        <v>0</v>
      </c>
      <c r="X158" s="47">
        <v>172</v>
      </c>
      <c r="Y158" s="36">
        <v>176</v>
      </c>
      <c r="Z158" s="50">
        <f t="shared" si="465"/>
        <v>4</v>
      </c>
      <c r="AA158" s="49">
        <f>_xlfn.IFNA(VLOOKUP($I158,'ประกาศราคาZ-Makro'!$A:$K,8,FALSE),0)</f>
        <v>0</v>
      </c>
      <c r="AB158" s="47">
        <v>172</v>
      </c>
      <c r="AC158" s="36">
        <v>176</v>
      </c>
      <c r="AD158" s="50">
        <f t="shared" si="466"/>
        <v>4</v>
      </c>
      <c r="AE158" s="49">
        <f>_xlfn.IFNA(VLOOKUP($I158,'ประกาศราคาZ-Makro'!$A:$K,9,FALSE),0)</f>
        <v>0</v>
      </c>
      <c r="AF158" s="47">
        <v>169</v>
      </c>
      <c r="AG158" s="36">
        <v>169</v>
      </c>
      <c r="AH158" s="50">
        <f t="shared" si="468"/>
        <v>0</v>
      </c>
      <c r="AI158" s="49">
        <f>_xlfn.IFNA(VLOOKUP($I158,'ประกาศราคาZ-Makro'!$A:$K,9,FALSE),0)</f>
        <v>0</v>
      </c>
      <c r="AJ158" s="47"/>
      <c r="AK158" s="36"/>
      <c r="AL158" s="50">
        <f t="shared" si="436"/>
        <v>0</v>
      </c>
      <c r="AM158" s="49">
        <f>_xlfn.IFNA(VLOOKUP($I158,'ประกาศราคาZ-Makro'!$A:$K,10,FALSE),0)</f>
        <v>0</v>
      </c>
      <c r="AN158" s="47">
        <v>178</v>
      </c>
      <c r="AO158" s="36">
        <v>181</v>
      </c>
      <c r="AP158" s="72">
        <f t="shared" si="219"/>
        <v>3</v>
      </c>
      <c r="AQ158" s="49">
        <f>_xlfn.IFNA(VLOOKUP($I158,'ประกาศราคาZ-Makro'!$A:$K,11,FALSE),0)</f>
        <v>0</v>
      </c>
      <c r="AR158" s="47">
        <v>178</v>
      </c>
      <c r="AS158" s="36">
        <v>181</v>
      </c>
      <c r="AT158" s="50">
        <f t="shared" si="469"/>
        <v>3</v>
      </c>
      <c r="AU158" s="49">
        <f>_xlfn.IFNA(VLOOKUP($I158,'ประกาศราคาZ-Makro'!$A:$L,12,FALSE),0)</f>
        <v>0</v>
      </c>
      <c r="AV158" s="47">
        <v>184</v>
      </c>
      <c r="AW158" s="36">
        <v>185</v>
      </c>
      <c r="AX158" s="50">
        <f t="shared" si="456"/>
        <v>1</v>
      </c>
      <c r="AY158" s="49">
        <f>_xlfn.IFNA(VLOOKUP($I158,'ประกาศราคาZ-Makro'!$A:$M,13,FALSE),0)</f>
        <v>0</v>
      </c>
      <c r="AZ158" s="47">
        <v>184</v>
      </c>
      <c r="BA158" s="36">
        <v>185</v>
      </c>
      <c r="BB158" s="50">
        <f t="shared" si="439"/>
        <v>1</v>
      </c>
      <c r="BC158" s="76"/>
    </row>
    <row r="159" spans="1:56" x14ac:dyDescent="0.4">
      <c r="A159" s="2" t="s">
        <v>1038</v>
      </c>
      <c r="B159" s="2" t="s">
        <v>1035</v>
      </c>
      <c r="C159" s="2" t="s">
        <v>1037</v>
      </c>
      <c r="D159" s="2" t="s">
        <v>1036</v>
      </c>
      <c r="E159" s="45" t="s">
        <v>76</v>
      </c>
      <c r="F159" s="46" t="s">
        <v>45</v>
      </c>
      <c r="G159" s="80" t="s">
        <v>77</v>
      </c>
      <c r="H159" s="48" t="s">
        <v>43</v>
      </c>
      <c r="I159" s="35"/>
      <c r="J159" s="56">
        <v>0</v>
      </c>
      <c r="K159" s="49">
        <f>_xlfn.IFNA(VLOOKUP($I159,'ประกาศราคาZ-Makro'!$A:$K,4,FALSE),0)</f>
        <v>0</v>
      </c>
      <c r="L159" s="47">
        <v>185</v>
      </c>
      <c r="M159" s="36">
        <v>187</v>
      </c>
      <c r="N159" s="50">
        <f t="shared" si="429"/>
        <v>2</v>
      </c>
      <c r="O159" s="49">
        <f>_xlfn.IFNA(VLOOKUP($I159,'ประกาศราคาZ-Makro'!$A:$K,5,FALSE),0)</f>
        <v>0</v>
      </c>
      <c r="P159" s="47">
        <v>0</v>
      </c>
      <c r="Q159" s="36">
        <v>0</v>
      </c>
      <c r="R159" s="50">
        <f t="shared" si="467"/>
        <v>0</v>
      </c>
      <c r="S159" s="49">
        <f>_xlfn.IFNA(VLOOKUP($I159,'ประกาศราคาZ-Makro'!$A:$K,6,FALSE),0)</f>
        <v>0</v>
      </c>
      <c r="T159" s="47">
        <v>130</v>
      </c>
      <c r="U159" s="36">
        <v>131</v>
      </c>
      <c r="V159" s="50">
        <f t="shared" si="464"/>
        <v>1</v>
      </c>
      <c r="W159" s="49">
        <f>_xlfn.IFNA(VLOOKUP($I159,'ประกาศราคาZ-Makro'!$A:$K,7,FALSE),0)</f>
        <v>0</v>
      </c>
      <c r="X159" s="47">
        <v>172</v>
      </c>
      <c r="Y159" s="36">
        <v>176</v>
      </c>
      <c r="Z159" s="50">
        <f t="shared" si="465"/>
        <v>4</v>
      </c>
      <c r="AA159" s="49">
        <f>_xlfn.IFNA(VLOOKUP($I159,'ประกาศราคาZ-Makro'!$A:$K,8,FALSE),0)</f>
        <v>0</v>
      </c>
      <c r="AB159" s="47">
        <v>172</v>
      </c>
      <c r="AC159" s="36">
        <v>176</v>
      </c>
      <c r="AD159" s="50">
        <f t="shared" si="466"/>
        <v>4</v>
      </c>
      <c r="AE159" s="49">
        <f>_xlfn.IFNA(VLOOKUP($I159,'ประกาศราคาZ-Makro'!$A:$K,9,FALSE),0)</f>
        <v>0</v>
      </c>
      <c r="AF159" s="47">
        <v>155</v>
      </c>
      <c r="AG159" s="36">
        <v>155</v>
      </c>
      <c r="AH159" s="50">
        <f t="shared" si="468"/>
        <v>0</v>
      </c>
      <c r="AI159" s="49">
        <f>_xlfn.IFNA(VLOOKUP($I159,'ประกาศราคาZ-Makro'!$A:$K,9,FALSE),0)</f>
        <v>0</v>
      </c>
      <c r="AJ159" s="47"/>
      <c r="AK159" s="36"/>
      <c r="AL159" s="50">
        <f t="shared" si="436"/>
        <v>0</v>
      </c>
      <c r="AM159" s="49">
        <f>_xlfn.IFNA(VLOOKUP($I159,'ประกาศราคาZ-Makro'!$A:$K,10,FALSE),0)</f>
        <v>0</v>
      </c>
      <c r="AN159" s="47">
        <v>186</v>
      </c>
      <c r="AO159" s="36">
        <v>188</v>
      </c>
      <c r="AP159" s="72">
        <f t="shared" si="219"/>
        <v>2</v>
      </c>
      <c r="AQ159" s="49">
        <f>_xlfn.IFNA(VLOOKUP($I159,'ประกาศราคาZ-Makro'!$A:$K,11,FALSE),0)</f>
        <v>0</v>
      </c>
      <c r="AR159" s="47">
        <v>178</v>
      </c>
      <c r="AS159" s="36">
        <v>181</v>
      </c>
      <c r="AT159" s="50">
        <f t="shared" si="469"/>
        <v>3</v>
      </c>
      <c r="AU159" s="49">
        <f>_xlfn.IFNA(VLOOKUP($I159,'ประกาศราคาZ-Makro'!$A:$L,12,FALSE),0)</f>
        <v>0</v>
      </c>
      <c r="AV159" s="47">
        <v>143</v>
      </c>
      <c r="AW159" s="36">
        <v>143</v>
      </c>
      <c r="AX159" s="50">
        <f t="shared" si="456"/>
        <v>0</v>
      </c>
      <c r="AY159" s="49">
        <f>_xlfn.IFNA(VLOOKUP($I159,'ประกาศราคาZ-Makro'!$A:$M,13,FALSE),0)</f>
        <v>0</v>
      </c>
      <c r="AZ159" s="47">
        <v>143</v>
      </c>
      <c r="BA159" s="36">
        <v>143</v>
      </c>
      <c r="BB159" s="50">
        <f t="shared" si="439"/>
        <v>0</v>
      </c>
      <c r="BC159" s="76"/>
      <c r="BD159" s="2"/>
    </row>
    <row r="160" spans="1:56" x14ac:dyDescent="0.4">
      <c r="A160" s="2" t="s">
        <v>1038</v>
      </c>
      <c r="B160" s="2" t="s">
        <v>1035</v>
      </c>
      <c r="C160" s="2" t="s">
        <v>1037</v>
      </c>
      <c r="D160" s="2" t="s">
        <v>1036</v>
      </c>
      <c r="E160" s="45" t="s">
        <v>2022</v>
      </c>
      <c r="F160" s="46"/>
      <c r="G160" s="42" t="s">
        <v>2023</v>
      </c>
      <c r="H160" s="48" t="s">
        <v>43</v>
      </c>
      <c r="I160" s="35"/>
      <c r="J160" s="56">
        <v>0</v>
      </c>
      <c r="K160" s="49">
        <f>_xlfn.IFNA(VLOOKUP($I160,'ประกาศราคาZ-Makro'!$A:$K,4,FALSE),0)</f>
        <v>0</v>
      </c>
      <c r="L160" s="47">
        <v>0</v>
      </c>
      <c r="M160" s="63">
        <v>0</v>
      </c>
      <c r="N160" s="50">
        <f t="shared" si="429"/>
        <v>0</v>
      </c>
      <c r="O160" s="49">
        <f>_xlfn.IFNA(VLOOKUP($I160,'ประกาศราคาZ-Makro'!$A:$K,5,FALSE),0)</f>
        <v>0</v>
      </c>
      <c r="P160" s="47">
        <v>199</v>
      </c>
      <c r="Q160" s="63">
        <v>201</v>
      </c>
      <c r="R160" s="50">
        <f t="shared" si="467"/>
        <v>2</v>
      </c>
      <c r="S160" s="49">
        <f>_xlfn.IFNA(VLOOKUP($I160,'ประกาศราคาZ-Makro'!$A:$K,6,FALSE),0)</f>
        <v>0</v>
      </c>
      <c r="T160" s="47">
        <v>0</v>
      </c>
      <c r="U160" s="63">
        <v>0</v>
      </c>
      <c r="V160" s="50">
        <f t="shared" si="464"/>
        <v>0</v>
      </c>
      <c r="W160" s="49">
        <f>_xlfn.IFNA(VLOOKUP($I160,'ประกาศราคาZ-Makro'!$A:$K,7,FALSE),0)</f>
        <v>0</v>
      </c>
      <c r="X160" s="47">
        <v>0</v>
      </c>
      <c r="Y160" s="63">
        <v>0</v>
      </c>
      <c r="Z160" s="50">
        <f t="shared" si="465"/>
        <v>0</v>
      </c>
      <c r="AA160" s="49">
        <f>_xlfn.IFNA(VLOOKUP($I160,'ประกาศราคาZ-Makro'!$A:$K,8,FALSE),0)</f>
        <v>0</v>
      </c>
      <c r="AB160" s="47">
        <v>0</v>
      </c>
      <c r="AC160" s="63">
        <v>0</v>
      </c>
      <c r="AD160" s="50">
        <f t="shared" si="466"/>
        <v>0</v>
      </c>
      <c r="AE160" s="49">
        <f>_xlfn.IFNA(VLOOKUP($I160,'ประกาศราคาZ-Makro'!$A:$K,9,FALSE),0)</f>
        <v>0</v>
      </c>
      <c r="AF160" s="47">
        <v>0</v>
      </c>
      <c r="AG160" s="63">
        <v>0</v>
      </c>
      <c r="AH160" s="50">
        <f t="shared" si="468"/>
        <v>0</v>
      </c>
      <c r="AI160" s="49">
        <f>_xlfn.IFNA(VLOOKUP($I160,'ประกาศราคาZ-Makro'!$A:$K,9,FALSE),0)</f>
        <v>0</v>
      </c>
      <c r="AJ160" s="47"/>
      <c r="AK160" s="63"/>
      <c r="AL160" s="50">
        <f t="shared" si="436"/>
        <v>0</v>
      </c>
      <c r="AM160" s="49">
        <f>_xlfn.IFNA(VLOOKUP($I160,'ประกาศราคาZ-Makro'!$A:$K,10,FALSE),0)</f>
        <v>0</v>
      </c>
      <c r="AN160" s="47">
        <v>192</v>
      </c>
      <c r="AO160" s="36">
        <v>195</v>
      </c>
      <c r="AP160" s="72">
        <f t="shared" si="219"/>
        <v>3</v>
      </c>
      <c r="AQ160" s="49">
        <f>_xlfn.IFNA(VLOOKUP($I160,'ประกาศราคาZ-Makro'!$A:$K,11,FALSE),0)</f>
        <v>0</v>
      </c>
      <c r="AR160" s="47">
        <v>0</v>
      </c>
      <c r="AS160" s="63">
        <v>0</v>
      </c>
      <c r="AT160" s="50">
        <f t="shared" si="469"/>
        <v>0</v>
      </c>
      <c r="AU160" s="49">
        <f>_xlfn.IFNA(VLOOKUP($I160,'ประกาศราคาZ-Makro'!$A:$L,12,FALSE),0)</f>
        <v>0</v>
      </c>
      <c r="AV160" s="47">
        <v>0</v>
      </c>
      <c r="AW160" s="63">
        <v>0</v>
      </c>
      <c r="AX160" s="50">
        <f t="shared" si="456"/>
        <v>0</v>
      </c>
      <c r="AY160" s="49">
        <f>_xlfn.IFNA(VLOOKUP($I160,'ประกาศราคาZ-Makro'!$A:$M,13,FALSE),0)</f>
        <v>0</v>
      </c>
      <c r="AZ160" s="47">
        <v>0</v>
      </c>
      <c r="BA160" s="63">
        <v>0</v>
      </c>
      <c r="BB160" s="50">
        <f t="shared" si="439"/>
        <v>0</v>
      </c>
      <c r="BC160" s="76" t="s">
        <v>1993</v>
      </c>
      <c r="BD160" s="2"/>
    </row>
    <row r="161" spans="1:56" x14ac:dyDescent="0.4">
      <c r="A161" s="2" t="s">
        <v>1038</v>
      </c>
      <c r="B161" s="2" t="s">
        <v>1035</v>
      </c>
      <c r="C161" s="2" t="s">
        <v>1037</v>
      </c>
      <c r="D161" s="2" t="s">
        <v>1036</v>
      </c>
      <c r="E161" s="45" t="s">
        <v>802</v>
      </c>
      <c r="F161" s="46"/>
      <c r="G161" s="42" t="s">
        <v>803</v>
      </c>
      <c r="H161" s="48" t="s">
        <v>43</v>
      </c>
      <c r="I161" s="35"/>
      <c r="J161" s="56">
        <v>0</v>
      </c>
      <c r="K161" s="49">
        <f>_xlfn.IFNA(VLOOKUP($I161,'ประกาศราคาZ-Makro'!$A:$K,4,FALSE),0)</f>
        <v>0</v>
      </c>
      <c r="L161" s="47">
        <v>185</v>
      </c>
      <c r="M161" s="63">
        <v>187</v>
      </c>
      <c r="N161" s="50">
        <f t="shared" ref="N161" si="498">IFERROR(IF(M161=0,0,M161-L161),0)</f>
        <v>2</v>
      </c>
      <c r="O161" s="49">
        <f>_xlfn.IFNA(VLOOKUP($I161,'ประกาศราคาZ-Makro'!$A:$K,5,FALSE),0)</f>
        <v>0</v>
      </c>
      <c r="P161" s="47">
        <v>0</v>
      </c>
      <c r="Q161" s="63">
        <v>0</v>
      </c>
      <c r="R161" s="50">
        <f t="shared" ref="R161" si="499">IFERROR(IF(Q161=0,0,Q161-P161),0)</f>
        <v>0</v>
      </c>
      <c r="S161" s="49">
        <f>_xlfn.IFNA(VLOOKUP($I161,'ประกาศราคาZ-Makro'!$A:$K,6,FALSE),0)</f>
        <v>0</v>
      </c>
      <c r="T161" s="47">
        <v>0</v>
      </c>
      <c r="U161" s="63">
        <v>0</v>
      </c>
      <c r="V161" s="50">
        <f t="shared" ref="V161" si="500">IFERROR(IF(U161=0,0,U161-T161),0)</f>
        <v>0</v>
      </c>
      <c r="W161" s="49">
        <f>_xlfn.IFNA(VLOOKUP($I161,'ประกาศราคาZ-Makro'!$A:$K,7,FALSE),0)</f>
        <v>0</v>
      </c>
      <c r="X161" s="47">
        <v>0</v>
      </c>
      <c r="Y161" s="63">
        <v>0</v>
      </c>
      <c r="Z161" s="50">
        <f t="shared" ref="Z161" si="501">IFERROR(IF(Y161=0,0,Y161-X161),0)</f>
        <v>0</v>
      </c>
      <c r="AA161" s="49">
        <f>_xlfn.IFNA(VLOOKUP($I161,'ประกาศราคาZ-Makro'!$A:$K,8,FALSE),0)</f>
        <v>0</v>
      </c>
      <c r="AB161" s="47">
        <v>0</v>
      </c>
      <c r="AC161" s="63">
        <v>0</v>
      </c>
      <c r="AD161" s="50">
        <f t="shared" ref="AD161" si="502">IFERROR(IF(AC161=0,0,AC161-AB161),0)</f>
        <v>0</v>
      </c>
      <c r="AE161" s="49">
        <f>_xlfn.IFNA(VLOOKUP($I161,'ประกาศราคาZ-Makro'!$A:$K,9,FALSE),0)</f>
        <v>0</v>
      </c>
      <c r="AF161" s="47">
        <v>0</v>
      </c>
      <c r="AG161" s="63">
        <v>0</v>
      </c>
      <c r="AH161" s="50">
        <f t="shared" ref="AH161" si="503">IFERROR(IF(AG161=0,0,AG161-AF161),0)</f>
        <v>0</v>
      </c>
      <c r="AI161" s="49">
        <f>_xlfn.IFNA(VLOOKUP($I161,'ประกาศราคาZ-Makro'!$A:$K,9,FALSE),0)</f>
        <v>0</v>
      </c>
      <c r="AJ161" s="47"/>
      <c r="AK161" s="63"/>
      <c r="AL161" s="50">
        <f t="shared" ref="AL161" si="504">IFERROR(IF(AK161=0,0,AK161-AJ161),0)</f>
        <v>0</v>
      </c>
      <c r="AM161" s="49">
        <f>_xlfn.IFNA(VLOOKUP($I161,'ประกาศราคาZ-Makro'!$A:$K,10,FALSE),0)</f>
        <v>0</v>
      </c>
      <c r="AN161" s="47">
        <v>178</v>
      </c>
      <c r="AO161" s="36">
        <v>181</v>
      </c>
      <c r="AP161" s="72">
        <f t="shared" ref="AP161" si="505">IFERROR(IF(AO161=0,0,AO161-AN161),0)</f>
        <v>3</v>
      </c>
      <c r="AQ161" s="49">
        <f>_xlfn.IFNA(VLOOKUP($I161,'ประกาศราคาZ-Makro'!$A:$K,11,FALSE),0)</f>
        <v>0</v>
      </c>
      <c r="AR161" s="47">
        <v>0</v>
      </c>
      <c r="AS161" s="63">
        <v>0</v>
      </c>
      <c r="AT161" s="50">
        <f t="shared" ref="AT161" si="506">IFERROR(IF(AS161=0,0,AS161-AR161),0)</f>
        <v>0</v>
      </c>
      <c r="AU161" s="49">
        <f>_xlfn.IFNA(VLOOKUP($I161,'ประกาศราคาZ-Makro'!$A:$L,12,FALSE),0)</f>
        <v>0</v>
      </c>
      <c r="AV161" s="47">
        <v>0</v>
      </c>
      <c r="AW161" s="63">
        <v>0</v>
      </c>
      <c r="AX161" s="50">
        <f t="shared" ref="AX161" si="507">IFERROR(IF(AW161=0,0,AW161-AV161),0)</f>
        <v>0</v>
      </c>
      <c r="AY161" s="49">
        <f>_xlfn.IFNA(VLOOKUP($I161,'ประกาศราคาZ-Makro'!$A:$M,13,FALSE),0)</f>
        <v>0</v>
      </c>
      <c r="AZ161" s="47">
        <v>0</v>
      </c>
      <c r="BA161" s="63">
        <v>0</v>
      </c>
      <c r="BB161" s="50">
        <f t="shared" ref="BB161" si="508">IFERROR(IF(BA161=0,0,BA161-AZ161),0)</f>
        <v>0</v>
      </c>
      <c r="BC161" s="76"/>
      <c r="BD161" s="2"/>
    </row>
    <row r="162" spans="1:56" s="67" customFormat="1" x14ac:dyDescent="0.4">
      <c r="A162" s="67" t="s">
        <v>1038</v>
      </c>
      <c r="B162" s="67" t="s">
        <v>1035</v>
      </c>
      <c r="C162" s="67" t="s">
        <v>1037</v>
      </c>
      <c r="D162" s="67" t="s">
        <v>1036</v>
      </c>
      <c r="E162" s="45" t="s">
        <v>1971</v>
      </c>
      <c r="F162" s="73"/>
      <c r="G162" s="71" t="s">
        <v>1972</v>
      </c>
      <c r="H162" s="48" t="s">
        <v>43</v>
      </c>
      <c r="I162" s="58"/>
      <c r="J162" s="57">
        <v>0</v>
      </c>
      <c r="K162" s="49">
        <f>_xlfn.IFNA(VLOOKUP($I162,'ประกาศราคาZ-Makro'!$A:$K,4,FALSE),0)</f>
        <v>0</v>
      </c>
      <c r="L162" s="47">
        <v>185</v>
      </c>
      <c r="M162" s="36">
        <v>187</v>
      </c>
      <c r="N162" s="50">
        <f t="shared" ref="N162" si="509">IFERROR(IF(M162=0,0,M162-L162),0)</f>
        <v>2</v>
      </c>
      <c r="O162" s="49">
        <f>_xlfn.IFNA(VLOOKUP($I162,'ประกาศราคาZ-Makro'!$A:$K,5,FALSE),0)</f>
        <v>0</v>
      </c>
      <c r="P162" s="47">
        <v>185</v>
      </c>
      <c r="Q162" s="36">
        <v>187</v>
      </c>
      <c r="R162" s="50">
        <f t="shared" ref="R162" si="510">IFERROR(IF(Q162=0,0,Q162-P162),0)</f>
        <v>2</v>
      </c>
      <c r="S162" s="49">
        <f>_xlfn.IFNA(VLOOKUP($I162,'ประกาศราคาZ-Makro'!$A:$K,6,FALSE),0)</f>
        <v>0</v>
      </c>
      <c r="T162" s="47">
        <v>154</v>
      </c>
      <c r="U162" s="36">
        <v>155</v>
      </c>
      <c r="V162" s="50">
        <f t="shared" ref="V162" si="511">IFERROR(IF(U162=0,0,U162-T162),0)</f>
        <v>1</v>
      </c>
      <c r="W162" s="49">
        <f>_xlfn.IFNA(VLOOKUP($I162,'ประกาศราคาZ-Makro'!$A:$K,7,FALSE),0)</f>
        <v>0</v>
      </c>
      <c r="X162" s="47">
        <v>157</v>
      </c>
      <c r="Y162" s="36">
        <v>161</v>
      </c>
      <c r="Z162" s="50">
        <f t="shared" ref="Z162" si="512">IFERROR(IF(Y162=0,0,Y162-X162),0)</f>
        <v>4</v>
      </c>
      <c r="AA162" s="49">
        <f>_xlfn.IFNA(VLOOKUP($I162,'ประกาศราคาZ-Makro'!$A:$K,8,FALSE),0)</f>
        <v>0</v>
      </c>
      <c r="AB162" s="47">
        <v>157</v>
      </c>
      <c r="AC162" s="36">
        <v>161</v>
      </c>
      <c r="AD162" s="50">
        <f t="shared" ref="AD162" si="513">IFERROR(IF(AC162=0,0,AC162-AB162),0)</f>
        <v>4</v>
      </c>
      <c r="AE162" s="49">
        <f>_xlfn.IFNA(VLOOKUP($I162,'ประกาศราคาZ-Makro'!$A:$K,9,FALSE),0)</f>
        <v>0</v>
      </c>
      <c r="AF162" s="47">
        <v>145</v>
      </c>
      <c r="AG162" s="36">
        <v>145</v>
      </c>
      <c r="AH162" s="50">
        <f t="shared" ref="AH162" si="514">IFERROR(IF(AG162=0,0,AG162-AF162),0)</f>
        <v>0</v>
      </c>
      <c r="AI162" s="49">
        <f>_xlfn.IFNA(VLOOKUP($I162,'ประกาศราคาZ-Makro'!$A:$K,9,FALSE),0)</f>
        <v>0</v>
      </c>
      <c r="AJ162" s="47"/>
      <c r="AK162" s="36"/>
      <c r="AL162" s="50">
        <f t="shared" ref="AL162" si="515">IFERROR(IF(AK162=0,0,AK162-AJ162),0)</f>
        <v>0</v>
      </c>
      <c r="AM162" s="49">
        <f>_xlfn.IFNA(VLOOKUP($I162,'ประกาศราคาZ-Makro'!$A:$K,10,FALSE),0)</f>
        <v>0</v>
      </c>
      <c r="AN162" s="47">
        <v>150</v>
      </c>
      <c r="AO162" s="36">
        <v>162</v>
      </c>
      <c r="AP162" s="72">
        <f t="shared" ref="AP162" si="516">IFERROR(IF(AO162=0,0,AO162-AN162),0)</f>
        <v>12</v>
      </c>
      <c r="AQ162" s="49">
        <f>_xlfn.IFNA(VLOOKUP($I162,'ประกาศราคาZ-Makro'!$A:$K,11,FALSE),0)</f>
        <v>0</v>
      </c>
      <c r="AR162" s="47">
        <v>0</v>
      </c>
      <c r="AS162" s="36">
        <v>0</v>
      </c>
      <c r="AT162" s="50">
        <f t="shared" ref="AT162" si="517">IFERROR(IF(AS162=0,0,AS162-AR162),0)</f>
        <v>0</v>
      </c>
      <c r="AU162" s="49">
        <f>_xlfn.IFNA(VLOOKUP($I162,'ประกาศราคาZ-Makro'!$A:$L,12,FALSE),0)</f>
        <v>0</v>
      </c>
      <c r="AV162" s="47">
        <v>154</v>
      </c>
      <c r="AW162" s="36">
        <v>155</v>
      </c>
      <c r="AX162" s="50">
        <f t="shared" ref="AX162" si="518">IFERROR(IF(AW162=0,0,AW162-AV162),0)</f>
        <v>1</v>
      </c>
      <c r="AY162" s="49">
        <f>_xlfn.IFNA(VLOOKUP($I162,'ประกาศราคาZ-Makro'!$A:$M,13,FALSE),0)</f>
        <v>0</v>
      </c>
      <c r="AZ162" s="47">
        <v>154</v>
      </c>
      <c r="BA162" s="36">
        <v>155</v>
      </c>
      <c r="BB162" s="50">
        <f t="shared" ref="BB162" si="519">IFERROR(IF(BA162=0,0,BA162-AZ162),0)</f>
        <v>1</v>
      </c>
      <c r="BC162" s="76"/>
    </row>
    <row r="163" spans="1:56" x14ac:dyDescent="0.4">
      <c r="A163" s="2" t="s">
        <v>1038</v>
      </c>
      <c r="B163" s="2" t="s">
        <v>1035</v>
      </c>
      <c r="C163" s="2" t="s">
        <v>1037</v>
      </c>
      <c r="D163" s="2" t="s">
        <v>1036</v>
      </c>
      <c r="E163" s="45" t="s">
        <v>90</v>
      </c>
      <c r="F163" s="46" t="s">
        <v>45</v>
      </c>
      <c r="G163" s="71" t="s">
        <v>91</v>
      </c>
      <c r="H163" s="48" t="s">
        <v>43</v>
      </c>
      <c r="I163" s="35"/>
      <c r="J163" s="56">
        <v>0</v>
      </c>
      <c r="K163" s="49">
        <f>_xlfn.IFNA(VLOOKUP($I163,'ประกาศราคาZ-Makro'!$A:$K,4,FALSE),0)</f>
        <v>0</v>
      </c>
      <c r="L163" s="47">
        <v>192</v>
      </c>
      <c r="M163" s="36">
        <v>194</v>
      </c>
      <c r="N163" s="50">
        <f t="shared" si="429"/>
        <v>2</v>
      </c>
      <c r="O163" s="49">
        <f>_xlfn.IFNA(VLOOKUP($I163,'ประกาศราคาZ-Makro'!$A:$K,5,FALSE),0)</f>
        <v>0</v>
      </c>
      <c r="P163" s="47">
        <v>192</v>
      </c>
      <c r="Q163" s="36">
        <v>194</v>
      </c>
      <c r="R163" s="50">
        <f t="shared" si="467"/>
        <v>2</v>
      </c>
      <c r="S163" s="49">
        <f>_xlfn.IFNA(VLOOKUP($I163,'ประกาศราคาZ-Makro'!$A:$K,6,FALSE),0)</f>
        <v>0</v>
      </c>
      <c r="T163" s="47">
        <v>0</v>
      </c>
      <c r="U163" s="36">
        <v>0</v>
      </c>
      <c r="V163" s="50">
        <f t="shared" si="464"/>
        <v>0</v>
      </c>
      <c r="W163" s="49">
        <f>_xlfn.IFNA(VLOOKUP($I163,'ประกาศราคาZ-Makro'!$A:$K,7,FALSE),0)</f>
        <v>0</v>
      </c>
      <c r="X163" s="47">
        <v>0</v>
      </c>
      <c r="Y163" s="36">
        <v>0</v>
      </c>
      <c r="Z163" s="50">
        <f t="shared" si="465"/>
        <v>0</v>
      </c>
      <c r="AA163" s="49">
        <f>_xlfn.IFNA(VLOOKUP($I163,'ประกาศราคาZ-Makro'!$A:$K,8,FALSE),0)</f>
        <v>0</v>
      </c>
      <c r="AB163" s="47">
        <v>0</v>
      </c>
      <c r="AC163" s="36">
        <v>0</v>
      </c>
      <c r="AD163" s="50">
        <f t="shared" si="466"/>
        <v>0</v>
      </c>
      <c r="AE163" s="49">
        <f>_xlfn.IFNA(VLOOKUP($I163,'ประกาศราคาZ-Makro'!$A:$K,9,FALSE),0)</f>
        <v>0</v>
      </c>
      <c r="AF163" s="47">
        <v>0</v>
      </c>
      <c r="AG163" s="36">
        <v>0</v>
      </c>
      <c r="AH163" s="50">
        <f t="shared" si="468"/>
        <v>0</v>
      </c>
      <c r="AI163" s="49">
        <f>_xlfn.IFNA(VLOOKUP($I163,'ประกาศราคาZ-Makro'!$A:$K,9,FALSE),0)</f>
        <v>0</v>
      </c>
      <c r="AJ163" s="47"/>
      <c r="AK163" s="36"/>
      <c r="AL163" s="50">
        <f t="shared" si="436"/>
        <v>0</v>
      </c>
      <c r="AM163" s="49">
        <f>_xlfn.IFNA(VLOOKUP($I163,'ประกาศราคาZ-Makro'!$A:$K,10,FALSE),0)</f>
        <v>0</v>
      </c>
      <c r="AN163" s="47">
        <v>0</v>
      </c>
      <c r="AO163" s="36">
        <v>0</v>
      </c>
      <c r="AP163" s="72">
        <f t="shared" si="219"/>
        <v>0</v>
      </c>
      <c r="AQ163" s="49">
        <f>_xlfn.IFNA(VLOOKUP($I163,'ประกาศราคาZ-Makro'!$A:$K,11,FALSE),0)</f>
        <v>0</v>
      </c>
      <c r="AR163" s="47">
        <v>0</v>
      </c>
      <c r="AS163" s="36">
        <v>0</v>
      </c>
      <c r="AT163" s="50">
        <f t="shared" si="469"/>
        <v>0</v>
      </c>
      <c r="AU163" s="49">
        <f>_xlfn.IFNA(VLOOKUP($I163,'ประกาศราคาZ-Makro'!$A:$L,12,FALSE),0)</f>
        <v>0</v>
      </c>
      <c r="AV163" s="47">
        <v>195</v>
      </c>
      <c r="AW163" s="36">
        <v>196</v>
      </c>
      <c r="AX163" s="50">
        <f t="shared" si="456"/>
        <v>1</v>
      </c>
      <c r="AY163" s="49">
        <f>_xlfn.IFNA(VLOOKUP($I163,'ประกาศราคาZ-Makro'!$A:$M,13,FALSE),0)</f>
        <v>0</v>
      </c>
      <c r="AZ163" s="47">
        <v>195</v>
      </c>
      <c r="BA163" s="36">
        <v>196</v>
      </c>
      <c r="BB163" s="50">
        <f t="shared" si="439"/>
        <v>1</v>
      </c>
      <c r="BC163" s="76"/>
      <c r="BD163" s="2"/>
    </row>
    <row r="164" spans="1:56" x14ac:dyDescent="0.4">
      <c r="A164" s="2" t="s">
        <v>1038</v>
      </c>
      <c r="B164" s="2" t="s">
        <v>1035</v>
      </c>
      <c r="C164" s="2" t="s">
        <v>1037</v>
      </c>
      <c r="D164" s="2" t="s">
        <v>1043</v>
      </c>
      <c r="E164" s="45" t="s">
        <v>1990</v>
      </c>
      <c r="F164" s="73"/>
      <c r="G164" s="42" t="s">
        <v>1989</v>
      </c>
      <c r="H164" s="48" t="s">
        <v>43</v>
      </c>
      <c r="I164" s="35"/>
      <c r="J164" s="56">
        <v>0</v>
      </c>
      <c r="K164" s="49">
        <f>_xlfn.IFNA(VLOOKUP($I164,'ประกาศราคาZ-Makro'!$A:$K,4,FALSE),0)</f>
        <v>0</v>
      </c>
      <c r="L164" s="47">
        <v>0</v>
      </c>
      <c r="M164" s="36">
        <v>0</v>
      </c>
      <c r="N164" s="50">
        <f t="shared" si="429"/>
        <v>0</v>
      </c>
      <c r="O164" s="49">
        <f>_xlfn.IFNA(VLOOKUP($I164,'ประกาศราคาZ-Makro'!$A:$K,5,FALSE),0)</f>
        <v>0</v>
      </c>
      <c r="P164" s="47">
        <v>0</v>
      </c>
      <c r="Q164" s="36">
        <v>0</v>
      </c>
      <c r="R164" s="50">
        <f t="shared" si="467"/>
        <v>0</v>
      </c>
      <c r="S164" s="49">
        <f>_xlfn.IFNA(VLOOKUP($I164,'ประกาศราคาZ-Makro'!$A:$K,6,FALSE),0)</f>
        <v>0</v>
      </c>
      <c r="T164" s="47">
        <v>0</v>
      </c>
      <c r="U164" s="36">
        <v>0</v>
      </c>
      <c r="V164" s="50">
        <f t="shared" si="464"/>
        <v>0</v>
      </c>
      <c r="W164" s="49">
        <f>_xlfn.IFNA(VLOOKUP($I164,'ประกาศราคาZ-Makro'!$A:$K,7,FALSE),0)</f>
        <v>0</v>
      </c>
      <c r="X164" s="47">
        <v>0</v>
      </c>
      <c r="Y164" s="36">
        <v>0</v>
      </c>
      <c r="Z164" s="50">
        <f t="shared" si="465"/>
        <v>0</v>
      </c>
      <c r="AA164" s="49">
        <f>_xlfn.IFNA(VLOOKUP($I164,'ประกาศราคาZ-Makro'!$A:$K,8,FALSE),0)</f>
        <v>0</v>
      </c>
      <c r="AB164" s="47">
        <v>0</v>
      </c>
      <c r="AC164" s="36">
        <v>0</v>
      </c>
      <c r="AD164" s="50">
        <f t="shared" si="466"/>
        <v>0</v>
      </c>
      <c r="AE164" s="49">
        <f>_xlfn.IFNA(VLOOKUP($I164,'ประกาศราคาZ-Makro'!$A:$K,9,FALSE),0)</f>
        <v>0</v>
      </c>
      <c r="AF164" s="47">
        <v>185</v>
      </c>
      <c r="AG164" s="36">
        <v>185</v>
      </c>
      <c r="AH164" s="50">
        <f t="shared" si="468"/>
        <v>0</v>
      </c>
      <c r="AI164" s="49">
        <f>_xlfn.IFNA(VLOOKUP($I164,'ประกาศราคาZ-Makro'!$A:$K,9,FALSE),0)</f>
        <v>0</v>
      </c>
      <c r="AJ164" s="47"/>
      <c r="AK164" s="36"/>
      <c r="AL164" s="50">
        <f t="shared" si="436"/>
        <v>0</v>
      </c>
      <c r="AM164" s="49">
        <f>_xlfn.IFNA(VLOOKUP($I164,'ประกาศราคาZ-Makro'!$A:$K,10,FALSE),0)</f>
        <v>0</v>
      </c>
      <c r="AN164" s="47">
        <v>0</v>
      </c>
      <c r="AO164" s="36">
        <v>0</v>
      </c>
      <c r="AP164" s="72">
        <f t="shared" ref="AP164" si="520">IFERROR(IF(AO164=0,0,AO164-AN164),0)</f>
        <v>0</v>
      </c>
      <c r="AQ164" s="49">
        <f>_xlfn.IFNA(VLOOKUP($I164,'ประกาศราคาZ-Makro'!$A:$K,11,FALSE),0)</f>
        <v>0</v>
      </c>
      <c r="AR164" s="47">
        <v>0</v>
      </c>
      <c r="AS164" s="36">
        <v>0</v>
      </c>
      <c r="AT164" s="50">
        <f t="shared" si="469"/>
        <v>0</v>
      </c>
      <c r="AU164" s="49">
        <f>_xlfn.IFNA(VLOOKUP($I164,'ประกาศราคาZ-Makro'!$A:$L,12,FALSE),0)</f>
        <v>0</v>
      </c>
      <c r="AV164" s="47">
        <v>0</v>
      </c>
      <c r="AW164" s="36">
        <v>0</v>
      </c>
      <c r="AX164" s="50">
        <f t="shared" si="456"/>
        <v>0</v>
      </c>
      <c r="AY164" s="49">
        <f>_xlfn.IFNA(VLOOKUP($I164,'ประกาศราคาZ-Makro'!$A:$M,13,FALSE),0)</f>
        <v>0</v>
      </c>
      <c r="AZ164" s="47">
        <v>0</v>
      </c>
      <c r="BA164" s="36">
        <v>0</v>
      </c>
      <c r="BB164" s="50">
        <f t="shared" si="439"/>
        <v>0</v>
      </c>
      <c r="BC164" s="76"/>
      <c r="BD164" s="2"/>
    </row>
    <row r="165" spans="1:56" x14ac:dyDescent="0.4">
      <c r="A165" s="2" t="s">
        <v>1038</v>
      </c>
      <c r="B165" s="2" t="s">
        <v>1035</v>
      </c>
      <c r="C165" s="2" t="s">
        <v>1037</v>
      </c>
      <c r="D165" s="2" t="s">
        <v>1036</v>
      </c>
      <c r="E165" s="45" t="s">
        <v>1553</v>
      </c>
      <c r="F165" s="73"/>
      <c r="G165" s="71" t="s">
        <v>1554</v>
      </c>
      <c r="H165" s="48" t="s">
        <v>43</v>
      </c>
      <c r="I165" s="35"/>
      <c r="J165" s="56">
        <v>0</v>
      </c>
      <c r="K165" s="49">
        <f>_xlfn.IFNA(VLOOKUP($I165,'ประกาศราคาZ-Makro'!$A:$K,4,FALSE),0)</f>
        <v>0</v>
      </c>
      <c r="L165" s="47">
        <v>0</v>
      </c>
      <c r="M165" s="36">
        <v>0</v>
      </c>
      <c r="N165" s="50">
        <f t="shared" ref="N165" si="521">IFERROR(IF(M165=0,0,M165-L165),0)</f>
        <v>0</v>
      </c>
      <c r="O165" s="49">
        <f>_xlfn.IFNA(VLOOKUP($I165,'ประกาศราคาZ-Makro'!$A:$K,5,FALSE),0)</f>
        <v>0</v>
      </c>
      <c r="P165" s="47">
        <v>190</v>
      </c>
      <c r="Q165" s="36">
        <v>192</v>
      </c>
      <c r="R165" s="50">
        <f t="shared" ref="R165" si="522">IFERROR(IF(Q165=0,0,Q165-P165),0)</f>
        <v>2</v>
      </c>
      <c r="S165" s="49">
        <f>_xlfn.IFNA(VLOOKUP($I165,'ประกาศราคาZ-Makro'!$A:$K,6,FALSE),0)</f>
        <v>0</v>
      </c>
      <c r="T165" s="47">
        <v>0</v>
      </c>
      <c r="U165" s="36">
        <v>0</v>
      </c>
      <c r="V165" s="50">
        <f t="shared" ref="V165" si="523">IFERROR(IF(U165=0,0,U165-T165),0)</f>
        <v>0</v>
      </c>
      <c r="W165" s="49">
        <f>_xlfn.IFNA(VLOOKUP($I165,'ประกาศราคาZ-Makro'!$A:$K,7,FALSE),0)</f>
        <v>0</v>
      </c>
      <c r="X165" s="47">
        <v>0</v>
      </c>
      <c r="Y165" s="36">
        <v>0</v>
      </c>
      <c r="Z165" s="50">
        <f t="shared" ref="Z165" si="524">IFERROR(IF(Y165=0,0,Y165-X165),0)</f>
        <v>0</v>
      </c>
      <c r="AA165" s="49">
        <f>_xlfn.IFNA(VLOOKUP($I165,'ประกาศราคาZ-Makro'!$A:$K,8,FALSE),0)</f>
        <v>0</v>
      </c>
      <c r="AB165" s="47">
        <v>0</v>
      </c>
      <c r="AC165" s="36">
        <v>0</v>
      </c>
      <c r="AD165" s="50">
        <f t="shared" ref="AD165" si="525">IFERROR(IF(AC165=0,0,AC165-AB165),0)</f>
        <v>0</v>
      </c>
      <c r="AE165" s="49">
        <f>_xlfn.IFNA(VLOOKUP($I165,'ประกาศราคาZ-Makro'!$A:$K,9,FALSE),0)</f>
        <v>0</v>
      </c>
      <c r="AF165" s="47">
        <v>0</v>
      </c>
      <c r="AG165" s="36">
        <v>0</v>
      </c>
      <c r="AH165" s="50">
        <f t="shared" ref="AH165" si="526">IFERROR(IF(AG165=0,0,AG165-AF165),0)</f>
        <v>0</v>
      </c>
      <c r="AI165" s="49">
        <f>_xlfn.IFNA(VLOOKUP($I165,'ประกาศราคาZ-Makro'!$A:$K,9,FALSE),0)</f>
        <v>0</v>
      </c>
      <c r="AJ165" s="47"/>
      <c r="AK165" s="36"/>
      <c r="AL165" s="50">
        <f t="shared" si="436"/>
        <v>0</v>
      </c>
      <c r="AM165" s="49">
        <f>_xlfn.IFNA(VLOOKUP($I165,'ประกาศราคาZ-Makro'!$A:$K,10,FALSE),0)</f>
        <v>0</v>
      </c>
      <c r="AN165" s="47">
        <v>0</v>
      </c>
      <c r="AO165" s="36">
        <v>0</v>
      </c>
      <c r="AP165" s="72">
        <f t="shared" si="219"/>
        <v>0</v>
      </c>
      <c r="AQ165" s="49">
        <f>_xlfn.IFNA(VLOOKUP($I165,'ประกาศราคาZ-Makro'!$A:$K,11,FALSE),0)</f>
        <v>0</v>
      </c>
      <c r="AR165" s="47">
        <v>0</v>
      </c>
      <c r="AS165" s="36">
        <v>0</v>
      </c>
      <c r="AT165" s="50">
        <f t="shared" ref="AT165" si="527">IFERROR(IF(AS165=0,0,AS165-AR165),0)</f>
        <v>0</v>
      </c>
      <c r="AU165" s="49">
        <f>_xlfn.IFNA(VLOOKUP($I165,'ประกาศราคาZ-Makro'!$A:$L,12,FALSE),0)</f>
        <v>0</v>
      </c>
      <c r="AV165" s="47">
        <v>195</v>
      </c>
      <c r="AW165" s="36">
        <v>196</v>
      </c>
      <c r="AX165" s="50">
        <f t="shared" ref="AX165" si="528">IFERROR(IF(AW165=0,0,AW165-AV165),0)</f>
        <v>1</v>
      </c>
      <c r="AY165" s="49">
        <f>_xlfn.IFNA(VLOOKUP($I165,'ประกาศราคาZ-Makro'!$A:$M,13,FALSE),0)</f>
        <v>0</v>
      </c>
      <c r="AZ165" s="47">
        <v>195</v>
      </c>
      <c r="BA165" s="36">
        <v>196</v>
      </c>
      <c r="BB165" s="50">
        <f t="shared" ref="BB165" si="529">IFERROR(IF(BA165=0,0,BA165-AZ165),0)</f>
        <v>1</v>
      </c>
      <c r="BC165" s="76"/>
      <c r="BD165" s="2"/>
    </row>
    <row r="166" spans="1:56" x14ac:dyDescent="0.4">
      <c r="A166" s="2" t="s">
        <v>1038</v>
      </c>
      <c r="B166" s="2" t="s">
        <v>1035</v>
      </c>
      <c r="C166" s="2" t="s">
        <v>1037</v>
      </c>
      <c r="D166" s="2" t="s">
        <v>1036</v>
      </c>
      <c r="E166" s="45" t="s">
        <v>92</v>
      </c>
      <c r="F166" s="46" t="s">
        <v>45</v>
      </c>
      <c r="G166" s="71" t="s">
        <v>93</v>
      </c>
      <c r="H166" s="48" t="s">
        <v>43</v>
      </c>
      <c r="I166" s="35"/>
      <c r="J166" s="56">
        <v>0</v>
      </c>
      <c r="K166" s="49">
        <f>_xlfn.IFNA(VLOOKUP($I166,'ประกาศราคาZ-Makro'!$A:$K,4,FALSE),0)</f>
        <v>0</v>
      </c>
      <c r="L166" s="47">
        <v>0</v>
      </c>
      <c r="M166" s="36">
        <v>0</v>
      </c>
      <c r="N166" s="50">
        <f t="shared" si="429"/>
        <v>0</v>
      </c>
      <c r="O166" s="49">
        <f>_xlfn.IFNA(VLOOKUP($I166,'ประกาศราคาZ-Makro'!$A:$K,5,FALSE),0)</f>
        <v>0</v>
      </c>
      <c r="P166" s="47">
        <v>186</v>
      </c>
      <c r="Q166" s="36">
        <v>188</v>
      </c>
      <c r="R166" s="50">
        <f t="shared" si="467"/>
        <v>2</v>
      </c>
      <c r="S166" s="49">
        <f>_xlfn.IFNA(VLOOKUP($I166,'ประกาศราคาZ-Makro'!$A:$K,6,FALSE),0)</f>
        <v>0</v>
      </c>
      <c r="T166" s="47">
        <v>0</v>
      </c>
      <c r="U166" s="36">
        <v>0</v>
      </c>
      <c r="V166" s="50">
        <f t="shared" si="464"/>
        <v>0</v>
      </c>
      <c r="W166" s="49">
        <f>_xlfn.IFNA(VLOOKUP($I166,'ประกาศราคาZ-Makro'!$A:$K,7,FALSE),0)</f>
        <v>0</v>
      </c>
      <c r="X166" s="47">
        <v>0</v>
      </c>
      <c r="Y166" s="36">
        <v>0</v>
      </c>
      <c r="Z166" s="50">
        <f t="shared" si="465"/>
        <v>0</v>
      </c>
      <c r="AA166" s="49">
        <f>_xlfn.IFNA(VLOOKUP($I166,'ประกาศราคาZ-Makro'!$A:$K,8,FALSE),0)</f>
        <v>0</v>
      </c>
      <c r="AB166" s="47">
        <v>0</v>
      </c>
      <c r="AC166" s="36">
        <v>0</v>
      </c>
      <c r="AD166" s="50">
        <f t="shared" si="466"/>
        <v>0</v>
      </c>
      <c r="AE166" s="49">
        <f>_xlfn.IFNA(VLOOKUP($I166,'ประกาศราคาZ-Makro'!$A:$K,9,FALSE),0)</f>
        <v>0</v>
      </c>
      <c r="AF166" s="47">
        <v>0</v>
      </c>
      <c r="AG166" s="36">
        <v>0</v>
      </c>
      <c r="AH166" s="50">
        <f t="shared" si="468"/>
        <v>0</v>
      </c>
      <c r="AI166" s="49">
        <f>_xlfn.IFNA(VLOOKUP($I166,'ประกาศราคาZ-Makro'!$A:$K,9,FALSE),0)</f>
        <v>0</v>
      </c>
      <c r="AJ166" s="47"/>
      <c r="AK166" s="36"/>
      <c r="AL166" s="50">
        <f t="shared" si="436"/>
        <v>0</v>
      </c>
      <c r="AM166" s="49">
        <f>_xlfn.IFNA(VLOOKUP($I166,'ประกาศราคาZ-Makro'!$A:$K,10,FALSE),0)</f>
        <v>0</v>
      </c>
      <c r="AN166" s="47">
        <v>0</v>
      </c>
      <c r="AO166" s="36">
        <v>0</v>
      </c>
      <c r="AP166" s="72">
        <f t="shared" si="219"/>
        <v>0</v>
      </c>
      <c r="AQ166" s="49">
        <f>_xlfn.IFNA(VLOOKUP($I166,'ประกาศราคาZ-Makro'!$A:$K,11,FALSE),0)</f>
        <v>0</v>
      </c>
      <c r="AR166" s="47">
        <v>0</v>
      </c>
      <c r="AS166" s="36">
        <v>0</v>
      </c>
      <c r="AT166" s="50">
        <f t="shared" si="469"/>
        <v>0</v>
      </c>
      <c r="AU166" s="49">
        <f>_xlfn.IFNA(VLOOKUP($I166,'ประกาศราคาZ-Makro'!$A:$L,12,FALSE),0)</f>
        <v>0</v>
      </c>
      <c r="AV166" s="47">
        <v>0</v>
      </c>
      <c r="AW166" s="36">
        <v>0</v>
      </c>
      <c r="AX166" s="50">
        <f t="shared" si="456"/>
        <v>0</v>
      </c>
      <c r="AY166" s="49">
        <f>_xlfn.IFNA(VLOOKUP($I166,'ประกาศราคาZ-Makro'!$A:$M,13,FALSE),0)</f>
        <v>0</v>
      </c>
      <c r="AZ166" s="47">
        <v>0</v>
      </c>
      <c r="BA166" s="36">
        <v>0</v>
      </c>
      <c r="BB166" s="50">
        <f t="shared" si="439"/>
        <v>0</v>
      </c>
      <c r="BC166" s="76"/>
      <c r="BD166" s="2"/>
    </row>
    <row r="167" spans="1:56" x14ac:dyDescent="0.4">
      <c r="A167" s="2" t="s">
        <v>1038</v>
      </c>
      <c r="B167" s="2" t="s">
        <v>1035</v>
      </c>
      <c r="C167" s="2" t="s">
        <v>1037</v>
      </c>
      <c r="D167" s="2" t="s">
        <v>1036</v>
      </c>
      <c r="E167" s="45" t="s">
        <v>1676</v>
      </c>
      <c r="F167" s="46"/>
      <c r="G167" s="37" t="s">
        <v>1675</v>
      </c>
      <c r="H167" s="34" t="s">
        <v>43</v>
      </c>
      <c r="I167" s="35"/>
      <c r="J167" s="56">
        <v>0</v>
      </c>
      <c r="K167" s="49">
        <f>_xlfn.IFNA(VLOOKUP($I167,'ประกาศราคาZ-Makro'!$A:$K,4,FALSE),0)</f>
        <v>0</v>
      </c>
      <c r="L167" s="47">
        <v>0</v>
      </c>
      <c r="M167" s="36">
        <v>0</v>
      </c>
      <c r="N167" s="50">
        <f t="shared" ref="N167" si="530">IFERROR(IF(M167=0,0,M167-L167),0)</f>
        <v>0</v>
      </c>
      <c r="O167" s="49">
        <f>_xlfn.IFNA(VLOOKUP($I167,'ประกาศราคาZ-Makro'!$A:$K,5,FALSE),0)</f>
        <v>0</v>
      </c>
      <c r="P167" s="47" t="s">
        <v>1090</v>
      </c>
      <c r="Q167" s="36" t="s">
        <v>1090</v>
      </c>
      <c r="R167" s="50">
        <f t="shared" ref="R167" si="531">IFERROR(IF(Q167=0,0,Q167-P167),0)</f>
        <v>0</v>
      </c>
      <c r="S167" s="49">
        <f>_xlfn.IFNA(VLOOKUP($I167,'ประกาศราคาZ-Makro'!$A:$K,6,FALSE),0)</f>
        <v>0</v>
      </c>
      <c r="T167" s="47">
        <v>0</v>
      </c>
      <c r="U167" s="36">
        <v>0</v>
      </c>
      <c r="V167" s="50">
        <f t="shared" ref="V167" si="532">IFERROR(IF(U167=0,0,U167-T167),0)</f>
        <v>0</v>
      </c>
      <c r="W167" s="49">
        <f>_xlfn.IFNA(VLOOKUP($I167,'ประกาศราคาZ-Makro'!$A:$K,7,FALSE),0)</f>
        <v>0</v>
      </c>
      <c r="X167" s="47">
        <v>0</v>
      </c>
      <c r="Y167" s="36">
        <v>0</v>
      </c>
      <c r="Z167" s="50">
        <f t="shared" ref="Z167" si="533">IFERROR(IF(Y167=0,0,Y167-X167),0)</f>
        <v>0</v>
      </c>
      <c r="AA167" s="49">
        <f>_xlfn.IFNA(VLOOKUP($I167,'ประกาศราคาZ-Makro'!$A:$K,8,FALSE),0)</f>
        <v>0</v>
      </c>
      <c r="AB167" s="47">
        <v>0</v>
      </c>
      <c r="AC167" s="36">
        <v>0</v>
      </c>
      <c r="AD167" s="50">
        <f t="shared" ref="AD167" si="534">IFERROR(IF(AC167=0,0,AC167-AB167),0)</f>
        <v>0</v>
      </c>
      <c r="AE167" s="49">
        <f>_xlfn.IFNA(VLOOKUP($I167,'ประกาศราคาZ-Makro'!$A:$K,9,FALSE),0)</f>
        <v>0</v>
      </c>
      <c r="AF167" s="47" t="s">
        <v>1090</v>
      </c>
      <c r="AG167" s="36" t="s">
        <v>1090</v>
      </c>
      <c r="AH167" s="50">
        <f t="shared" ref="AH167" si="535">IFERROR(IF(AG167=0,0,AG167-AF167),0)</f>
        <v>0</v>
      </c>
      <c r="AI167" s="49">
        <f>_xlfn.IFNA(VLOOKUP($I167,'ประกาศราคาZ-Makro'!$A:$K,9,FALSE),0)</f>
        <v>0</v>
      </c>
      <c r="AJ167" s="47"/>
      <c r="AK167" s="36"/>
      <c r="AL167" s="50">
        <f t="shared" si="436"/>
        <v>0</v>
      </c>
      <c r="AM167" s="49">
        <f>_xlfn.IFNA(VLOOKUP($I167,'ประกาศราคาZ-Makro'!$A:$K,10,FALSE),0)</f>
        <v>0</v>
      </c>
      <c r="AN167" s="47">
        <v>193</v>
      </c>
      <c r="AO167" s="36">
        <v>196</v>
      </c>
      <c r="AP167" s="72">
        <f t="shared" ref="AP167" si="536">IFERROR(IF(AO167=0,0,AO167-AN167),0)</f>
        <v>3</v>
      </c>
      <c r="AQ167" s="49">
        <f>_xlfn.IFNA(VLOOKUP($I167,'ประกาศราคาZ-Makro'!$A:$K,11,FALSE),0)</f>
        <v>0</v>
      </c>
      <c r="AR167" s="47">
        <v>0</v>
      </c>
      <c r="AS167" s="36">
        <v>0</v>
      </c>
      <c r="AT167" s="50">
        <f t="shared" ref="AT167" si="537">IFERROR(IF(AS167=0,0,AS167-AR167),0)</f>
        <v>0</v>
      </c>
      <c r="AU167" s="49">
        <f>_xlfn.IFNA(VLOOKUP($I167,'ประกาศราคาZ-Makro'!$A:$L,12,FALSE),0)</f>
        <v>0</v>
      </c>
      <c r="AV167" s="47">
        <v>0</v>
      </c>
      <c r="AW167" s="36">
        <v>0</v>
      </c>
      <c r="AX167" s="50">
        <f t="shared" ref="AX167" si="538">IFERROR(IF(AW167=0,0,AW167-AV167),0)</f>
        <v>0</v>
      </c>
      <c r="AY167" s="49">
        <f>_xlfn.IFNA(VLOOKUP($I167,'ประกาศราคาZ-Makro'!$A:$M,13,FALSE),0)</f>
        <v>0</v>
      </c>
      <c r="AZ167" s="47">
        <v>0</v>
      </c>
      <c r="BA167" s="36">
        <v>0</v>
      </c>
      <c r="BB167" s="50">
        <f t="shared" ref="BB167" si="539">IFERROR(IF(BA167=0,0,BA167-AZ167),0)</f>
        <v>0</v>
      </c>
      <c r="BC167" s="76"/>
      <c r="BD167" s="2"/>
    </row>
    <row r="168" spans="1:56" x14ac:dyDescent="0.4">
      <c r="A168" s="2" t="s">
        <v>1038</v>
      </c>
      <c r="B168" s="2" t="s">
        <v>1035</v>
      </c>
      <c r="C168" s="2" t="s">
        <v>1037</v>
      </c>
      <c r="D168" s="2" t="s">
        <v>1036</v>
      </c>
      <c r="E168" s="45" t="s">
        <v>600</v>
      </c>
      <c r="F168" s="46"/>
      <c r="G168" s="37" t="s">
        <v>601</v>
      </c>
      <c r="H168" s="34" t="s">
        <v>43</v>
      </c>
      <c r="I168" s="35"/>
      <c r="J168" s="56">
        <v>0</v>
      </c>
      <c r="K168" s="49">
        <f>_xlfn.IFNA(VLOOKUP($I168,'ประกาศราคาZ-Makro'!$A:$K,4,FALSE),0)</f>
        <v>0</v>
      </c>
      <c r="L168" s="47">
        <v>0</v>
      </c>
      <c r="M168" s="36">
        <v>0</v>
      </c>
      <c r="N168" s="50">
        <f t="shared" si="429"/>
        <v>0</v>
      </c>
      <c r="O168" s="49">
        <f>_xlfn.IFNA(VLOOKUP($I168,'ประกาศราคาZ-Makro'!$A:$K,5,FALSE),0)</f>
        <v>0</v>
      </c>
      <c r="P168" s="47" t="s">
        <v>1090</v>
      </c>
      <c r="Q168" s="36" t="s">
        <v>1090</v>
      </c>
      <c r="R168" s="50">
        <f t="shared" si="467"/>
        <v>0</v>
      </c>
      <c r="S168" s="49">
        <f>_xlfn.IFNA(VLOOKUP($I168,'ประกาศราคาZ-Makro'!$A:$K,6,FALSE),0)</f>
        <v>0</v>
      </c>
      <c r="T168" s="47">
        <v>0</v>
      </c>
      <c r="U168" s="36">
        <v>0</v>
      </c>
      <c r="V168" s="50">
        <f t="shared" si="464"/>
        <v>0</v>
      </c>
      <c r="W168" s="49">
        <f>_xlfn.IFNA(VLOOKUP($I168,'ประกาศราคาZ-Makro'!$A:$K,7,FALSE),0)</f>
        <v>0</v>
      </c>
      <c r="X168" s="47">
        <v>0</v>
      </c>
      <c r="Y168" s="36">
        <v>0</v>
      </c>
      <c r="Z168" s="50">
        <f t="shared" si="465"/>
        <v>0</v>
      </c>
      <c r="AA168" s="49">
        <f>_xlfn.IFNA(VLOOKUP($I168,'ประกาศราคาZ-Makro'!$A:$K,8,FALSE),0)</f>
        <v>0</v>
      </c>
      <c r="AB168" s="47">
        <v>0</v>
      </c>
      <c r="AC168" s="36">
        <v>0</v>
      </c>
      <c r="AD168" s="50">
        <f t="shared" si="466"/>
        <v>0</v>
      </c>
      <c r="AE168" s="49">
        <f>_xlfn.IFNA(VLOOKUP($I168,'ประกาศราคาZ-Makro'!$A:$K,9,FALSE),0)</f>
        <v>0</v>
      </c>
      <c r="AF168" s="47" t="s">
        <v>1090</v>
      </c>
      <c r="AG168" s="36" t="s">
        <v>1090</v>
      </c>
      <c r="AH168" s="50">
        <f t="shared" si="468"/>
        <v>0</v>
      </c>
      <c r="AI168" s="49">
        <f>_xlfn.IFNA(VLOOKUP($I168,'ประกาศราคาZ-Makro'!$A:$K,9,FALSE),0)</f>
        <v>0</v>
      </c>
      <c r="AJ168" s="47"/>
      <c r="AK168" s="36"/>
      <c r="AL168" s="50">
        <f t="shared" si="436"/>
        <v>0</v>
      </c>
      <c r="AM168" s="49">
        <f>_xlfn.IFNA(VLOOKUP($I168,'ประกาศราคาZ-Makro'!$A:$K,10,FALSE),0)</f>
        <v>0</v>
      </c>
      <c r="AN168" s="47">
        <v>165</v>
      </c>
      <c r="AO168" s="36">
        <v>165</v>
      </c>
      <c r="AP168" s="72">
        <f t="shared" si="219"/>
        <v>0</v>
      </c>
      <c r="AQ168" s="49">
        <f>_xlfn.IFNA(VLOOKUP($I168,'ประกาศราคาZ-Makro'!$A:$K,11,FALSE),0)</f>
        <v>0</v>
      </c>
      <c r="AR168" s="47">
        <v>0</v>
      </c>
      <c r="AS168" s="36">
        <v>0</v>
      </c>
      <c r="AT168" s="50">
        <f t="shared" si="469"/>
        <v>0</v>
      </c>
      <c r="AU168" s="49">
        <f>_xlfn.IFNA(VLOOKUP($I168,'ประกาศราคาZ-Makro'!$A:$L,12,FALSE),0)</f>
        <v>0</v>
      </c>
      <c r="AV168" s="47">
        <v>0</v>
      </c>
      <c r="AW168" s="36">
        <v>0</v>
      </c>
      <c r="AX168" s="50">
        <f t="shared" si="456"/>
        <v>0</v>
      </c>
      <c r="AY168" s="49">
        <f>_xlfn.IFNA(VLOOKUP($I168,'ประกาศราคาZ-Makro'!$A:$M,13,FALSE),0)</f>
        <v>0</v>
      </c>
      <c r="AZ168" s="47">
        <v>0</v>
      </c>
      <c r="BA168" s="36">
        <v>0</v>
      </c>
      <c r="BB168" s="50">
        <f t="shared" si="439"/>
        <v>0</v>
      </c>
      <c r="BC168" s="76"/>
      <c r="BD168" s="2"/>
    </row>
    <row r="169" spans="1:56" x14ac:dyDescent="0.4">
      <c r="A169" s="2" t="s">
        <v>1038</v>
      </c>
      <c r="B169" s="2" t="s">
        <v>1035</v>
      </c>
      <c r="C169" s="2" t="s">
        <v>1037</v>
      </c>
      <c r="D169" s="2" t="s">
        <v>1036</v>
      </c>
      <c r="E169" s="45" t="s">
        <v>1588</v>
      </c>
      <c r="F169" s="46"/>
      <c r="G169" s="42" t="s">
        <v>1589</v>
      </c>
      <c r="H169" s="48" t="s">
        <v>43</v>
      </c>
      <c r="I169" s="35"/>
      <c r="J169" s="56">
        <v>0</v>
      </c>
      <c r="K169" s="49">
        <f>_xlfn.IFNA(VLOOKUP($I169,'ประกาศราคาZ-Makro'!$A:$K,4,FALSE),0)</f>
        <v>0</v>
      </c>
      <c r="L169" s="47">
        <v>0</v>
      </c>
      <c r="M169" s="36">
        <v>0</v>
      </c>
      <c r="N169" s="50">
        <f t="shared" ref="N169" si="540">IFERROR(IF(M169=0,0,M169-L169),0)</f>
        <v>0</v>
      </c>
      <c r="O169" s="49">
        <f>_xlfn.IFNA(VLOOKUP($I169,'ประกาศราคาZ-Makro'!$A:$K,5,FALSE),0)</f>
        <v>0</v>
      </c>
      <c r="P169" s="47" t="s">
        <v>1090</v>
      </c>
      <c r="Q169" s="36" t="s">
        <v>1090</v>
      </c>
      <c r="R169" s="50">
        <f t="shared" ref="R169" si="541">IFERROR(IF(Q169=0,0,Q169-P169),0)</f>
        <v>0</v>
      </c>
      <c r="S169" s="49">
        <f>_xlfn.IFNA(VLOOKUP($I169,'ประกาศราคาZ-Makro'!$A:$K,6,FALSE),0)</f>
        <v>0</v>
      </c>
      <c r="T169" s="47">
        <v>0</v>
      </c>
      <c r="U169" s="36">
        <v>0</v>
      </c>
      <c r="V169" s="50">
        <f t="shared" ref="V169" si="542">IFERROR(IF(U169=0,0,U169-T169),0)</f>
        <v>0</v>
      </c>
      <c r="W169" s="49">
        <f>_xlfn.IFNA(VLOOKUP($I169,'ประกาศราคาZ-Makro'!$A:$K,7,FALSE),0)</f>
        <v>0</v>
      </c>
      <c r="X169" s="47">
        <v>0</v>
      </c>
      <c r="Y169" s="36">
        <v>0</v>
      </c>
      <c r="Z169" s="50">
        <f t="shared" ref="Z169" si="543">IFERROR(IF(Y169=0,0,Y169-X169),0)</f>
        <v>0</v>
      </c>
      <c r="AA169" s="49">
        <f>_xlfn.IFNA(VLOOKUP($I169,'ประกาศราคาZ-Makro'!$A:$K,8,FALSE),0)</f>
        <v>0</v>
      </c>
      <c r="AB169" s="47">
        <v>0</v>
      </c>
      <c r="AC169" s="36">
        <v>0</v>
      </c>
      <c r="AD169" s="50">
        <f t="shared" ref="AD169" si="544">IFERROR(IF(AC169=0,0,AC169-AB169),0)</f>
        <v>0</v>
      </c>
      <c r="AE169" s="49">
        <f>_xlfn.IFNA(VLOOKUP($I169,'ประกาศราคาZ-Makro'!$A:$K,9,FALSE),0)</f>
        <v>0</v>
      </c>
      <c r="AF169" s="47" t="s">
        <v>1090</v>
      </c>
      <c r="AG169" s="36" t="s">
        <v>1090</v>
      </c>
      <c r="AH169" s="50">
        <f t="shared" ref="AH169" si="545">IFERROR(IF(AG169=0,0,AG169-AF169),0)</f>
        <v>0</v>
      </c>
      <c r="AI169" s="49">
        <f>_xlfn.IFNA(VLOOKUP($I169,'ประกาศราคาZ-Makro'!$A:$K,9,FALSE),0)</f>
        <v>0</v>
      </c>
      <c r="AJ169" s="47"/>
      <c r="AK169" s="36"/>
      <c r="AL169" s="50">
        <f t="shared" si="436"/>
        <v>0</v>
      </c>
      <c r="AM169" s="49">
        <f>_xlfn.IFNA(VLOOKUP($I169,'ประกาศราคาZ-Makro'!$A:$K,10,FALSE),0)</f>
        <v>0</v>
      </c>
      <c r="AN169" s="47">
        <v>173</v>
      </c>
      <c r="AO169" s="36">
        <v>176</v>
      </c>
      <c r="AP169" s="72">
        <f t="shared" ref="AP169:AP244" si="546">IFERROR(IF(AO169=0,0,AO169-AN169),0)</f>
        <v>3</v>
      </c>
      <c r="AQ169" s="49">
        <f>_xlfn.IFNA(VLOOKUP($I169,'ประกาศราคาZ-Makro'!$A:$K,11,FALSE),0)</f>
        <v>0</v>
      </c>
      <c r="AR169" s="47">
        <v>169</v>
      </c>
      <c r="AS169" s="36">
        <v>172</v>
      </c>
      <c r="AT169" s="50">
        <f t="shared" ref="AT169" si="547">IFERROR(IF(AS169=0,0,AS169-AR169),0)</f>
        <v>3</v>
      </c>
      <c r="AU169" s="49">
        <f>_xlfn.IFNA(VLOOKUP($I169,'ประกาศราคาZ-Makro'!$A:$L,12,FALSE),0)</f>
        <v>0</v>
      </c>
      <c r="AV169" s="47">
        <v>0</v>
      </c>
      <c r="AW169" s="36">
        <v>0</v>
      </c>
      <c r="AX169" s="50">
        <f t="shared" ref="AX169" si="548">IFERROR(IF(AW169=0,0,AW169-AV169),0)</f>
        <v>0</v>
      </c>
      <c r="AY169" s="49">
        <f>_xlfn.IFNA(VLOOKUP($I169,'ประกาศราคาZ-Makro'!$A:$M,13,FALSE),0)</f>
        <v>0</v>
      </c>
      <c r="AZ169" s="47">
        <v>0</v>
      </c>
      <c r="BA169" s="36">
        <v>0</v>
      </c>
      <c r="BB169" s="50">
        <f t="shared" ref="BB169" si="549">IFERROR(IF(BA169=0,0,BA169-AZ169),0)</f>
        <v>0</v>
      </c>
      <c r="BC169" s="76"/>
      <c r="BD169" s="2"/>
    </row>
    <row r="170" spans="1:56" x14ac:dyDescent="0.4">
      <c r="A170" s="2" t="s">
        <v>1038</v>
      </c>
      <c r="B170" s="2" t="s">
        <v>1035</v>
      </c>
      <c r="C170" s="2" t="s">
        <v>1037</v>
      </c>
      <c r="D170" s="2" t="s">
        <v>1036</v>
      </c>
      <c r="E170" s="45" t="s">
        <v>537</v>
      </c>
      <c r="F170" s="46" t="s">
        <v>45</v>
      </c>
      <c r="G170" s="37" t="s">
        <v>538</v>
      </c>
      <c r="H170" s="34" t="s">
        <v>43</v>
      </c>
      <c r="I170" s="35"/>
      <c r="J170" s="56">
        <v>0</v>
      </c>
      <c r="K170" s="49">
        <f>_xlfn.IFNA(VLOOKUP($I170,'ประกาศราคาZ-Makro'!$A:$K,4,FALSE),0)</f>
        <v>0</v>
      </c>
      <c r="L170" s="47">
        <v>0</v>
      </c>
      <c r="M170" s="36">
        <v>0</v>
      </c>
      <c r="N170" s="50">
        <f t="shared" si="429"/>
        <v>0</v>
      </c>
      <c r="O170" s="49">
        <f>_xlfn.IFNA(VLOOKUP($I170,'ประกาศราคาZ-Makro'!$A:$K,5,FALSE),0)</f>
        <v>0</v>
      </c>
      <c r="P170" s="47">
        <v>0</v>
      </c>
      <c r="Q170" s="36">
        <v>0</v>
      </c>
      <c r="R170" s="50">
        <f t="shared" si="467"/>
        <v>0</v>
      </c>
      <c r="S170" s="49">
        <f>_xlfn.IFNA(VLOOKUP($I170,'ประกาศราคาZ-Makro'!$A:$K,6,FALSE),0)</f>
        <v>0</v>
      </c>
      <c r="T170" s="47">
        <v>0</v>
      </c>
      <c r="U170" s="36">
        <v>0</v>
      </c>
      <c r="V170" s="50">
        <f t="shared" si="464"/>
        <v>0</v>
      </c>
      <c r="W170" s="49">
        <f>_xlfn.IFNA(VLOOKUP($I170,'ประกาศราคาZ-Makro'!$A:$K,7,FALSE),0)</f>
        <v>0</v>
      </c>
      <c r="X170" s="47">
        <v>0</v>
      </c>
      <c r="Y170" s="36">
        <v>0</v>
      </c>
      <c r="Z170" s="50">
        <f t="shared" si="465"/>
        <v>0</v>
      </c>
      <c r="AA170" s="49">
        <f>_xlfn.IFNA(VLOOKUP($I170,'ประกาศราคาZ-Makro'!$A:$K,8,FALSE),0)</f>
        <v>0</v>
      </c>
      <c r="AB170" s="47">
        <v>0</v>
      </c>
      <c r="AC170" s="36">
        <v>0</v>
      </c>
      <c r="AD170" s="50">
        <f t="shared" si="466"/>
        <v>0</v>
      </c>
      <c r="AE170" s="49">
        <f>_xlfn.IFNA(VLOOKUP($I170,'ประกาศราคาZ-Makro'!$A:$K,9,FALSE),0)</f>
        <v>0</v>
      </c>
      <c r="AF170" s="47">
        <v>0</v>
      </c>
      <c r="AG170" s="36">
        <v>0</v>
      </c>
      <c r="AH170" s="50">
        <f t="shared" si="468"/>
        <v>0</v>
      </c>
      <c r="AI170" s="49">
        <f>_xlfn.IFNA(VLOOKUP($I170,'ประกาศราคาZ-Makro'!$A:$K,9,FALSE),0)</f>
        <v>0</v>
      </c>
      <c r="AJ170" s="47"/>
      <c r="AK170" s="36"/>
      <c r="AL170" s="50">
        <f t="shared" si="436"/>
        <v>0</v>
      </c>
      <c r="AM170" s="49">
        <f>_xlfn.IFNA(VLOOKUP($I170,'ประกาศราคาZ-Makro'!$A:$K,10,FALSE),0)</f>
        <v>0</v>
      </c>
      <c r="AN170" s="47">
        <v>141</v>
      </c>
      <c r="AO170" s="36">
        <v>141</v>
      </c>
      <c r="AP170" s="72">
        <f t="shared" si="546"/>
        <v>0</v>
      </c>
      <c r="AQ170" s="49">
        <f>_xlfn.IFNA(VLOOKUP($I170,'ประกาศราคาZ-Makro'!$A:$K,11,FALSE),0)</f>
        <v>0</v>
      </c>
      <c r="AR170" s="47">
        <v>159</v>
      </c>
      <c r="AS170" s="36">
        <v>162</v>
      </c>
      <c r="AT170" s="50">
        <f t="shared" si="469"/>
        <v>3</v>
      </c>
      <c r="AU170" s="49">
        <f>_xlfn.IFNA(VLOOKUP($I170,'ประกาศราคาZ-Makro'!$A:$L,12,FALSE),0)</f>
        <v>0</v>
      </c>
      <c r="AV170" s="47">
        <v>177</v>
      </c>
      <c r="AW170" s="36">
        <v>178</v>
      </c>
      <c r="AX170" s="50">
        <f t="shared" si="456"/>
        <v>1</v>
      </c>
      <c r="AY170" s="49">
        <f>_xlfn.IFNA(VLOOKUP($I170,'ประกาศราคาZ-Makro'!$A:$M,13,FALSE),0)</f>
        <v>0</v>
      </c>
      <c r="AZ170" s="47">
        <v>177</v>
      </c>
      <c r="BA170" s="36">
        <v>178</v>
      </c>
      <c r="BB170" s="50">
        <f t="shared" si="439"/>
        <v>1</v>
      </c>
      <c r="BC170" s="76"/>
      <c r="BD170" s="2"/>
    </row>
    <row r="171" spans="1:56" x14ac:dyDescent="0.4">
      <c r="A171" s="2" t="s">
        <v>1038</v>
      </c>
      <c r="B171" s="2" t="s">
        <v>1035</v>
      </c>
      <c r="C171" s="2" t="s">
        <v>1037</v>
      </c>
      <c r="D171" s="2" t="s">
        <v>1036</v>
      </c>
      <c r="E171" s="45" t="s">
        <v>1443</v>
      </c>
      <c r="F171" s="46"/>
      <c r="G171" s="42" t="s">
        <v>1444</v>
      </c>
      <c r="H171" s="48" t="s">
        <v>43</v>
      </c>
      <c r="I171" s="35"/>
      <c r="J171" s="56">
        <v>0</v>
      </c>
      <c r="K171" s="49">
        <f>_xlfn.IFNA(VLOOKUP($I171,'ประกาศราคาZ-Makro'!$A:$K,4,FALSE),0)</f>
        <v>0</v>
      </c>
      <c r="L171" s="47">
        <v>0</v>
      </c>
      <c r="M171" s="36">
        <v>0</v>
      </c>
      <c r="N171" s="50">
        <f t="shared" ref="N171" si="550">IFERROR(IF(M171=0,0,M171-L171),0)</f>
        <v>0</v>
      </c>
      <c r="O171" s="49">
        <f>_xlfn.IFNA(VLOOKUP($I171,'ประกาศราคาZ-Makro'!$A:$K,5,FALSE),0)</f>
        <v>0</v>
      </c>
      <c r="P171" s="47">
        <v>0</v>
      </c>
      <c r="Q171" s="36">
        <v>0</v>
      </c>
      <c r="R171" s="50">
        <f t="shared" ref="R171" si="551">IFERROR(IF(Q171=0,0,Q171-P171),0)</f>
        <v>0</v>
      </c>
      <c r="S171" s="49">
        <f>_xlfn.IFNA(VLOOKUP($I171,'ประกาศราคาZ-Makro'!$A:$K,6,FALSE),0)</f>
        <v>0</v>
      </c>
      <c r="T171" s="47">
        <v>0</v>
      </c>
      <c r="U171" s="36">
        <v>0</v>
      </c>
      <c r="V171" s="50">
        <f t="shared" ref="V171" si="552">IFERROR(IF(U171=0,0,U171-T171),0)</f>
        <v>0</v>
      </c>
      <c r="W171" s="49">
        <f>_xlfn.IFNA(VLOOKUP($I171,'ประกาศราคาZ-Makro'!$A:$K,7,FALSE),0)</f>
        <v>0</v>
      </c>
      <c r="X171" s="47">
        <v>0</v>
      </c>
      <c r="Y171" s="36">
        <v>0</v>
      </c>
      <c r="Z171" s="50">
        <f t="shared" ref="Z171" si="553">IFERROR(IF(Y171=0,0,Y171-X171),0)</f>
        <v>0</v>
      </c>
      <c r="AA171" s="49">
        <f>_xlfn.IFNA(VLOOKUP($I171,'ประกาศราคาZ-Makro'!$A:$K,8,FALSE),0)</f>
        <v>0</v>
      </c>
      <c r="AB171" s="47">
        <v>0</v>
      </c>
      <c r="AC171" s="36">
        <v>0</v>
      </c>
      <c r="AD171" s="50">
        <f t="shared" ref="AD171" si="554">IFERROR(IF(AC171=0,0,AC171-AB171),0)</f>
        <v>0</v>
      </c>
      <c r="AE171" s="49">
        <f>_xlfn.IFNA(VLOOKUP($I171,'ประกาศราคาZ-Makro'!$A:$K,9,FALSE),0)</f>
        <v>0</v>
      </c>
      <c r="AF171" s="47">
        <v>0</v>
      </c>
      <c r="AG171" s="36">
        <v>0</v>
      </c>
      <c r="AH171" s="50">
        <f t="shared" ref="AH171" si="555">IFERROR(IF(AG171=0,0,AG171-AF171),0)</f>
        <v>0</v>
      </c>
      <c r="AI171" s="49">
        <f>_xlfn.IFNA(VLOOKUP($I171,'ประกาศราคาZ-Makro'!$A:$K,9,FALSE),0)</f>
        <v>0</v>
      </c>
      <c r="AJ171" s="47"/>
      <c r="AK171" s="36"/>
      <c r="AL171" s="50">
        <f t="shared" si="436"/>
        <v>0</v>
      </c>
      <c r="AM171" s="49">
        <f>_xlfn.IFNA(VLOOKUP($I171,'ประกาศราคาZ-Makro'!$A:$K,10,FALSE),0)</f>
        <v>0</v>
      </c>
      <c r="AN171" s="47">
        <v>0</v>
      </c>
      <c r="AO171" s="36">
        <v>0</v>
      </c>
      <c r="AP171" s="72">
        <f t="shared" si="546"/>
        <v>0</v>
      </c>
      <c r="AQ171" s="49">
        <f>_xlfn.IFNA(VLOOKUP($I171,'ประกาศราคาZ-Makro'!$A:$K,11,FALSE),0)</f>
        <v>0</v>
      </c>
      <c r="AR171" s="47">
        <v>164</v>
      </c>
      <c r="AS171" s="36">
        <v>167</v>
      </c>
      <c r="AT171" s="50">
        <f t="shared" ref="AT171" si="556">IFERROR(IF(AS171=0,0,AS171-AR171),0)</f>
        <v>3</v>
      </c>
      <c r="AU171" s="49">
        <f>_xlfn.IFNA(VLOOKUP($I171,'ประกาศราคาZ-Makro'!$A:$L,12,FALSE),0)</f>
        <v>0</v>
      </c>
      <c r="AV171" s="47">
        <v>0</v>
      </c>
      <c r="AW171" s="36">
        <v>0</v>
      </c>
      <c r="AX171" s="50">
        <f t="shared" ref="AX171" si="557">IFERROR(IF(AW171=0,0,AW171-AV171),0)</f>
        <v>0</v>
      </c>
      <c r="AY171" s="49">
        <f>_xlfn.IFNA(VLOOKUP($I171,'ประกาศราคาZ-Makro'!$A:$M,13,FALSE),0)</f>
        <v>0</v>
      </c>
      <c r="AZ171" s="47">
        <v>0</v>
      </c>
      <c r="BA171" s="36">
        <v>0</v>
      </c>
      <c r="BB171" s="50">
        <f t="shared" si="439"/>
        <v>0</v>
      </c>
      <c r="BC171" s="76"/>
      <c r="BD171" s="2"/>
    </row>
    <row r="172" spans="1:56" x14ac:dyDescent="0.4">
      <c r="A172" s="2" t="s">
        <v>1038</v>
      </c>
      <c r="B172" s="2" t="s">
        <v>1035</v>
      </c>
      <c r="C172" s="2" t="s">
        <v>1037</v>
      </c>
      <c r="D172" s="2" t="s">
        <v>1036</v>
      </c>
      <c r="E172" s="45" t="s">
        <v>44</v>
      </c>
      <c r="F172" s="46" t="s">
        <v>45</v>
      </c>
      <c r="G172" s="37" t="s">
        <v>46</v>
      </c>
      <c r="H172" s="34" t="s">
        <v>43</v>
      </c>
      <c r="I172" s="35"/>
      <c r="J172" s="56">
        <v>0</v>
      </c>
      <c r="K172" s="49">
        <f>_xlfn.IFNA(VLOOKUP($I172,'ประกาศราคาZ-Makro'!$A:$K,4,FALSE),0)</f>
        <v>0</v>
      </c>
      <c r="L172" s="47">
        <v>0</v>
      </c>
      <c r="M172" s="36">
        <v>0</v>
      </c>
      <c r="N172" s="50">
        <f t="shared" si="429"/>
        <v>0</v>
      </c>
      <c r="O172" s="49">
        <f>_xlfn.IFNA(VLOOKUP($I172,'ประกาศราคาZ-Makro'!$A:$K,5,FALSE),0)</f>
        <v>0</v>
      </c>
      <c r="P172" s="47">
        <v>0</v>
      </c>
      <c r="Q172" s="36">
        <v>0</v>
      </c>
      <c r="R172" s="50">
        <f t="shared" si="467"/>
        <v>0</v>
      </c>
      <c r="S172" s="49">
        <f>_xlfn.IFNA(VLOOKUP($I172,'ประกาศราคาZ-Makro'!$A:$K,6,FALSE),0)</f>
        <v>0</v>
      </c>
      <c r="T172" s="47">
        <v>0</v>
      </c>
      <c r="U172" s="36">
        <v>0</v>
      </c>
      <c r="V172" s="50">
        <f t="shared" si="464"/>
        <v>0</v>
      </c>
      <c r="W172" s="49">
        <f>_xlfn.IFNA(VLOOKUP($I172,'ประกาศราคาZ-Makro'!$A:$K,7,FALSE),0)</f>
        <v>0</v>
      </c>
      <c r="X172" s="47">
        <v>0</v>
      </c>
      <c r="Y172" s="36">
        <v>0</v>
      </c>
      <c r="Z172" s="50">
        <f t="shared" si="465"/>
        <v>0</v>
      </c>
      <c r="AA172" s="49">
        <f>_xlfn.IFNA(VLOOKUP($I172,'ประกาศราคาZ-Makro'!$A:$K,8,FALSE),0)</f>
        <v>0</v>
      </c>
      <c r="AB172" s="47">
        <v>0</v>
      </c>
      <c r="AC172" s="36">
        <v>0</v>
      </c>
      <c r="AD172" s="50">
        <f t="shared" si="466"/>
        <v>0</v>
      </c>
      <c r="AE172" s="49">
        <f>_xlfn.IFNA(VLOOKUP($I172,'ประกาศราคาZ-Makro'!$A:$K,9,FALSE),0)</f>
        <v>0</v>
      </c>
      <c r="AF172" s="47">
        <v>169</v>
      </c>
      <c r="AG172" s="36">
        <v>169</v>
      </c>
      <c r="AH172" s="50">
        <f t="shared" si="468"/>
        <v>0</v>
      </c>
      <c r="AI172" s="49">
        <f>_xlfn.IFNA(VLOOKUP($I172,'ประกาศราคาZ-Makro'!$A:$K,9,FALSE),0)</f>
        <v>0</v>
      </c>
      <c r="AJ172" s="47"/>
      <c r="AK172" s="36"/>
      <c r="AL172" s="50">
        <f t="shared" si="436"/>
        <v>0</v>
      </c>
      <c r="AM172" s="49">
        <f>_xlfn.IFNA(VLOOKUP($I172,'ประกาศราคาZ-Makro'!$A:$K,10,FALSE),0)</f>
        <v>0</v>
      </c>
      <c r="AN172" s="47">
        <v>0</v>
      </c>
      <c r="AO172" s="36">
        <v>0</v>
      </c>
      <c r="AP172" s="72">
        <f t="shared" si="546"/>
        <v>0</v>
      </c>
      <c r="AQ172" s="49">
        <f>_xlfn.IFNA(VLOOKUP($I172,'ประกาศราคาZ-Makro'!$A:$K,11,FALSE),0)</f>
        <v>0</v>
      </c>
      <c r="AR172" s="47">
        <v>0</v>
      </c>
      <c r="AS172" s="36">
        <v>0</v>
      </c>
      <c r="AT172" s="50">
        <f t="shared" si="469"/>
        <v>0</v>
      </c>
      <c r="AU172" s="49">
        <f>_xlfn.IFNA(VLOOKUP($I172,'ประกาศราคาZ-Makro'!$A:$L,12,FALSE),0)</f>
        <v>0</v>
      </c>
      <c r="AV172" s="47">
        <v>0</v>
      </c>
      <c r="AW172" s="36">
        <v>0</v>
      </c>
      <c r="AX172" s="50">
        <f t="shared" si="456"/>
        <v>0</v>
      </c>
      <c r="AY172" s="49">
        <f>_xlfn.IFNA(VLOOKUP($I172,'ประกาศราคาZ-Makro'!$A:$M,13,FALSE),0)</f>
        <v>0</v>
      </c>
      <c r="AZ172" s="47">
        <v>0</v>
      </c>
      <c r="BA172" s="36">
        <v>0</v>
      </c>
      <c r="BB172" s="50">
        <f t="shared" si="439"/>
        <v>0</v>
      </c>
      <c r="BC172" s="76"/>
      <c r="BD172" s="2"/>
    </row>
    <row r="173" spans="1:56" x14ac:dyDescent="0.4">
      <c r="A173" s="2" t="s">
        <v>1038</v>
      </c>
      <c r="B173" s="2" t="s">
        <v>1035</v>
      </c>
      <c r="C173" s="2" t="s">
        <v>1037</v>
      </c>
      <c r="D173" s="2" t="s">
        <v>1036</v>
      </c>
      <c r="E173" s="45" t="s">
        <v>78</v>
      </c>
      <c r="F173" s="46" t="s">
        <v>45</v>
      </c>
      <c r="G173" s="40" t="s">
        <v>79</v>
      </c>
      <c r="H173" s="34" t="s">
        <v>43</v>
      </c>
      <c r="I173" s="35"/>
      <c r="J173" s="56">
        <v>0</v>
      </c>
      <c r="K173" s="49">
        <f>_xlfn.IFNA(VLOOKUP($I173,'ประกาศราคาZ-Makro'!$A:$K,4,FALSE),0)</f>
        <v>0</v>
      </c>
      <c r="L173" s="47">
        <v>0</v>
      </c>
      <c r="M173" s="36">
        <v>0</v>
      </c>
      <c r="N173" s="50">
        <f t="shared" si="429"/>
        <v>0</v>
      </c>
      <c r="O173" s="49">
        <f>_xlfn.IFNA(VLOOKUP($I173,'ประกาศราคาZ-Makro'!$A:$K,5,FALSE),0)</f>
        <v>0</v>
      </c>
      <c r="P173" s="47">
        <v>0</v>
      </c>
      <c r="Q173" s="36">
        <v>0</v>
      </c>
      <c r="R173" s="50">
        <f t="shared" si="467"/>
        <v>0</v>
      </c>
      <c r="S173" s="49">
        <f>_xlfn.IFNA(VLOOKUP($I173,'ประกาศราคาZ-Makro'!$A:$K,6,FALSE),0)</f>
        <v>0</v>
      </c>
      <c r="T173" s="47">
        <v>0</v>
      </c>
      <c r="U173" s="36">
        <v>0</v>
      </c>
      <c r="V173" s="50">
        <f t="shared" si="464"/>
        <v>0</v>
      </c>
      <c r="W173" s="49">
        <f>_xlfn.IFNA(VLOOKUP($I173,'ประกาศราคาZ-Makro'!$A:$K,7,FALSE),0)</f>
        <v>0</v>
      </c>
      <c r="X173" s="47">
        <v>0</v>
      </c>
      <c r="Y173" s="36">
        <v>0</v>
      </c>
      <c r="Z173" s="50">
        <f t="shared" si="465"/>
        <v>0</v>
      </c>
      <c r="AA173" s="49">
        <f>_xlfn.IFNA(VLOOKUP($I173,'ประกาศราคาZ-Makro'!$A:$K,8,FALSE),0)</f>
        <v>0</v>
      </c>
      <c r="AB173" s="47">
        <v>0</v>
      </c>
      <c r="AC173" s="36">
        <v>0</v>
      </c>
      <c r="AD173" s="50">
        <f t="shared" si="466"/>
        <v>0</v>
      </c>
      <c r="AE173" s="49">
        <f>_xlfn.IFNA(VLOOKUP($I173,'ประกาศราคาZ-Makro'!$A:$K,9,FALSE),0)</f>
        <v>0</v>
      </c>
      <c r="AF173" s="47">
        <v>189</v>
      </c>
      <c r="AG173" s="36">
        <v>189</v>
      </c>
      <c r="AH173" s="50">
        <f t="shared" si="468"/>
        <v>0</v>
      </c>
      <c r="AI173" s="49">
        <f>_xlfn.IFNA(VLOOKUP($I173,'ประกาศราคาZ-Makro'!$A:$K,9,FALSE),0)</f>
        <v>0</v>
      </c>
      <c r="AJ173" s="47"/>
      <c r="AK173" s="36"/>
      <c r="AL173" s="50">
        <f t="shared" si="436"/>
        <v>0</v>
      </c>
      <c r="AM173" s="49">
        <f>_xlfn.IFNA(VLOOKUP($I173,'ประกาศราคาZ-Makro'!$A:$K,10,FALSE),0)</f>
        <v>0</v>
      </c>
      <c r="AN173" s="47">
        <v>0</v>
      </c>
      <c r="AO173" s="36">
        <v>0</v>
      </c>
      <c r="AP173" s="72">
        <f t="shared" si="546"/>
        <v>0</v>
      </c>
      <c r="AQ173" s="49">
        <f>_xlfn.IFNA(VLOOKUP($I173,'ประกาศราคาZ-Makro'!$A:$K,11,FALSE),0)</f>
        <v>0</v>
      </c>
      <c r="AR173" s="47">
        <v>0</v>
      </c>
      <c r="AS173" s="36">
        <v>0</v>
      </c>
      <c r="AT173" s="50">
        <f t="shared" si="469"/>
        <v>0</v>
      </c>
      <c r="AU173" s="49">
        <f>_xlfn.IFNA(VLOOKUP($I173,'ประกาศราคาZ-Makro'!$A:$L,12,FALSE),0)</f>
        <v>0</v>
      </c>
      <c r="AV173" s="47">
        <v>191</v>
      </c>
      <c r="AW173" s="36">
        <v>192</v>
      </c>
      <c r="AX173" s="50">
        <f t="shared" si="456"/>
        <v>1</v>
      </c>
      <c r="AY173" s="49">
        <f>_xlfn.IFNA(VLOOKUP($I173,'ประกาศราคาZ-Makro'!$A:$M,13,FALSE),0)</f>
        <v>0</v>
      </c>
      <c r="AZ173" s="47">
        <v>191</v>
      </c>
      <c r="BA173" s="36">
        <v>192</v>
      </c>
      <c r="BB173" s="50">
        <f t="shared" si="439"/>
        <v>1</v>
      </c>
      <c r="BC173" s="76"/>
      <c r="BD173" s="2"/>
    </row>
    <row r="174" spans="1:56" x14ac:dyDescent="0.4">
      <c r="A174" s="2" t="s">
        <v>1038</v>
      </c>
      <c r="B174" s="2" t="s">
        <v>1035</v>
      </c>
      <c r="C174" s="2" t="s">
        <v>1037</v>
      </c>
      <c r="D174" s="2" t="s">
        <v>1036</v>
      </c>
      <c r="E174" s="45" t="s">
        <v>82</v>
      </c>
      <c r="F174" s="46" t="s">
        <v>45</v>
      </c>
      <c r="G174" s="42" t="s">
        <v>83</v>
      </c>
      <c r="H174" s="48" t="s">
        <v>43</v>
      </c>
      <c r="I174" s="58"/>
      <c r="J174" s="57">
        <v>0</v>
      </c>
      <c r="K174" s="49">
        <f>_xlfn.IFNA(VLOOKUP($I174,'ประกาศราคาZ-Makro'!$A:$K,4,FALSE),0)</f>
        <v>0</v>
      </c>
      <c r="L174" s="47">
        <v>0</v>
      </c>
      <c r="M174" s="36">
        <v>0</v>
      </c>
      <c r="N174" s="50">
        <f t="shared" si="429"/>
        <v>0</v>
      </c>
      <c r="O174" s="49">
        <f>_xlfn.IFNA(VLOOKUP($I174,'ประกาศราคาZ-Makro'!$A:$K,5,FALSE),0)</f>
        <v>0</v>
      </c>
      <c r="P174" s="47">
        <v>0</v>
      </c>
      <c r="Q174" s="36">
        <v>0</v>
      </c>
      <c r="R174" s="50">
        <f t="shared" si="467"/>
        <v>0</v>
      </c>
      <c r="S174" s="49">
        <f>_xlfn.IFNA(VLOOKUP($I174,'ประกาศราคาZ-Makro'!$A:$K,6,FALSE),0)</f>
        <v>0</v>
      </c>
      <c r="T174" s="47">
        <v>0</v>
      </c>
      <c r="U174" s="36">
        <v>0</v>
      </c>
      <c r="V174" s="50">
        <f t="shared" si="464"/>
        <v>0</v>
      </c>
      <c r="W174" s="49">
        <f>_xlfn.IFNA(VLOOKUP($I174,'ประกาศราคาZ-Makro'!$A:$K,7,FALSE),0)</f>
        <v>0</v>
      </c>
      <c r="X174" s="47">
        <v>0</v>
      </c>
      <c r="Y174" s="36">
        <v>0</v>
      </c>
      <c r="Z174" s="50">
        <f t="shared" si="465"/>
        <v>0</v>
      </c>
      <c r="AA174" s="49">
        <f>_xlfn.IFNA(VLOOKUP($I174,'ประกาศราคาZ-Makro'!$A:$K,8,FALSE),0)</f>
        <v>0</v>
      </c>
      <c r="AB174" s="47">
        <v>0</v>
      </c>
      <c r="AC174" s="36">
        <v>0</v>
      </c>
      <c r="AD174" s="50">
        <f t="shared" si="466"/>
        <v>0</v>
      </c>
      <c r="AE174" s="49">
        <f>_xlfn.IFNA(VLOOKUP($I174,'ประกาศราคาZ-Makro'!$A:$K,9,FALSE),0)</f>
        <v>0</v>
      </c>
      <c r="AF174" s="47">
        <v>207</v>
      </c>
      <c r="AG174" s="36">
        <v>207</v>
      </c>
      <c r="AH174" s="50">
        <f t="shared" si="468"/>
        <v>0</v>
      </c>
      <c r="AI174" s="49">
        <f>_xlfn.IFNA(VLOOKUP($I174,'ประกาศราคาZ-Makro'!$A:$K,9,FALSE),0)</f>
        <v>0</v>
      </c>
      <c r="AJ174" s="47"/>
      <c r="AK174" s="36"/>
      <c r="AL174" s="50">
        <f t="shared" si="436"/>
        <v>0</v>
      </c>
      <c r="AM174" s="49">
        <f>_xlfn.IFNA(VLOOKUP($I174,'ประกาศราคาZ-Makro'!$A:$K,10,FALSE),0)</f>
        <v>0</v>
      </c>
      <c r="AN174" s="47">
        <v>0</v>
      </c>
      <c r="AO174" s="36">
        <v>0</v>
      </c>
      <c r="AP174" s="72">
        <f t="shared" si="546"/>
        <v>0</v>
      </c>
      <c r="AQ174" s="49">
        <f>_xlfn.IFNA(VLOOKUP($I174,'ประกาศราคาZ-Makro'!$A:$K,11,FALSE),0)</f>
        <v>0</v>
      </c>
      <c r="AR174" s="47">
        <v>0</v>
      </c>
      <c r="AS174" s="36">
        <v>0</v>
      </c>
      <c r="AT174" s="50">
        <f t="shared" si="469"/>
        <v>0</v>
      </c>
      <c r="AU174" s="49">
        <f>_xlfn.IFNA(VLOOKUP($I174,'ประกาศราคาZ-Makro'!$A:$L,12,FALSE),0)</f>
        <v>0</v>
      </c>
      <c r="AV174" s="47">
        <v>199</v>
      </c>
      <c r="AW174" s="36">
        <v>200</v>
      </c>
      <c r="AX174" s="50">
        <f t="shared" si="456"/>
        <v>1</v>
      </c>
      <c r="AY174" s="49">
        <f>_xlfn.IFNA(VLOOKUP($I174,'ประกาศราคาZ-Makro'!$A:$M,13,FALSE),0)</f>
        <v>0</v>
      </c>
      <c r="AZ174" s="47">
        <v>199</v>
      </c>
      <c r="BA174" s="36">
        <v>200</v>
      </c>
      <c r="BB174" s="50">
        <f t="shared" si="439"/>
        <v>1</v>
      </c>
      <c r="BC174" s="76"/>
      <c r="BD174" s="2"/>
    </row>
    <row r="175" spans="1:56" x14ac:dyDescent="0.4">
      <c r="A175" s="2" t="s">
        <v>1038</v>
      </c>
      <c r="B175" s="2" t="s">
        <v>1035</v>
      </c>
      <c r="C175" s="2" t="s">
        <v>1037</v>
      </c>
      <c r="D175" s="2" t="s">
        <v>1036</v>
      </c>
      <c r="E175" s="45" t="s">
        <v>80</v>
      </c>
      <c r="F175" s="46" t="s">
        <v>45</v>
      </c>
      <c r="G175" s="37" t="s">
        <v>81</v>
      </c>
      <c r="H175" s="34" t="s">
        <v>43</v>
      </c>
      <c r="I175" s="35"/>
      <c r="J175" s="56">
        <v>0</v>
      </c>
      <c r="K175" s="49">
        <f>_xlfn.IFNA(VLOOKUP($I175,'ประกาศราคาZ-Makro'!$A:$K,4,FALSE),0)</f>
        <v>0</v>
      </c>
      <c r="L175" s="47">
        <v>0</v>
      </c>
      <c r="M175" s="36">
        <v>0</v>
      </c>
      <c r="N175" s="50">
        <f t="shared" si="429"/>
        <v>0</v>
      </c>
      <c r="O175" s="49">
        <f>_xlfn.IFNA(VLOOKUP($I175,'ประกาศราคาZ-Makro'!$A:$K,5,FALSE),0)</f>
        <v>0</v>
      </c>
      <c r="P175" s="47">
        <v>0</v>
      </c>
      <c r="Q175" s="36">
        <v>0</v>
      </c>
      <c r="R175" s="50">
        <f t="shared" si="467"/>
        <v>0</v>
      </c>
      <c r="S175" s="49">
        <f>_xlfn.IFNA(VLOOKUP($I175,'ประกาศราคาZ-Makro'!$A:$K,6,FALSE),0)</f>
        <v>0</v>
      </c>
      <c r="T175" s="47">
        <v>0</v>
      </c>
      <c r="U175" s="36">
        <v>0</v>
      </c>
      <c r="V175" s="50">
        <f t="shared" si="464"/>
        <v>0</v>
      </c>
      <c r="W175" s="49">
        <f>_xlfn.IFNA(VLOOKUP($I175,'ประกาศราคาZ-Makro'!$A:$K,7,FALSE),0)</f>
        <v>0</v>
      </c>
      <c r="X175" s="47">
        <v>0</v>
      </c>
      <c r="Y175" s="36">
        <v>0</v>
      </c>
      <c r="Z175" s="50">
        <f t="shared" si="465"/>
        <v>0</v>
      </c>
      <c r="AA175" s="49">
        <f>_xlfn.IFNA(VLOOKUP($I175,'ประกาศราคาZ-Makro'!$A:$K,8,FALSE),0)</f>
        <v>0</v>
      </c>
      <c r="AB175" s="47">
        <v>0</v>
      </c>
      <c r="AC175" s="36">
        <v>0</v>
      </c>
      <c r="AD175" s="50">
        <f t="shared" si="466"/>
        <v>0</v>
      </c>
      <c r="AE175" s="49">
        <f>_xlfn.IFNA(VLOOKUP($I175,'ประกาศราคาZ-Makro'!$A:$K,9,FALSE),0)</f>
        <v>0</v>
      </c>
      <c r="AF175" s="47">
        <v>208</v>
      </c>
      <c r="AG175" s="36">
        <v>208</v>
      </c>
      <c r="AH175" s="50">
        <f t="shared" si="468"/>
        <v>0</v>
      </c>
      <c r="AI175" s="49">
        <f>_xlfn.IFNA(VLOOKUP($I175,'ประกาศราคาZ-Makro'!$A:$K,9,FALSE),0)</f>
        <v>0</v>
      </c>
      <c r="AJ175" s="47"/>
      <c r="AK175" s="36"/>
      <c r="AL175" s="50">
        <f t="shared" si="436"/>
        <v>0</v>
      </c>
      <c r="AM175" s="49">
        <f>_xlfn.IFNA(VLOOKUP($I175,'ประกาศราคาZ-Makro'!$A:$K,10,FALSE),0)</f>
        <v>0</v>
      </c>
      <c r="AN175" s="47">
        <v>0</v>
      </c>
      <c r="AO175" s="36">
        <v>0</v>
      </c>
      <c r="AP175" s="72">
        <f t="shared" si="546"/>
        <v>0</v>
      </c>
      <c r="AQ175" s="49">
        <f>_xlfn.IFNA(VLOOKUP($I175,'ประกาศราคาZ-Makro'!$A:$K,11,FALSE),0)</f>
        <v>0</v>
      </c>
      <c r="AR175" s="47">
        <v>0</v>
      </c>
      <c r="AS175" s="36">
        <v>0</v>
      </c>
      <c r="AT175" s="50">
        <f t="shared" si="469"/>
        <v>0</v>
      </c>
      <c r="AU175" s="49">
        <f>_xlfn.IFNA(VLOOKUP($I175,'ประกาศราคาZ-Makro'!$A:$L,12,FALSE),0)</f>
        <v>0</v>
      </c>
      <c r="AV175" s="47">
        <v>0</v>
      </c>
      <c r="AW175" s="36">
        <v>0</v>
      </c>
      <c r="AX175" s="50">
        <f t="shared" si="456"/>
        <v>0</v>
      </c>
      <c r="AY175" s="49">
        <f>_xlfn.IFNA(VLOOKUP($I175,'ประกาศราคาZ-Makro'!$A:$M,13,FALSE),0)</f>
        <v>0</v>
      </c>
      <c r="AZ175" s="47">
        <v>0</v>
      </c>
      <c r="BA175" s="36">
        <v>0</v>
      </c>
      <c r="BB175" s="50">
        <f t="shared" si="439"/>
        <v>0</v>
      </c>
      <c r="BC175" s="76"/>
      <c r="BD175" s="2"/>
    </row>
    <row r="176" spans="1:56" x14ac:dyDescent="0.4">
      <c r="A176" s="2" t="s">
        <v>1038</v>
      </c>
      <c r="B176" s="2" t="s">
        <v>1035</v>
      </c>
      <c r="C176" s="2" t="s">
        <v>1037</v>
      </c>
      <c r="D176" s="2" t="s">
        <v>1036</v>
      </c>
      <c r="E176" s="45" t="s">
        <v>84</v>
      </c>
      <c r="F176" s="46"/>
      <c r="G176" s="37" t="s">
        <v>85</v>
      </c>
      <c r="H176" s="34" t="s">
        <v>43</v>
      </c>
      <c r="I176" s="35"/>
      <c r="J176" s="56">
        <v>0</v>
      </c>
      <c r="K176" s="49">
        <f>_xlfn.IFNA(VLOOKUP($I176,'ประกาศราคาZ-Makro'!$A:$K,4,FALSE),0)</f>
        <v>0</v>
      </c>
      <c r="L176" s="47">
        <v>0</v>
      </c>
      <c r="M176" s="36">
        <v>0</v>
      </c>
      <c r="N176" s="50">
        <f t="shared" si="429"/>
        <v>0</v>
      </c>
      <c r="O176" s="49">
        <f>_xlfn.IFNA(VLOOKUP($I176,'ประกาศราคาZ-Makro'!$A:$K,5,FALSE),0)</f>
        <v>0</v>
      </c>
      <c r="P176" s="47">
        <v>0</v>
      </c>
      <c r="Q176" s="36">
        <v>0</v>
      </c>
      <c r="R176" s="50">
        <f t="shared" si="467"/>
        <v>0</v>
      </c>
      <c r="S176" s="49">
        <f>_xlfn.IFNA(VLOOKUP($I176,'ประกาศราคาZ-Makro'!$A:$K,6,FALSE),0)</f>
        <v>0</v>
      </c>
      <c r="T176" s="47">
        <v>0</v>
      </c>
      <c r="U176" s="36">
        <v>0</v>
      </c>
      <c r="V176" s="50">
        <f t="shared" si="464"/>
        <v>0</v>
      </c>
      <c r="W176" s="49">
        <f>_xlfn.IFNA(VLOOKUP($I176,'ประกาศราคาZ-Makro'!$A:$K,7,FALSE),0)</f>
        <v>0</v>
      </c>
      <c r="X176" s="47">
        <v>0</v>
      </c>
      <c r="Y176" s="36">
        <v>0</v>
      </c>
      <c r="Z176" s="50">
        <f t="shared" si="465"/>
        <v>0</v>
      </c>
      <c r="AA176" s="49">
        <f>_xlfn.IFNA(VLOOKUP($I176,'ประกาศราคาZ-Makro'!$A:$K,8,FALSE),0)</f>
        <v>0</v>
      </c>
      <c r="AB176" s="47">
        <v>0</v>
      </c>
      <c r="AC176" s="36">
        <v>0</v>
      </c>
      <c r="AD176" s="50">
        <f t="shared" si="466"/>
        <v>0</v>
      </c>
      <c r="AE176" s="49">
        <f>_xlfn.IFNA(VLOOKUP($I176,'ประกาศราคาZ-Makro'!$A:$K,9,FALSE),0)</f>
        <v>0</v>
      </c>
      <c r="AF176" s="47">
        <v>213</v>
      </c>
      <c r="AG176" s="36">
        <v>213</v>
      </c>
      <c r="AH176" s="50">
        <f t="shared" si="468"/>
        <v>0</v>
      </c>
      <c r="AI176" s="49">
        <f>_xlfn.IFNA(VLOOKUP($I176,'ประกาศราคาZ-Makro'!$A:$K,9,FALSE),0)</f>
        <v>0</v>
      </c>
      <c r="AJ176" s="47"/>
      <c r="AK176" s="36"/>
      <c r="AL176" s="50">
        <f t="shared" si="436"/>
        <v>0</v>
      </c>
      <c r="AM176" s="49">
        <f>_xlfn.IFNA(VLOOKUP($I176,'ประกาศราคาZ-Makro'!$A:$K,10,FALSE),0)</f>
        <v>0</v>
      </c>
      <c r="AN176" s="47">
        <v>0</v>
      </c>
      <c r="AO176" s="36">
        <v>0</v>
      </c>
      <c r="AP176" s="72">
        <f t="shared" si="546"/>
        <v>0</v>
      </c>
      <c r="AQ176" s="49">
        <f>_xlfn.IFNA(VLOOKUP($I176,'ประกาศราคาZ-Makro'!$A:$K,11,FALSE),0)</f>
        <v>0</v>
      </c>
      <c r="AR176" s="47">
        <v>0</v>
      </c>
      <c r="AS176" s="36">
        <v>0</v>
      </c>
      <c r="AT176" s="50">
        <f t="shared" si="469"/>
        <v>0</v>
      </c>
      <c r="AU176" s="49">
        <f>_xlfn.IFNA(VLOOKUP($I176,'ประกาศราคาZ-Makro'!$A:$L,12,FALSE),0)</f>
        <v>0</v>
      </c>
      <c r="AV176" s="47">
        <v>197</v>
      </c>
      <c r="AW176" s="36">
        <v>198</v>
      </c>
      <c r="AX176" s="50">
        <f t="shared" si="456"/>
        <v>1</v>
      </c>
      <c r="AY176" s="49">
        <f>_xlfn.IFNA(VLOOKUP($I176,'ประกาศราคาZ-Makro'!$A:$M,13,FALSE),0)</f>
        <v>0</v>
      </c>
      <c r="AZ176" s="47">
        <v>197</v>
      </c>
      <c r="BA176" s="36">
        <v>198</v>
      </c>
      <c r="BB176" s="50">
        <f t="shared" si="439"/>
        <v>1</v>
      </c>
      <c r="BC176" s="76"/>
      <c r="BD176" s="2"/>
    </row>
    <row r="177" spans="1:56" x14ac:dyDescent="0.4">
      <c r="A177" s="2" t="s">
        <v>1038</v>
      </c>
      <c r="B177" s="2" t="s">
        <v>1035</v>
      </c>
      <c r="C177" s="2" t="s">
        <v>1037</v>
      </c>
      <c r="D177" s="2" t="s">
        <v>1036</v>
      </c>
      <c r="E177" s="45" t="s">
        <v>1492</v>
      </c>
      <c r="F177" s="46"/>
      <c r="G177" s="42" t="s">
        <v>1491</v>
      </c>
      <c r="H177" s="48" t="s">
        <v>43</v>
      </c>
      <c r="I177" s="35"/>
      <c r="J177" s="56">
        <v>0</v>
      </c>
      <c r="K177" s="49">
        <f>_xlfn.IFNA(VLOOKUP($I177,'ประกาศราคาZ-Makro'!$A:$K,4,FALSE),0)</f>
        <v>0</v>
      </c>
      <c r="L177" s="47">
        <v>0</v>
      </c>
      <c r="M177" s="36">
        <v>0</v>
      </c>
      <c r="N177" s="50">
        <f t="shared" ref="N177:N178" si="558">IFERROR(IF(M177=0,0,M177-L177),0)</f>
        <v>0</v>
      </c>
      <c r="O177" s="49">
        <f>_xlfn.IFNA(VLOOKUP($I177,'ประกาศราคาZ-Makro'!$A:$K,5,FALSE),0)</f>
        <v>0</v>
      </c>
      <c r="P177" s="47">
        <v>0</v>
      </c>
      <c r="Q177" s="36">
        <v>0</v>
      </c>
      <c r="R177" s="50">
        <f t="shared" ref="R177:R178" si="559">IFERROR(IF(Q177=0,0,Q177-P177),0)</f>
        <v>0</v>
      </c>
      <c r="S177" s="49">
        <f>_xlfn.IFNA(VLOOKUP($I177,'ประกาศราคาZ-Makro'!$A:$K,6,FALSE),0)</f>
        <v>0</v>
      </c>
      <c r="T177" s="47">
        <v>201</v>
      </c>
      <c r="U177" s="36">
        <v>202</v>
      </c>
      <c r="V177" s="50">
        <f t="shared" ref="V177:V178" si="560">IFERROR(IF(U177=0,0,U177-T177),0)</f>
        <v>1</v>
      </c>
      <c r="W177" s="49">
        <f>_xlfn.IFNA(VLOOKUP($I177,'ประกาศราคาZ-Makro'!$A:$K,7,FALSE),0)</f>
        <v>0</v>
      </c>
      <c r="X177" s="47">
        <v>0</v>
      </c>
      <c r="Y177" s="36">
        <v>0</v>
      </c>
      <c r="Z177" s="50">
        <f t="shared" ref="Z177:Z178" si="561">IFERROR(IF(Y177=0,0,Y177-X177),0)</f>
        <v>0</v>
      </c>
      <c r="AA177" s="49">
        <f>_xlfn.IFNA(VLOOKUP($I177,'ประกาศราคาZ-Makro'!$A:$K,8,FALSE),0)</f>
        <v>0</v>
      </c>
      <c r="AB177" s="47">
        <v>0</v>
      </c>
      <c r="AC177" s="36">
        <v>0</v>
      </c>
      <c r="AD177" s="50">
        <f t="shared" ref="AD177:AD178" si="562">IFERROR(IF(AC177=0,0,AC177-AB177),0)</f>
        <v>0</v>
      </c>
      <c r="AE177" s="49">
        <f>_xlfn.IFNA(VLOOKUP($I177,'ประกาศราคาZ-Makro'!$A:$K,9,FALSE),0)</f>
        <v>0</v>
      </c>
      <c r="AF177" s="47">
        <v>0</v>
      </c>
      <c r="AG177" s="36">
        <v>0</v>
      </c>
      <c r="AH177" s="50">
        <f t="shared" ref="AH177:AH178" si="563">IFERROR(IF(AG177=0,0,AG177-AF177),0)</f>
        <v>0</v>
      </c>
      <c r="AI177" s="49">
        <f>_xlfn.IFNA(VLOOKUP($I177,'ประกาศราคาZ-Makro'!$A:$K,9,FALSE),0)</f>
        <v>0</v>
      </c>
      <c r="AJ177" s="47"/>
      <c r="AK177" s="36"/>
      <c r="AL177" s="50">
        <f t="shared" si="436"/>
        <v>0</v>
      </c>
      <c r="AM177" s="49">
        <f>_xlfn.IFNA(VLOOKUP($I177,'ประกาศราคาZ-Makro'!$A:$K,10,FALSE),0)</f>
        <v>0</v>
      </c>
      <c r="AN177" s="47">
        <v>185</v>
      </c>
      <c r="AO177" s="36">
        <v>188</v>
      </c>
      <c r="AP177" s="72">
        <f t="shared" si="546"/>
        <v>3</v>
      </c>
      <c r="AQ177" s="49">
        <f>_xlfn.IFNA(VLOOKUP($I177,'ประกาศราคาZ-Makro'!$A:$K,11,FALSE),0)</f>
        <v>0</v>
      </c>
      <c r="AR177" s="47">
        <v>0</v>
      </c>
      <c r="AS177" s="36">
        <v>0</v>
      </c>
      <c r="AT177" s="50">
        <f t="shared" ref="AT177:AT178" si="564">IFERROR(IF(AS177=0,0,AS177-AR177),0)</f>
        <v>0</v>
      </c>
      <c r="AU177" s="49">
        <f>_xlfn.IFNA(VLOOKUP($I177,'ประกาศราคาZ-Makro'!$A:$L,12,FALSE),0)</f>
        <v>0</v>
      </c>
      <c r="AV177" s="47">
        <v>200</v>
      </c>
      <c r="AW177" s="36">
        <v>201</v>
      </c>
      <c r="AX177" s="50">
        <f t="shared" ref="AX177:AX178" si="565">IFERROR(IF(AW177=0,0,AW177-AV177),0)</f>
        <v>1</v>
      </c>
      <c r="AY177" s="49">
        <f>_xlfn.IFNA(VLOOKUP($I177,'ประกาศราคาZ-Makro'!$A:$M,13,FALSE),0)</f>
        <v>0</v>
      </c>
      <c r="AZ177" s="47">
        <v>200</v>
      </c>
      <c r="BA177" s="36">
        <v>201</v>
      </c>
      <c r="BB177" s="50">
        <f t="shared" si="439"/>
        <v>1</v>
      </c>
      <c r="BC177" s="76"/>
      <c r="BD177" s="2"/>
    </row>
    <row r="178" spans="1:56" x14ac:dyDescent="0.4">
      <c r="A178" s="2" t="s">
        <v>1038</v>
      </c>
      <c r="B178" s="2" t="s">
        <v>1035</v>
      </c>
      <c r="C178" s="2" t="s">
        <v>1037</v>
      </c>
      <c r="D178" s="2" t="s">
        <v>1041</v>
      </c>
      <c r="E178" s="45" t="s">
        <v>1734</v>
      </c>
      <c r="F178" s="46"/>
      <c r="G178" s="42" t="s">
        <v>1735</v>
      </c>
      <c r="H178" s="48" t="s">
        <v>43</v>
      </c>
      <c r="I178" s="58"/>
      <c r="J178" s="57">
        <v>0</v>
      </c>
      <c r="K178" s="49">
        <f>_xlfn.IFNA(VLOOKUP($I178,'ประกาศราคาZ-Makro'!$A:$K,4,FALSE),0)</f>
        <v>0</v>
      </c>
      <c r="L178" s="47">
        <v>197</v>
      </c>
      <c r="M178" s="36">
        <v>199</v>
      </c>
      <c r="N178" s="50">
        <f t="shared" si="558"/>
        <v>2</v>
      </c>
      <c r="O178" s="49">
        <f>_xlfn.IFNA(VLOOKUP($I178,'ประกาศราคาZ-Makro'!$A:$K,5,FALSE),0)</f>
        <v>0</v>
      </c>
      <c r="P178" s="47">
        <v>197</v>
      </c>
      <c r="Q178" s="36">
        <v>199</v>
      </c>
      <c r="R178" s="50">
        <f t="shared" si="559"/>
        <v>2</v>
      </c>
      <c r="S178" s="49">
        <f>_xlfn.IFNA(VLOOKUP($I178,'ประกาศราคาZ-Makro'!$A:$K,6,FALSE),0)</f>
        <v>0</v>
      </c>
      <c r="T178" s="47">
        <v>195</v>
      </c>
      <c r="U178" s="36">
        <v>196</v>
      </c>
      <c r="V178" s="50">
        <f t="shared" si="560"/>
        <v>1</v>
      </c>
      <c r="W178" s="49">
        <f>_xlfn.IFNA(VLOOKUP($I178,'ประกาศราคาZ-Makro'!$A:$K,7,FALSE),0)</f>
        <v>0</v>
      </c>
      <c r="X178" s="47">
        <v>182</v>
      </c>
      <c r="Y178" s="36">
        <v>186</v>
      </c>
      <c r="Z178" s="50">
        <f t="shared" si="561"/>
        <v>4</v>
      </c>
      <c r="AA178" s="49">
        <f>_xlfn.IFNA(VLOOKUP($I178,'ประกาศราคาZ-Makro'!$A:$K,8,FALSE),0)</f>
        <v>0</v>
      </c>
      <c r="AB178" s="47">
        <v>182</v>
      </c>
      <c r="AC178" s="36">
        <v>186</v>
      </c>
      <c r="AD178" s="50">
        <f t="shared" si="562"/>
        <v>4</v>
      </c>
      <c r="AE178" s="49">
        <f>_xlfn.IFNA(VLOOKUP($I178,'ประกาศราคาZ-Makro'!$A:$K,9,FALSE),0)</f>
        <v>0</v>
      </c>
      <c r="AF178" s="47">
        <v>153</v>
      </c>
      <c r="AG178" s="36">
        <v>153</v>
      </c>
      <c r="AH178" s="50">
        <f t="shared" si="563"/>
        <v>0</v>
      </c>
      <c r="AI178" s="49">
        <f>_xlfn.IFNA(VLOOKUP($I178,'ประกาศราคาZ-Makro'!$A:$K,9,FALSE),0)</f>
        <v>0</v>
      </c>
      <c r="AJ178" s="47"/>
      <c r="AK178" s="36"/>
      <c r="AL178" s="50">
        <f t="shared" si="436"/>
        <v>0</v>
      </c>
      <c r="AM178" s="49">
        <f>_xlfn.IFNA(VLOOKUP($I178,'ประกาศราคาZ-Makro'!$A:$K,10,FALSE),0)</f>
        <v>0</v>
      </c>
      <c r="AN178" s="47">
        <v>184</v>
      </c>
      <c r="AO178" s="36">
        <v>187</v>
      </c>
      <c r="AP178" s="72">
        <f t="shared" si="546"/>
        <v>3</v>
      </c>
      <c r="AQ178" s="49">
        <f>_xlfn.IFNA(VLOOKUP($I178,'ประกาศราคาZ-Makro'!$A:$K,11,FALSE),0)</f>
        <v>0</v>
      </c>
      <c r="AR178" s="47">
        <v>191</v>
      </c>
      <c r="AS178" s="36">
        <v>194</v>
      </c>
      <c r="AT178" s="50">
        <f t="shared" si="564"/>
        <v>3</v>
      </c>
      <c r="AU178" s="49">
        <f>_xlfn.IFNA(VLOOKUP($I178,'ประกาศราคาZ-Makro'!$A:$L,12,FALSE),0)</f>
        <v>0</v>
      </c>
      <c r="AV178" s="47">
        <v>196</v>
      </c>
      <c r="AW178" s="36">
        <v>197</v>
      </c>
      <c r="AX178" s="50">
        <f t="shared" si="565"/>
        <v>1</v>
      </c>
      <c r="AY178" s="49">
        <f>_xlfn.IFNA(VLOOKUP($I178,'ประกาศราคาZ-Makro'!$A:$M,13,FALSE),0)</f>
        <v>0</v>
      </c>
      <c r="AZ178" s="47">
        <v>196</v>
      </c>
      <c r="BA178" s="36">
        <v>197</v>
      </c>
      <c r="BB178" s="50">
        <f t="shared" si="439"/>
        <v>1</v>
      </c>
      <c r="BC178" s="76"/>
      <c r="BD178" s="2"/>
    </row>
    <row r="179" spans="1:56" x14ac:dyDescent="0.4">
      <c r="A179" s="2" t="s">
        <v>1038</v>
      </c>
      <c r="B179" s="2" t="s">
        <v>1035</v>
      </c>
      <c r="C179" s="2" t="s">
        <v>1037</v>
      </c>
      <c r="D179" s="2" t="s">
        <v>1036</v>
      </c>
      <c r="E179" s="45" t="s">
        <v>836</v>
      </c>
      <c r="F179" s="46" t="s">
        <v>45</v>
      </c>
      <c r="G179" s="42" t="s">
        <v>837</v>
      </c>
      <c r="H179" s="48" t="s">
        <v>43</v>
      </c>
      <c r="I179" s="35"/>
      <c r="J179" s="56">
        <v>0</v>
      </c>
      <c r="K179" s="49">
        <f>_xlfn.IFNA(VLOOKUP($I179,'ประกาศราคาZ-Makro'!$A:$K,4,FALSE),0)</f>
        <v>0</v>
      </c>
      <c r="L179" s="47">
        <v>195</v>
      </c>
      <c r="M179" s="36">
        <v>197</v>
      </c>
      <c r="N179" s="50">
        <f t="shared" si="429"/>
        <v>2</v>
      </c>
      <c r="O179" s="49">
        <f>_xlfn.IFNA(VLOOKUP($I179,'ประกาศราคาZ-Makro'!$A:$K,5,FALSE),0)</f>
        <v>0</v>
      </c>
      <c r="P179" s="47">
        <v>195</v>
      </c>
      <c r="Q179" s="36">
        <v>197</v>
      </c>
      <c r="R179" s="50">
        <f t="shared" si="467"/>
        <v>2</v>
      </c>
      <c r="S179" s="49">
        <f>_xlfn.IFNA(VLOOKUP($I179,'ประกาศราคาZ-Makro'!$A:$K,6,FALSE),0)</f>
        <v>0</v>
      </c>
      <c r="T179" s="47">
        <v>195</v>
      </c>
      <c r="U179" s="36">
        <v>196</v>
      </c>
      <c r="V179" s="50">
        <f t="shared" si="464"/>
        <v>1</v>
      </c>
      <c r="W179" s="49">
        <f>_xlfn.IFNA(VLOOKUP($I179,'ประกาศราคาZ-Makro'!$A:$K,7,FALSE),0)</f>
        <v>0</v>
      </c>
      <c r="X179" s="47">
        <v>182</v>
      </c>
      <c r="Y179" s="36">
        <v>186</v>
      </c>
      <c r="Z179" s="50">
        <f t="shared" si="465"/>
        <v>4</v>
      </c>
      <c r="AA179" s="49">
        <f>_xlfn.IFNA(VLOOKUP($I179,'ประกาศราคาZ-Makro'!$A:$K,8,FALSE),0)</f>
        <v>0</v>
      </c>
      <c r="AB179" s="47">
        <v>182</v>
      </c>
      <c r="AC179" s="36">
        <v>186</v>
      </c>
      <c r="AD179" s="50">
        <f t="shared" si="466"/>
        <v>4</v>
      </c>
      <c r="AE179" s="49">
        <f>_xlfn.IFNA(VLOOKUP($I179,'ประกาศราคาZ-Makro'!$A:$K,9,FALSE),0)</f>
        <v>0</v>
      </c>
      <c r="AF179" s="47">
        <v>197</v>
      </c>
      <c r="AG179" s="36">
        <v>197</v>
      </c>
      <c r="AH179" s="50">
        <f t="shared" si="468"/>
        <v>0</v>
      </c>
      <c r="AI179" s="49">
        <f>_xlfn.IFNA(VLOOKUP($I179,'ประกาศราคาZ-Makro'!$A:$K,9,FALSE),0)</f>
        <v>0</v>
      </c>
      <c r="AJ179" s="47"/>
      <c r="AK179" s="36"/>
      <c r="AL179" s="50">
        <f t="shared" si="436"/>
        <v>0</v>
      </c>
      <c r="AM179" s="49">
        <f>_xlfn.IFNA(VLOOKUP($I179,'ประกาศราคาZ-Makro'!$A:$K,10,FALSE),0)</f>
        <v>0</v>
      </c>
      <c r="AN179" s="47">
        <v>183</v>
      </c>
      <c r="AO179" s="36">
        <v>186</v>
      </c>
      <c r="AP179" s="72">
        <f t="shared" si="546"/>
        <v>3</v>
      </c>
      <c r="AQ179" s="49">
        <f>_xlfn.IFNA(VLOOKUP($I179,'ประกาศราคาZ-Makro'!$A:$K,11,FALSE),0)</f>
        <v>0</v>
      </c>
      <c r="AR179" s="47">
        <v>188</v>
      </c>
      <c r="AS179" s="36">
        <v>190</v>
      </c>
      <c r="AT179" s="50">
        <f t="shared" si="469"/>
        <v>2</v>
      </c>
      <c r="AU179" s="49">
        <f>_xlfn.IFNA(VLOOKUP($I179,'ประกาศราคาZ-Makro'!$A:$L,12,FALSE),0)</f>
        <v>0</v>
      </c>
      <c r="AV179" s="47">
        <v>193</v>
      </c>
      <c r="AW179" s="36">
        <v>194</v>
      </c>
      <c r="AX179" s="50">
        <f t="shared" si="456"/>
        <v>1</v>
      </c>
      <c r="AY179" s="49">
        <f>_xlfn.IFNA(VLOOKUP($I179,'ประกาศราคาZ-Makro'!$A:$M,13,FALSE),0)</f>
        <v>0</v>
      </c>
      <c r="AZ179" s="47">
        <v>193</v>
      </c>
      <c r="BA179" s="36">
        <v>194</v>
      </c>
      <c r="BB179" s="50">
        <f t="shared" si="439"/>
        <v>1</v>
      </c>
      <c r="BC179" s="76"/>
      <c r="BD179" s="2"/>
    </row>
    <row r="180" spans="1:56" x14ac:dyDescent="0.4">
      <c r="A180" s="2" t="s">
        <v>1038</v>
      </c>
      <c r="B180" s="2" t="s">
        <v>1035</v>
      </c>
      <c r="C180" s="2" t="s">
        <v>1037</v>
      </c>
      <c r="D180" s="2" t="s">
        <v>1036</v>
      </c>
      <c r="E180" s="45" t="s">
        <v>1175</v>
      </c>
      <c r="F180" s="73" t="s">
        <v>45</v>
      </c>
      <c r="G180" s="42" t="s">
        <v>1176</v>
      </c>
      <c r="H180" s="48" t="s">
        <v>43</v>
      </c>
      <c r="I180" s="35"/>
      <c r="J180" s="56">
        <v>0</v>
      </c>
      <c r="K180" s="49">
        <f>_xlfn.IFNA(VLOOKUP($I180,'ประกาศราคาZ-Makro'!$A:$K,4,FALSE),0)</f>
        <v>0</v>
      </c>
      <c r="L180" s="47">
        <v>0</v>
      </c>
      <c r="M180" s="36">
        <v>0</v>
      </c>
      <c r="N180" s="50">
        <f t="shared" ref="N180" si="566">IFERROR(IF(M180=0,0,M180-L180),0)</f>
        <v>0</v>
      </c>
      <c r="O180" s="49">
        <f>_xlfn.IFNA(VLOOKUP($I180,'ประกาศราคาZ-Makro'!$A:$K,5,FALSE),0)</f>
        <v>0</v>
      </c>
      <c r="P180" s="47">
        <v>0</v>
      </c>
      <c r="Q180" s="36">
        <v>0</v>
      </c>
      <c r="R180" s="50">
        <f t="shared" ref="R180" si="567">IFERROR(IF(Q180=0,0,Q180-P180),0)</f>
        <v>0</v>
      </c>
      <c r="S180" s="49">
        <f>_xlfn.IFNA(VLOOKUP($I180,'ประกาศราคาZ-Makro'!$A:$K,6,FALSE),0)</f>
        <v>0</v>
      </c>
      <c r="T180" s="47">
        <v>195</v>
      </c>
      <c r="U180" s="36">
        <v>196</v>
      </c>
      <c r="V180" s="50">
        <f t="shared" ref="V180" si="568">IFERROR(IF(U180=0,0,U180-T180),0)</f>
        <v>1</v>
      </c>
      <c r="W180" s="49">
        <f>_xlfn.IFNA(VLOOKUP($I180,'ประกาศราคาZ-Makro'!$A:$K,7,FALSE),0)</f>
        <v>0</v>
      </c>
      <c r="X180" s="47">
        <v>0</v>
      </c>
      <c r="Y180" s="36">
        <v>0</v>
      </c>
      <c r="Z180" s="50">
        <f t="shared" ref="Z180" si="569">IFERROR(IF(Y180=0,0,Y180-X180),0)</f>
        <v>0</v>
      </c>
      <c r="AA180" s="49">
        <f>_xlfn.IFNA(VLOOKUP($I180,'ประกาศราคาZ-Makro'!$A:$K,8,FALSE),0)</f>
        <v>0</v>
      </c>
      <c r="AB180" s="47">
        <v>0</v>
      </c>
      <c r="AC180" s="36">
        <v>0</v>
      </c>
      <c r="AD180" s="50">
        <f t="shared" ref="AD180" si="570">IFERROR(IF(AC180=0,0,AC180-AB180),0)</f>
        <v>0</v>
      </c>
      <c r="AE180" s="49">
        <f>_xlfn.IFNA(VLOOKUP($I180,'ประกาศราคาZ-Makro'!$A:$K,9,FALSE),0)</f>
        <v>0</v>
      </c>
      <c r="AF180" s="47">
        <v>0</v>
      </c>
      <c r="AG180" s="36">
        <v>0</v>
      </c>
      <c r="AH180" s="50">
        <f t="shared" ref="AH180" si="571">IFERROR(IF(AG180=0,0,AG180-AF180),0)</f>
        <v>0</v>
      </c>
      <c r="AI180" s="49">
        <f>_xlfn.IFNA(VLOOKUP($I180,'ประกาศราคาZ-Makro'!$A:$K,9,FALSE),0)</f>
        <v>0</v>
      </c>
      <c r="AJ180" s="47"/>
      <c r="AK180" s="36"/>
      <c r="AL180" s="50">
        <f t="shared" si="436"/>
        <v>0</v>
      </c>
      <c r="AM180" s="49">
        <f>_xlfn.IFNA(VLOOKUP($I180,'ประกาศราคาZ-Makro'!$A:$K,10,FALSE),0)</f>
        <v>0</v>
      </c>
      <c r="AN180" s="47">
        <v>183</v>
      </c>
      <c r="AO180" s="36">
        <v>186</v>
      </c>
      <c r="AP180" s="72">
        <f t="shared" si="546"/>
        <v>3</v>
      </c>
      <c r="AQ180" s="49">
        <f>_xlfn.IFNA(VLOOKUP($I180,'ประกาศราคาZ-Makro'!$A:$K,11,FALSE),0)</f>
        <v>0</v>
      </c>
      <c r="AR180" s="47">
        <v>0</v>
      </c>
      <c r="AS180" s="36">
        <v>0</v>
      </c>
      <c r="AT180" s="50">
        <f t="shared" ref="AT180" si="572">IFERROR(IF(AS180=0,0,AS180-AR180),0)</f>
        <v>0</v>
      </c>
      <c r="AU180" s="49">
        <f>_xlfn.IFNA(VLOOKUP($I180,'ประกาศราคาZ-Makro'!$A:$L,12,FALSE),0)</f>
        <v>0</v>
      </c>
      <c r="AV180" s="47">
        <v>191</v>
      </c>
      <c r="AW180" s="36">
        <v>192</v>
      </c>
      <c r="AX180" s="50">
        <f t="shared" si="456"/>
        <v>1</v>
      </c>
      <c r="AY180" s="49">
        <f>_xlfn.IFNA(VLOOKUP($I180,'ประกาศราคาZ-Makro'!$A:$M,13,FALSE),0)</f>
        <v>0</v>
      </c>
      <c r="AZ180" s="47">
        <v>191</v>
      </c>
      <c r="BA180" s="36">
        <v>192</v>
      </c>
      <c r="BB180" s="50">
        <f t="shared" si="439"/>
        <v>1</v>
      </c>
      <c r="BC180" s="76"/>
      <c r="BD180" s="2"/>
    </row>
    <row r="181" spans="1:56" x14ac:dyDescent="0.4">
      <c r="A181" s="2" t="s">
        <v>1038</v>
      </c>
      <c r="B181" s="2" t="s">
        <v>1035</v>
      </c>
      <c r="C181" s="2" t="s">
        <v>1037</v>
      </c>
      <c r="D181" s="2" t="s">
        <v>1036</v>
      </c>
      <c r="E181" s="45" t="s">
        <v>1435</v>
      </c>
      <c r="F181" s="73" t="s">
        <v>45</v>
      </c>
      <c r="G181" s="42" t="s">
        <v>1436</v>
      </c>
      <c r="H181" s="48" t="s">
        <v>43</v>
      </c>
      <c r="I181" s="35"/>
      <c r="J181" s="56">
        <v>0</v>
      </c>
      <c r="K181" s="49">
        <f>_xlfn.IFNA(VLOOKUP($I181,'ประกาศราคาZ-Makro'!$A:$K,4,FALSE),0)</f>
        <v>0</v>
      </c>
      <c r="L181" s="47">
        <v>0</v>
      </c>
      <c r="M181" s="36">
        <v>0</v>
      </c>
      <c r="N181" s="50">
        <f t="shared" ref="N181" si="573">IFERROR(IF(M181=0,0,M181-L181),0)</f>
        <v>0</v>
      </c>
      <c r="O181" s="49">
        <f>_xlfn.IFNA(VLOOKUP($I181,'ประกาศราคาZ-Makro'!$A:$K,5,FALSE),0)</f>
        <v>0</v>
      </c>
      <c r="P181" s="47">
        <v>0</v>
      </c>
      <c r="Q181" s="36">
        <v>0</v>
      </c>
      <c r="R181" s="50">
        <f t="shared" ref="R181" si="574">IFERROR(IF(Q181=0,0,Q181-P181),0)</f>
        <v>0</v>
      </c>
      <c r="S181" s="49">
        <f>_xlfn.IFNA(VLOOKUP($I181,'ประกาศราคาZ-Makro'!$A:$K,6,FALSE),0)</f>
        <v>0</v>
      </c>
      <c r="T181" s="47">
        <v>0</v>
      </c>
      <c r="U181" s="36">
        <v>0</v>
      </c>
      <c r="V181" s="50">
        <f t="shared" ref="V181" si="575">IFERROR(IF(U181=0,0,U181-T181),0)</f>
        <v>0</v>
      </c>
      <c r="W181" s="49">
        <f>_xlfn.IFNA(VLOOKUP($I181,'ประกาศราคาZ-Makro'!$A:$K,7,FALSE),0)</f>
        <v>0</v>
      </c>
      <c r="X181" s="47">
        <v>0</v>
      </c>
      <c r="Y181" s="36">
        <v>0</v>
      </c>
      <c r="Z181" s="50">
        <f t="shared" ref="Z181" si="576">IFERROR(IF(Y181=0,0,Y181-X181),0)</f>
        <v>0</v>
      </c>
      <c r="AA181" s="49">
        <f>_xlfn.IFNA(VLOOKUP($I181,'ประกาศราคาZ-Makro'!$A:$K,8,FALSE),0)</f>
        <v>0</v>
      </c>
      <c r="AB181" s="47">
        <v>0</v>
      </c>
      <c r="AC181" s="36">
        <v>0</v>
      </c>
      <c r="AD181" s="50">
        <f t="shared" ref="AD181" si="577">IFERROR(IF(AC181=0,0,AC181-AB181),0)</f>
        <v>0</v>
      </c>
      <c r="AE181" s="49">
        <f>_xlfn.IFNA(VLOOKUP($I181,'ประกาศราคาZ-Makro'!$A:$K,9,FALSE),0)</f>
        <v>0</v>
      </c>
      <c r="AF181" s="47">
        <v>0</v>
      </c>
      <c r="AG181" s="36">
        <v>0</v>
      </c>
      <c r="AH181" s="50">
        <f t="shared" ref="AH181" si="578">IFERROR(IF(AG181=0,0,AG181-AF181),0)</f>
        <v>0</v>
      </c>
      <c r="AI181" s="49">
        <f>_xlfn.IFNA(VLOOKUP($I181,'ประกาศราคาZ-Makro'!$A:$K,9,FALSE),0)</f>
        <v>0</v>
      </c>
      <c r="AJ181" s="47"/>
      <c r="AK181" s="36"/>
      <c r="AL181" s="50">
        <f t="shared" si="436"/>
        <v>0</v>
      </c>
      <c r="AM181" s="49">
        <f>_xlfn.IFNA(VLOOKUP($I181,'ประกาศราคาZ-Makro'!$A:$K,10,FALSE),0)</f>
        <v>0</v>
      </c>
      <c r="AN181" s="47">
        <v>0</v>
      </c>
      <c r="AO181" s="36">
        <v>0</v>
      </c>
      <c r="AP181" s="72">
        <f t="shared" si="546"/>
        <v>0</v>
      </c>
      <c r="AQ181" s="49">
        <f>_xlfn.IFNA(VLOOKUP($I181,'ประกาศราคาZ-Makro'!$A:$K,11,FALSE),0)</f>
        <v>0</v>
      </c>
      <c r="AR181" s="47">
        <v>0</v>
      </c>
      <c r="AS181" s="36">
        <v>0</v>
      </c>
      <c r="AT181" s="50">
        <f t="shared" ref="AT181" si="579">IFERROR(IF(AS181=0,0,AS181-AR181),0)</f>
        <v>0</v>
      </c>
      <c r="AU181" s="49">
        <f>_xlfn.IFNA(VLOOKUP($I181,'ประกาศราคาZ-Makro'!$A:$L,12,FALSE),0)</f>
        <v>0</v>
      </c>
      <c r="AV181" s="47">
        <v>193</v>
      </c>
      <c r="AW181" s="36">
        <v>194</v>
      </c>
      <c r="AX181" s="50">
        <f t="shared" ref="AX181" si="580">IFERROR(IF(AW181=0,0,AW181-AV181),0)</f>
        <v>1</v>
      </c>
      <c r="AY181" s="49">
        <f>_xlfn.IFNA(VLOOKUP($I181,'ประกาศราคาZ-Makro'!$A:$M,13,FALSE),0)</f>
        <v>0</v>
      </c>
      <c r="AZ181" s="47">
        <v>193</v>
      </c>
      <c r="BA181" s="36">
        <v>194</v>
      </c>
      <c r="BB181" s="50">
        <f t="shared" si="439"/>
        <v>1</v>
      </c>
      <c r="BC181" s="76"/>
      <c r="BD181" s="2"/>
    </row>
    <row r="182" spans="1:56" x14ac:dyDescent="0.4">
      <c r="A182" s="2" t="s">
        <v>1038</v>
      </c>
      <c r="B182" s="2" t="s">
        <v>1035</v>
      </c>
      <c r="C182" s="2" t="s">
        <v>1037</v>
      </c>
      <c r="D182" s="2" t="s">
        <v>1036</v>
      </c>
      <c r="E182" s="45" t="s">
        <v>1160</v>
      </c>
      <c r="F182" s="46"/>
      <c r="G182" s="42" t="s">
        <v>1161</v>
      </c>
      <c r="H182" s="48" t="s">
        <v>43</v>
      </c>
      <c r="I182" s="35"/>
      <c r="J182" s="56">
        <v>0</v>
      </c>
      <c r="K182" s="49">
        <f>_xlfn.IFNA(VLOOKUP($I182,'ประกาศราคาZ-Makro'!$A:$K,4,FALSE),0)</f>
        <v>0</v>
      </c>
      <c r="L182" s="47">
        <v>0</v>
      </c>
      <c r="M182" s="36">
        <v>0</v>
      </c>
      <c r="N182" s="50">
        <f t="shared" ref="N182" si="581">IFERROR(IF(M182=0,0,M182-L182),0)</f>
        <v>0</v>
      </c>
      <c r="O182" s="49">
        <f>_xlfn.IFNA(VLOOKUP($I182,'ประกาศราคาZ-Makro'!$A:$K,5,FALSE),0)</f>
        <v>0</v>
      </c>
      <c r="P182" s="47">
        <v>0</v>
      </c>
      <c r="Q182" s="36">
        <v>0</v>
      </c>
      <c r="R182" s="50">
        <f t="shared" ref="R182" si="582">IFERROR(IF(Q182=0,0,Q182-P182),0)</f>
        <v>0</v>
      </c>
      <c r="S182" s="49">
        <f>_xlfn.IFNA(VLOOKUP($I182,'ประกาศราคาZ-Makro'!$A:$K,6,FALSE),0)</f>
        <v>0</v>
      </c>
      <c r="T182" s="47">
        <v>0</v>
      </c>
      <c r="U182" s="36">
        <v>0</v>
      </c>
      <c r="V182" s="50">
        <f t="shared" ref="V182" si="583">IFERROR(IF(U182=0,0,U182-T182),0)</f>
        <v>0</v>
      </c>
      <c r="W182" s="49">
        <f>_xlfn.IFNA(VLOOKUP($I182,'ประกาศราคาZ-Makro'!$A:$K,7,FALSE),0)</f>
        <v>0</v>
      </c>
      <c r="X182" s="47">
        <v>0</v>
      </c>
      <c r="Y182" s="36">
        <v>0</v>
      </c>
      <c r="Z182" s="50">
        <f t="shared" ref="Z182" si="584">IFERROR(IF(Y182=0,0,Y182-X182),0)</f>
        <v>0</v>
      </c>
      <c r="AA182" s="49">
        <f>_xlfn.IFNA(VLOOKUP($I182,'ประกาศราคาZ-Makro'!$A:$K,8,FALSE),0)</f>
        <v>0</v>
      </c>
      <c r="AB182" s="47">
        <v>0</v>
      </c>
      <c r="AC182" s="36">
        <v>0</v>
      </c>
      <c r="AD182" s="50">
        <f t="shared" ref="AD182" si="585">IFERROR(IF(AC182=0,0,AC182-AB182),0)</f>
        <v>0</v>
      </c>
      <c r="AE182" s="49">
        <f>_xlfn.IFNA(VLOOKUP($I182,'ประกาศราคาZ-Makro'!$A:$K,9,FALSE),0)</f>
        <v>0</v>
      </c>
      <c r="AF182" s="47">
        <v>0</v>
      </c>
      <c r="AG182" s="36">
        <v>0</v>
      </c>
      <c r="AH182" s="50">
        <f t="shared" ref="AH182" si="586">IFERROR(IF(AG182=0,0,AG182-AF182),0)</f>
        <v>0</v>
      </c>
      <c r="AI182" s="49">
        <f>_xlfn.IFNA(VLOOKUP($I182,'ประกาศราคาZ-Makro'!$A:$K,9,FALSE),0)</f>
        <v>0</v>
      </c>
      <c r="AJ182" s="47"/>
      <c r="AK182" s="36"/>
      <c r="AL182" s="50">
        <f t="shared" si="436"/>
        <v>0</v>
      </c>
      <c r="AM182" s="49">
        <f>_xlfn.IFNA(VLOOKUP($I182,'ประกาศราคาZ-Makro'!$A:$K,10,FALSE),0)</f>
        <v>0</v>
      </c>
      <c r="AN182" s="47">
        <v>0</v>
      </c>
      <c r="AO182" s="36">
        <v>0</v>
      </c>
      <c r="AP182" s="72">
        <f t="shared" si="546"/>
        <v>0</v>
      </c>
      <c r="AQ182" s="49">
        <f>_xlfn.IFNA(VLOOKUP($I182,'ประกาศราคาZ-Makro'!$A:$K,11,FALSE),0)</f>
        <v>0</v>
      </c>
      <c r="AR182" s="47">
        <v>169</v>
      </c>
      <c r="AS182" s="36">
        <v>172</v>
      </c>
      <c r="AT182" s="50">
        <f t="shared" ref="AT182" si="587">IFERROR(IF(AS182=0,0,AS182-AR182),0)</f>
        <v>3</v>
      </c>
      <c r="AU182" s="49">
        <f>_xlfn.IFNA(VLOOKUP($I182,'ประกาศราคาZ-Makro'!$A:$L,12,FALSE),0)</f>
        <v>0</v>
      </c>
      <c r="AV182" s="47">
        <v>0</v>
      </c>
      <c r="AW182" s="36">
        <v>0</v>
      </c>
      <c r="AX182" s="50">
        <f t="shared" si="456"/>
        <v>0</v>
      </c>
      <c r="AY182" s="49">
        <f>_xlfn.IFNA(VLOOKUP($I182,'ประกาศราคาZ-Makro'!$A:$M,13,FALSE),0)</f>
        <v>0</v>
      </c>
      <c r="AZ182" s="47">
        <v>0</v>
      </c>
      <c r="BA182" s="36">
        <v>0</v>
      </c>
      <c r="BB182" s="50">
        <f t="shared" si="439"/>
        <v>0</v>
      </c>
      <c r="BC182" s="76"/>
      <c r="BD182" s="2"/>
    </row>
    <row r="183" spans="1:56" x14ac:dyDescent="0.4">
      <c r="A183" s="2" t="s">
        <v>1038</v>
      </c>
      <c r="B183" s="2" t="s">
        <v>1035</v>
      </c>
      <c r="C183" s="2" t="s">
        <v>1037</v>
      </c>
      <c r="D183" s="2" t="s">
        <v>1036</v>
      </c>
      <c r="E183" s="45" t="s">
        <v>86</v>
      </c>
      <c r="F183" s="46" t="s">
        <v>45</v>
      </c>
      <c r="G183" s="42" t="s">
        <v>87</v>
      </c>
      <c r="H183" s="48" t="s">
        <v>43</v>
      </c>
      <c r="I183" s="35"/>
      <c r="J183" s="56">
        <v>0</v>
      </c>
      <c r="K183" s="49">
        <f>_xlfn.IFNA(VLOOKUP($I183,'ประกาศราคาZ-Makro'!$A:$K,4,FALSE),0)</f>
        <v>0</v>
      </c>
      <c r="L183" s="47">
        <v>0</v>
      </c>
      <c r="M183" s="36">
        <v>0</v>
      </c>
      <c r="N183" s="50">
        <f t="shared" si="429"/>
        <v>0</v>
      </c>
      <c r="O183" s="49">
        <f>_xlfn.IFNA(VLOOKUP($I183,'ประกาศราคาZ-Makro'!$A:$K,5,FALSE),0)</f>
        <v>0</v>
      </c>
      <c r="P183" s="47">
        <v>0</v>
      </c>
      <c r="Q183" s="36">
        <v>0</v>
      </c>
      <c r="R183" s="50">
        <f t="shared" si="467"/>
        <v>0</v>
      </c>
      <c r="S183" s="49">
        <f>_xlfn.IFNA(VLOOKUP($I183,'ประกาศราคาZ-Makro'!$A:$K,6,FALSE),0)</f>
        <v>0</v>
      </c>
      <c r="T183" s="47">
        <v>0</v>
      </c>
      <c r="U183" s="36">
        <v>0</v>
      </c>
      <c r="V183" s="50">
        <f t="shared" si="464"/>
        <v>0</v>
      </c>
      <c r="W183" s="49">
        <f>_xlfn.IFNA(VLOOKUP($I183,'ประกาศราคาZ-Makro'!$A:$K,7,FALSE),0)</f>
        <v>0</v>
      </c>
      <c r="X183" s="47">
        <v>0</v>
      </c>
      <c r="Y183" s="36">
        <v>0</v>
      </c>
      <c r="Z183" s="50">
        <f t="shared" si="465"/>
        <v>0</v>
      </c>
      <c r="AA183" s="49">
        <f>_xlfn.IFNA(VLOOKUP($I183,'ประกาศราคาZ-Makro'!$A:$K,8,FALSE),0)</f>
        <v>0</v>
      </c>
      <c r="AB183" s="47">
        <v>0</v>
      </c>
      <c r="AC183" s="36">
        <v>0</v>
      </c>
      <c r="AD183" s="50">
        <f t="shared" si="466"/>
        <v>0</v>
      </c>
      <c r="AE183" s="49">
        <f>_xlfn.IFNA(VLOOKUP($I183,'ประกาศราคาZ-Makro'!$A:$K,9,FALSE),0)</f>
        <v>0</v>
      </c>
      <c r="AF183" s="47">
        <v>0</v>
      </c>
      <c r="AG183" s="36">
        <v>0</v>
      </c>
      <c r="AH183" s="50">
        <f t="shared" si="468"/>
        <v>0</v>
      </c>
      <c r="AI183" s="49">
        <f>_xlfn.IFNA(VLOOKUP($I183,'ประกาศราคาZ-Makro'!$A:$K,9,FALSE),0)</f>
        <v>0</v>
      </c>
      <c r="AJ183" s="47"/>
      <c r="AK183" s="36"/>
      <c r="AL183" s="50">
        <f t="shared" si="436"/>
        <v>0</v>
      </c>
      <c r="AM183" s="49">
        <f>_xlfn.IFNA(VLOOKUP($I183,'ประกาศราคาZ-Makro'!$A:$K,10,FALSE),0)</f>
        <v>0</v>
      </c>
      <c r="AN183" s="47">
        <v>177</v>
      </c>
      <c r="AO183" s="36">
        <v>177</v>
      </c>
      <c r="AP183" s="72">
        <f t="shared" si="546"/>
        <v>0</v>
      </c>
      <c r="AQ183" s="49">
        <f>_xlfn.IFNA(VLOOKUP($I183,'ประกาศราคาZ-Makro'!$A:$K,11,FALSE),0)</f>
        <v>0</v>
      </c>
      <c r="AR183" s="47">
        <v>0</v>
      </c>
      <c r="AS183" s="36">
        <v>0</v>
      </c>
      <c r="AT183" s="50">
        <f t="shared" si="469"/>
        <v>0</v>
      </c>
      <c r="AU183" s="49">
        <f>_xlfn.IFNA(VLOOKUP($I183,'ประกาศราคาZ-Makro'!$A:$L,12,FALSE),0)</f>
        <v>0</v>
      </c>
      <c r="AV183" s="47">
        <v>0</v>
      </c>
      <c r="AW183" s="36">
        <v>0</v>
      </c>
      <c r="AX183" s="50">
        <f t="shared" si="456"/>
        <v>0</v>
      </c>
      <c r="AY183" s="49">
        <f>_xlfn.IFNA(VLOOKUP($I183,'ประกาศราคาZ-Makro'!$A:$M,13,FALSE),0)</f>
        <v>0</v>
      </c>
      <c r="AZ183" s="47">
        <v>0</v>
      </c>
      <c r="BA183" s="36">
        <v>0</v>
      </c>
      <c r="BB183" s="50">
        <f t="shared" si="439"/>
        <v>0</v>
      </c>
      <c r="BC183" s="76"/>
      <c r="BD183" s="2"/>
    </row>
    <row r="184" spans="1:56" x14ac:dyDescent="0.4">
      <c r="A184" s="2" t="s">
        <v>1038</v>
      </c>
      <c r="B184" s="2" t="s">
        <v>1035</v>
      </c>
      <c r="C184" s="2" t="s">
        <v>1037</v>
      </c>
      <c r="D184" s="2" t="s">
        <v>1036</v>
      </c>
      <c r="E184" s="45" t="s">
        <v>88</v>
      </c>
      <c r="F184" s="73" t="s">
        <v>45</v>
      </c>
      <c r="G184" s="71" t="s">
        <v>89</v>
      </c>
      <c r="H184" s="48" t="s">
        <v>43</v>
      </c>
      <c r="I184" s="35"/>
      <c r="J184" s="56">
        <v>0</v>
      </c>
      <c r="K184" s="49">
        <f>_xlfn.IFNA(VLOOKUP($I184,'ประกาศราคาZ-Makro'!$A:$K,4,FALSE),0)</f>
        <v>0</v>
      </c>
      <c r="L184" s="47">
        <v>0</v>
      </c>
      <c r="M184" s="36">
        <v>0</v>
      </c>
      <c r="N184" s="50">
        <f t="shared" si="429"/>
        <v>0</v>
      </c>
      <c r="O184" s="49">
        <f>_xlfn.IFNA(VLOOKUP($I184,'ประกาศราคาZ-Makro'!$A:$K,5,FALSE),0)</f>
        <v>0</v>
      </c>
      <c r="P184" s="47">
        <v>0</v>
      </c>
      <c r="Q184" s="36">
        <v>0</v>
      </c>
      <c r="R184" s="50">
        <f t="shared" si="467"/>
        <v>0</v>
      </c>
      <c r="S184" s="49">
        <f>_xlfn.IFNA(VLOOKUP($I184,'ประกาศราคาZ-Makro'!$A:$K,6,FALSE),0)</f>
        <v>0</v>
      </c>
      <c r="T184" s="47">
        <v>0</v>
      </c>
      <c r="U184" s="36">
        <v>0</v>
      </c>
      <c r="V184" s="50">
        <f t="shared" si="464"/>
        <v>0</v>
      </c>
      <c r="W184" s="49">
        <f>_xlfn.IFNA(VLOOKUP($I184,'ประกาศราคาZ-Makro'!$A:$K,7,FALSE),0)</f>
        <v>0</v>
      </c>
      <c r="X184" s="47">
        <v>0</v>
      </c>
      <c r="Y184" s="36">
        <v>0</v>
      </c>
      <c r="Z184" s="50">
        <f t="shared" si="465"/>
        <v>0</v>
      </c>
      <c r="AA184" s="49">
        <f>_xlfn.IFNA(VLOOKUP($I184,'ประกาศราคาZ-Makro'!$A:$K,8,FALSE),0)</f>
        <v>0</v>
      </c>
      <c r="AB184" s="47">
        <v>0</v>
      </c>
      <c r="AC184" s="36">
        <v>0</v>
      </c>
      <c r="AD184" s="50">
        <f t="shared" si="466"/>
        <v>0</v>
      </c>
      <c r="AE184" s="49">
        <f>_xlfn.IFNA(VLOOKUP($I184,'ประกาศราคาZ-Makro'!$A:$K,9,FALSE),0)</f>
        <v>0</v>
      </c>
      <c r="AF184" s="47">
        <v>0</v>
      </c>
      <c r="AG184" s="36">
        <v>0</v>
      </c>
      <c r="AH184" s="50">
        <f t="shared" si="468"/>
        <v>0</v>
      </c>
      <c r="AI184" s="49">
        <f>_xlfn.IFNA(VLOOKUP($I184,'ประกาศราคาZ-Makro'!$A:$K,9,FALSE),0)</f>
        <v>0</v>
      </c>
      <c r="AJ184" s="47"/>
      <c r="AK184" s="36"/>
      <c r="AL184" s="50">
        <f t="shared" si="436"/>
        <v>0</v>
      </c>
      <c r="AM184" s="49">
        <f>_xlfn.IFNA(VLOOKUP($I184,'ประกาศราคาZ-Makro'!$A:$K,10,FALSE),0)</f>
        <v>0</v>
      </c>
      <c r="AN184" s="47">
        <v>0</v>
      </c>
      <c r="AO184" s="36">
        <v>0</v>
      </c>
      <c r="AP184" s="72">
        <f t="shared" si="546"/>
        <v>0</v>
      </c>
      <c r="AQ184" s="49">
        <f>_xlfn.IFNA(VLOOKUP($I184,'ประกาศราคาZ-Makro'!$A:$K,11,FALSE),0)</f>
        <v>0</v>
      </c>
      <c r="AR184" s="47">
        <v>0</v>
      </c>
      <c r="AS184" s="36">
        <v>0</v>
      </c>
      <c r="AT184" s="50">
        <f t="shared" si="469"/>
        <v>0</v>
      </c>
      <c r="AU184" s="49">
        <f>_xlfn.IFNA(VLOOKUP($I184,'ประกาศราคาZ-Makro'!$A:$L,12,FALSE),0)</f>
        <v>0</v>
      </c>
      <c r="AV184" s="47">
        <v>0</v>
      </c>
      <c r="AW184" s="36">
        <v>0</v>
      </c>
      <c r="AX184" s="50">
        <f t="shared" si="456"/>
        <v>0</v>
      </c>
      <c r="AY184" s="49">
        <f>_xlfn.IFNA(VLOOKUP($I184,'ประกาศราคาZ-Makro'!$A:$M,13,FALSE),0)</f>
        <v>0</v>
      </c>
      <c r="AZ184" s="47">
        <v>0</v>
      </c>
      <c r="BA184" s="36">
        <v>0</v>
      </c>
      <c r="BB184" s="50">
        <f t="shared" si="439"/>
        <v>0</v>
      </c>
      <c r="BC184" s="76"/>
      <c r="BD184" s="2"/>
    </row>
    <row r="185" spans="1:56" x14ac:dyDescent="0.4">
      <c r="A185" s="2" t="s">
        <v>1038</v>
      </c>
      <c r="B185" s="2" t="s">
        <v>1035</v>
      </c>
      <c r="C185" s="2" t="s">
        <v>1037</v>
      </c>
      <c r="D185" s="2" t="s">
        <v>1036</v>
      </c>
      <c r="E185" s="45" t="s">
        <v>1430</v>
      </c>
      <c r="F185" s="73" t="s">
        <v>45</v>
      </c>
      <c r="G185" s="71" t="s">
        <v>1429</v>
      </c>
      <c r="H185" s="48" t="s">
        <v>43</v>
      </c>
      <c r="I185" s="35"/>
      <c r="J185" s="56">
        <v>0</v>
      </c>
      <c r="K185" s="49">
        <f>_xlfn.IFNA(VLOOKUP($I185,'ประกาศราคาZ-Makro'!$A:$K,4,FALSE),0)</f>
        <v>0</v>
      </c>
      <c r="L185" s="47">
        <v>0</v>
      </c>
      <c r="M185" s="36">
        <v>0</v>
      </c>
      <c r="N185" s="50">
        <f t="shared" ref="N185" si="588">IFERROR(IF(M185=0,0,M185-L185),0)</f>
        <v>0</v>
      </c>
      <c r="O185" s="49">
        <f>_xlfn.IFNA(VLOOKUP($I185,'ประกาศราคาZ-Makro'!$A:$K,5,FALSE),0)</f>
        <v>0</v>
      </c>
      <c r="P185" s="47">
        <v>0</v>
      </c>
      <c r="Q185" s="36">
        <v>0</v>
      </c>
      <c r="R185" s="50">
        <f t="shared" ref="R185" si="589">IFERROR(IF(Q185=0,0,Q185-P185),0)</f>
        <v>0</v>
      </c>
      <c r="S185" s="49">
        <f>_xlfn.IFNA(VLOOKUP($I185,'ประกาศราคาZ-Makro'!$A:$K,6,FALSE),0)</f>
        <v>0</v>
      </c>
      <c r="T185" s="47">
        <v>0</v>
      </c>
      <c r="U185" s="36">
        <v>0</v>
      </c>
      <c r="V185" s="50">
        <f t="shared" ref="V185" si="590">IFERROR(IF(U185=0,0,U185-T185),0)</f>
        <v>0</v>
      </c>
      <c r="W185" s="49">
        <f>_xlfn.IFNA(VLOOKUP($I185,'ประกาศราคาZ-Makro'!$A:$K,7,FALSE),0)</f>
        <v>0</v>
      </c>
      <c r="X185" s="47">
        <v>180</v>
      </c>
      <c r="Y185" s="36">
        <v>180</v>
      </c>
      <c r="Z185" s="50">
        <f t="shared" ref="Z185" si="591">IFERROR(IF(Y185=0,0,Y185-X185),0)</f>
        <v>0</v>
      </c>
      <c r="AA185" s="49">
        <f>_xlfn.IFNA(VLOOKUP($I185,'ประกาศราคาZ-Makro'!$A:$K,8,FALSE),0)</f>
        <v>0</v>
      </c>
      <c r="AB185" s="47">
        <v>180</v>
      </c>
      <c r="AC185" s="36">
        <v>180</v>
      </c>
      <c r="AD185" s="50">
        <f t="shared" ref="AD185" si="592">IFERROR(IF(AC185=0,0,AC185-AB185),0)</f>
        <v>0</v>
      </c>
      <c r="AE185" s="49">
        <f>_xlfn.IFNA(VLOOKUP($I185,'ประกาศราคาZ-Makro'!$A:$K,9,FALSE),0)</f>
        <v>0</v>
      </c>
      <c r="AF185" s="47">
        <v>187</v>
      </c>
      <c r="AG185" s="36">
        <v>187</v>
      </c>
      <c r="AH185" s="50">
        <f t="shared" ref="AH185" si="593">IFERROR(IF(AG185=0,0,AG185-AF185),0)</f>
        <v>0</v>
      </c>
      <c r="AI185" s="49">
        <f>_xlfn.IFNA(VLOOKUP($I185,'ประกาศราคาZ-Makro'!$A:$K,9,FALSE),0)</f>
        <v>0</v>
      </c>
      <c r="AJ185" s="47"/>
      <c r="AK185" s="36"/>
      <c r="AL185" s="50">
        <f t="shared" si="436"/>
        <v>0</v>
      </c>
      <c r="AM185" s="49">
        <f>_xlfn.IFNA(VLOOKUP($I185,'ประกาศราคาZ-Makro'!$A:$K,10,FALSE),0)</f>
        <v>0</v>
      </c>
      <c r="AN185" s="47">
        <v>0</v>
      </c>
      <c r="AO185" s="36">
        <v>0</v>
      </c>
      <c r="AP185" s="72">
        <f t="shared" si="546"/>
        <v>0</v>
      </c>
      <c r="AQ185" s="49">
        <f>_xlfn.IFNA(VLOOKUP($I185,'ประกาศราคาZ-Makro'!$A:$K,11,FALSE),0)</f>
        <v>0</v>
      </c>
      <c r="AR185" s="47">
        <v>0</v>
      </c>
      <c r="AS185" s="36">
        <v>0</v>
      </c>
      <c r="AT185" s="50">
        <f t="shared" ref="AT185" si="594">IFERROR(IF(AS185=0,0,AS185-AR185),0)</f>
        <v>0</v>
      </c>
      <c r="AU185" s="49">
        <f>_xlfn.IFNA(VLOOKUP($I185,'ประกาศราคาZ-Makro'!$A:$L,12,FALSE),0)</f>
        <v>0</v>
      </c>
      <c r="AV185" s="47">
        <v>0</v>
      </c>
      <c r="AW185" s="36">
        <v>0</v>
      </c>
      <c r="AX185" s="50">
        <f t="shared" ref="AX185" si="595">IFERROR(IF(AW185=0,0,AW185-AV185),0)</f>
        <v>0</v>
      </c>
      <c r="AY185" s="49">
        <f>_xlfn.IFNA(VLOOKUP($I185,'ประกาศราคาZ-Makro'!$A:$M,13,FALSE),0)</f>
        <v>0</v>
      </c>
      <c r="AZ185" s="47">
        <v>0</v>
      </c>
      <c r="BA185" s="36">
        <v>0</v>
      </c>
      <c r="BB185" s="50">
        <f t="shared" si="439"/>
        <v>0</v>
      </c>
      <c r="BC185" s="76"/>
      <c r="BD185" s="2"/>
    </row>
    <row r="186" spans="1:56" x14ac:dyDescent="0.4">
      <c r="A186" s="2" t="s">
        <v>1038</v>
      </c>
      <c r="B186" s="2" t="s">
        <v>1035</v>
      </c>
      <c r="C186" s="2" t="s">
        <v>1037</v>
      </c>
      <c r="D186" s="2" t="s">
        <v>1036</v>
      </c>
      <c r="E186" s="45" t="s">
        <v>838</v>
      </c>
      <c r="F186" s="46"/>
      <c r="G186" s="42" t="s">
        <v>839</v>
      </c>
      <c r="H186" s="48" t="s">
        <v>43</v>
      </c>
      <c r="I186" s="58"/>
      <c r="J186" s="57">
        <v>0</v>
      </c>
      <c r="K186" s="49">
        <f>_xlfn.IFNA(VLOOKUP($I186,'ประกาศราคาZ-Makro'!$A:$K,4,FALSE),0)</f>
        <v>0</v>
      </c>
      <c r="L186" s="47">
        <v>0</v>
      </c>
      <c r="M186" s="36">
        <v>0</v>
      </c>
      <c r="N186" s="50">
        <f t="shared" si="429"/>
        <v>0</v>
      </c>
      <c r="O186" s="49">
        <f>_xlfn.IFNA(VLOOKUP($I186,'ประกาศราคาZ-Makro'!$A:$K,5,FALSE),0)</f>
        <v>0</v>
      </c>
      <c r="P186" s="47">
        <v>0</v>
      </c>
      <c r="Q186" s="36">
        <v>0</v>
      </c>
      <c r="R186" s="50">
        <f t="shared" si="467"/>
        <v>0</v>
      </c>
      <c r="S186" s="49">
        <f>_xlfn.IFNA(VLOOKUP($I186,'ประกาศราคาZ-Makro'!$A:$K,6,FALSE),0)</f>
        <v>0</v>
      </c>
      <c r="T186" s="47">
        <v>0</v>
      </c>
      <c r="U186" s="36">
        <v>0</v>
      </c>
      <c r="V186" s="50">
        <f t="shared" si="464"/>
        <v>0</v>
      </c>
      <c r="W186" s="49">
        <f>_xlfn.IFNA(VLOOKUP($I186,'ประกาศราคาZ-Makro'!$A:$K,7,FALSE),0)</f>
        <v>0</v>
      </c>
      <c r="X186" s="47">
        <v>0</v>
      </c>
      <c r="Y186" s="36">
        <v>0</v>
      </c>
      <c r="Z186" s="50">
        <f t="shared" si="465"/>
        <v>0</v>
      </c>
      <c r="AA186" s="49">
        <f>_xlfn.IFNA(VLOOKUP($I186,'ประกาศราคาZ-Makro'!$A:$K,8,FALSE),0)</f>
        <v>0</v>
      </c>
      <c r="AB186" s="47">
        <v>0</v>
      </c>
      <c r="AC186" s="36">
        <v>0</v>
      </c>
      <c r="AD186" s="50">
        <f t="shared" si="466"/>
        <v>0</v>
      </c>
      <c r="AE186" s="49">
        <f>_xlfn.IFNA(VLOOKUP($I186,'ประกาศราคาZ-Makro'!$A:$K,9,FALSE),0)</f>
        <v>0</v>
      </c>
      <c r="AF186" s="47">
        <v>192</v>
      </c>
      <c r="AG186" s="36">
        <v>192</v>
      </c>
      <c r="AH186" s="50">
        <f t="shared" si="468"/>
        <v>0</v>
      </c>
      <c r="AI186" s="49">
        <f>_xlfn.IFNA(VLOOKUP($I186,'ประกาศราคาZ-Makro'!$A:$K,9,FALSE),0)</f>
        <v>0</v>
      </c>
      <c r="AJ186" s="47"/>
      <c r="AK186" s="36"/>
      <c r="AL186" s="50">
        <f t="shared" si="436"/>
        <v>0</v>
      </c>
      <c r="AM186" s="49">
        <f>_xlfn.IFNA(VLOOKUP($I186,'ประกาศราคาZ-Makro'!$A:$K,10,FALSE),0)</f>
        <v>0</v>
      </c>
      <c r="AN186" s="47">
        <v>0</v>
      </c>
      <c r="AO186" s="36">
        <v>0</v>
      </c>
      <c r="AP186" s="72">
        <f t="shared" si="546"/>
        <v>0</v>
      </c>
      <c r="AQ186" s="49">
        <f>_xlfn.IFNA(VLOOKUP($I186,'ประกาศราคาZ-Makro'!$A:$K,11,FALSE),0)</f>
        <v>0</v>
      </c>
      <c r="AR186" s="47">
        <v>0</v>
      </c>
      <c r="AS186" s="36">
        <v>0</v>
      </c>
      <c r="AT186" s="50">
        <f t="shared" si="469"/>
        <v>0</v>
      </c>
      <c r="AU186" s="49">
        <f>_xlfn.IFNA(VLOOKUP($I186,'ประกาศราคาZ-Makro'!$A:$L,12,FALSE),0)</f>
        <v>0</v>
      </c>
      <c r="AV186" s="47">
        <v>0</v>
      </c>
      <c r="AW186" s="36">
        <v>0</v>
      </c>
      <c r="AX186" s="50">
        <f t="shared" si="456"/>
        <v>0</v>
      </c>
      <c r="AY186" s="49">
        <f>_xlfn.IFNA(VLOOKUP($I186,'ประกาศราคาZ-Makro'!$A:$M,13,FALSE),0)</f>
        <v>0</v>
      </c>
      <c r="AZ186" s="47">
        <v>0</v>
      </c>
      <c r="BA186" s="36">
        <v>0</v>
      </c>
      <c r="BB186" s="50">
        <f t="shared" si="439"/>
        <v>0</v>
      </c>
      <c r="BC186" s="76"/>
      <c r="BD186" s="2"/>
    </row>
    <row r="187" spans="1:56" x14ac:dyDescent="0.4">
      <c r="A187" s="2" t="s">
        <v>1038</v>
      </c>
      <c r="B187" s="2" t="s">
        <v>1035</v>
      </c>
      <c r="C187" s="2" t="s">
        <v>1037</v>
      </c>
      <c r="D187" s="2" t="s">
        <v>1036</v>
      </c>
      <c r="E187" s="45" t="s">
        <v>1210</v>
      </c>
      <c r="F187" s="46"/>
      <c r="G187" s="42" t="s">
        <v>1722</v>
      </c>
      <c r="H187" s="48" t="s">
        <v>43</v>
      </c>
      <c r="I187" s="58"/>
      <c r="J187" s="57">
        <v>0</v>
      </c>
      <c r="K187" s="49">
        <f>_xlfn.IFNA(VLOOKUP($I187,'ประกาศราคาZ-Makro'!$A:$K,4,FALSE),0)</f>
        <v>0</v>
      </c>
      <c r="L187" s="47">
        <v>189</v>
      </c>
      <c r="M187" s="36">
        <v>191</v>
      </c>
      <c r="N187" s="50">
        <f t="shared" ref="N187" si="596">IFERROR(IF(M187=0,0,M187-L187),0)</f>
        <v>2</v>
      </c>
      <c r="O187" s="49">
        <f>_xlfn.IFNA(VLOOKUP($I187,'ประกาศราคาZ-Makro'!$A:$K,5,FALSE),0)</f>
        <v>0</v>
      </c>
      <c r="P187" s="47">
        <v>189</v>
      </c>
      <c r="Q187" s="36">
        <v>191</v>
      </c>
      <c r="R187" s="50">
        <f t="shared" ref="R187" si="597">IFERROR(IF(Q187=0,0,Q187-P187),0)</f>
        <v>2</v>
      </c>
      <c r="S187" s="49">
        <f>_xlfn.IFNA(VLOOKUP($I187,'ประกาศราคาZ-Makro'!$A:$K,6,FALSE),0)</f>
        <v>0</v>
      </c>
      <c r="T187" s="47">
        <v>189</v>
      </c>
      <c r="U187" s="36">
        <v>190</v>
      </c>
      <c r="V187" s="50">
        <f t="shared" ref="V187" si="598">IFERROR(IF(U187=0,0,U187-T187),0)</f>
        <v>1</v>
      </c>
      <c r="W187" s="49">
        <f>_xlfn.IFNA(VLOOKUP($I187,'ประกาศราคาZ-Makro'!$A:$K,7,FALSE),0)</f>
        <v>0</v>
      </c>
      <c r="X187" s="47">
        <v>176</v>
      </c>
      <c r="Y187" s="36">
        <v>180</v>
      </c>
      <c r="Z187" s="50">
        <f t="shared" ref="Z187" si="599">IFERROR(IF(Y187=0,0,Y187-X187),0)</f>
        <v>4</v>
      </c>
      <c r="AA187" s="49">
        <f>_xlfn.IFNA(VLOOKUP($I187,'ประกาศราคาZ-Makro'!$A:$K,8,FALSE),0)</f>
        <v>0</v>
      </c>
      <c r="AB187" s="47">
        <v>176</v>
      </c>
      <c r="AC187" s="36">
        <v>180</v>
      </c>
      <c r="AD187" s="50">
        <f t="shared" ref="AD187" si="600">IFERROR(IF(AC187=0,0,AC187-AB187),0)</f>
        <v>4</v>
      </c>
      <c r="AE187" s="49">
        <f>_xlfn.IFNA(VLOOKUP($I187,'ประกาศราคาZ-Makro'!$A:$K,9,FALSE),0)</f>
        <v>0</v>
      </c>
      <c r="AF187" s="47">
        <v>190</v>
      </c>
      <c r="AG187" s="36">
        <v>190</v>
      </c>
      <c r="AH187" s="50">
        <f t="shared" ref="AH187" si="601">IFERROR(IF(AG187=0,0,AG187-AF187),0)</f>
        <v>0</v>
      </c>
      <c r="AI187" s="49">
        <f>_xlfn.IFNA(VLOOKUP($I187,'ประกาศราคาZ-Makro'!$A:$K,9,FALSE),0)</f>
        <v>0</v>
      </c>
      <c r="AJ187" s="47"/>
      <c r="AK187" s="36"/>
      <c r="AL187" s="50">
        <f t="shared" si="436"/>
        <v>0</v>
      </c>
      <c r="AM187" s="49">
        <f>_xlfn.IFNA(VLOOKUP($I187,'ประกาศราคาZ-Makro'!$A:$K,10,FALSE),0)</f>
        <v>0</v>
      </c>
      <c r="AN187" s="47">
        <v>182</v>
      </c>
      <c r="AO187" s="36">
        <v>185</v>
      </c>
      <c r="AP187" s="72">
        <f t="shared" si="546"/>
        <v>3</v>
      </c>
      <c r="AQ187" s="49">
        <f>_xlfn.IFNA(VLOOKUP($I187,'ประกาศราคาZ-Makro'!$A:$K,11,FALSE),0)</f>
        <v>0</v>
      </c>
      <c r="AR187" s="47">
        <v>187</v>
      </c>
      <c r="AS187" s="36">
        <v>189</v>
      </c>
      <c r="AT187" s="50">
        <f t="shared" ref="AT187" si="602">IFERROR(IF(AS187=0,0,AS187-AR187),0)</f>
        <v>2</v>
      </c>
      <c r="AU187" s="49">
        <f>_xlfn.IFNA(VLOOKUP($I187,'ประกาศราคาZ-Makro'!$A:$L,12,FALSE),0)</f>
        <v>0</v>
      </c>
      <c r="AV187" s="47">
        <v>188</v>
      </c>
      <c r="AW187" s="36">
        <v>189</v>
      </c>
      <c r="AX187" s="50">
        <f t="shared" si="456"/>
        <v>1</v>
      </c>
      <c r="AY187" s="49">
        <f>_xlfn.IFNA(VLOOKUP($I187,'ประกาศราคาZ-Makro'!$A:$M,13,FALSE),0)</f>
        <v>0</v>
      </c>
      <c r="AZ187" s="47">
        <v>188</v>
      </c>
      <c r="BA187" s="36">
        <v>189</v>
      </c>
      <c r="BB187" s="50">
        <f t="shared" si="439"/>
        <v>1</v>
      </c>
      <c r="BC187" s="76"/>
      <c r="BD187" s="2"/>
    </row>
    <row r="188" spans="1:56" x14ac:dyDescent="0.4">
      <c r="A188" s="2" t="s">
        <v>1038</v>
      </c>
      <c r="B188" s="2" t="s">
        <v>1035</v>
      </c>
      <c r="C188" s="2" t="s">
        <v>1037</v>
      </c>
      <c r="D188" s="2" t="s">
        <v>1036</v>
      </c>
      <c r="E188" s="45" t="s">
        <v>1244</v>
      </c>
      <c r="F188" s="46"/>
      <c r="G188" s="42" t="s">
        <v>1245</v>
      </c>
      <c r="H188" s="48" t="s">
        <v>43</v>
      </c>
      <c r="I188" s="58"/>
      <c r="J188" s="57">
        <v>0</v>
      </c>
      <c r="K188" s="49">
        <f>_xlfn.IFNA(VLOOKUP($I188,'ประกาศราคาZ-Makro'!$A:$K,4,FALSE),0)</f>
        <v>0</v>
      </c>
      <c r="L188" s="47">
        <v>0</v>
      </c>
      <c r="M188" s="36">
        <v>0</v>
      </c>
      <c r="N188" s="50">
        <f t="shared" ref="N188:N189" si="603">IFERROR(IF(M188=0,0,M188-L188),0)</f>
        <v>0</v>
      </c>
      <c r="O188" s="49">
        <f>_xlfn.IFNA(VLOOKUP($I188,'ประกาศราคาZ-Makro'!$A:$K,5,FALSE),0)</f>
        <v>0</v>
      </c>
      <c r="P188" s="47">
        <v>0</v>
      </c>
      <c r="Q188" s="36">
        <v>0</v>
      </c>
      <c r="R188" s="50">
        <f t="shared" ref="R188:R189" si="604">IFERROR(IF(Q188=0,0,Q188-P188),0)</f>
        <v>0</v>
      </c>
      <c r="S188" s="49">
        <f>_xlfn.IFNA(VLOOKUP($I188,'ประกาศราคาZ-Makro'!$A:$K,6,FALSE),0)</f>
        <v>0</v>
      </c>
      <c r="T188" s="47">
        <v>0</v>
      </c>
      <c r="U188" s="36">
        <v>0</v>
      </c>
      <c r="V188" s="50">
        <f t="shared" ref="V188:V189" si="605">IFERROR(IF(U188=0,0,U188-T188),0)</f>
        <v>0</v>
      </c>
      <c r="W188" s="49">
        <f>_xlfn.IFNA(VLOOKUP($I188,'ประกาศราคาZ-Makro'!$A:$K,7,FALSE),0)</f>
        <v>0</v>
      </c>
      <c r="X188" s="47">
        <v>0</v>
      </c>
      <c r="Y188" s="36">
        <v>0</v>
      </c>
      <c r="Z188" s="50">
        <f t="shared" ref="Z188:Z189" si="606">IFERROR(IF(Y188=0,0,Y188-X188),0)</f>
        <v>0</v>
      </c>
      <c r="AA188" s="49">
        <f>_xlfn.IFNA(VLOOKUP($I188,'ประกาศราคาZ-Makro'!$A:$K,8,FALSE),0)</f>
        <v>0</v>
      </c>
      <c r="AB188" s="47">
        <v>0</v>
      </c>
      <c r="AC188" s="36">
        <v>0</v>
      </c>
      <c r="AD188" s="50">
        <f t="shared" ref="AD188:AD189" si="607">IFERROR(IF(AC188=0,0,AC188-AB188),0)</f>
        <v>0</v>
      </c>
      <c r="AE188" s="49">
        <f>_xlfn.IFNA(VLOOKUP($I188,'ประกาศราคาZ-Makro'!$A:$K,9,FALSE),0)</f>
        <v>0</v>
      </c>
      <c r="AF188" s="47">
        <v>0</v>
      </c>
      <c r="AG188" s="36">
        <v>0</v>
      </c>
      <c r="AH188" s="50">
        <f t="shared" ref="AH188:AH189" si="608">IFERROR(IF(AG188=0,0,AG188-AF188),0)</f>
        <v>0</v>
      </c>
      <c r="AI188" s="49">
        <f>_xlfn.IFNA(VLOOKUP($I188,'ประกาศราคาZ-Makro'!$A:$K,9,FALSE),0)</f>
        <v>0</v>
      </c>
      <c r="AJ188" s="47"/>
      <c r="AK188" s="36"/>
      <c r="AL188" s="50">
        <f t="shared" si="436"/>
        <v>0</v>
      </c>
      <c r="AM188" s="49">
        <f>_xlfn.IFNA(VLOOKUP($I188,'ประกาศราคาZ-Makro'!$A:$K,10,FALSE),0)</f>
        <v>0</v>
      </c>
      <c r="AN188" s="47">
        <v>165</v>
      </c>
      <c r="AO188" s="36">
        <v>165</v>
      </c>
      <c r="AP188" s="72">
        <f t="shared" si="546"/>
        <v>0</v>
      </c>
      <c r="AQ188" s="49">
        <f>_xlfn.IFNA(VLOOKUP($I188,'ประกาศราคาZ-Makro'!$A:$K,11,FALSE),0)</f>
        <v>0</v>
      </c>
      <c r="AR188" s="47">
        <v>0</v>
      </c>
      <c r="AS188" s="36">
        <v>0</v>
      </c>
      <c r="AT188" s="50">
        <f t="shared" ref="AT188:AT189" si="609">IFERROR(IF(AS188=0,0,AS188-AR188),0)</f>
        <v>0</v>
      </c>
      <c r="AU188" s="49">
        <f>_xlfn.IFNA(VLOOKUP($I188,'ประกาศราคาZ-Makro'!$A:$L,12,FALSE),0)</f>
        <v>0</v>
      </c>
      <c r="AV188" s="47">
        <v>0</v>
      </c>
      <c r="AW188" s="36">
        <v>0</v>
      </c>
      <c r="AX188" s="50">
        <f t="shared" si="456"/>
        <v>0</v>
      </c>
      <c r="AY188" s="49">
        <f>_xlfn.IFNA(VLOOKUP($I188,'ประกาศราคาZ-Makro'!$A:$M,13,FALSE),0)</f>
        <v>0</v>
      </c>
      <c r="AZ188" s="47">
        <v>0</v>
      </c>
      <c r="BA188" s="36">
        <v>0</v>
      </c>
      <c r="BB188" s="50">
        <f t="shared" si="439"/>
        <v>0</v>
      </c>
      <c r="BC188" s="76"/>
      <c r="BD188" s="2"/>
    </row>
    <row r="189" spans="1:56" x14ac:dyDescent="0.4">
      <c r="A189" s="2" t="s">
        <v>1038</v>
      </c>
      <c r="B189" s="2" t="s">
        <v>1035</v>
      </c>
      <c r="C189" s="2" t="s">
        <v>1037</v>
      </c>
      <c r="D189" s="2" t="s">
        <v>1042</v>
      </c>
      <c r="E189" s="45" t="s">
        <v>1545</v>
      </c>
      <c r="F189" s="73"/>
      <c r="G189" s="42" t="s">
        <v>1546</v>
      </c>
      <c r="H189" s="48" t="s">
        <v>43</v>
      </c>
      <c r="I189" s="58"/>
      <c r="J189" s="57">
        <v>0</v>
      </c>
      <c r="K189" s="49">
        <f>_xlfn.IFNA(VLOOKUP($I189,'ประกาศราคาZ-Makro'!$A:$K,4,FALSE),0)</f>
        <v>0</v>
      </c>
      <c r="L189" s="47">
        <v>0</v>
      </c>
      <c r="M189" s="59">
        <v>0</v>
      </c>
      <c r="N189" s="50">
        <f t="shared" si="603"/>
        <v>0</v>
      </c>
      <c r="O189" s="49">
        <f>_xlfn.IFNA(VLOOKUP($I189,'ประกาศราคาZ-Makro'!$A:$K,5,FALSE),0)</f>
        <v>0</v>
      </c>
      <c r="P189" s="47">
        <v>0</v>
      </c>
      <c r="Q189" s="59">
        <v>0</v>
      </c>
      <c r="R189" s="50">
        <f t="shared" si="604"/>
        <v>0</v>
      </c>
      <c r="S189" s="49">
        <f>_xlfn.IFNA(VLOOKUP($I189,'ประกาศราคาZ-Makro'!$A:$K,6,FALSE),0)</f>
        <v>0</v>
      </c>
      <c r="T189" s="47">
        <v>0</v>
      </c>
      <c r="U189" s="59">
        <v>0</v>
      </c>
      <c r="V189" s="50">
        <f t="shared" si="605"/>
        <v>0</v>
      </c>
      <c r="W189" s="49">
        <f>_xlfn.IFNA(VLOOKUP($I189,'ประกาศราคาZ-Makro'!$A:$K,7,FALSE),0)</f>
        <v>0</v>
      </c>
      <c r="X189" s="47">
        <v>0</v>
      </c>
      <c r="Y189" s="59">
        <v>0</v>
      </c>
      <c r="Z189" s="50">
        <f t="shared" si="606"/>
        <v>0</v>
      </c>
      <c r="AA189" s="49">
        <f>_xlfn.IFNA(VLOOKUP($I189,'ประกาศราคาZ-Makro'!$A:$K,8,FALSE),0)</f>
        <v>0</v>
      </c>
      <c r="AB189" s="47">
        <v>0</v>
      </c>
      <c r="AC189" s="59">
        <v>0</v>
      </c>
      <c r="AD189" s="50">
        <f t="shared" si="607"/>
        <v>0</v>
      </c>
      <c r="AE189" s="49">
        <f>_xlfn.IFNA(VLOOKUP($I189,'ประกาศราคาZ-Makro'!$A:$K,9,FALSE),0)</f>
        <v>0</v>
      </c>
      <c r="AF189" s="47">
        <v>0</v>
      </c>
      <c r="AG189" s="59">
        <v>0</v>
      </c>
      <c r="AH189" s="50">
        <f t="shared" si="608"/>
        <v>0</v>
      </c>
      <c r="AI189" s="49">
        <f>_xlfn.IFNA(VLOOKUP($I189,'ประกาศราคาZ-Makro'!$A:$K,9,FALSE),0)</f>
        <v>0</v>
      </c>
      <c r="AJ189" s="47"/>
      <c r="AK189" s="59"/>
      <c r="AL189" s="50">
        <f t="shared" si="436"/>
        <v>0</v>
      </c>
      <c r="AM189" s="49">
        <f>_xlfn.IFNA(VLOOKUP($I189,'ประกาศราคาZ-Makro'!$A:$K,10,FALSE),0)</f>
        <v>0</v>
      </c>
      <c r="AN189" s="47">
        <v>0</v>
      </c>
      <c r="AO189" s="36">
        <v>0</v>
      </c>
      <c r="AP189" s="72">
        <f t="shared" si="546"/>
        <v>0</v>
      </c>
      <c r="AQ189" s="49">
        <f>_xlfn.IFNA(VLOOKUP($I189,'ประกาศราคาZ-Makro'!$A:$K,11,FALSE),0)</f>
        <v>0</v>
      </c>
      <c r="AR189" s="47">
        <v>0</v>
      </c>
      <c r="AS189" s="59">
        <v>0</v>
      </c>
      <c r="AT189" s="50">
        <f t="shared" si="609"/>
        <v>0</v>
      </c>
      <c r="AU189" s="49">
        <f>_xlfn.IFNA(VLOOKUP($I189,'ประกาศราคาZ-Makro'!$A:$L,12,FALSE),0)</f>
        <v>0</v>
      </c>
      <c r="AV189" s="47">
        <v>190</v>
      </c>
      <c r="AW189" s="59">
        <v>191</v>
      </c>
      <c r="AX189" s="50">
        <f t="shared" ref="AX189" si="610">IFERROR(IF(AW189=0,0,AW189-AV189),0)</f>
        <v>1</v>
      </c>
      <c r="AY189" s="49">
        <f>_xlfn.IFNA(VLOOKUP($I189,'ประกาศราคาZ-Makro'!$A:$M,13,FALSE),0)</f>
        <v>0</v>
      </c>
      <c r="AZ189" s="47">
        <v>190</v>
      </c>
      <c r="BA189" s="59">
        <v>191</v>
      </c>
      <c r="BB189" s="50">
        <f t="shared" si="439"/>
        <v>1</v>
      </c>
      <c r="BC189" s="76"/>
      <c r="BD189" s="2"/>
    </row>
    <row r="190" spans="1:56" x14ac:dyDescent="0.4">
      <c r="A190" s="2" t="s">
        <v>1038</v>
      </c>
      <c r="B190" s="2" t="s">
        <v>1035</v>
      </c>
      <c r="C190" s="2" t="s">
        <v>1037</v>
      </c>
      <c r="D190" s="2" t="s">
        <v>1036</v>
      </c>
      <c r="E190" s="45" t="s">
        <v>1475</v>
      </c>
      <c r="F190" s="46"/>
      <c r="G190" s="42" t="s">
        <v>1477</v>
      </c>
      <c r="H190" s="48" t="s">
        <v>43</v>
      </c>
      <c r="I190" s="35"/>
      <c r="J190" s="56">
        <v>0</v>
      </c>
      <c r="K190" s="49">
        <f>_xlfn.IFNA(VLOOKUP($I190,'ประกาศราคาZ-Makro'!$A:$K,4,FALSE),0)</f>
        <v>0</v>
      </c>
      <c r="L190" s="47">
        <v>0</v>
      </c>
      <c r="M190" s="36">
        <v>0</v>
      </c>
      <c r="N190" s="50">
        <f t="shared" ref="N190:N195" si="611">IFERROR(IF(M190=0,0,M190-L190),0)</f>
        <v>0</v>
      </c>
      <c r="O190" s="49">
        <f>_xlfn.IFNA(VLOOKUP($I190,'ประกาศราคาZ-Makro'!$A:$K,5,FALSE),0)</f>
        <v>0</v>
      </c>
      <c r="P190" s="47">
        <v>0</v>
      </c>
      <c r="Q190" s="36">
        <v>0</v>
      </c>
      <c r="R190" s="50">
        <f t="shared" ref="R190:R195" si="612">IFERROR(IF(Q190=0,0,Q190-P190),0)</f>
        <v>0</v>
      </c>
      <c r="S190" s="49">
        <f>_xlfn.IFNA(VLOOKUP($I190,'ประกาศราคาZ-Makro'!$A:$K,6,FALSE),0)</f>
        <v>0</v>
      </c>
      <c r="T190" s="47">
        <v>0</v>
      </c>
      <c r="U190" s="36">
        <v>0</v>
      </c>
      <c r="V190" s="50">
        <f t="shared" ref="V190:V195" si="613">IFERROR(IF(U190=0,0,U190-T190),0)</f>
        <v>0</v>
      </c>
      <c r="W190" s="49">
        <f>_xlfn.IFNA(VLOOKUP($I190,'ประกาศราคาZ-Makro'!$A:$K,7,FALSE),0)</f>
        <v>0</v>
      </c>
      <c r="X190" s="47">
        <v>0</v>
      </c>
      <c r="Y190" s="36">
        <v>0</v>
      </c>
      <c r="Z190" s="50">
        <f t="shared" ref="Z190:Z195" si="614">IFERROR(IF(Y190=0,0,Y190-X190),0)</f>
        <v>0</v>
      </c>
      <c r="AA190" s="49">
        <f>_xlfn.IFNA(VLOOKUP($I190,'ประกาศราคาZ-Makro'!$A:$K,8,FALSE),0)</f>
        <v>0</v>
      </c>
      <c r="AB190" s="47">
        <v>0</v>
      </c>
      <c r="AC190" s="36">
        <v>0</v>
      </c>
      <c r="AD190" s="50">
        <f t="shared" ref="AD190:AD195" si="615">IFERROR(IF(AC190=0,0,AC190-AB190),0)</f>
        <v>0</v>
      </c>
      <c r="AE190" s="49">
        <f>_xlfn.IFNA(VLOOKUP($I190,'ประกาศราคาZ-Makro'!$A:$K,9,FALSE),0)</f>
        <v>0</v>
      </c>
      <c r="AF190" s="47">
        <v>0</v>
      </c>
      <c r="AG190" s="36">
        <v>0</v>
      </c>
      <c r="AH190" s="50">
        <f t="shared" ref="AH190:AH195" si="616">IFERROR(IF(AG190=0,0,AG190-AF190),0)</f>
        <v>0</v>
      </c>
      <c r="AI190" s="49">
        <f>_xlfn.IFNA(VLOOKUP($I190,'ประกาศราคาZ-Makro'!$A:$K,9,FALSE),0)</f>
        <v>0</v>
      </c>
      <c r="AJ190" s="47"/>
      <c r="AK190" s="36"/>
      <c r="AL190" s="50">
        <f t="shared" si="436"/>
        <v>0</v>
      </c>
      <c r="AM190" s="49">
        <f>_xlfn.IFNA(VLOOKUP($I190,'ประกาศราคาZ-Makro'!$A:$K,10,FALSE),0)</f>
        <v>0</v>
      </c>
      <c r="AN190" s="47">
        <v>0</v>
      </c>
      <c r="AO190" s="36">
        <v>0</v>
      </c>
      <c r="AP190" s="72">
        <f t="shared" ref="AP190:AP196" si="617">IFERROR(IF(AO190=0,0,AO190-AN190),0)</f>
        <v>0</v>
      </c>
      <c r="AQ190" s="49">
        <f>_xlfn.IFNA(VLOOKUP($I190,'ประกาศราคาZ-Makro'!$A:$K,11,FALSE),0)</f>
        <v>0</v>
      </c>
      <c r="AR190" s="47">
        <v>0</v>
      </c>
      <c r="AS190" s="36">
        <v>0</v>
      </c>
      <c r="AT190" s="50">
        <f t="shared" ref="AT190:AT195" si="618">IFERROR(IF(AS190=0,0,AS190-AR190),0)</f>
        <v>0</v>
      </c>
      <c r="AU190" s="49">
        <f>_xlfn.IFNA(VLOOKUP($I190,'ประกาศราคาZ-Makro'!$A:$L,12,FALSE),0)</f>
        <v>0</v>
      </c>
      <c r="AV190" s="47">
        <v>195</v>
      </c>
      <c r="AW190" s="36">
        <v>196</v>
      </c>
      <c r="AX190" s="50">
        <f t="shared" ref="AX190:AX196" si="619">IFERROR(IF(AW190=0,0,AW190-AV190),0)</f>
        <v>1</v>
      </c>
      <c r="AY190" s="49">
        <f>_xlfn.IFNA(VLOOKUP($I190,'ประกาศราคาZ-Makro'!$A:$M,13,FALSE),0)</f>
        <v>0</v>
      </c>
      <c r="AZ190" s="47">
        <v>195</v>
      </c>
      <c r="BA190" s="36">
        <v>196</v>
      </c>
      <c r="BB190" s="50">
        <f t="shared" ref="BB190:BB195" si="620">IFERROR(IF(BA190=0,0,BA190-AZ190),0)</f>
        <v>1</v>
      </c>
      <c r="BC190" s="76"/>
      <c r="BD190" s="2"/>
    </row>
    <row r="191" spans="1:56" x14ac:dyDescent="0.4">
      <c r="A191" s="2" t="s">
        <v>1038</v>
      </c>
      <c r="B191" s="2" t="s">
        <v>1035</v>
      </c>
      <c r="C191" s="2" t="s">
        <v>1037</v>
      </c>
      <c r="D191" s="2" t="s">
        <v>1036</v>
      </c>
      <c r="E191" s="45" t="s">
        <v>1476</v>
      </c>
      <c r="F191" s="46"/>
      <c r="G191" s="42" t="s">
        <v>1478</v>
      </c>
      <c r="H191" s="48" t="s">
        <v>43</v>
      </c>
      <c r="I191" s="35"/>
      <c r="J191" s="56">
        <v>0</v>
      </c>
      <c r="K191" s="49">
        <f>_xlfn.IFNA(VLOOKUP($I191,'ประกาศราคาZ-Makro'!$A:$K,4,FALSE),0)</f>
        <v>0</v>
      </c>
      <c r="L191" s="47">
        <v>0</v>
      </c>
      <c r="M191" s="36">
        <v>0</v>
      </c>
      <c r="N191" s="50">
        <f t="shared" si="611"/>
        <v>0</v>
      </c>
      <c r="O191" s="49">
        <f>_xlfn.IFNA(VLOOKUP($I191,'ประกาศราคาZ-Makro'!$A:$K,5,FALSE),0)</f>
        <v>0</v>
      </c>
      <c r="P191" s="47">
        <v>0</v>
      </c>
      <c r="Q191" s="36">
        <v>0</v>
      </c>
      <c r="R191" s="50">
        <f t="shared" si="612"/>
        <v>0</v>
      </c>
      <c r="S191" s="49">
        <f>_xlfn.IFNA(VLOOKUP($I191,'ประกาศราคาZ-Makro'!$A:$K,6,FALSE),0)</f>
        <v>0</v>
      </c>
      <c r="T191" s="47">
        <v>0</v>
      </c>
      <c r="U191" s="36">
        <v>0</v>
      </c>
      <c r="V191" s="50">
        <f t="shared" si="613"/>
        <v>0</v>
      </c>
      <c r="W191" s="49">
        <f>_xlfn.IFNA(VLOOKUP($I191,'ประกาศราคาZ-Makro'!$A:$K,7,FALSE),0)</f>
        <v>0</v>
      </c>
      <c r="X191" s="47">
        <v>0</v>
      </c>
      <c r="Y191" s="36">
        <v>0</v>
      </c>
      <c r="Z191" s="50">
        <f t="shared" si="614"/>
        <v>0</v>
      </c>
      <c r="AA191" s="49">
        <f>_xlfn.IFNA(VLOOKUP($I191,'ประกาศราคาZ-Makro'!$A:$K,8,FALSE),0)</f>
        <v>0</v>
      </c>
      <c r="AB191" s="47">
        <v>0</v>
      </c>
      <c r="AC191" s="36">
        <v>0</v>
      </c>
      <c r="AD191" s="50">
        <f t="shared" si="615"/>
        <v>0</v>
      </c>
      <c r="AE191" s="49">
        <f>_xlfn.IFNA(VLOOKUP($I191,'ประกาศราคาZ-Makro'!$A:$K,9,FALSE),0)</f>
        <v>0</v>
      </c>
      <c r="AF191" s="47">
        <v>0</v>
      </c>
      <c r="AG191" s="36">
        <v>0</v>
      </c>
      <c r="AH191" s="50">
        <f t="shared" si="616"/>
        <v>0</v>
      </c>
      <c r="AI191" s="49">
        <f>_xlfn.IFNA(VLOOKUP($I191,'ประกาศราคาZ-Makro'!$A:$K,9,FALSE),0)</f>
        <v>0</v>
      </c>
      <c r="AJ191" s="47"/>
      <c r="AK191" s="36"/>
      <c r="AL191" s="50">
        <f t="shared" si="436"/>
        <v>0</v>
      </c>
      <c r="AM191" s="49">
        <f>_xlfn.IFNA(VLOOKUP($I191,'ประกาศราคาZ-Makro'!$A:$K,10,FALSE),0)</f>
        <v>0</v>
      </c>
      <c r="AN191" s="47">
        <v>0</v>
      </c>
      <c r="AO191" s="36">
        <v>0</v>
      </c>
      <c r="AP191" s="72">
        <f t="shared" si="617"/>
        <v>0</v>
      </c>
      <c r="AQ191" s="49">
        <f>_xlfn.IFNA(VLOOKUP($I191,'ประกาศราคาZ-Makro'!$A:$K,11,FALSE),0)</f>
        <v>0</v>
      </c>
      <c r="AR191" s="47">
        <v>0</v>
      </c>
      <c r="AS191" s="36">
        <v>0</v>
      </c>
      <c r="AT191" s="50">
        <f t="shared" si="618"/>
        <v>0</v>
      </c>
      <c r="AU191" s="49">
        <f>_xlfn.IFNA(VLOOKUP($I191,'ประกาศราคาZ-Makro'!$A:$L,12,FALSE),0)</f>
        <v>0</v>
      </c>
      <c r="AV191" s="47">
        <v>196</v>
      </c>
      <c r="AW191" s="36">
        <v>197</v>
      </c>
      <c r="AX191" s="50">
        <f t="shared" si="619"/>
        <v>1</v>
      </c>
      <c r="AY191" s="49">
        <f>_xlfn.IFNA(VLOOKUP($I191,'ประกาศราคาZ-Makro'!$A:$M,13,FALSE),0)</f>
        <v>0</v>
      </c>
      <c r="AZ191" s="47">
        <v>196</v>
      </c>
      <c r="BA191" s="36">
        <v>197</v>
      </c>
      <c r="BB191" s="50">
        <f t="shared" si="620"/>
        <v>1</v>
      </c>
      <c r="BC191" s="76"/>
      <c r="BD191" s="2"/>
    </row>
    <row r="192" spans="1:56" x14ac:dyDescent="0.4">
      <c r="A192" s="2" t="s">
        <v>1038</v>
      </c>
      <c r="B192" s="2" t="s">
        <v>1035</v>
      </c>
      <c r="C192" s="2" t="s">
        <v>1037</v>
      </c>
      <c r="D192" s="2" t="s">
        <v>1036</v>
      </c>
      <c r="E192" s="45" t="s">
        <v>940</v>
      </c>
      <c r="F192" s="46"/>
      <c r="G192" s="42" t="s">
        <v>941</v>
      </c>
      <c r="H192" s="48" t="s">
        <v>43</v>
      </c>
      <c r="I192" s="58"/>
      <c r="J192" s="57">
        <v>0</v>
      </c>
      <c r="K192" s="49">
        <f>_xlfn.IFNA(VLOOKUP($I192,'ประกาศราคาZ-Makro'!$A:$K,4,FALSE),0)</f>
        <v>0</v>
      </c>
      <c r="L192" s="47">
        <v>0</v>
      </c>
      <c r="M192" s="59">
        <v>0</v>
      </c>
      <c r="N192" s="50">
        <f t="shared" si="611"/>
        <v>0</v>
      </c>
      <c r="O192" s="49">
        <f>_xlfn.IFNA(VLOOKUP($I192,'ประกาศราคาZ-Makro'!$A:$K,5,FALSE),0)</f>
        <v>0</v>
      </c>
      <c r="P192" s="47">
        <v>0</v>
      </c>
      <c r="Q192" s="59">
        <v>0</v>
      </c>
      <c r="R192" s="50">
        <f t="shared" si="612"/>
        <v>0</v>
      </c>
      <c r="S192" s="49">
        <f>_xlfn.IFNA(VLOOKUP($I192,'ประกาศราคาZ-Makro'!$A:$K,6,FALSE),0)</f>
        <v>0</v>
      </c>
      <c r="T192" s="47">
        <v>194</v>
      </c>
      <c r="U192" s="59">
        <v>195</v>
      </c>
      <c r="V192" s="50">
        <f t="shared" si="613"/>
        <v>1</v>
      </c>
      <c r="W192" s="49">
        <f>_xlfn.IFNA(VLOOKUP($I192,'ประกาศราคาZ-Makro'!$A:$K,7,FALSE),0)</f>
        <v>0</v>
      </c>
      <c r="X192" s="47">
        <v>181</v>
      </c>
      <c r="Y192" s="59">
        <v>185</v>
      </c>
      <c r="Z192" s="50">
        <f t="shared" si="614"/>
        <v>4</v>
      </c>
      <c r="AA192" s="49">
        <f>_xlfn.IFNA(VLOOKUP($I192,'ประกาศราคาZ-Makro'!$A:$K,8,FALSE),0)</f>
        <v>0</v>
      </c>
      <c r="AB192" s="47">
        <v>181</v>
      </c>
      <c r="AC192" s="59">
        <v>185</v>
      </c>
      <c r="AD192" s="50">
        <f t="shared" si="615"/>
        <v>4</v>
      </c>
      <c r="AE192" s="49">
        <f>_xlfn.IFNA(VLOOKUP($I192,'ประกาศราคาZ-Makro'!$A:$K,9,FALSE),0)</f>
        <v>0</v>
      </c>
      <c r="AF192" s="47">
        <v>191</v>
      </c>
      <c r="AG192" s="59">
        <v>191</v>
      </c>
      <c r="AH192" s="50">
        <f t="shared" si="616"/>
        <v>0</v>
      </c>
      <c r="AI192" s="49">
        <f>_xlfn.IFNA(VLOOKUP($I192,'ประกาศราคาZ-Makro'!$A:$K,9,FALSE),0)</f>
        <v>0</v>
      </c>
      <c r="AJ192" s="47"/>
      <c r="AK192" s="59"/>
      <c r="AL192" s="50">
        <f t="shared" si="436"/>
        <v>0</v>
      </c>
      <c r="AM192" s="49">
        <f>_xlfn.IFNA(VLOOKUP($I192,'ประกาศราคาZ-Makro'!$A:$K,10,FALSE),0)</f>
        <v>0</v>
      </c>
      <c r="AN192" s="47">
        <v>0</v>
      </c>
      <c r="AO192" s="36">
        <v>0</v>
      </c>
      <c r="AP192" s="72">
        <f t="shared" si="617"/>
        <v>0</v>
      </c>
      <c r="AQ192" s="49">
        <f>_xlfn.IFNA(VLOOKUP($I192,'ประกาศราคาZ-Makro'!$A:$K,11,FALSE),0)</f>
        <v>0</v>
      </c>
      <c r="AR192" s="47">
        <v>0</v>
      </c>
      <c r="AS192" s="59">
        <v>0</v>
      </c>
      <c r="AT192" s="50">
        <f t="shared" si="618"/>
        <v>0</v>
      </c>
      <c r="AU192" s="49">
        <f>_xlfn.IFNA(VLOOKUP($I192,'ประกาศราคาZ-Makro'!$A:$L,12,FALSE),0)</f>
        <v>0</v>
      </c>
      <c r="AV192" s="47">
        <v>196</v>
      </c>
      <c r="AW192" s="59">
        <v>197</v>
      </c>
      <c r="AX192" s="50">
        <f t="shared" si="619"/>
        <v>1</v>
      </c>
      <c r="AY192" s="49">
        <f>_xlfn.IFNA(VLOOKUP($I192,'ประกาศราคาZ-Makro'!$A:$M,13,FALSE),0)</f>
        <v>0</v>
      </c>
      <c r="AZ192" s="47">
        <v>196</v>
      </c>
      <c r="BA192" s="59">
        <v>197</v>
      </c>
      <c r="BB192" s="50">
        <f t="shared" si="620"/>
        <v>1</v>
      </c>
      <c r="BC192" s="76"/>
      <c r="BD192" s="2"/>
    </row>
    <row r="193" spans="1:56" x14ac:dyDescent="0.4">
      <c r="A193" s="2" t="s">
        <v>1038</v>
      </c>
      <c r="B193" s="2" t="s">
        <v>1035</v>
      </c>
      <c r="C193" s="2" t="s">
        <v>1037</v>
      </c>
      <c r="D193" s="2" t="s">
        <v>1036</v>
      </c>
      <c r="E193" s="45" t="s">
        <v>944</v>
      </c>
      <c r="F193" s="46"/>
      <c r="G193" s="42" t="s">
        <v>945</v>
      </c>
      <c r="H193" s="48" t="s">
        <v>43</v>
      </c>
      <c r="I193" s="58"/>
      <c r="J193" s="57">
        <v>0</v>
      </c>
      <c r="K193" s="49">
        <f>_xlfn.IFNA(VLOOKUP($I193,'ประกาศราคาZ-Makro'!$A:$K,4,FALSE),0)</f>
        <v>0</v>
      </c>
      <c r="L193" s="47">
        <v>0</v>
      </c>
      <c r="M193" s="59">
        <v>0</v>
      </c>
      <c r="N193" s="50">
        <f t="shared" si="611"/>
        <v>0</v>
      </c>
      <c r="O193" s="49">
        <f>_xlfn.IFNA(VLOOKUP($I193,'ประกาศราคาZ-Makro'!$A:$K,5,FALSE),0)</f>
        <v>0</v>
      </c>
      <c r="P193" s="47">
        <v>0</v>
      </c>
      <c r="Q193" s="59">
        <v>0</v>
      </c>
      <c r="R193" s="50">
        <f t="shared" si="612"/>
        <v>0</v>
      </c>
      <c r="S193" s="49">
        <f>_xlfn.IFNA(VLOOKUP($I193,'ประกาศราคาZ-Makro'!$A:$K,6,FALSE),0)</f>
        <v>0</v>
      </c>
      <c r="T193" s="47">
        <v>190</v>
      </c>
      <c r="U193" s="59">
        <v>191</v>
      </c>
      <c r="V193" s="50">
        <f t="shared" si="613"/>
        <v>1</v>
      </c>
      <c r="W193" s="49">
        <f>_xlfn.IFNA(VLOOKUP($I193,'ประกาศราคาZ-Makro'!$A:$K,7,FALSE),0)</f>
        <v>0</v>
      </c>
      <c r="X193" s="47">
        <v>0</v>
      </c>
      <c r="Y193" s="59">
        <v>0</v>
      </c>
      <c r="Z193" s="50">
        <f t="shared" si="614"/>
        <v>0</v>
      </c>
      <c r="AA193" s="49">
        <f>_xlfn.IFNA(VLOOKUP($I193,'ประกาศราคาZ-Makro'!$A:$K,8,FALSE),0)</f>
        <v>0</v>
      </c>
      <c r="AB193" s="47">
        <v>0</v>
      </c>
      <c r="AC193" s="59">
        <v>0</v>
      </c>
      <c r="AD193" s="50">
        <f t="shared" si="615"/>
        <v>0</v>
      </c>
      <c r="AE193" s="49">
        <f>_xlfn.IFNA(VLOOKUP($I193,'ประกาศราคาZ-Makro'!$A:$K,9,FALSE),0)</f>
        <v>0</v>
      </c>
      <c r="AF193" s="47">
        <v>0</v>
      </c>
      <c r="AG193" s="59">
        <v>0</v>
      </c>
      <c r="AH193" s="50">
        <f t="shared" si="616"/>
        <v>0</v>
      </c>
      <c r="AI193" s="49">
        <f>_xlfn.IFNA(VLOOKUP($I193,'ประกาศราคาZ-Makro'!$A:$K,9,FALSE),0)</f>
        <v>0</v>
      </c>
      <c r="AJ193" s="47"/>
      <c r="AK193" s="59"/>
      <c r="AL193" s="50">
        <f t="shared" si="436"/>
        <v>0</v>
      </c>
      <c r="AM193" s="49">
        <f>_xlfn.IFNA(VLOOKUP($I193,'ประกาศราคาZ-Makro'!$A:$K,10,FALSE),0)</f>
        <v>0</v>
      </c>
      <c r="AN193" s="47">
        <v>0</v>
      </c>
      <c r="AO193" s="36">
        <v>0</v>
      </c>
      <c r="AP193" s="72">
        <f t="shared" si="617"/>
        <v>0</v>
      </c>
      <c r="AQ193" s="49">
        <f>_xlfn.IFNA(VLOOKUP($I193,'ประกาศราคาZ-Makro'!$A:$K,11,FALSE),0)</f>
        <v>0</v>
      </c>
      <c r="AR193" s="47">
        <v>0</v>
      </c>
      <c r="AS193" s="59">
        <v>0</v>
      </c>
      <c r="AT193" s="50">
        <f t="shared" si="618"/>
        <v>0</v>
      </c>
      <c r="AU193" s="49">
        <f>_xlfn.IFNA(VLOOKUP($I193,'ประกาศราคาZ-Makro'!$A:$L,12,FALSE),0)</f>
        <v>0</v>
      </c>
      <c r="AV193" s="47">
        <v>193</v>
      </c>
      <c r="AW193" s="59">
        <v>194</v>
      </c>
      <c r="AX193" s="50">
        <f t="shared" si="619"/>
        <v>1</v>
      </c>
      <c r="AY193" s="49">
        <f>_xlfn.IFNA(VLOOKUP($I193,'ประกาศราคาZ-Makro'!$A:$M,13,FALSE),0)</f>
        <v>0</v>
      </c>
      <c r="AZ193" s="47">
        <v>193</v>
      </c>
      <c r="BA193" s="59">
        <v>194</v>
      </c>
      <c r="BB193" s="50">
        <f t="shared" si="620"/>
        <v>1</v>
      </c>
      <c r="BC193" s="76"/>
      <c r="BD193" s="2"/>
    </row>
    <row r="194" spans="1:56" x14ac:dyDescent="0.4">
      <c r="A194" s="2" t="s">
        <v>1038</v>
      </c>
      <c r="B194" s="2" t="s">
        <v>1035</v>
      </c>
      <c r="C194" s="2" t="s">
        <v>1037</v>
      </c>
      <c r="D194" s="2" t="s">
        <v>1036</v>
      </c>
      <c r="E194" s="45" t="s">
        <v>1112</v>
      </c>
      <c r="F194" s="46"/>
      <c r="G194" s="42" t="s">
        <v>1113</v>
      </c>
      <c r="H194" s="48" t="s">
        <v>43</v>
      </c>
      <c r="I194" s="58"/>
      <c r="J194" s="57">
        <v>0</v>
      </c>
      <c r="K194" s="49">
        <f>_xlfn.IFNA(VLOOKUP($I194,'ประกาศราคาZ-Makro'!$A:$K,4,FALSE),0)</f>
        <v>0</v>
      </c>
      <c r="L194" s="47">
        <v>0</v>
      </c>
      <c r="M194" s="59">
        <v>0</v>
      </c>
      <c r="N194" s="50">
        <f t="shared" si="611"/>
        <v>0</v>
      </c>
      <c r="O194" s="49">
        <f>_xlfn.IFNA(VLOOKUP($I194,'ประกาศราคาZ-Makro'!$A:$K,5,FALSE),0)</f>
        <v>0</v>
      </c>
      <c r="P194" s="47">
        <v>206</v>
      </c>
      <c r="Q194" s="59">
        <v>208</v>
      </c>
      <c r="R194" s="50">
        <f t="shared" si="612"/>
        <v>2</v>
      </c>
      <c r="S194" s="49">
        <f>_xlfn.IFNA(VLOOKUP($I194,'ประกาศราคาZ-Makro'!$A:$K,6,FALSE),0)</f>
        <v>0</v>
      </c>
      <c r="T194" s="47">
        <v>206</v>
      </c>
      <c r="U194" s="59">
        <v>207</v>
      </c>
      <c r="V194" s="50">
        <f t="shared" si="613"/>
        <v>1</v>
      </c>
      <c r="W194" s="49">
        <f>_xlfn.IFNA(VLOOKUP($I194,'ประกาศราคาZ-Makro'!$A:$K,7,FALSE),0)</f>
        <v>0</v>
      </c>
      <c r="X194" s="47">
        <v>194</v>
      </c>
      <c r="Y194" s="59">
        <v>198</v>
      </c>
      <c r="Z194" s="50">
        <f t="shared" si="614"/>
        <v>4</v>
      </c>
      <c r="AA194" s="49">
        <f>_xlfn.IFNA(VLOOKUP($I194,'ประกาศราคาZ-Makro'!$A:$K,8,FALSE),0)</f>
        <v>0</v>
      </c>
      <c r="AB194" s="47">
        <v>194</v>
      </c>
      <c r="AC194" s="59">
        <v>198</v>
      </c>
      <c r="AD194" s="50">
        <f t="shared" si="615"/>
        <v>4</v>
      </c>
      <c r="AE194" s="49">
        <f>_xlfn.IFNA(VLOOKUP($I194,'ประกาศราคาZ-Makro'!$A:$K,9,FALSE),0)</f>
        <v>0</v>
      </c>
      <c r="AF194" s="47">
        <v>183</v>
      </c>
      <c r="AG194" s="59">
        <v>183</v>
      </c>
      <c r="AH194" s="50">
        <f t="shared" si="616"/>
        <v>0</v>
      </c>
      <c r="AI194" s="49">
        <f>_xlfn.IFNA(VLOOKUP($I194,'ประกาศราคาZ-Makro'!$A:$K,9,FALSE),0)</f>
        <v>0</v>
      </c>
      <c r="AJ194" s="47"/>
      <c r="AK194" s="59"/>
      <c r="AL194" s="50">
        <f t="shared" si="436"/>
        <v>0</v>
      </c>
      <c r="AM194" s="49">
        <f>_xlfn.IFNA(VLOOKUP($I194,'ประกาศราคาZ-Makro'!$A:$K,10,FALSE),0)</f>
        <v>0</v>
      </c>
      <c r="AN194" s="47">
        <v>185</v>
      </c>
      <c r="AO194" s="36">
        <v>188</v>
      </c>
      <c r="AP194" s="72">
        <f t="shared" si="617"/>
        <v>3</v>
      </c>
      <c r="AQ194" s="49">
        <f>_xlfn.IFNA(VLOOKUP($I194,'ประกาศราคาZ-Makro'!$A:$K,11,FALSE),0)</f>
        <v>0</v>
      </c>
      <c r="AR194" s="47">
        <v>0</v>
      </c>
      <c r="AS194" s="59">
        <v>0</v>
      </c>
      <c r="AT194" s="50">
        <f t="shared" si="618"/>
        <v>0</v>
      </c>
      <c r="AU194" s="49">
        <f>_xlfn.IFNA(VLOOKUP($I194,'ประกาศราคาZ-Makro'!$A:$L,12,FALSE),0)</f>
        <v>0</v>
      </c>
      <c r="AV194" s="47">
        <v>205</v>
      </c>
      <c r="AW194" s="59">
        <v>206</v>
      </c>
      <c r="AX194" s="50">
        <f t="shared" si="619"/>
        <v>1</v>
      </c>
      <c r="AY194" s="49">
        <f>_xlfn.IFNA(VLOOKUP($I194,'ประกาศราคาZ-Makro'!$A:$M,13,FALSE),0)</f>
        <v>0</v>
      </c>
      <c r="AZ194" s="47">
        <v>205</v>
      </c>
      <c r="BA194" s="59">
        <v>206</v>
      </c>
      <c r="BB194" s="50">
        <f t="shared" si="620"/>
        <v>1</v>
      </c>
      <c r="BC194" s="76"/>
      <c r="BD194" s="2"/>
    </row>
    <row r="195" spans="1:56" x14ac:dyDescent="0.4">
      <c r="A195" s="2" t="s">
        <v>1038</v>
      </c>
      <c r="B195" s="2" t="s">
        <v>1035</v>
      </c>
      <c r="C195" s="2" t="s">
        <v>1037</v>
      </c>
      <c r="D195" s="2" t="s">
        <v>1040</v>
      </c>
      <c r="E195" s="45" t="s">
        <v>1579</v>
      </c>
      <c r="F195" s="73"/>
      <c r="G195" s="42" t="s">
        <v>1580</v>
      </c>
      <c r="H195" s="48" t="s">
        <v>43</v>
      </c>
      <c r="I195" s="35"/>
      <c r="J195" s="56">
        <v>0</v>
      </c>
      <c r="K195" s="49">
        <f>_xlfn.IFNA(VLOOKUP($I195,'ประกาศราคาZ-Makro'!$A:$K,4,FALSE),0)</f>
        <v>0</v>
      </c>
      <c r="L195" s="47">
        <v>0</v>
      </c>
      <c r="M195" s="36">
        <v>0</v>
      </c>
      <c r="N195" s="50">
        <f t="shared" si="611"/>
        <v>0</v>
      </c>
      <c r="O195" s="49">
        <f>_xlfn.IFNA(VLOOKUP($I195,'ประกาศราคาZ-Makro'!$A:$K,5,FALSE),0)</f>
        <v>0</v>
      </c>
      <c r="P195" s="47">
        <v>0</v>
      </c>
      <c r="Q195" s="36">
        <v>0</v>
      </c>
      <c r="R195" s="50">
        <f t="shared" si="612"/>
        <v>0</v>
      </c>
      <c r="S195" s="49">
        <f>_xlfn.IFNA(VLOOKUP($I195,'ประกาศราคาZ-Makro'!$A:$K,6,FALSE),0)</f>
        <v>0</v>
      </c>
      <c r="T195" s="47">
        <v>0</v>
      </c>
      <c r="U195" s="36">
        <v>0</v>
      </c>
      <c r="V195" s="50">
        <f t="shared" si="613"/>
        <v>0</v>
      </c>
      <c r="W195" s="49">
        <f>_xlfn.IFNA(VLOOKUP($I195,'ประกาศราคาZ-Makro'!$A:$K,7,FALSE),0)</f>
        <v>0</v>
      </c>
      <c r="X195" s="47">
        <v>0</v>
      </c>
      <c r="Y195" s="36">
        <v>0</v>
      </c>
      <c r="Z195" s="50">
        <f t="shared" si="614"/>
        <v>0</v>
      </c>
      <c r="AA195" s="49">
        <f>_xlfn.IFNA(VLOOKUP($I195,'ประกาศราคาZ-Makro'!$A:$K,8,FALSE),0)</f>
        <v>0</v>
      </c>
      <c r="AB195" s="47">
        <v>0</v>
      </c>
      <c r="AC195" s="36">
        <v>0</v>
      </c>
      <c r="AD195" s="50">
        <f t="shared" si="615"/>
        <v>0</v>
      </c>
      <c r="AE195" s="49">
        <f>_xlfn.IFNA(VLOOKUP($I195,'ประกาศราคาZ-Makro'!$A:$K,9,FALSE),0)</f>
        <v>0</v>
      </c>
      <c r="AF195" s="47">
        <v>0</v>
      </c>
      <c r="AG195" s="36">
        <v>0</v>
      </c>
      <c r="AH195" s="50">
        <f t="shared" si="616"/>
        <v>0</v>
      </c>
      <c r="AI195" s="49">
        <f>_xlfn.IFNA(VLOOKUP($I195,'ประกาศราคาZ-Makro'!$A:$K,9,FALSE),0)</f>
        <v>0</v>
      </c>
      <c r="AJ195" s="47"/>
      <c r="AK195" s="36"/>
      <c r="AL195" s="50">
        <f t="shared" si="436"/>
        <v>0</v>
      </c>
      <c r="AM195" s="49">
        <f>_xlfn.IFNA(VLOOKUP($I195,'ประกาศราคาZ-Makro'!$A:$K,10,FALSE),0)</f>
        <v>0</v>
      </c>
      <c r="AN195" s="47">
        <v>0</v>
      </c>
      <c r="AO195" s="36">
        <v>0</v>
      </c>
      <c r="AP195" s="72">
        <f t="shared" si="617"/>
        <v>0</v>
      </c>
      <c r="AQ195" s="49">
        <f>_xlfn.IFNA(VLOOKUP($I195,'ประกาศราคาZ-Makro'!$A:$K,11,FALSE),0)</f>
        <v>0</v>
      </c>
      <c r="AR195" s="47">
        <v>0</v>
      </c>
      <c r="AS195" s="36">
        <v>0</v>
      </c>
      <c r="AT195" s="50">
        <f t="shared" si="618"/>
        <v>0</v>
      </c>
      <c r="AU195" s="49">
        <f>_xlfn.IFNA(VLOOKUP($I195,'ประกาศราคาZ-Makro'!$A:$L,12,FALSE),0)</f>
        <v>0</v>
      </c>
      <c r="AV195" s="47">
        <v>205</v>
      </c>
      <c r="AW195" s="36">
        <v>206</v>
      </c>
      <c r="AX195" s="50">
        <f t="shared" si="619"/>
        <v>1</v>
      </c>
      <c r="AY195" s="49">
        <f>_xlfn.IFNA(VLOOKUP($I195,'ประกาศราคาZ-Makro'!$A:$M,13,FALSE),0)</f>
        <v>0</v>
      </c>
      <c r="AZ195" s="47">
        <v>205</v>
      </c>
      <c r="BA195" s="36">
        <v>206</v>
      </c>
      <c r="BB195" s="50">
        <f t="shared" si="620"/>
        <v>1</v>
      </c>
      <c r="BC195" s="76"/>
      <c r="BD195" s="2"/>
    </row>
    <row r="196" spans="1:56" x14ac:dyDescent="0.4">
      <c r="A196" s="2" t="s">
        <v>1038</v>
      </c>
      <c r="B196" s="2" t="s">
        <v>1035</v>
      </c>
      <c r="C196" s="2" t="s">
        <v>1037</v>
      </c>
      <c r="D196" s="2" t="s">
        <v>1040</v>
      </c>
      <c r="E196" s="45" t="s">
        <v>1344</v>
      </c>
      <c r="F196" s="73"/>
      <c r="G196" s="42" t="s">
        <v>1345</v>
      </c>
      <c r="H196" s="48" t="s">
        <v>43</v>
      </c>
      <c r="I196" s="35"/>
      <c r="J196" s="56">
        <v>0</v>
      </c>
      <c r="K196" s="49">
        <f>_xlfn.IFNA(VLOOKUP($I196,'ประกาศราคาZ-Makro'!$A:$K,4,FALSE),0)</f>
        <v>0</v>
      </c>
      <c r="L196" s="47">
        <v>0</v>
      </c>
      <c r="M196" s="36">
        <v>0</v>
      </c>
      <c r="N196" s="50">
        <f>IFERROR(IF(M196=0,0,M196-L196),0)</f>
        <v>0</v>
      </c>
      <c r="O196" s="49">
        <f>_xlfn.IFNA(VLOOKUP($I196,'ประกาศราคาZ-Makro'!$A:$K,5,FALSE),0)</f>
        <v>0</v>
      </c>
      <c r="P196" s="47">
        <v>0</v>
      </c>
      <c r="Q196" s="36">
        <v>0</v>
      </c>
      <c r="R196" s="50">
        <f>IFERROR(IF(Q196=0,0,Q196-P196),0)</f>
        <v>0</v>
      </c>
      <c r="S196" s="49">
        <f>_xlfn.IFNA(VLOOKUP($I196,'ประกาศราคาZ-Makro'!$A:$K,6,FALSE),0)</f>
        <v>0</v>
      </c>
      <c r="T196" s="47">
        <v>0</v>
      </c>
      <c r="U196" s="36">
        <v>0</v>
      </c>
      <c r="V196" s="50">
        <f>IFERROR(IF(U196=0,0,U196-T196),0)</f>
        <v>0</v>
      </c>
      <c r="W196" s="49">
        <f>_xlfn.IFNA(VLOOKUP($I196,'ประกาศราคาZ-Makro'!$A:$K,7,FALSE),0)</f>
        <v>0</v>
      </c>
      <c r="X196" s="47">
        <v>0</v>
      </c>
      <c r="Y196" s="36">
        <v>0</v>
      </c>
      <c r="Z196" s="50">
        <f>IFERROR(IF(Y196=0,0,Y196-X196),0)</f>
        <v>0</v>
      </c>
      <c r="AA196" s="49">
        <f>_xlfn.IFNA(VLOOKUP($I196,'ประกาศราคาZ-Makro'!$A:$K,8,FALSE),0)</f>
        <v>0</v>
      </c>
      <c r="AB196" s="47">
        <v>0</v>
      </c>
      <c r="AC196" s="36">
        <v>0</v>
      </c>
      <c r="AD196" s="50">
        <f>IFERROR(IF(AC196=0,0,AC196-AB196),0)</f>
        <v>0</v>
      </c>
      <c r="AE196" s="49">
        <f>_xlfn.IFNA(VLOOKUP($I196,'ประกาศราคาZ-Makro'!$A:$K,9,FALSE),0)</f>
        <v>0</v>
      </c>
      <c r="AF196" s="47">
        <v>0</v>
      </c>
      <c r="AG196" s="36">
        <v>0</v>
      </c>
      <c r="AH196" s="50">
        <f>IFERROR(IF(AG196=0,0,AG196-AF196),0)</f>
        <v>0</v>
      </c>
      <c r="AI196" s="49">
        <f>_xlfn.IFNA(VLOOKUP($I196,'ประกาศราคาZ-Makro'!$A:$K,9,FALSE),0)</f>
        <v>0</v>
      </c>
      <c r="AJ196" s="47"/>
      <c r="AK196" s="36"/>
      <c r="AL196" s="50">
        <f>IFERROR(IF(AK196=0,0,AK196-AJ196),0)</f>
        <v>0</v>
      </c>
      <c r="AM196" s="49">
        <f>_xlfn.IFNA(VLOOKUP($I196,'ประกาศราคาZ-Makro'!$A:$K,10,FALSE),0)</f>
        <v>0</v>
      </c>
      <c r="AN196" s="47">
        <v>0</v>
      </c>
      <c r="AO196" s="36">
        <v>0</v>
      </c>
      <c r="AP196" s="72">
        <f t="shared" si="617"/>
        <v>0</v>
      </c>
      <c r="AQ196" s="49">
        <f>_xlfn.IFNA(VLOOKUP($I196,'ประกาศราคาZ-Makro'!$A:$K,11,FALSE),0)</f>
        <v>0</v>
      </c>
      <c r="AR196" s="47">
        <v>171</v>
      </c>
      <c r="AS196" s="36">
        <v>171</v>
      </c>
      <c r="AT196" s="50">
        <f>IFERROR(IF(AS196=0,0,AS196-AR196),0)</f>
        <v>0</v>
      </c>
      <c r="AU196" s="49">
        <f>_xlfn.IFNA(VLOOKUP($I196,'ประกาศราคาZ-Makro'!$A:$L,12,FALSE),0)</f>
        <v>0</v>
      </c>
      <c r="AV196" s="47">
        <v>0</v>
      </c>
      <c r="AW196" s="36">
        <v>0</v>
      </c>
      <c r="AX196" s="50">
        <f t="shared" si="619"/>
        <v>0</v>
      </c>
      <c r="AY196" s="49">
        <f>_xlfn.IFNA(VLOOKUP($I196,'ประกาศราคาZ-Makro'!$A:$M,13,FALSE),0)</f>
        <v>0</v>
      </c>
      <c r="AZ196" s="47">
        <v>0</v>
      </c>
      <c r="BA196" s="36">
        <v>0</v>
      </c>
      <c r="BB196" s="50">
        <f t="shared" ref="BB196" si="621">IFERROR(IF(BA196=0,0,BA196-AZ196),0)</f>
        <v>0</v>
      </c>
      <c r="BC196" s="76"/>
      <c r="BD196" s="2"/>
    </row>
    <row r="197" spans="1:56" x14ac:dyDescent="0.4">
      <c r="A197" s="2" t="s">
        <v>1038</v>
      </c>
      <c r="B197" s="2" t="s">
        <v>1035</v>
      </c>
      <c r="C197" s="2" t="s">
        <v>1037</v>
      </c>
      <c r="D197" s="2" t="s">
        <v>1040</v>
      </c>
      <c r="E197" s="45" t="s">
        <v>2027</v>
      </c>
      <c r="F197" s="73"/>
      <c r="G197" s="42" t="s">
        <v>2026</v>
      </c>
      <c r="H197" s="48" t="s">
        <v>43</v>
      </c>
      <c r="I197" s="35"/>
      <c r="J197" s="56">
        <v>0</v>
      </c>
      <c r="K197" s="49">
        <f>_xlfn.IFNA(VLOOKUP($I197,'ประกาศราคาZ-Makro'!$A:$K,4,FALSE),0)</f>
        <v>0</v>
      </c>
      <c r="L197" s="47">
        <v>0</v>
      </c>
      <c r="M197" s="36">
        <v>0</v>
      </c>
      <c r="N197" s="50">
        <f>IFERROR(IF(M197=0,0,M197-L197),0)</f>
        <v>0</v>
      </c>
      <c r="O197" s="49">
        <f>_xlfn.IFNA(VLOOKUP($I197,'ประกาศราคาZ-Makro'!$A:$K,5,FALSE),0)</f>
        <v>0</v>
      </c>
      <c r="P197" s="47">
        <v>0</v>
      </c>
      <c r="Q197" s="36">
        <v>0</v>
      </c>
      <c r="R197" s="50">
        <f>IFERROR(IF(Q197=0,0,Q197-P197),0)</f>
        <v>0</v>
      </c>
      <c r="S197" s="49">
        <f>_xlfn.IFNA(VLOOKUP($I197,'ประกาศราคาZ-Makro'!$A:$K,6,FALSE),0)</f>
        <v>0</v>
      </c>
      <c r="T197" s="47">
        <v>0</v>
      </c>
      <c r="U197" s="36">
        <v>0</v>
      </c>
      <c r="V197" s="50">
        <f>IFERROR(IF(U197=0,0,U197-T197),0)</f>
        <v>0</v>
      </c>
      <c r="W197" s="49">
        <f>_xlfn.IFNA(VLOOKUP($I197,'ประกาศราคาZ-Makro'!$A:$K,7,FALSE),0)</f>
        <v>0</v>
      </c>
      <c r="X197" s="47">
        <v>223</v>
      </c>
      <c r="Y197" s="36">
        <v>227</v>
      </c>
      <c r="Z197" s="50">
        <f>IFERROR(IF(Y197=0,0,Y197-X197),0)</f>
        <v>4</v>
      </c>
      <c r="AA197" s="49">
        <f>_xlfn.IFNA(VLOOKUP($I197,'ประกาศราคาZ-Makro'!$A:$K,8,FALSE),0)</f>
        <v>0</v>
      </c>
      <c r="AB197" s="47">
        <v>223</v>
      </c>
      <c r="AC197" s="36">
        <v>227</v>
      </c>
      <c r="AD197" s="50">
        <f>IFERROR(IF(AC197=0,0,AC197-AB197),0)</f>
        <v>4</v>
      </c>
      <c r="AE197" s="49">
        <f>_xlfn.IFNA(VLOOKUP($I197,'ประกาศราคาZ-Makro'!$A:$K,9,FALSE),0)</f>
        <v>0</v>
      </c>
      <c r="AF197" s="47">
        <v>0</v>
      </c>
      <c r="AG197" s="36">
        <v>0</v>
      </c>
      <c r="AH197" s="50">
        <f>IFERROR(IF(AG197=0,0,AG197-AF197),0)</f>
        <v>0</v>
      </c>
      <c r="AI197" s="49">
        <f>_xlfn.IFNA(VLOOKUP($I197,'ประกาศราคาZ-Makro'!$A:$K,9,FALSE),0)</f>
        <v>0</v>
      </c>
      <c r="AJ197" s="47"/>
      <c r="AK197" s="36"/>
      <c r="AL197" s="50">
        <f>IFERROR(IF(AK197=0,0,AK197-AJ197),0)</f>
        <v>0</v>
      </c>
      <c r="AM197" s="49">
        <f>_xlfn.IFNA(VLOOKUP($I197,'ประกาศราคาZ-Makro'!$A:$K,10,FALSE),0)</f>
        <v>0</v>
      </c>
      <c r="AN197" s="47">
        <v>0</v>
      </c>
      <c r="AO197" s="36">
        <v>0</v>
      </c>
      <c r="AP197" s="72">
        <f t="shared" ref="AP197" si="622">IFERROR(IF(AO197=0,0,AO197-AN197),0)</f>
        <v>0</v>
      </c>
      <c r="AQ197" s="49">
        <f>_xlfn.IFNA(VLOOKUP($I197,'ประกาศราคาZ-Makro'!$A:$K,11,FALSE),0)</f>
        <v>0</v>
      </c>
      <c r="AR197" s="47">
        <v>0</v>
      </c>
      <c r="AS197" s="36">
        <v>0</v>
      </c>
      <c r="AT197" s="50">
        <f>IFERROR(IF(AS197=0,0,AS197-AR197),0)</f>
        <v>0</v>
      </c>
      <c r="AU197" s="49">
        <f>_xlfn.IFNA(VLOOKUP($I197,'ประกาศราคาZ-Makro'!$A:$L,12,FALSE),0)</f>
        <v>0</v>
      </c>
      <c r="AV197" s="47">
        <v>0</v>
      </c>
      <c r="AW197" s="36">
        <v>0</v>
      </c>
      <c r="AX197" s="50">
        <f t="shared" ref="AX197" si="623">IFERROR(IF(AW197=0,0,AW197-AV197),0)</f>
        <v>0</v>
      </c>
      <c r="AY197" s="49">
        <f>_xlfn.IFNA(VLOOKUP($I197,'ประกาศราคาZ-Makro'!$A:$M,13,FALSE),0)</f>
        <v>0</v>
      </c>
      <c r="AZ197" s="47">
        <v>0</v>
      </c>
      <c r="BA197" s="36">
        <v>0</v>
      </c>
      <c r="BB197" s="50">
        <f t="shared" ref="BB197" si="624">IFERROR(IF(BA197=0,0,BA197-AZ197),0)</f>
        <v>0</v>
      </c>
      <c r="BC197" s="76"/>
      <c r="BD197" s="2"/>
    </row>
    <row r="198" spans="1:56" x14ac:dyDescent="0.4">
      <c r="A198" s="2" t="s">
        <v>1038</v>
      </c>
      <c r="B198" s="2" t="s">
        <v>1035</v>
      </c>
      <c r="C198" s="2" t="s">
        <v>1037</v>
      </c>
      <c r="D198" s="2" t="s">
        <v>1036</v>
      </c>
      <c r="E198" s="45" t="s">
        <v>354</v>
      </c>
      <c r="F198" s="46"/>
      <c r="G198" s="42" t="s">
        <v>355</v>
      </c>
      <c r="H198" s="48" t="s">
        <v>43</v>
      </c>
      <c r="I198" s="35"/>
      <c r="J198" s="56">
        <v>0</v>
      </c>
      <c r="K198" s="49">
        <f>_xlfn.IFNA(VLOOKUP($I198,'ประกาศราคาZ-Makro'!$A:$K,4,FALSE),0)</f>
        <v>0</v>
      </c>
      <c r="L198" s="47">
        <v>144</v>
      </c>
      <c r="M198" s="36">
        <v>148</v>
      </c>
      <c r="N198" s="50">
        <f t="shared" si="429"/>
        <v>4</v>
      </c>
      <c r="O198" s="49">
        <f>_xlfn.IFNA(VLOOKUP($I198,'ประกาศราคาZ-Makro'!$A:$K,5,FALSE),0)</f>
        <v>0</v>
      </c>
      <c r="P198" s="47">
        <v>126</v>
      </c>
      <c r="Q198" s="36">
        <v>128</v>
      </c>
      <c r="R198" s="50">
        <f t="shared" si="467"/>
        <v>2</v>
      </c>
      <c r="S198" s="49">
        <f>_xlfn.IFNA(VLOOKUP($I198,'ประกาศราคาZ-Makro'!$A:$K,6,FALSE),0)</f>
        <v>0</v>
      </c>
      <c r="T198" s="47">
        <v>128</v>
      </c>
      <c r="U198" s="36">
        <v>129</v>
      </c>
      <c r="V198" s="50">
        <f t="shared" si="464"/>
        <v>1</v>
      </c>
      <c r="W198" s="49">
        <f>_xlfn.IFNA(VLOOKUP($I198,'ประกาศราคาZ-Makro'!$A:$K,7,FALSE),0)</f>
        <v>0</v>
      </c>
      <c r="X198" s="47">
        <v>137</v>
      </c>
      <c r="Y198" s="36">
        <v>137</v>
      </c>
      <c r="Z198" s="50">
        <f t="shared" si="465"/>
        <v>0</v>
      </c>
      <c r="AA198" s="49">
        <f>_xlfn.IFNA(VLOOKUP($I198,'ประกาศราคาZ-Makro'!$A:$K,8,FALSE),0)</f>
        <v>0</v>
      </c>
      <c r="AB198" s="47">
        <v>137</v>
      </c>
      <c r="AC198" s="36">
        <v>137</v>
      </c>
      <c r="AD198" s="50">
        <f t="shared" si="466"/>
        <v>0</v>
      </c>
      <c r="AE198" s="49">
        <f>_xlfn.IFNA(VLOOKUP($I198,'ประกาศราคาZ-Makro'!$A:$K,9,FALSE),0)</f>
        <v>0</v>
      </c>
      <c r="AF198" s="47" t="s">
        <v>1090</v>
      </c>
      <c r="AG198" s="36" t="s">
        <v>1090</v>
      </c>
      <c r="AH198" s="50">
        <f t="shared" si="468"/>
        <v>0</v>
      </c>
      <c r="AI198" s="49">
        <f>_xlfn.IFNA(VLOOKUP($I198,'ประกาศราคาZ-Makro'!$A:$K,9,FALSE),0)</f>
        <v>0</v>
      </c>
      <c r="AJ198" s="47"/>
      <c r="AK198" s="36"/>
      <c r="AL198" s="50">
        <f t="shared" ref="AL198:AL232" si="625">IFERROR(IF(AK198=0,0,AK198-AJ198),0)</f>
        <v>0</v>
      </c>
      <c r="AM198" s="49">
        <f>_xlfn.IFNA(VLOOKUP($I198,'ประกาศราคาZ-Makro'!$A:$K,10,FALSE),0)</f>
        <v>0</v>
      </c>
      <c r="AN198" s="47">
        <v>108</v>
      </c>
      <c r="AO198" s="36">
        <v>112</v>
      </c>
      <c r="AP198" s="72">
        <f t="shared" si="546"/>
        <v>4</v>
      </c>
      <c r="AQ198" s="49">
        <f>_xlfn.IFNA(VLOOKUP($I198,'ประกาศราคาZ-Makro'!$A:$K,11,FALSE),0)</f>
        <v>0</v>
      </c>
      <c r="AR198" s="47">
        <v>155</v>
      </c>
      <c r="AS198" s="36">
        <v>157</v>
      </c>
      <c r="AT198" s="50">
        <f t="shared" si="469"/>
        <v>2</v>
      </c>
      <c r="AU198" s="49">
        <f>_xlfn.IFNA(VLOOKUP($I198,'ประกาศราคาZ-Makro'!$A:$L,12,FALSE),0)</f>
        <v>0</v>
      </c>
      <c r="AV198" s="47">
        <v>128</v>
      </c>
      <c r="AW198" s="36">
        <v>128</v>
      </c>
      <c r="AX198" s="50">
        <f t="shared" si="456"/>
        <v>0</v>
      </c>
      <c r="AY198" s="49">
        <f>_xlfn.IFNA(VLOOKUP($I198,'ประกาศราคาZ-Makro'!$A:$M,13,FALSE),0)</f>
        <v>0</v>
      </c>
      <c r="AZ198" s="47">
        <v>128</v>
      </c>
      <c r="BA198" s="36">
        <v>128</v>
      </c>
      <c r="BB198" s="50">
        <f t="shared" si="439"/>
        <v>0</v>
      </c>
      <c r="BC198" s="76"/>
      <c r="BD198" s="2"/>
    </row>
    <row r="199" spans="1:56" x14ac:dyDescent="0.4">
      <c r="A199" s="2" t="s">
        <v>1038</v>
      </c>
      <c r="B199" s="2" t="s">
        <v>1035</v>
      </c>
      <c r="C199" s="2" t="s">
        <v>1037</v>
      </c>
      <c r="D199" s="2" t="s">
        <v>1036</v>
      </c>
      <c r="E199" s="45" t="s">
        <v>1238</v>
      </c>
      <c r="F199" s="46"/>
      <c r="G199" s="42" t="s">
        <v>1239</v>
      </c>
      <c r="H199" s="48" t="s">
        <v>43</v>
      </c>
      <c r="I199" s="35"/>
      <c r="J199" s="56">
        <v>0</v>
      </c>
      <c r="K199" s="49">
        <f>_xlfn.IFNA(VLOOKUP($I199,'ประกาศราคาZ-Makro'!$A:$K,4,FALSE),0)</f>
        <v>0</v>
      </c>
      <c r="L199" s="47">
        <v>144</v>
      </c>
      <c r="M199" s="36">
        <v>148</v>
      </c>
      <c r="N199" s="50">
        <f t="shared" ref="N199:N200" si="626">IFERROR(IF(M199=0,0,M199-L199),0)</f>
        <v>4</v>
      </c>
      <c r="O199" s="49">
        <f>_xlfn.IFNA(VLOOKUP($I199,'ประกาศราคาZ-Makro'!$A:$K,5,FALSE),0)</f>
        <v>0</v>
      </c>
      <c r="P199" s="47">
        <v>0</v>
      </c>
      <c r="Q199" s="36">
        <v>0</v>
      </c>
      <c r="R199" s="50">
        <f t="shared" ref="R199:R200" si="627">IFERROR(IF(Q199=0,0,Q199-P199),0)</f>
        <v>0</v>
      </c>
      <c r="S199" s="49">
        <f>_xlfn.IFNA(VLOOKUP($I199,'ประกาศราคาZ-Makro'!$A:$K,6,FALSE),0)</f>
        <v>0</v>
      </c>
      <c r="T199" s="47">
        <v>128</v>
      </c>
      <c r="U199" s="36">
        <v>129</v>
      </c>
      <c r="V199" s="50">
        <f t="shared" ref="V199:V200" si="628">IFERROR(IF(U199=0,0,U199-T199),0)</f>
        <v>1</v>
      </c>
      <c r="W199" s="49">
        <f>_xlfn.IFNA(VLOOKUP($I199,'ประกาศราคาZ-Makro'!$A:$K,7,FALSE),0)</f>
        <v>0</v>
      </c>
      <c r="X199" s="47">
        <v>115</v>
      </c>
      <c r="Y199" s="36">
        <v>120</v>
      </c>
      <c r="Z199" s="50">
        <f t="shared" ref="Z199:Z200" si="629">IFERROR(IF(Y199=0,0,Y199-X199),0)</f>
        <v>5</v>
      </c>
      <c r="AA199" s="49">
        <f>_xlfn.IFNA(VLOOKUP($I199,'ประกาศราคาZ-Makro'!$A:$K,8,FALSE),0)</f>
        <v>0</v>
      </c>
      <c r="AB199" s="47">
        <v>115</v>
      </c>
      <c r="AC199" s="36">
        <v>120</v>
      </c>
      <c r="AD199" s="50">
        <f t="shared" ref="AD199:AD200" si="630">IFERROR(IF(AC199=0,0,AC199-AB199),0)</f>
        <v>5</v>
      </c>
      <c r="AE199" s="49">
        <f>_xlfn.IFNA(VLOOKUP($I199,'ประกาศราคาZ-Makro'!$A:$K,9,FALSE),0)</f>
        <v>0</v>
      </c>
      <c r="AF199" s="47" t="s">
        <v>1090</v>
      </c>
      <c r="AG199" s="36" t="s">
        <v>1090</v>
      </c>
      <c r="AH199" s="50">
        <f t="shared" ref="AH199:AH200" si="631">IFERROR(IF(AG199=0,0,AG199-AF199),0)</f>
        <v>0</v>
      </c>
      <c r="AI199" s="49">
        <f>_xlfn.IFNA(VLOOKUP($I199,'ประกาศราคาZ-Makro'!$A:$K,9,FALSE),0)</f>
        <v>0</v>
      </c>
      <c r="AJ199" s="47"/>
      <c r="AK199" s="36"/>
      <c r="AL199" s="50">
        <f t="shared" si="625"/>
        <v>0</v>
      </c>
      <c r="AM199" s="49">
        <f>_xlfn.IFNA(VLOOKUP($I199,'ประกาศราคาZ-Makro'!$A:$K,10,FALSE),0)</f>
        <v>0</v>
      </c>
      <c r="AN199" s="47">
        <v>0</v>
      </c>
      <c r="AO199" s="36">
        <v>0</v>
      </c>
      <c r="AP199" s="72">
        <f t="shared" si="546"/>
        <v>0</v>
      </c>
      <c r="AQ199" s="49">
        <f>_xlfn.IFNA(VLOOKUP($I199,'ประกาศราคาZ-Makro'!$A:$K,11,FALSE),0)</f>
        <v>0</v>
      </c>
      <c r="AR199" s="47">
        <v>0</v>
      </c>
      <c r="AS199" s="36">
        <v>0</v>
      </c>
      <c r="AT199" s="50">
        <f t="shared" ref="AT199:AT200" si="632">IFERROR(IF(AS199=0,0,AS199-AR199),0)</f>
        <v>0</v>
      </c>
      <c r="AU199" s="49">
        <f>_xlfn.IFNA(VLOOKUP($I199,'ประกาศราคาZ-Makro'!$A:$L,12,FALSE),0)</f>
        <v>0</v>
      </c>
      <c r="AV199" s="47">
        <v>128</v>
      </c>
      <c r="AW199" s="36">
        <v>128</v>
      </c>
      <c r="AX199" s="50">
        <f t="shared" si="456"/>
        <v>0</v>
      </c>
      <c r="AY199" s="49">
        <f>_xlfn.IFNA(VLOOKUP($I199,'ประกาศราคาZ-Makro'!$A:$M,13,FALSE),0)</f>
        <v>0</v>
      </c>
      <c r="AZ199" s="47">
        <v>128</v>
      </c>
      <c r="BA199" s="36">
        <v>128</v>
      </c>
      <c r="BB199" s="50">
        <f t="shared" si="439"/>
        <v>0</v>
      </c>
      <c r="BC199" s="76"/>
      <c r="BD199" s="2"/>
    </row>
    <row r="200" spans="1:56" x14ac:dyDescent="0.4">
      <c r="A200" s="2" t="s">
        <v>1038</v>
      </c>
      <c r="B200" s="2" t="s">
        <v>1035</v>
      </c>
      <c r="C200" s="2" t="s">
        <v>1037</v>
      </c>
      <c r="D200" s="2" t="s">
        <v>1036</v>
      </c>
      <c r="E200" s="45" t="s">
        <v>1850</v>
      </c>
      <c r="F200" s="73"/>
      <c r="G200" s="42" t="s">
        <v>1851</v>
      </c>
      <c r="H200" s="48" t="s">
        <v>43</v>
      </c>
      <c r="I200" s="35"/>
      <c r="J200" s="56">
        <v>0</v>
      </c>
      <c r="K200" s="49">
        <f>_xlfn.IFNA(VLOOKUP($I200,'ประกาศราคาZ-Makro'!$A:$K,4,FALSE),0)</f>
        <v>0</v>
      </c>
      <c r="L200" s="47">
        <v>0</v>
      </c>
      <c r="M200" s="36">
        <v>0</v>
      </c>
      <c r="N200" s="50">
        <f t="shared" si="626"/>
        <v>0</v>
      </c>
      <c r="O200" s="49">
        <f>_xlfn.IFNA(VLOOKUP($I200,'ประกาศราคาZ-Makro'!$A:$K,5,FALSE),0)</f>
        <v>0</v>
      </c>
      <c r="P200" s="47">
        <v>0</v>
      </c>
      <c r="Q200" s="36">
        <v>0</v>
      </c>
      <c r="R200" s="50">
        <f t="shared" si="627"/>
        <v>0</v>
      </c>
      <c r="S200" s="49">
        <f>_xlfn.IFNA(VLOOKUP($I200,'ประกาศราคาZ-Makro'!$A:$K,6,FALSE),0)</f>
        <v>0</v>
      </c>
      <c r="T200" s="47">
        <v>0</v>
      </c>
      <c r="U200" s="36">
        <v>0</v>
      </c>
      <c r="V200" s="50">
        <f t="shared" si="628"/>
        <v>0</v>
      </c>
      <c r="W200" s="49">
        <f>_xlfn.IFNA(VLOOKUP($I200,'ประกาศราคาZ-Makro'!$A:$K,7,FALSE),0)</f>
        <v>0</v>
      </c>
      <c r="X200" s="47">
        <v>0</v>
      </c>
      <c r="Y200" s="36">
        <v>0</v>
      </c>
      <c r="Z200" s="50">
        <f t="shared" si="629"/>
        <v>0</v>
      </c>
      <c r="AA200" s="49">
        <f>_xlfn.IFNA(VLOOKUP($I200,'ประกาศราคาZ-Makro'!$A:$K,8,FALSE),0)</f>
        <v>0</v>
      </c>
      <c r="AB200" s="47">
        <v>0</v>
      </c>
      <c r="AC200" s="36">
        <v>0</v>
      </c>
      <c r="AD200" s="50">
        <f t="shared" si="630"/>
        <v>0</v>
      </c>
      <c r="AE200" s="49">
        <f>_xlfn.IFNA(VLOOKUP($I200,'ประกาศราคาZ-Makro'!$A:$K,9,FALSE),0)</f>
        <v>0</v>
      </c>
      <c r="AF200" s="47">
        <v>0</v>
      </c>
      <c r="AG200" s="36">
        <v>0</v>
      </c>
      <c r="AH200" s="50">
        <f t="shared" si="631"/>
        <v>0</v>
      </c>
      <c r="AI200" s="49">
        <f>_xlfn.IFNA(VLOOKUP($I200,'ประกาศราคาZ-Makro'!$A:$K,9,FALSE),0)</f>
        <v>0</v>
      </c>
      <c r="AJ200" s="47"/>
      <c r="AK200" s="36"/>
      <c r="AL200" s="50">
        <f t="shared" si="625"/>
        <v>0</v>
      </c>
      <c r="AM200" s="49">
        <f>_xlfn.IFNA(VLOOKUP($I200,'ประกาศราคาZ-Makro'!$A:$K,10,FALSE),0)</f>
        <v>0</v>
      </c>
      <c r="AN200" s="47">
        <v>0</v>
      </c>
      <c r="AO200" s="36">
        <v>0</v>
      </c>
      <c r="AP200" s="72">
        <f t="shared" ref="AP200" si="633">IFERROR(IF(AO200=0,0,AO200-AN200),0)</f>
        <v>0</v>
      </c>
      <c r="AQ200" s="49">
        <f>_xlfn.IFNA(VLOOKUP($I200,'ประกาศราคาZ-Makro'!$A:$K,11,FALSE),0)</f>
        <v>0</v>
      </c>
      <c r="AR200" s="47">
        <v>0</v>
      </c>
      <c r="AS200" s="36">
        <v>0</v>
      </c>
      <c r="AT200" s="50">
        <f t="shared" si="632"/>
        <v>0</v>
      </c>
      <c r="AU200" s="49">
        <f>_xlfn.IFNA(VLOOKUP($I200,'ประกาศราคาZ-Makro'!$A:$L,12,FALSE),0)</f>
        <v>0</v>
      </c>
      <c r="AV200" s="47">
        <v>0</v>
      </c>
      <c r="AW200" s="36">
        <v>0</v>
      </c>
      <c r="AX200" s="50">
        <f t="shared" ref="AX200" si="634">IFERROR(IF(AW200=0,0,AW200-AV200),0)</f>
        <v>0</v>
      </c>
      <c r="AY200" s="49">
        <f>_xlfn.IFNA(VLOOKUP($I200,'ประกาศราคาZ-Makro'!$A:$M,13,FALSE),0)</f>
        <v>0</v>
      </c>
      <c r="AZ200" s="47">
        <v>0</v>
      </c>
      <c r="BA200" s="36">
        <v>0</v>
      </c>
      <c r="BB200" s="50">
        <f t="shared" ref="BB200" si="635">IFERROR(IF(BA200=0,0,BA200-AZ200),0)</f>
        <v>0</v>
      </c>
      <c r="BC200" s="76"/>
      <c r="BD200" s="2"/>
    </row>
    <row r="201" spans="1:56" x14ac:dyDescent="0.4">
      <c r="A201" s="2" t="s">
        <v>1038</v>
      </c>
      <c r="B201" s="2" t="s">
        <v>1035</v>
      </c>
      <c r="C201" s="2" t="s">
        <v>1037</v>
      </c>
      <c r="D201" s="2" t="s">
        <v>1036</v>
      </c>
      <c r="E201" s="45" t="s">
        <v>356</v>
      </c>
      <c r="F201" s="73"/>
      <c r="G201" s="42" t="s">
        <v>357</v>
      </c>
      <c r="H201" s="48" t="s">
        <v>43</v>
      </c>
      <c r="I201" s="35"/>
      <c r="J201" s="56">
        <v>0</v>
      </c>
      <c r="K201" s="49">
        <f>_xlfn.IFNA(VLOOKUP($I201,'ประกาศราคาZ-Makro'!$A:$K,4,FALSE),0)</f>
        <v>0</v>
      </c>
      <c r="L201" s="47">
        <v>133</v>
      </c>
      <c r="M201" s="36">
        <v>137</v>
      </c>
      <c r="N201" s="50">
        <f t="shared" si="429"/>
        <v>4</v>
      </c>
      <c r="O201" s="49">
        <f>_xlfn.IFNA(VLOOKUP($I201,'ประกาศราคาZ-Makro'!$A:$K,5,FALSE),0)</f>
        <v>0</v>
      </c>
      <c r="P201" s="47">
        <v>129</v>
      </c>
      <c r="Q201" s="36">
        <v>131</v>
      </c>
      <c r="R201" s="50">
        <f t="shared" si="467"/>
        <v>2</v>
      </c>
      <c r="S201" s="49">
        <f>_xlfn.IFNA(VLOOKUP($I201,'ประกาศราคาZ-Makro'!$A:$K,6,FALSE),0)</f>
        <v>0</v>
      </c>
      <c r="T201" s="47">
        <v>126</v>
      </c>
      <c r="U201" s="36">
        <v>127</v>
      </c>
      <c r="V201" s="50">
        <f t="shared" si="464"/>
        <v>1</v>
      </c>
      <c r="W201" s="49">
        <f>_xlfn.IFNA(VLOOKUP($I201,'ประกาศราคาZ-Makro'!$A:$K,7,FALSE),0)</f>
        <v>0</v>
      </c>
      <c r="X201" s="47">
        <v>120</v>
      </c>
      <c r="Y201" s="36">
        <v>120</v>
      </c>
      <c r="Z201" s="50">
        <f t="shared" si="465"/>
        <v>0</v>
      </c>
      <c r="AA201" s="49">
        <f>_xlfn.IFNA(VLOOKUP($I201,'ประกาศราคาZ-Makro'!$A:$K,8,FALSE),0)</f>
        <v>0</v>
      </c>
      <c r="AB201" s="47">
        <v>120</v>
      </c>
      <c r="AC201" s="36">
        <v>120</v>
      </c>
      <c r="AD201" s="50">
        <f t="shared" si="466"/>
        <v>0</v>
      </c>
      <c r="AE201" s="49">
        <f>_xlfn.IFNA(VLOOKUP($I201,'ประกาศราคาZ-Makro'!$A:$K,9,FALSE),0)</f>
        <v>0</v>
      </c>
      <c r="AF201" s="47" t="s">
        <v>1090</v>
      </c>
      <c r="AG201" s="36" t="s">
        <v>1090</v>
      </c>
      <c r="AH201" s="50">
        <f t="shared" si="468"/>
        <v>0</v>
      </c>
      <c r="AI201" s="49">
        <f>_xlfn.IFNA(VLOOKUP($I201,'ประกาศราคาZ-Makro'!$A:$K,9,FALSE),0)</f>
        <v>0</v>
      </c>
      <c r="AJ201" s="47"/>
      <c r="AK201" s="36"/>
      <c r="AL201" s="50">
        <f t="shared" si="625"/>
        <v>0</v>
      </c>
      <c r="AM201" s="49">
        <f>_xlfn.IFNA(VLOOKUP($I201,'ประกาศราคาZ-Makro'!$A:$K,10,FALSE),0)</f>
        <v>0</v>
      </c>
      <c r="AN201" s="47">
        <v>94</v>
      </c>
      <c r="AO201" s="36">
        <v>94</v>
      </c>
      <c r="AP201" s="72">
        <f t="shared" si="546"/>
        <v>0</v>
      </c>
      <c r="AQ201" s="49">
        <f>_xlfn.IFNA(VLOOKUP($I201,'ประกาศราคาZ-Makro'!$A:$K,11,FALSE),0)</f>
        <v>0</v>
      </c>
      <c r="AR201" s="47">
        <v>126</v>
      </c>
      <c r="AS201" s="36">
        <v>129</v>
      </c>
      <c r="AT201" s="50">
        <f t="shared" si="469"/>
        <v>3</v>
      </c>
      <c r="AU201" s="49">
        <f>_xlfn.IFNA(VLOOKUP($I201,'ประกาศราคาZ-Makro'!$A:$L,12,FALSE),0)</f>
        <v>0</v>
      </c>
      <c r="AV201" s="47">
        <v>126</v>
      </c>
      <c r="AW201" s="36">
        <v>126</v>
      </c>
      <c r="AX201" s="50">
        <f t="shared" si="456"/>
        <v>0</v>
      </c>
      <c r="AY201" s="49">
        <f>_xlfn.IFNA(VLOOKUP($I201,'ประกาศราคาZ-Makro'!$A:$M,13,FALSE),0)</f>
        <v>0</v>
      </c>
      <c r="AZ201" s="47">
        <v>126</v>
      </c>
      <c r="BA201" s="36">
        <v>126</v>
      </c>
      <c r="BB201" s="50">
        <f t="shared" si="439"/>
        <v>0</v>
      </c>
      <c r="BC201" s="76"/>
      <c r="BD201" s="2"/>
    </row>
    <row r="202" spans="1:56" x14ac:dyDescent="0.4">
      <c r="A202" s="2" t="s">
        <v>1038</v>
      </c>
      <c r="B202" s="2" t="s">
        <v>1035</v>
      </c>
      <c r="C202" s="2" t="s">
        <v>1037</v>
      </c>
      <c r="D202" s="2" t="s">
        <v>1036</v>
      </c>
      <c r="E202" s="45" t="s">
        <v>1197</v>
      </c>
      <c r="F202" s="73"/>
      <c r="G202" s="42" t="s">
        <v>1268</v>
      </c>
      <c r="H202" s="48" t="s">
        <v>43</v>
      </c>
      <c r="I202" s="35"/>
      <c r="J202" s="56">
        <v>0</v>
      </c>
      <c r="K202" s="49">
        <f>_xlfn.IFNA(VLOOKUP($I202,'ประกาศราคาZ-Makro'!$A:$K,4,FALSE),0)</f>
        <v>0</v>
      </c>
      <c r="L202" s="47">
        <v>0</v>
      </c>
      <c r="M202" s="36">
        <v>0</v>
      </c>
      <c r="N202" s="50">
        <f t="shared" si="429"/>
        <v>0</v>
      </c>
      <c r="O202" s="49">
        <f>_xlfn.IFNA(VLOOKUP($I202,'ประกาศราคาZ-Makro'!$A:$K,5,FALSE),0)</f>
        <v>0</v>
      </c>
      <c r="P202" s="47">
        <v>0</v>
      </c>
      <c r="Q202" s="36">
        <v>0</v>
      </c>
      <c r="R202" s="50">
        <f t="shared" si="467"/>
        <v>0</v>
      </c>
      <c r="S202" s="49">
        <f>_xlfn.IFNA(VLOOKUP($I202,'ประกาศราคาZ-Makro'!$A:$K,6,FALSE),0)</f>
        <v>0</v>
      </c>
      <c r="T202" s="47">
        <v>0</v>
      </c>
      <c r="U202" s="36">
        <v>0</v>
      </c>
      <c r="V202" s="50">
        <f t="shared" si="464"/>
        <v>0</v>
      </c>
      <c r="W202" s="49">
        <f>_xlfn.IFNA(VLOOKUP($I202,'ประกาศราคาZ-Makro'!$A:$K,7,FALSE),0)</f>
        <v>0</v>
      </c>
      <c r="X202" s="47">
        <v>120</v>
      </c>
      <c r="Y202" s="36">
        <v>120</v>
      </c>
      <c r="Z202" s="50">
        <f t="shared" si="465"/>
        <v>0</v>
      </c>
      <c r="AA202" s="49">
        <f>_xlfn.IFNA(VLOOKUP($I202,'ประกาศราคาZ-Makro'!$A:$K,8,FALSE),0)</f>
        <v>0</v>
      </c>
      <c r="AB202" s="47">
        <v>120</v>
      </c>
      <c r="AC202" s="36">
        <v>120</v>
      </c>
      <c r="AD202" s="50">
        <f t="shared" si="466"/>
        <v>0</v>
      </c>
      <c r="AE202" s="49">
        <f>_xlfn.IFNA(VLOOKUP($I202,'ประกาศราคาZ-Makro'!$A:$K,9,FALSE),0)</f>
        <v>0</v>
      </c>
      <c r="AF202" s="47">
        <v>0</v>
      </c>
      <c r="AG202" s="36">
        <v>0</v>
      </c>
      <c r="AH202" s="50">
        <f t="shared" si="468"/>
        <v>0</v>
      </c>
      <c r="AI202" s="49">
        <f>_xlfn.IFNA(VLOOKUP($I202,'ประกาศราคาZ-Makro'!$A:$K,9,FALSE),0)</f>
        <v>0</v>
      </c>
      <c r="AJ202" s="47"/>
      <c r="AK202" s="36"/>
      <c r="AL202" s="50">
        <f t="shared" si="625"/>
        <v>0</v>
      </c>
      <c r="AM202" s="49">
        <f>_xlfn.IFNA(VLOOKUP($I202,'ประกาศราคาZ-Makro'!$A:$K,10,FALSE),0)</f>
        <v>0</v>
      </c>
      <c r="AN202" s="47">
        <v>0</v>
      </c>
      <c r="AO202" s="36">
        <v>0</v>
      </c>
      <c r="AP202" s="72">
        <f t="shared" si="546"/>
        <v>0</v>
      </c>
      <c r="AQ202" s="49">
        <f>_xlfn.IFNA(VLOOKUP($I202,'ประกาศราคาZ-Makro'!$A:$K,11,FALSE),0)</f>
        <v>0</v>
      </c>
      <c r="AR202" s="47">
        <v>145</v>
      </c>
      <c r="AS202" s="36">
        <v>148</v>
      </c>
      <c r="AT202" s="50">
        <f t="shared" si="469"/>
        <v>3</v>
      </c>
      <c r="AU202" s="49">
        <f>_xlfn.IFNA(VLOOKUP($I202,'ประกาศราคาZ-Makro'!$A:$L,12,FALSE),0)</f>
        <v>0</v>
      </c>
      <c r="AV202" s="47">
        <v>0</v>
      </c>
      <c r="AW202" s="36">
        <v>0</v>
      </c>
      <c r="AX202" s="50">
        <f t="shared" si="456"/>
        <v>0</v>
      </c>
      <c r="AY202" s="49">
        <f>_xlfn.IFNA(VLOOKUP($I202,'ประกาศราคาZ-Makro'!$A:$M,13,FALSE),0)</f>
        <v>0</v>
      </c>
      <c r="AZ202" s="47">
        <v>0</v>
      </c>
      <c r="BA202" s="36">
        <v>0</v>
      </c>
      <c r="BB202" s="50">
        <f t="shared" si="439"/>
        <v>0</v>
      </c>
      <c r="BC202" s="76"/>
      <c r="BD202" s="2"/>
    </row>
    <row r="203" spans="1:56" x14ac:dyDescent="0.4">
      <c r="A203" s="2" t="s">
        <v>1038</v>
      </c>
      <c r="B203" s="2" t="s">
        <v>1035</v>
      </c>
      <c r="C203" s="2" t="s">
        <v>1037</v>
      </c>
      <c r="D203" s="2" t="s">
        <v>1036</v>
      </c>
      <c r="E203" s="45" t="s">
        <v>1198</v>
      </c>
      <c r="F203" s="73"/>
      <c r="G203" s="42" t="s">
        <v>1269</v>
      </c>
      <c r="H203" s="48" t="s">
        <v>43</v>
      </c>
      <c r="I203" s="35"/>
      <c r="J203" s="56">
        <v>0</v>
      </c>
      <c r="K203" s="49">
        <f>_xlfn.IFNA(VLOOKUP($I203,'ประกาศราคาZ-Makro'!$A:$K,4,FALSE),0)</f>
        <v>0</v>
      </c>
      <c r="L203" s="47">
        <v>0</v>
      </c>
      <c r="M203" s="36">
        <v>0</v>
      </c>
      <c r="N203" s="50">
        <f t="shared" ref="N203" si="636">IFERROR(IF(M203=0,0,M203-L203),0)</f>
        <v>0</v>
      </c>
      <c r="O203" s="49">
        <f>_xlfn.IFNA(VLOOKUP($I203,'ประกาศราคาZ-Makro'!$A:$K,5,FALSE),0)</f>
        <v>0</v>
      </c>
      <c r="P203" s="47">
        <v>0</v>
      </c>
      <c r="Q203" s="36">
        <v>0</v>
      </c>
      <c r="R203" s="50">
        <f t="shared" ref="R203" si="637">IFERROR(IF(Q203=0,0,Q203-P203),0)</f>
        <v>0</v>
      </c>
      <c r="S203" s="49">
        <f>_xlfn.IFNA(VLOOKUP($I203,'ประกาศราคาZ-Makro'!$A:$K,6,FALSE),0)</f>
        <v>0</v>
      </c>
      <c r="T203" s="47">
        <v>0</v>
      </c>
      <c r="U203" s="36">
        <v>0</v>
      </c>
      <c r="V203" s="50">
        <f t="shared" ref="V203" si="638">IFERROR(IF(U203=0,0,U203-T203),0)</f>
        <v>0</v>
      </c>
      <c r="W203" s="49">
        <f>_xlfn.IFNA(VLOOKUP($I203,'ประกาศราคาZ-Makro'!$A:$K,7,FALSE),0)</f>
        <v>0</v>
      </c>
      <c r="X203" s="47">
        <v>100</v>
      </c>
      <c r="Y203" s="36">
        <v>100</v>
      </c>
      <c r="Z203" s="50">
        <f t="shared" ref="Z203" si="639">IFERROR(IF(Y203=0,0,Y203-X203),0)</f>
        <v>0</v>
      </c>
      <c r="AA203" s="49">
        <f>_xlfn.IFNA(VLOOKUP($I203,'ประกาศราคาZ-Makro'!$A:$K,8,FALSE),0)</f>
        <v>0</v>
      </c>
      <c r="AB203" s="47">
        <v>100</v>
      </c>
      <c r="AC203" s="36">
        <v>100</v>
      </c>
      <c r="AD203" s="50">
        <f t="shared" ref="AD203" si="640">IFERROR(IF(AC203=0,0,AC203-AB203),0)</f>
        <v>0</v>
      </c>
      <c r="AE203" s="49">
        <f>_xlfn.IFNA(VLOOKUP($I203,'ประกาศราคาZ-Makro'!$A:$K,9,FALSE),0)</f>
        <v>0</v>
      </c>
      <c r="AF203" s="47">
        <v>0</v>
      </c>
      <c r="AG203" s="36">
        <v>0</v>
      </c>
      <c r="AH203" s="50">
        <f t="shared" ref="AH203" si="641">IFERROR(IF(AG203=0,0,AG203-AF203),0)</f>
        <v>0</v>
      </c>
      <c r="AI203" s="49">
        <f>_xlfn.IFNA(VLOOKUP($I203,'ประกาศราคาZ-Makro'!$A:$K,9,FALSE),0)</f>
        <v>0</v>
      </c>
      <c r="AJ203" s="47"/>
      <c r="AK203" s="36"/>
      <c r="AL203" s="50">
        <f t="shared" si="625"/>
        <v>0</v>
      </c>
      <c r="AM203" s="49">
        <f>_xlfn.IFNA(VLOOKUP($I203,'ประกาศราคาZ-Makro'!$A:$K,10,FALSE),0)</f>
        <v>0</v>
      </c>
      <c r="AN203" s="47">
        <v>0</v>
      </c>
      <c r="AO203" s="36">
        <v>0</v>
      </c>
      <c r="AP203" s="72">
        <f t="shared" si="546"/>
        <v>0</v>
      </c>
      <c r="AQ203" s="49">
        <f>_xlfn.IFNA(VLOOKUP($I203,'ประกาศราคาZ-Makro'!$A:$K,11,FALSE),0)</f>
        <v>0</v>
      </c>
      <c r="AR203" s="47">
        <v>145</v>
      </c>
      <c r="AS203" s="36">
        <v>148</v>
      </c>
      <c r="AT203" s="50">
        <f t="shared" ref="AT203" si="642">IFERROR(IF(AS203=0,0,AS203-AR203),0)</f>
        <v>3</v>
      </c>
      <c r="AU203" s="49">
        <f>_xlfn.IFNA(VLOOKUP($I203,'ประกาศราคาZ-Makro'!$A:$L,12,FALSE),0)</f>
        <v>0</v>
      </c>
      <c r="AV203" s="47">
        <v>0</v>
      </c>
      <c r="AW203" s="36">
        <v>0</v>
      </c>
      <c r="AX203" s="50">
        <f t="shared" si="456"/>
        <v>0</v>
      </c>
      <c r="AY203" s="49">
        <f>_xlfn.IFNA(VLOOKUP($I203,'ประกาศราคาZ-Makro'!$A:$M,13,FALSE),0)</f>
        <v>0</v>
      </c>
      <c r="AZ203" s="47">
        <v>0</v>
      </c>
      <c r="BA203" s="36">
        <v>0</v>
      </c>
      <c r="BB203" s="50">
        <f t="shared" si="439"/>
        <v>0</v>
      </c>
      <c r="BC203" s="76"/>
      <c r="BD203" s="2"/>
    </row>
    <row r="204" spans="1:56" x14ac:dyDescent="0.4">
      <c r="A204" s="2" t="s">
        <v>1038</v>
      </c>
      <c r="B204" s="2" t="s">
        <v>1035</v>
      </c>
      <c r="C204" s="2" t="s">
        <v>1037</v>
      </c>
      <c r="D204" s="2" t="s">
        <v>1036</v>
      </c>
      <c r="E204" s="45" t="s">
        <v>1190</v>
      </c>
      <c r="F204" s="73"/>
      <c r="G204" s="42" t="s">
        <v>1191</v>
      </c>
      <c r="H204" s="48" t="s">
        <v>43</v>
      </c>
      <c r="I204" s="35"/>
      <c r="J204" s="56">
        <v>0</v>
      </c>
      <c r="K204" s="49">
        <f>_xlfn.IFNA(VLOOKUP($I204,'ประกาศราคาZ-Makro'!$A:$K,4,FALSE),0)</f>
        <v>0</v>
      </c>
      <c r="L204" s="47">
        <v>0</v>
      </c>
      <c r="M204" s="36">
        <v>0</v>
      </c>
      <c r="N204" s="50">
        <f t="shared" ref="N204" si="643">IFERROR(IF(M204=0,0,M204-L204),0)</f>
        <v>0</v>
      </c>
      <c r="O204" s="49">
        <f>_xlfn.IFNA(VLOOKUP($I204,'ประกาศราคาZ-Makro'!$A:$K,5,FALSE),0)</f>
        <v>0</v>
      </c>
      <c r="P204" s="47">
        <v>0</v>
      </c>
      <c r="Q204" s="36">
        <v>0</v>
      </c>
      <c r="R204" s="50">
        <f t="shared" ref="R204" si="644">IFERROR(IF(Q204=0,0,Q204-P204),0)</f>
        <v>0</v>
      </c>
      <c r="S204" s="49">
        <f>_xlfn.IFNA(VLOOKUP($I204,'ประกาศราคาZ-Makro'!$A:$K,6,FALSE),0)</f>
        <v>0</v>
      </c>
      <c r="T204" s="47">
        <v>0</v>
      </c>
      <c r="U204" s="36">
        <v>0</v>
      </c>
      <c r="V204" s="50">
        <f t="shared" ref="V204" si="645">IFERROR(IF(U204=0,0,U204-T204),0)</f>
        <v>0</v>
      </c>
      <c r="W204" s="49">
        <f>_xlfn.IFNA(VLOOKUP($I204,'ประกาศราคาZ-Makro'!$A:$K,7,FALSE),0)</f>
        <v>0</v>
      </c>
      <c r="X204" s="47">
        <v>133</v>
      </c>
      <c r="Y204" s="36">
        <v>137</v>
      </c>
      <c r="Z204" s="50">
        <f t="shared" ref="Z204" si="646">IFERROR(IF(Y204=0,0,Y204-X204),0)</f>
        <v>4</v>
      </c>
      <c r="AA204" s="49">
        <f>_xlfn.IFNA(VLOOKUP($I204,'ประกาศราคาZ-Makro'!$A:$K,8,FALSE),0)</f>
        <v>0</v>
      </c>
      <c r="AB204" s="47">
        <v>133</v>
      </c>
      <c r="AC204" s="36">
        <v>137</v>
      </c>
      <c r="AD204" s="50">
        <f t="shared" ref="AD204" si="647">IFERROR(IF(AC204=0,0,AC204-AB204),0)</f>
        <v>4</v>
      </c>
      <c r="AE204" s="49">
        <f>_xlfn.IFNA(VLOOKUP($I204,'ประกาศราคาZ-Makro'!$A:$K,9,FALSE),0)</f>
        <v>0</v>
      </c>
      <c r="AF204" s="47">
        <v>0</v>
      </c>
      <c r="AG204" s="36">
        <v>0</v>
      </c>
      <c r="AH204" s="50">
        <f t="shared" ref="AH204" si="648">IFERROR(IF(AG204=0,0,AG204-AF204),0)</f>
        <v>0</v>
      </c>
      <c r="AI204" s="49">
        <f>_xlfn.IFNA(VLOOKUP($I204,'ประกาศราคาZ-Makro'!$A:$K,9,FALSE),0)</f>
        <v>0</v>
      </c>
      <c r="AJ204" s="47"/>
      <c r="AK204" s="36"/>
      <c r="AL204" s="50">
        <f t="shared" si="625"/>
        <v>0</v>
      </c>
      <c r="AM204" s="49">
        <f>_xlfn.IFNA(VLOOKUP($I204,'ประกาศราคาZ-Makro'!$A:$K,10,FALSE),0)</f>
        <v>0</v>
      </c>
      <c r="AN204" s="47">
        <v>0</v>
      </c>
      <c r="AO204" s="36">
        <v>0</v>
      </c>
      <c r="AP204" s="72">
        <f t="shared" si="546"/>
        <v>0</v>
      </c>
      <c r="AQ204" s="49">
        <f>_xlfn.IFNA(VLOOKUP($I204,'ประกาศราคาZ-Makro'!$A:$K,11,FALSE),0)</f>
        <v>0</v>
      </c>
      <c r="AR204" s="47">
        <v>0</v>
      </c>
      <c r="AS204" s="36">
        <v>0</v>
      </c>
      <c r="AT204" s="50">
        <f t="shared" ref="AT204" si="649">IFERROR(IF(AS204=0,0,AS204-AR204),0)</f>
        <v>0</v>
      </c>
      <c r="AU204" s="49">
        <f>_xlfn.IFNA(VLOOKUP($I204,'ประกาศราคาZ-Makro'!$A:$L,12,FALSE),0)</f>
        <v>0</v>
      </c>
      <c r="AV204" s="47">
        <v>0</v>
      </c>
      <c r="AW204" s="36">
        <v>0</v>
      </c>
      <c r="AX204" s="50">
        <f t="shared" si="456"/>
        <v>0</v>
      </c>
      <c r="AY204" s="49">
        <f>_xlfn.IFNA(VLOOKUP($I204,'ประกาศราคาZ-Makro'!$A:$M,13,FALSE),0)</f>
        <v>0</v>
      </c>
      <c r="AZ204" s="47">
        <v>0</v>
      </c>
      <c r="BA204" s="36">
        <v>0</v>
      </c>
      <c r="BB204" s="50">
        <f t="shared" si="439"/>
        <v>0</v>
      </c>
      <c r="BC204" s="76"/>
      <c r="BD204" s="2"/>
    </row>
    <row r="205" spans="1:56" x14ac:dyDescent="0.4">
      <c r="A205" s="2" t="s">
        <v>1038</v>
      </c>
      <c r="B205" s="2" t="s">
        <v>1035</v>
      </c>
      <c r="C205" s="2" t="s">
        <v>1037</v>
      </c>
      <c r="D205" s="2" t="s">
        <v>1036</v>
      </c>
      <c r="E205" s="45" t="s">
        <v>820</v>
      </c>
      <c r="F205" s="46"/>
      <c r="G205" s="42" t="s">
        <v>821</v>
      </c>
      <c r="H205" s="34" t="s">
        <v>43</v>
      </c>
      <c r="I205" s="35"/>
      <c r="J205" s="56">
        <v>0</v>
      </c>
      <c r="K205" s="49">
        <f>_xlfn.IFNA(VLOOKUP($I205,'ประกาศราคาZ-Makro'!$A:$K,4,FALSE),0)</f>
        <v>0</v>
      </c>
      <c r="L205" s="47">
        <v>0</v>
      </c>
      <c r="M205" s="36">
        <v>0</v>
      </c>
      <c r="N205" s="50">
        <f t="shared" si="429"/>
        <v>0</v>
      </c>
      <c r="O205" s="49">
        <f>_xlfn.IFNA(VLOOKUP($I205,'ประกาศราคาZ-Makro'!$A:$K,5,FALSE),0)</f>
        <v>0</v>
      </c>
      <c r="P205" s="47">
        <v>0</v>
      </c>
      <c r="Q205" s="36">
        <v>0</v>
      </c>
      <c r="R205" s="50">
        <f t="shared" si="467"/>
        <v>0</v>
      </c>
      <c r="S205" s="49">
        <f>_xlfn.IFNA(VLOOKUP($I205,'ประกาศราคาZ-Makro'!$A:$K,6,FALSE),0)</f>
        <v>0</v>
      </c>
      <c r="T205" s="47">
        <v>0</v>
      </c>
      <c r="U205" s="36">
        <v>0</v>
      </c>
      <c r="V205" s="50">
        <f t="shared" si="464"/>
        <v>0</v>
      </c>
      <c r="W205" s="49">
        <f>_xlfn.IFNA(VLOOKUP($I205,'ประกาศราคาZ-Makro'!$A:$K,7,FALSE),0)</f>
        <v>0</v>
      </c>
      <c r="X205" s="47">
        <v>0</v>
      </c>
      <c r="Y205" s="36">
        <v>0</v>
      </c>
      <c r="Z205" s="50">
        <f t="shared" si="465"/>
        <v>0</v>
      </c>
      <c r="AA205" s="49">
        <f>_xlfn.IFNA(VLOOKUP($I205,'ประกาศราคาZ-Makro'!$A:$K,8,FALSE),0)</f>
        <v>0</v>
      </c>
      <c r="AB205" s="47">
        <v>0</v>
      </c>
      <c r="AC205" s="36">
        <v>0</v>
      </c>
      <c r="AD205" s="50">
        <f t="shared" si="466"/>
        <v>0</v>
      </c>
      <c r="AE205" s="49">
        <f>_xlfn.IFNA(VLOOKUP($I205,'ประกาศราคาZ-Makro'!$A:$K,9,FALSE),0)</f>
        <v>0</v>
      </c>
      <c r="AF205" s="47">
        <v>0</v>
      </c>
      <c r="AG205" s="36">
        <v>0</v>
      </c>
      <c r="AH205" s="50">
        <f t="shared" si="468"/>
        <v>0</v>
      </c>
      <c r="AI205" s="49">
        <f>_xlfn.IFNA(VLOOKUP($I205,'ประกาศราคาZ-Makro'!$A:$K,9,FALSE),0)</f>
        <v>0</v>
      </c>
      <c r="AJ205" s="47"/>
      <c r="AK205" s="36"/>
      <c r="AL205" s="50">
        <f t="shared" si="625"/>
        <v>0</v>
      </c>
      <c r="AM205" s="49">
        <f>_xlfn.IFNA(VLOOKUP($I205,'ประกาศราคาZ-Makro'!$A:$K,10,FALSE),0)</f>
        <v>0</v>
      </c>
      <c r="AN205" s="47">
        <v>0</v>
      </c>
      <c r="AO205" s="36">
        <v>0</v>
      </c>
      <c r="AP205" s="72">
        <f t="shared" si="546"/>
        <v>0</v>
      </c>
      <c r="AQ205" s="49">
        <f>_xlfn.IFNA(VLOOKUP($I205,'ประกาศราคาZ-Makro'!$A:$K,11,FALSE),0)</f>
        <v>0</v>
      </c>
      <c r="AR205" s="47">
        <v>0</v>
      </c>
      <c r="AS205" s="36">
        <v>0</v>
      </c>
      <c r="AT205" s="50">
        <f t="shared" si="469"/>
        <v>0</v>
      </c>
      <c r="AU205" s="49">
        <f>_xlfn.IFNA(VLOOKUP($I205,'ประกาศราคาZ-Makro'!$A:$L,12,FALSE),0)</f>
        <v>0</v>
      </c>
      <c r="AV205" s="47">
        <v>0</v>
      </c>
      <c r="AW205" s="36">
        <v>0</v>
      </c>
      <c r="AX205" s="50">
        <f t="shared" si="456"/>
        <v>0</v>
      </c>
      <c r="AY205" s="49">
        <f>_xlfn.IFNA(VLOOKUP($I205,'ประกาศราคาZ-Makro'!$A:$M,13,FALSE),0)</f>
        <v>0</v>
      </c>
      <c r="AZ205" s="47">
        <v>0</v>
      </c>
      <c r="BA205" s="36">
        <v>0</v>
      </c>
      <c r="BB205" s="50">
        <f t="shared" si="439"/>
        <v>0</v>
      </c>
      <c r="BC205" s="76"/>
      <c r="BD205" s="2"/>
    </row>
    <row r="206" spans="1:56" x14ac:dyDescent="0.4">
      <c r="A206" s="2" t="s">
        <v>1038</v>
      </c>
      <c r="B206" s="2" t="s">
        <v>1035</v>
      </c>
      <c r="C206" s="2" t="s">
        <v>1037</v>
      </c>
      <c r="D206" s="2" t="s">
        <v>1036</v>
      </c>
      <c r="E206" s="45" t="s">
        <v>1919</v>
      </c>
      <c r="F206" s="46"/>
      <c r="G206" s="42" t="s">
        <v>1920</v>
      </c>
      <c r="H206" s="48" t="s">
        <v>43</v>
      </c>
      <c r="I206" s="35"/>
      <c r="J206" s="56">
        <v>0</v>
      </c>
      <c r="K206" s="49">
        <f>_xlfn.IFNA(VLOOKUP($I206,'ประกาศราคาZ-Makro'!$A:$K,4,FALSE),0)</f>
        <v>0</v>
      </c>
      <c r="L206" s="47">
        <v>0</v>
      </c>
      <c r="M206" s="36">
        <v>0</v>
      </c>
      <c r="N206" s="50">
        <f t="shared" ref="N206" si="650">IFERROR(IF(M206=0,0,M206-L206),0)</f>
        <v>0</v>
      </c>
      <c r="O206" s="49">
        <f>_xlfn.IFNA(VLOOKUP($I206,'ประกาศราคาZ-Makro'!$A:$K,5,FALSE),0)</f>
        <v>0</v>
      </c>
      <c r="P206" s="47">
        <v>0</v>
      </c>
      <c r="Q206" s="36">
        <v>0</v>
      </c>
      <c r="R206" s="50">
        <f t="shared" ref="R206" si="651">IFERROR(IF(Q206=0,0,Q206-P206),0)</f>
        <v>0</v>
      </c>
      <c r="S206" s="49">
        <f>_xlfn.IFNA(VLOOKUP($I206,'ประกาศราคาZ-Makro'!$A:$K,6,FALSE),0)</f>
        <v>0</v>
      </c>
      <c r="T206" s="47">
        <v>0</v>
      </c>
      <c r="U206" s="36">
        <v>0</v>
      </c>
      <c r="V206" s="50">
        <f t="shared" ref="V206" si="652">IFERROR(IF(U206=0,0,U206-T206),0)</f>
        <v>0</v>
      </c>
      <c r="W206" s="49">
        <f>_xlfn.IFNA(VLOOKUP($I206,'ประกาศราคาZ-Makro'!$A:$K,7,FALSE),0)</f>
        <v>0</v>
      </c>
      <c r="X206" s="47">
        <v>0</v>
      </c>
      <c r="Y206" s="36">
        <v>0</v>
      </c>
      <c r="Z206" s="50">
        <f t="shared" ref="Z206" si="653">IFERROR(IF(Y206=0,0,Y206-X206),0)</f>
        <v>0</v>
      </c>
      <c r="AA206" s="49">
        <f>_xlfn.IFNA(VLOOKUP($I206,'ประกาศราคาZ-Makro'!$A:$K,8,FALSE),0)</f>
        <v>0</v>
      </c>
      <c r="AB206" s="47">
        <v>0</v>
      </c>
      <c r="AC206" s="36">
        <v>0</v>
      </c>
      <c r="AD206" s="50">
        <f t="shared" ref="AD206" si="654">IFERROR(IF(AC206=0,0,AC206-AB206),0)</f>
        <v>0</v>
      </c>
      <c r="AE206" s="49">
        <f>_xlfn.IFNA(VLOOKUP($I206,'ประกาศราคาZ-Makro'!$A:$K,9,FALSE),0)</f>
        <v>0</v>
      </c>
      <c r="AF206" s="47">
        <v>0</v>
      </c>
      <c r="AG206" s="36">
        <v>0</v>
      </c>
      <c r="AH206" s="50">
        <f t="shared" ref="AH206" si="655">IFERROR(IF(AG206=0,0,AG206-AF206),0)</f>
        <v>0</v>
      </c>
      <c r="AI206" s="49">
        <f>_xlfn.IFNA(VLOOKUP($I206,'ประกาศราคาZ-Makro'!$A:$K,9,FALSE),0)</f>
        <v>0</v>
      </c>
      <c r="AJ206" s="47"/>
      <c r="AK206" s="36"/>
      <c r="AL206" s="50">
        <f t="shared" si="625"/>
        <v>0</v>
      </c>
      <c r="AM206" s="49">
        <f>_xlfn.IFNA(VLOOKUP($I206,'ประกาศราคาZ-Makro'!$A:$K,10,FALSE),0)</f>
        <v>0</v>
      </c>
      <c r="AN206" s="47">
        <v>0</v>
      </c>
      <c r="AO206" s="36">
        <v>0</v>
      </c>
      <c r="AP206" s="72">
        <f t="shared" ref="AP206" si="656">IFERROR(IF(AO206=0,0,AO206-AN206),0)</f>
        <v>0</v>
      </c>
      <c r="AQ206" s="49">
        <f>_xlfn.IFNA(VLOOKUP($I206,'ประกาศราคาZ-Makro'!$A:$K,11,FALSE),0)</f>
        <v>0</v>
      </c>
      <c r="AR206" s="47">
        <v>0</v>
      </c>
      <c r="AS206" s="36">
        <v>0</v>
      </c>
      <c r="AT206" s="50">
        <f t="shared" ref="AT206" si="657">IFERROR(IF(AS206=0,0,AS206-AR206),0)</f>
        <v>0</v>
      </c>
      <c r="AU206" s="49">
        <f>_xlfn.IFNA(VLOOKUP($I206,'ประกาศราคาZ-Makro'!$A:$L,12,FALSE),0)</f>
        <v>0</v>
      </c>
      <c r="AV206" s="47">
        <v>0</v>
      </c>
      <c r="AW206" s="36">
        <v>0</v>
      </c>
      <c r="AX206" s="50">
        <f t="shared" ref="AX206" si="658">IFERROR(IF(AW206=0,0,AW206-AV206),0)</f>
        <v>0</v>
      </c>
      <c r="AY206" s="49">
        <f>_xlfn.IFNA(VLOOKUP($I206,'ประกาศราคาZ-Makro'!$A:$M,13,FALSE),0)</f>
        <v>0</v>
      </c>
      <c r="AZ206" s="47">
        <v>0</v>
      </c>
      <c r="BA206" s="36">
        <v>0</v>
      </c>
      <c r="BB206" s="50">
        <f t="shared" ref="BB206" si="659">IFERROR(IF(BA206=0,0,BA206-AZ206),0)</f>
        <v>0</v>
      </c>
      <c r="BC206" s="76"/>
      <c r="BD206" s="2"/>
    </row>
    <row r="207" spans="1:56" x14ac:dyDescent="0.4">
      <c r="A207" s="2" t="s">
        <v>1038</v>
      </c>
      <c r="B207" s="2" t="s">
        <v>1035</v>
      </c>
      <c r="C207" s="2" t="s">
        <v>1037</v>
      </c>
      <c r="D207" s="2" t="s">
        <v>1039</v>
      </c>
      <c r="E207" s="45" t="s">
        <v>159</v>
      </c>
      <c r="F207" s="46" t="s">
        <v>48</v>
      </c>
      <c r="G207" s="41" t="s">
        <v>160</v>
      </c>
      <c r="H207" s="34" t="s">
        <v>43</v>
      </c>
      <c r="I207" s="35" t="s">
        <v>161</v>
      </c>
      <c r="J207" s="56" t="s">
        <v>975</v>
      </c>
      <c r="K207" s="49">
        <f>_xlfn.IFNA(VLOOKUP($I207,'ประกาศราคาZ-Makro'!$A:$K,4,FALSE),0)</f>
        <v>0</v>
      </c>
      <c r="L207" s="47">
        <v>157</v>
      </c>
      <c r="M207" s="36">
        <v>157</v>
      </c>
      <c r="N207" s="50">
        <f t="shared" si="429"/>
        <v>0</v>
      </c>
      <c r="O207" s="49">
        <f>_xlfn.IFNA(VLOOKUP($I207,'ประกาศราคาZ-Makro'!$A:$K,5,FALSE),0)</f>
        <v>0</v>
      </c>
      <c r="P207" s="47">
        <v>156</v>
      </c>
      <c r="Q207" s="36">
        <v>156</v>
      </c>
      <c r="R207" s="50">
        <f t="shared" si="467"/>
        <v>0</v>
      </c>
      <c r="S207" s="49">
        <f>_xlfn.IFNA(VLOOKUP($I207,'ประกาศราคาZ-Makro'!$A:$K,6,FALSE),0)</f>
        <v>0</v>
      </c>
      <c r="T207" s="47">
        <v>158</v>
      </c>
      <c r="U207" s="36">
        <v>156</v>
      </c>
      <c r="V207" s="50">
        <f t="shared" si="464"/>
        <v>-2</v>
      </c>
      <c r="W207" s="49">
        <f>_xlfn.IFNA(VLOOKUP($I207,'ประกาศราคาZ-Makro'!$A:$K,7,FALSE),0)</f>
        <v>0</v>
      </c>
      <c r="X207" s="47">
        <v>157</v>
      </c>
      <c r="Y207" s="36">
        <v>157</v>
      </c>
      <c r="Z207" s="50">
        <f t="shared" si="465"/>
        <v>0</v>
      </c>
      <c r="AA207" s="49">
        <f>_xlfn.IFNA(VLOOKUP($I207,'ประกาศราคาZ-Makro'!$A:$K,8,FALSE),0)</f>
        <v>0</v>
      </c>
      <c r="AB207" s="47">
        <v>157</v>
      </c>
      <c r="AC207" s="36">
        <v>157</v>
      </c>
      <c r="AD207" s="50">
        <f t="shared" si="466"/>
        <v>0</v>
      </c>
      <c r="AE207" s="49">
        <f>_xlfn.IFNA(VLOOKUP($I207,'ประกาศราคาZ-Makro'!$A:$K,9,FALSE),0)</f>
        <v>0</v>
      </c>
      <c r="AF207" s="47">
        <v>164</v>
      </c>
      <c r="AG207" s="36">
        <v>164</v>
      </c>
      <c r="AH207" s="50">
        <f t="shared" si="468"/>
        <v>0</v>
      </c>
      <c r="AI207" s="49">
        <f>_xlfn.IFNA(VLOOKUP($I207,'ประกาศราคาZ-Makro'!$A:$K,9,FALSE),0)</f>
        <v>0</v>
      </c>
      <c r="AJ207" s="47"/>
      <c r="AK207" s="36"/>
      <c r="AL207" s="50">
        <f t="shared" si="625"/>
        <v>0</v>
      </c>
      <c r="AM207" s="49">
        <f>_xlfn.IFNA(VLOOKUP($I207,'ประกาศราคาZ-Makro'!$A:$K,10,FALSE),0)</f>
        <v>0</v>
      </c>
      <c r="AN207" s="47">
        <v>159</v>
      </c>
      <c r="AO207" s="36">
        <v>162</v>
      </c>
      <c r="AP207" s="72">
        <f t="shared" si="546"/>
        <v>3</v>
      </c>
      <c r="AQ207" s="49">
        <f>_xlfn.IFNA(VLOOKUP($I207,'ประกาศราคาZ-Makro'!$A:$K,11,FALSE),0)</f>
        <v>0</v>
      </c>
      <c r="AR207" s="47">
        <v>159</v>
      </c>
      <c r="AS207" s="36">
        <v>162</v>
      </c>
      <c r="AT207" s="50">
        <f t="shared" si="469"/>
        <v>3</v>
      </c>
      <c r="AU207" s="49">
        <f>_xlfn.IFNA(VLOOKUP($I207,'ประกาศราคาZ-Makro'!$A:$L,12,FALSE),0)</f>
        <v>0</v>
      </c>
      <c r="AV207" s="47">
        <v>158</v>
      </c>
      <c r="AW207" s="36">
        <v>156</v>
      </c>
      <c r="AX207" s="50">
        <f t="shared" si="456"/>
        <v>-2</v>
      </c>
      <c r="AY207" s="49">
        <f>_xlfn.IFNA(VLOOKUP($I207,'ประกาศราคาZ-Makro'!$A:$M,13,FALSE),0)</f>
        <v>0</v>
      </c>
      <c r="AZ207" s="47">
        <v>158</v>
      </c>
      <c r="BA207" s="36">
        <v>156</v>
      </c>
      <c r="BB207" s="50">
        <f t="shared" si="439"/>
        <v>-2</v>
      </c>
      <c r="BC207" s="76"/>
      <c r="BD207" s="2"/>
    </row>
    <row r="208" spans="1:56" x14ac:dyDescent="0.4">
      <c r="A208" s="2" t="s">
        <v>1038</v>
      </c>
      <c r="B208" s="2" t="s">
        <v>1035</v>
      </c>
      <c r="C208" s="2" t="s">
        <v>1037</v>
      </c>
      <c r="D208" s="2" t="s">
        <v>1039</v>
      </c>
      <c r="E208" s="45" t="s">
        <v>1787</v>
      </c>
      <c r="F208" s="46" t="s">
        <v>48</v>
      </c>
      <c r="G208" s="42" t="s">
        <v>1502</v>
      </c>
      <c r="H208" s="48" t="s">
        <v>43</v>
      </c>
      <c r="I208" s="35"/>
      <c r="J208" s="56">
        <v>0</v>
      </c>
      <c r="K208" s="49">
        <f>_xlfn.IFNA(VLOOKUP($I208,'ประกาศราคาZ-Makro'!$A:$K,4,FALSE),0)</f>
        <v>0</v>
      </c>
      <c r="L208" s="47">
        <v>0</v>
      </c>
      <c r="M208" s="36">
        <v>0</v>
      </c>
      <c r="N208" s="50">
        <f t="shared" ref="N208" si="660">IFERROR(IF(M208=0,0,M208-L208),0)</f>
        <v>0</v>
      </c>
      <c r="O208" s="49">
        <f>_xlfn.IFNA(VLOOKUP($I208,'ประกาศราคาZ-Makro'!$A:$K,5,FALSE),0)</f>
        <v>0</v>
      </c>
      <c r="P208" s="47">
        <v>156</v>
      </c>
      <c r="Q208" s="36">
        <v>156</v>
      </c>
      <c r="R208" s="50">
        <f t="shared" ref="R208" si="661">IFERROR(IF(Q208=0,0,Q208-P208),0)</f>
        <v>0</v>
      </c>
      <c r="S208" s="49">
        <f>_xlfn.IFNA(VLOOKUP($I208,'ประกาศราคาZ-Makro'!$A:$K,6,FALSE),0)</f>
        <v>0</v>
      </c>
      <c r="T208" s="47">
        <v>0</v>
      </c>
      <c r="U208" s="36">
        <v>0</v>
      </c>
      <c r="V208" s="50">
        <f t="shared" ref="V208" si="662">IFERROR(IF(U208=0,0,U208-T208),0)</f>
        <v>0</v>
      </c>
      <c r="W208" s="49">
        <f>_xlfn.IFNA(VLOOKUP($I208,'ประกาศราคาZ-Makro'!$A:$K,7,FALSE),0)</f>
        <v>0</v>
      </c>
      <c r="X208" s="47">
        <v>0</v>
      </c>
      <c r="Y208" s="36">
        <v>0</v>
      </c>
      <c r="Z208" s="50">
        <f t="shared" ref="Z208" si="663">IFERROR(IF(Y208=0,0,Y208-X208),0)</f>
        <v>0</v>
      </c>
      <c r="AA208" s="49">
        <f>_xlfn.IFNA(VLOOKUP($I208,'ประกาศราคาZ-Makro'!$A:$K,8,FALSE),0)</f>
        <v>0</v>
      </c>
      <c r="AB208" s="47">
        <v>0</v>
      </c>
      <c r="AC208" s="36">
        <v>0</v>
      </c>
      <c r="AD208" s="50">
        <f t="shared" ref="AD208" si="664">IFERROR(IF(AC208=0,0,AC208-AB208),0)</f>
        <v>0</v>
      </c>
      <c r="AE208" s="49">
        <f>_xlfn.IFNA(VLOOKUP($I208,'ประกาศราคาZ-Makro'!$A:$K,9,FALSE),0)</f>
        <v>0</v>
      </c>
      <c r="AF208" s="47">
        <v>0</v>
      </c>
      <c r="AG208" s="36">
        <v>0</v>
      </c>
      <c r="AH208" s="50">
        <f t="shared" ref="AH208" si="665">IFERROR(IF(AG208=0,0,AG208-AF208),0)</f>
        <v>0</v>
      </c>
      <c r="AI208" s="49">
        <f>_xlfn.IFNA(VLOOKUP($I208,'ประกาศราคาZ-Makro'!$A:$K,9,FALSE),0)</f>
        <v>0</v>
      </c>
      <c r="AJ208" s="47"/>
      <c r="AK208" s="36"/>
      <c r="AL208" s="50">
        <f t="shared" si="625"/>
        <v>0</v>
      </c>
      <c r="AM208" s="49">
        <f>_xlfn.IFNA(VLOOKUP($I208,'ประกาศราคาZ-Makro'!$A:$K,10,FALSE),0)</f>
        <v>0</v>
      </c>
      <c r="AN208" s="47">
        <v>133</v>
      </c>
      <c r="AO208" s="36">
        <v>133</v>
      </c>
      <c r="AP208" s="72">
        <f t="shared" ref="AP208" si="666">IFERROR(IF(AO208=0,0,AO208-AN208),0)</f>
        <v>0</v>
      </c>
      <c r="AQ208" s="49">
        <f>_xlfn.IFNA(VLOOKUP($I208,'ประกาศราคาZ-Makro'!$A:$K,11,FALSE),0)</f>
        <v>0</v>
      </c>
      <c r="AR208" s="47">
        <v>0</v>
      </c>
      <c r="AS208" s="36">
        <v>0</v>
      </c>
      <c r="AT208" s="50">
        <f t="shared" ref="AT208" si="667">IFERROR(IF(AS208=0,0,AS208-AR208),0)</f>
        <v>0</v>
      </c>
      <c r="AU208" s="49">
        <f>_xlfn.IFNA(VLOOKUP($I208,'ประกาศราคาZ-Makro'!$A:$L,12,FALSE),0)</f>
        <v>0</v>
      </c>
      <c r="AV208" s="47">
        <v>0</v>
      </c>
      <c r="AW208" s="36">
        <v>0</v>
      </c>
      <c r="AX208" s="50">
        <f t="shared" ref="AX208" si="668">IFERROR(IF(AW208=0,0,AW208-AV208),0)</f>
        <v>0</v>
      </c>
      <c r="AY208" s="49">
        <f>_xlfn.IFNA(VLOOKUP($I208,'ประกาศราคาZ-Makro'!$A:$M,13,FALSE),0)</f>
        <v>0</v>
      </c>
      <c r="AZ208" s="47">
        <v>0</v>
      </c>
      <c r="BA208" s="36">
        <v>0</v>
      </c>
      <c r="BB208" s="50">
        <f t="shared" ref="BB208" si="669">IFERROR(IF(BA208=0,0,BA208-AZ208),0)</f>
        <v>0</v>
      </c>
      <c r="BC208" s="76"/>
      <c r="BD208" s="2"/>
    </row>
    <row r="209" spans="1:56" x14ac:dyDescent="0.4">
      <c r="A209" s="2" t="s">
        <v>1038</v>
      </c>
      <c r="B209" s="2" t="s">
        <v>1035</v>
      </c>
      <c r="C209" s="2" t="s">
        <v>1037</v>
      </c>
      <c r="D209" s="2" t="s">
        <v>1039</v>
      </c>
      <c r="E209" s="45" t="s">
        <v>162</v>
      </c>
      <c r="F209" s="46" t="s">
        <v>48</v>
      </c>
      <c r="G209" s="42" t="s">
        <v>163</v>
      </c>
      <c r="H209" s="48" t="s">
        <v>43</v>
      </c>
      <c r="I209" s="35"/>
      <c r="J209" s="56">
        <v>0</v>
      </c>
      <c r="K209" s="49">
        <f>_xlfn.IFNA(VLOOKUP($I209,'ประกาศราคาZ-Makro'!$A:$K,4,FALSE),0)</f>
        <v>0</v>
      </c>
      <c r="L209" s="47">
        <v>0</v>
      </c>
      <c r="M209" s="36">
        <v>0</v>
      </c>
      <c r="N209" s="50">
        <f t="shared" si="429"/>
        <v>0</v>
      </c>
      <c r="O209" s="49">
        <f>_xlfn.IFNA(VLOOKUP($I209,'ประกาศราคาZ-Makro'!$A:$K,5,FALSE),0)</f>
        <v>0</v>
      </c>
      <c r="P209" s="47">
        <v>0</v>
      </c>
      <c r="Q209" s="36">
        <v>0</v>
      </c>
      <c r="R209" s="50">
        <f t="shared" si="467"/>
        <v>0</v>
      </c>
      <c r="S209" s="49">
        <f>_xlfn.IFNA(VLOOKUP($I209,'ประกาศราคาZ-Makro'!$A:$K,6,FALSE),0)</f>
        <v>0</v>
      </c>
      <c r="T209" s="47">
        <v>122</v>
      </c>
      <c r="U209" s="36">
        <v>120</v>
      </c>
      <c r="V209" s="50">
        <f t="shared" si="464"/>
        <v>-2</v>
      </c>
      <c r="W209" s="49">
        <f>_xlfn.IFNA(VLOOKUP($I209,'ประกาศราคาZ-Makro'!$A:$K,7,FALSE),0)</f>
        <v>0</v>
      </c>
      <c r="X209" s="47">
        <v>157</v>
      </c>
      <c r="Y209" s="36">
        <v>157</v>
      </c>
      <c r="Z209" s="50">
        <f t="shared" si="465"/>
        <v>0</v>
      </c>
      <c r="AA209" s="49">
        <f>_xlfn.IFNA(VLOOKUP($I209,'ประกาศราคาZ-Makro'!$A:$K,8,FALSE),0)</f>
        <v>0</v>
      </c>
      <c r="AB209" s="47">
        <v>157</v>
      </c>
      <c r="AC209" s="36">
        <v>157</v>
      </c>
      <c r="AD209" s="50">
        <f t="shared" si="466"/>
        <v>0</v>
      </c>
      <c r="AE209" s="49">
        <f>_xlfn.IFNA(VLOOKUP($I209,'ประกาศราคาZ-Makro'!$A:$K,9,FALSE),0)</f>
        <v>0</v>
      </c>
      <c r="AF209" s="47">
        <v>0</v>
      </c>
      <c r="AG209" s="36">
        <v>0</v>
      </c>
      <c r="AH209" s="50">
        <f t="shared" si="468"/>
        <v>0</v>
      </c>
      <c r="AI209" s="49">
        <f>_xlfn.IFNA(VLOOKUP($I209,'ประกาศราคาZ-Makro'!$A:$K,9,FALSE),0)</f>
        <v>0</v>
      </c>
      <c r="AJ209" s="47"/>
      <c r="AK209" s="36"/>
      <c r="AL209" s="50">
        <f t="shared" si="625"/>
        <v>0</v>
      </c>
      <c r="AM209" s="49">
        <f>_xlfn.IFNA(VLOOKUP($I209,'ประกาศราคาZ-Makro'!$A:$K,10,FALSE),0)</f>
        <v>0</v>
      </c>
      <c r="AN209" s="47">
        <v>0</v>
      </c>
      <c r="AO209" s="36">
        <v>0</v>
      </c>
      <c r="AP209" s="72">
        <f t="shared" si="546"/>
        <v>0</v>
      </c>
      <c r="AQ209" s="49">
        <f>_xlfn.IFNA(VLOOKUP($I209,'ประกาศราคาZ-Makro'!$A:$K,11,FALSE),0)</f>
        <v>0</v>
      </c>
      <c r="AR209" s="47">
        <v>159</v>
      </c>
      <c r="AS209" s="36">
        <v>162</v>
      </c>
      <c r="AT209" s="50">
        <f t="shared" si="469"/>
        <v>3</v>
      </c>
      <c r="AU209" s="49">
        <f>_xlfn.IFNA(VLOOKUP($I209,'ประกาศราคาZ-Makro'!$A:$L,12,FALSE),0)</f>
        <v>0</v>
      </c>
      <c r="AV209" s="47">
        <v>119</v>
      </c>
      <c r="AW209" s="36">
        <v>119</v>
      </c>
      <c r="AX209" s="50">
        <f t="shared" si="456"/>
        <v>0</v>
      </c>
      <c r="AY209" s="49">
        <f>_xlfn.IFNA(VLOOKUP($I209,'ประกาศราคาZ-Makro'!$A:$M,13,FALSE),0)</f>
        <v>0</v>
      </c>
      <c r="AZ209" s="47">
        <v>119</v>
      </c>
      <c r="BA209" s="36">
        <v>119</v>
      </c>
      <c r="BB209" s="50">
        <f t="shared" si="439"/>
        <v>0</v>
      </c>
      <c r="BC209" s="76"/>
      <c r="BD209" s="2"/>
    </row>
    <row r="210" spans="1:56" x14ac:dyDescent="0.4">
      <c r="A210" s="2" t="s">
        <v>1038</v>
      </c>
      <c r="B210" s="2" t="s">
        <v>1035</v>
      </c>
      <c r="C210" s="2" t="s">
        <v>1037</v>
      </c>
      <c r="D210" s="2" t="s">
        <v>1039</v>
      </c>
      <c r="E210" s="45" t="s">
        <v>1195</v>
      </c>
      <c r="F210" s="73" t="s">
        <v>48</v>
      </c>
      <c r="G210" s="42" t="s">
        <v>1194</v>
      </c>
      <c r="H210" s="48" t="s">
        <v>43</v>
      </c>
      <c r="I210" s="35"/>
      <c r="J210" s="56">
        <v>0</v>
      </c>
      <c r="K210" s="49">
        <f>_xlfn.IFNA(VLOOKUP($I210,'ประกาศราคาZ-Makro'!$A:$K,4,FALSE),0)</f>
        <v>0</v>
      </c>
      <c r="L210" s="47">
        <v>157</v>
      </c>
      <c r="M210" s="36">
        <v>157</v>
      </c>
      <c r="N210" s="50">
        <f t="shared" ref="N210" si="670">IFERROR(IF(M210=0,0,M210-L210),0)</f>
        <v>0</v>
      </c>
      <c r="O210" s="49">
        <f>_xlfn.IFNA(VLOOKUP($I210,'ประกาศราคาZ-Makro'!$A:$K,5,FALSE),0)</f>
        <v>0</v>
      </c>
      <c r="P210" s="47">
        <v>0</v>
      </c>
      <c r="Q210" s="36">
        <v>0</v>
      </c>
      <c r="R210" s="50">
        <f t="shared" ref="R210" si="671">IFERROR(IF(Q210=0,0,Q210-P210),0)</f>
        <v>0</v>
      </c>
      <c r="S210" s="49">
        <f>_xlfn.IFNA(VLOOKUP($I210,'ประกาศราคาZ-Makro'!$A:$K,6,FALSE),0)</f>
        <v>0</v>
      </c>
      <c r="T210" s="47">
        <v>122</v>
      </c>
      <c r="U210" s="36">
        <v>120</v>
      </c>
      <c r="V210" s="50">
        <f t="shared" ref="V210" si="672">IFERROR(IF(U210=0,0,U210-T210),0)</f>
        <v>-2</v>
      </c>
      <c r="W210" s="49">
        <f>_xlfn.IFNA(VLOOKUP($I210,'ประกาศราคาZ-Makro'!$A:$K,7,FALSE),0)</f>
        <v>0</v>
      </c>
      <c r="X210" s="47">
        <v>157</v>
      </c>
      <c r="Y210" s="36">
        <v>157</v>
      </c>
      <c r="Z210" s="50">
        <f t="shared" ref="Z210" si="673">IFERROR(IF(Y210=0,0,Y210-X210),0)</f>
        <v>0</v>
      </c>
      <c r="AA210" s="49">
        <f>_xlfn.IFNA(VLOOKUP($I210,'ประกาศราคาZ-Makro'!$A:$K,8,FALSE),0)</f>
        <v>0</v>
      </c>
      <c r="AB210" s="47">
        <v>157</v>
      </c>
      <c r="AC210" s="36">
        <v>157</v>
      </c>
      <c r="AD210" s="50">
        <f t="shared" ref="AD210" si="674">IFERROR(IF(AC210=0,0,AC210-AB210),0)</f>
        <v>0</v>
      </c>
      <c r="AE210" s="49">
        <f>_xlfn.IFNA(VLOOKUP($I210,'ประกาศราคาZ-Makro'!$A:$K,9,FALSE),0)</f>
        <v>0</v>
      </c>
      <c r="AF210" s="47">
        <v>0</v>
      </c>
      <c r="AG210" s="36">
        <v>0</v>
      </c>
      <c r="AH210" s="50">
        <f t="shared" ref="AH210" si="675">IFERROR(IF(AG210=0,0,AG210-AF210),0)</f>
        <v>0</v>
      </c>
      <c r="AI210" s="49">
        <f>_xlfn.IFNA(VLOOKUP($I210,'ประกาศราคาZ-Makro'!$A:$K,9,FALSE),0)</f>
        <v>0</v>
      </c>
      <c r="AJ210" s="47"/>
      <c r="AK210" s="36"/>
      <c r="AL210" s="50">
        <f t="shared" si="625"/>
        <v>0</v>
      </c>
      <c r="AM210" s="49">
        <f>_xlfn.IFNA(VLOOKUP($I210,'ประกาศราคาZ-Makro'!$A:$K,10,FALSE),0)</f>
        <v>0</v>
      </c>
      <c r="AN210" s="47">
        <v>0</v>
      </c>
      <c r="AO210" s="36">
        <v>0</v>
      </c>
      <c r="AP210" s="72">
        <f t="shared" si="546"/>
        <v>0</v>
      </c>
      <c r="AQ210" s="49">
        <f>_xlfn.IFNA(VLOOKUP($I210,'ประกาศราคาZ-Makro'!$A:$K,11,FALSE),0)</f>
        <v>0</v>
      </c>
      <c r="AR210" s="47">
        <v>155</v>
      </c>
      <c r="AS210" s="36">
        <v>157</v>
      </c>
      <c r="AT210" s="50">
        <f t="shared" ref="AT210" si="676">IFERROR(IF(AS210=0,0,AS210-AR210),0)</f>
        <v>2</v>
      </c>
      <c r="AU210" s="49">
        <f>_xlfn.IFNA(VLOOKUP($I210,'ประกาศราคาZ-Makro'!$A:$L,12,FALSE),0)</f>
        <v>0</v>
      </c>
      <c r="AV210" s="47">
        <v>119</v>
      </c>
      <c r="AW210" s="36">
        <v>119</v>
      </c>
      <c r="AX210" s="50">
        <f t="shared" si="456"/>
        <v>0</v>
      </c>
      <c r="AY210" s="49">
        <f>_xlfn.IFNA(VLOOKUP($I210,'ประกาศราคาZ-Makro'!$A:$M,13,FALSE),0)</f>
        <v>0</v>
      </c>
      <c r="AZ210" s="47">
        <v>108</v>
      </c>
      <c r="BA210" s="36">
        <v>108</v>
      </c>
      <c r="BB210" s="50">
        <f t="shared" si="439"/>
        <v>0</v>
      </c>
      <c r="BC210" s="76"/>
      <c r="BD210" s="2"/>
    </row>
    <row r="211" spans="1:56" x14ac:dyDescent="0.4">
      <c r="A211" s="2" t="s">
        <v>1038</v>
      </c>
      <c r="B211" s="2" t="s">
        <v>1035</v>
      </c>
      <c r="C211" s="2" t="s">
        <v>1037</v>
      </c>
      <c r="D211" s="2" t="s">
        <v>1039</v>
      </c>
      <c r="E211" s="45" t="s">
        <v>818</v>
      </c>
      <c r="F211" s="46"/>
      <c r="G211" s="42" t="s">
        <v>819</v>
      </c>
      <c r="H211" s="34" t="s">
        <v>43</v>
      </c>
      <c r="I211" s="35"/>
      <c r="J211" s="56">
        <v>0</v>
      </c>
      <c r="K211" s="49">
        <f>_xlfn.IFNA(VLOOKUP($I211,'ประกาศราคาZ-Makro'!$A:$K,4,FALSE),0)</f>
        <v>0</v>
      </c>
      <c r="L211" s="47">
        <v>0</v>
      </c>
      <c r="M211" s="36">
        <v>0</v>
      </c>
      <c r="N211" s="50">
        <f t="shared" si="429"/>
        <v>0</v>
      </c>
      <c r="O211" s="49">
        <f>_xlfn.IFNA(VLOOKUP($I211,'ประกาศราคาZ-Makro'!$A:$K,5,FALSE),0)</f>
        <v>0</v>
      </c>
      <c r="P211" s="47">
        <v>0</v>
      </c>
      <c r="Q211" s="36">
        <v>0</v>
      </c>
      <c r="R211" s="50">
        <f t="shared" si="467"/>
        <v>0</v>
      </c>
      <c r="S211" s="49">
        <f>_xlfn.IFNA(VLOOKUP($I211,'ประกาศราคาZ-Makro'!$A:$K,6,FALSE),0)</f>
        <v>0</v>
      </c>
      <c r="T211" s="47">
        <v>0</v>
      </c>
      <c r="U211" s="36">
        <v>0</v>
      </c>
      <c r="V211" s="50">
        <f t="shared" si="464"/>
        <v>0</v>
      </c>
      <c r="W211" s="49">
        <f>_xlfn.IFNA(VLOOKUP($I211,'ประกาศราคาZ-Makro'!$A:$K,7,FALSE),0)</f>
        <v>0</v>
      </c>
      <c r="X211" s="47">
        <v>0</v>
      </c>
      <c r="Y211" s="36">
        <v>0</v>
      </c>
      <c r="Z211" s="50">
        <f t="shared" si="465"/>
        <v>0</v>
      </c>
      <c r="AA211" s="49">
        <f>_xlfn.IFNA(VLOOKUP($I211,'ประกาศราคาZ-Makro'!$A:$K,8,FALSE),0)</f>
        <v>0</v>
      </c>
      <c r="AB211" s="47">
        <v>0</v>
      </c>
      <c r="AC211" s="36">
        <v>0</v>
      </c>
      <c r="AD211" s="50">
        <f t="shared" si="466"/>
        <v>0</v>
      </c>
      <c r="AE211" s="49">
        <f>_xlfn.IFNA(VLOOKUP($I211,'ประกาศราคาZ-Makro'!$A:$K,9,FALSE),0)</f>
        <v>0</v>
      </c>
      <c r="AF211" s="47">
        <v>0</v>
      </c>
      <c r="AG211" s="36">
        <v>0</v>
      </c>
      <c r="AH211" s="50">
        <f t="shared" si="468"/>
        <v>0</v>
      </c>
      <c r="AI211" s="49">
        <f>_xlfn.IFNA(VLOOKUP($I211,'ประกาศราคาZ-Makro'!$A:$K,9,FALSE),0)</f>
        <v>0</v>
      </c>
      <c r="AJ211" s="47"/>
      <c r="AK211" s="36"/>
      <c r="AL211" s="50">
        <f t="shared" si="625"/>
        <v>0</v>
      </c>
      <c r="AM211" s="49">
        <f>_xlfn.IFNA(VLOOKUP($I211,'ประกาศราคาZ-Makro'!$A:$K,10,FALSE),0)</f>
        <v>0</v>
      </c>
      <c r="AN211" s="47">
        <v>0</v>
      </c>
      <c r="AO211" s="36">
        <v>0</v>
      </c>
      <c r="AP211" s="72">
        <f t="shared" si="546"/>
        <v>0</v>
      </c>
      <c r="AQ211" s="49">
        <f>_xlfn.IFNA(VLOOKUP($I211,'ประกาศราคาZ-Makro'!$A:$K,11,FALSE),0)</f>
        <v>0</v>
      </c>
      <c r="AR211" s="47">
        <v>0</v>
      </c>
      <c r="AS211" s="36">
        <v>0</v>
      </c>
      <c r="AT211" s="50">
        <f t="shared" si="469"/>
        <v>0</v>
      </c>
      <c r="AU211" s="49">
        <f>_xlfn.IFNA(VLOOKUP($I211,'ประกาศราคาZ-Makro'!$A:$L,12,FALSE),0)</f>
        <v>0</v>
      </c>
      <c r="AV211" s="47">
        <v>0</v>
      </c>
      <c r="AW211" s="36">
        <v>0</v>
      </c>
      <c r="AX211" s="50">
        <f t="shared" si="456"/>
        <v>0</v>
      </c>
      <c r="AY211" s="49">
        <f>_xlfn.IFNA(VLOOKUP($I211,'ประกาศราคาZ-Makro'!$A:$M,13,FALSE),0)</f>
        <v>0</v>
      </c>
      <c r="AZ211" s="47">
        <v>0</v>
      </c>
      <c r="BA211" s="36">
        <v>0</v>
      </c>
      <c r="BB211" s="50">
        <f t="shared" si="439"/>
        <v>0</v>
      </c>
      <c r="BC211" s="76"/>
      <c r="BD211" s="2"/>
    </row>
    <row r="212" spans="1:56" x14ac:dyDescent="0.4">
      <c r="A212" s="2" t="s">
        <v>1038</v>
      </c>
      <c r="B212" s="2" t="s">
        <v>1035</v>
      </c>
      <c r="C212" s="2" t="s">
        <v>1037</v>
      </c>
      <c r="D212" s="2" t="s">
        <v>1039</v>
      </c>
      <c r="E212" s="45" t="s">
        <v>155</v>
      </c>
      <c r="F212" s="46" t="s">
        <v>48</v>
      </c>
      <c r="G212" s="37" t="s">
        <v>156</v>
      </c>
      <c r="H212" s="34" t="s">
        <v>43</v>
      </c>
      <c r="I212" s="35"/>
      <c r="J212" s="56">
        <v>0</v>
      </c>
      <c r="K212" s="49">
        <f>_xlfn.IFNA(VLOOKUP($I212,'ประกาศราคาZ-Makro'!$A:$K,4,FALSE),0)</f>
        <v>0</v>
      </c>
      <c r="L212" s="47">
        <v>157</v>
      </c>
      <c r="M212" s="36">
        <v>157</v>
      </c>
      <c r="N212" s="50">
        <f t="shared" si="429"/>
        <v>0</v>
      </c>
      <c r="O212" s="49">
        <f>_xlfn.IFNA(VLOOKUP($I212,'ประกาศราคาZ-Makro'!$A:$K,5,FALSE),0)</f>
        <v>0</v>
      </c>
      <c r="P212" s="47">
        <v>159</v>
      </c>
      <c r="Q212" s="36">
        <v>159</v>
      </c>
      <c r="R212" s="50">
        <f t="shared" si="467"/>
        <v>0</v>
      </c>
      <c r="S212" s="49">
        <f>_xlfn.IFNA(VLOOKUP($I212,'ประกาศราคาZ-Makro'!$A:$K,6,FALSE),0)</f>
        <v>0</v>
      </c>
      <c r="T212" s="47">
        <v>161</v>
      </c>
      <c r="U212" s="36">
        <v>159</v>
      </c>
      <c r="V212" s="50">
        <f t="shared" si="464"/>
        <v>-2</v>
      </c>
      <c r="W212" s="49">
        <f>_xlfn.IFNA(VLOOKUP($I212,'ประกาศราคาZ-Makro'!$A:$K,7,FALSE),0)</f>
        <v>0</v>
      </c>
      <c r="X212" s="47">
        <v>160</v>
      </c>
      <c r="Y212" s="36">
        <v>160</v>
      </c>
      <c r="Z212" s="50">
        <f t="shared" si="465"/>
        <v>0</v>
      </c>
      <c r="AA212" s="49">
        <f>_xlfn.IFNA(VLOOKUP($I212,'ประกาศราคาZ-Makro'!$A:$K,8,FALSE),0)</f>
        <v>0</v>
      </c>
      <c r="AB212" s="47">
        <v>160</v>
      </c>
      <c r="AC212" s="36">
        <v>160</v>
      </c>
      <c r="AD212" s="50">
        <f t="shared" si="466"/>
        <v>0</v>
      </c>
      <c r="AE212" s="49">
        <f>_xlfn.IFNA(VLOOKUP($I212,'ประกาศราคาZ-Makro'!$A:$K,9,FALSE),0)</f>
        <v>0</v>
      </c>
      <c r="AF212" s="47">
        <v>168</v>
      </c>
      <c r="AG212" s="36">
        <v>168</v>
      </c>
      <c r="AH212" s="50">
        <f t="shared" si="468"/>
        <v>0</v>
      </c>
      <c r="AI212" s="49">
        <f>_xlfn.IFNA(VLOOKUP($I212,'ประกาศราคาZ-Makro'!$A:$K,9,FALSE),0)</f>
        <v>0</v>
      </c>
      <c r="AJ212" s="47"/>
      <c r="AK212" s="36"/>
      <c r="AL212" s="50">
        <f t="shared" si="625"/>
        <v>0</v>
      </c>
      <c r="AM212" s="49">
        <f>_xlfn.IFNA(VLOOKUP($I212,'ประกาศราคาZ-Makro'!$A:$K,10,FALSE),0)</f>
        <v>0</v>
      </c>
      <c r="AN212" s="47">
        <v>162</v>
      </c>
      <c r="AO212" s="36">
        <v>165</v>
      </c>
      <c r="AP212" s="72">
        <f t="shared" si="546"/>
        <v>3</v>
      </c>
      <c r="AQ212" s="49">
        <f>_xlfn.IFNA(VLOOKUP($I212,'ประกาศราคาZ-Makro'!$A:$K,11,FALSE),0)</f>
        <v>0</v>
      </c>
      <c r="AR212" s="47">
        <v>159</v>
      </c>
      <c r="AS212" s="36">
        <v>162</v>
      </c>
      <c r="AT212" s="50">
        <f t="shared" si="469"/>
        <v>3</v>
      </c>
      <c r="AU212" s="49">
        <f>_xlfn.IFNA(VLOOKUP($I212,'ประกาศราคาZ-Makro'!$A:$L,12,FALSE),0)</f>
        <v>0</v>
      </c>
      <c r="AV212" s="47">
        <v>160</v>
      </c>
      <c r="AW212" s="36">
        <v>158</v>
      </c>
      <c r="AX212" s="50">
        <f t="shared" si="456"/>
        <v>-2</v>
      </c>
      <c r="AY212" s="49">
        <f>_xlfn.IFNA(VLOOKUP($I212,'ประกาศราคาZ-Makro'!$A:$M,13,FALSE),0)</f>
        <v>0</v>
      </c>
      <c r="AZ212" s="47">
        <v>158</v>
      </c>
      <c r="BA212" s="36">
        <v>156</v>
      </c>
      <c r="BB212" s="50">
        <f t="shared" si="439"/>
        <v>-2</v>
      </c>
      <c r="BC212" s="76"/>
      <c r="BD212" s="2"/>
    </row>
    <row r="213" spans="1:56" x14ac:dyDescent="0.4">
      <c r="A213" s="2" t="s">
        <v>1038</v>
      </c>
      <c r="B213" s="2" t="s">
        <v>1035</v>
      </c>
      <c r="C213" s="2" t="s">
        <v>1037</v>
      </c>
      <c r="D213" s="2" t="s">
        <v>1039</v>
      </c>
      <c r="E213" s="45" t="s">
        <v>1485</v>
      </c>
      <c r="F213" s="46" t="s">
        <v>48</v>
      </c>
      <c r="G213" s="42" t="s">
        <v>1486</v>
      </c>
      <c r="H213" s="48" t="s">
        <v>43</v>
      </c>
      <c r="I213" s="35"/>
      <c r="J213" s="56">
        <v>0</v>
      </c>
      <c r="K213" s="49">
        <f>_xlfn.IFNA(VLOOKUP($I213,'ประกาศราคาZ-Makro'!$A:$K,4,FALSE),0)</f>
        <v>0</v>
      </c>
      <c r="L213" s="47">
        <v>0</v>
      </c>
      <c r="M213" s="36">
        <v>0</v>
      </c>
      <c r="N213" s="50">
        <f t="shared" si="429"/>
        <v>0</v>
      </c>
      <c r="O213" s="49">
        <f>_xlfn.IFNA(VLOOKUP($I213,'ประกาศราคาZ-Makro'!$A:$K,5,FALSE),0)</f>
        <v>0</v>
      </c>
      <c r="P213" s="47">
        <v>159</v>
      </c>
      <c r="Q213" s="36">
        <v>159</v>
      </c>
      <c r="R213" s="50">
        <f t="shared" si="467"/>
        <v>0</v>
      </c>
      <c r="S213" s="49">
        <f>_xlfn.IFNA(VLOOKUP($I213,'ประกาศราคาZ-Makro'!$A:$K,6,FALSE),0)</f>
        <v>0</v>
      </c>
      <c r="T213" s="47">
        <v>0</v>
      </c>
      <c r="U213" s="36">
        <v>0</v>
      </c>
      <c r="V213" s="50">
        <f t="shared" si="464"/>
        <v>0</v>
      </c>
      <c r="W213" s="49">
        <f>_xlfn.IFNA(VLOOKUP($I213,'ประกาศราคาZ-Makro'!$A:$K,7,FALSE),0)</f>
        <v>0</v>
      </c>
      <c r="X213" s="47">
        <v>160</v>
      </c>
      <c r="Y213" s="36">
        <v>160</v>
      </c>
      <c r="Z213" s="50">
        <f t="shared" si="465"/>
        <v>0</v>
      </c>
      <c r="AA213" s="49">
        <f>_xlfn.IFNA(VLOOKUP($I213,'ประกาศราคาZ-Makro'!$A:$K,8,FALSE),0)</f>
        <v>0</v>
      </c>
      <c r="AB213" s="47">
        <v>160</v>
      </c>
      <c r="AC213" s="36">
        <v>160</v>
      </c>
      <c r="AD213" s="50">
        <f t="shared" si="466"/>
        <v>0</v>
      </c>
      <c r="AE213" s="49">
        <f>_xlfn.IFNA(VLOOKUP($I213,'ประกาศราคาZ-Makro'!$A:$K,9,FALSE),0)</f>
        <v>0</v>
      </c>
      <c r="AF213" s="47">
        <v>169</v>
      </c>
      <c r="AG213" s="36">
        <v>169</v>
      </c>
      <c r="AH213" s="50">
        <f t="shared" si="468"/>
        <v>0</v>
      </c>
      <c r="AI213" s="49">
        <f>_xlfn.IFNA(VLOOKUP($I213,'ประกาศราคาZ-Makro'!$A:$K,9,FALSE),0)</f>
        <v>0</v>
      </c>
      <c r="AJ213" s="47"/>
      <c r="AK213" s="36"/>
      <c r="AL213" s="50">
        <f t="shared" si="625"/>
        <v>0</v>
      </c>
      <c r="AM213" s="49">
        <f>_xlfn.IFNA(VLOOKUP($I213,'ประกาศราคาZ-Makro'!$A:$K,10,FALSE),0)</f>
        <v>0</v>
      </c>
      <c r="AN213" s="47">
        <v>0</v>
      </c>
      <c r="AO213" s="36">
        <v>0</v>
      </c>
      <c r="AP213" s="72">
        <f t="shared" si="546"/>
        <v>0</v>
      </c>
      <c r="AQ213" s="49">
        <f>_xlfn.IFNA(VLOOKUP($I213,'ประกาศราคาZ-Makro'!$A:$K,11,FALSE),0)</f>
        <v>0</v>
      </c>
      <c r="AR213" s="47">
        <v>164</v>
      </c>
      <c r="AS213" s="36">
        <v>167</v>
      </c>
      <c r="AT213" s="50">
        <f t="shared" si="469"/>
        <v>3</v>
      </c>
      <c r="AU213" s="49">
        <f>_xlfn.IFNA(VLOOKUP($I213,'ประกาศราคาZ-Makro'!$A:$L,12,FALSE),0)</f>
        <v>0</v>
      </c>
      <c r="AV213" s="47">
        <v>156</v>
      </c>
      <c r="AW213" s="36">
        <v>154</v>
      </c>
      <c r="AX213" s="50">
        <f t="shared" ref="AX213" si="677">IFERROR(IF(AW213=0,0,AW213-AV213),0)</f>
        <v>-2</v>
      </c>
      <c r="AY213" s="49">
        <f>_xlfn.IFNA(VLOOKUP($I213,'ประกาศราคาZ-Makro'!$A:$M,13,FALSE),0)</f>
        <v>0</v>
      </c>
      <c r="AZ213" s="47">
        <v>156</v>
      </c>
      <c r="BA213" s="36">
        <v>154</v>
      </c>
      <c r="BB213" s="50">
        <f t="shared" si="439"/>
        <v>-2</v>
      </c>
      <c r="BC213" s="76"/>
      <c r="BD213" s="2"/>
    </row>
    <row r="214" spans="1:56" x14ac:dyDescent="0.4">
      <c r="A214" s="2" t="s">
        <v>1038</v>
      </c>
      <c r="B214" s="2" t="s">
        <v>1035</v>
      </c>
      <c r="C214" s="2" t="s">
        <v>1037</v>
      </c>
      <c r="D214" s="2" t="s">
        <v>1039</v>
      </c>
      <c r="E214" s="45" t="s">
        <v>1236</v>
      </c>
      <c r="F214" s="46" t="s">
        <v>48</v>
      </c>
      <c r="G214" s="42" t="s">
        <v>1237</v>
      </c>
      <c r="H214" s="48" t="s">
        <v>43</v>
      </c>
      <c r="I214" s="35"/>
      <c r="J214" s="56">
        <v>0</v>
      </c>
      <c r="K214" s="49">
        <f>_xlfn.IFNA(VLOOKUP($I214,'ประกาศราคาZ-Makro'!$A:$K,4,FALSE),0)</f>
        <v>0</v>
      </c>
      <c r="L214" s="47">
        <v>0</v>
      </c>
      <c r="M214" s="36">
        <v>0</v>
      </c>
      <c r="N214" s="50">
        <f t="shared" ref="N214" si="678">IFERROR(IF(M214=0,0,M214-L214),0)</f>
        <v>0</v>
      </c>
      <c r="O214" s="49">
        <f>_xlfn.IFNA(VLOOKUP($I214,'ประกาศราคาZ-Makro'!$A:$K,5,FALSE),0)</f>
        <v>0</v>
      </c>
      <c r="P214" s="47">
        <v>0</v>
      </c>
      <c r="Q214" s="36">
        <v>0</v>
      </c>
      <c r="R214" s="50">
        <f t="shared" ref="R214" si="679">IFERROR(IF(Q214=0,0,Q214-P214),0)</f>
        <v>0</v>
      </c>
      <c r="S214" s="49">
        <f>_xlfn.IFNA(VLOOKUP($I214,'ประกาศราคาZ-Makro'!$A:$K,6,FALSE),0)</f>
        <v>0</v>
      </c>
      <c r="T214" s="47">
        <v>0</v>
      </c>
      <c r="U214" s="36">
        <v>0</v>
      </c>
      <c r="V214" s="50">
        <f t="shared" ref="V214" si="680">IFERROR(IF(U214=0,0,U214-T214),0)</f>
        <v>0</v>
      </c>
      <c r="W214" s="49">
        <f>_xlfn.IFNA(VLOOKUP($I214,'ประกาศราคาZ-Makro'!$A:$K,7,FALSE),0)</f>
        <v>0</v>
      </c>
      <c r="X214" s="47">
        <v>0</v>
      </c>
      <c r="Y214" s="36">
        <v>0</v>
      </c>
      <c r="Z214" s="50">
        <f t="shared" ref="Z214" si="681">IFERROR(IF(Y214=0,0,Y214-X214),0)</f>
        <v>0</v>
      </c>
      <c r="AA214" s="49">
        <f>_xlfn.IFNA(VLOOKUP($I214,'ประกาศราคาZ-Makro'!$A:$K,8,FALSE),0)</f>
        <v>0</v>
      </c>
      <c r="AB214" s="47">
        <v>0</v>
      </c>
      <c r="AC214" s="36">
        <v>0</v>
      </c>
      <c r="AD214" s="50">
        <f t="shared" ref="AD214" si="682">IFERROR(IF(AC214=0,0,AC214-AB214),0)</f>
        <v>0</v>
      </c>
      <c r="AE214" s="49">
        <f>_xlfn.IFNA(VLOOKUP($I214,'ประกาศราคาZ-Makro'!$A:$K,9,FALSE),0)</f>
        <v>0</v>
      </c>
      <c r="AF214" s="47">
        <v>0</v>
      </c>
      <c r="AG214" s="36">
        <v>0</v>
      </c>
      <c r="AH214" s="50">
        <f t="shared" ref="AH214" si="683">IFERROR(IF(AG214=0,0,AG214-AF214),0)</f>
        <v>0</v>
      </c>
      <c r="AI214" s="49">
        <f>_xlfn.IFNA(VLOOKUP($I214,'ประกาศราคาZ-Makro'!$A:$K,9,FALSE),0)</f>
        <v>0</v>
      </c>
      <c r="AJ214" s="47"/>
      <c r="AK214" s="36"/>
      <c r="AL214" s="50">
        <f t="shared" si="625"/>
        <v>0</v>
      </c>
      <c r="AM214" s="49">
        <f>_xlfn.IFNA(VLOOKUP($I214,'ประกาศราคาZ-Makro'!$A:$K,10,FALSE),0)</f>
        <v>0</v>
      </c>
      <c r="AN214" s="47">
        <v>0</v>
      </c>
      <c r="AO214" s="36">
        <v>0</v>
      </c>
      <c r="AP214" s="72">
        <f t="shared" si="546"/>
        <v>0</v>
      </c>
      <c r="AQ214" s="49">
        <f>_xlfn.IFNA(VLOOKUP($I214,'ประกาศราคาZ-Makro'!$A:$K,11,FALSE),0)</f>
        <v>0</v>
      </c>
      <c r="AR214" s="47">
        <v>0</v>
      </c>
      <c r="AS214" s="36">
        <v>0</v>
      </c>
      <c r="AT214" s="50">
        <f t="shared" ref="AT214" si="684">IFERROR(IF(AS214=0,0,AS214-AR214),0)</f>
        <v>0</v>
      </c>
      <c r="AU214" s="49">
        <f>_xlfn.IFNA(VLOOKUP($I214,'ประกาศราคาZ-Makro'!$A:$L,12,FALSE),0)</f>
        <v>0</v>
      </c>
      <c r="AV214" s="47">
        <v>156</v>
      </c>
      <c r="AW214" s="36">
        <v>154</v>
      </c>
      <c r="AX214" s="50">
        <f t="shared" si="456"/>
        <v>-2</v>
      </c>
      <c r="AY214" s="49">
        <f>_xlfn.IFNA(VLOOKUP($I214,'ประกาศราคาZ-Makro'!$A:$M,13,FALSE),0)</f>
        <v>0</v>
      </c>
      <c r="AZ214" s="47">
        <v>156</v>
      </c>
      <c r="BA214" s="36">
        <v>154</v>
      </c>
      <c r="BB214" s="50">
        <f t="shared" si="439"/>
        <v>-2</v>
      </c>
      <c r="BC214" s="76"/>
      <c r="BD214" s="2"/>
    </row>
    <row r="215" spans="1:56" x14ac:dyDescent="0.4">
      <c r="A215" s="2" t="s">
        <v>1038</v>
      </c>
      <c r="B215" s="2" t="s">
        <v>1035</v>
      </c>
      <c r="C215" s="2" t="s">
        <v>1037</v>
      </c>
      <c r="D215" s="2" t="s">
        <v>1039</v>
      </c>
      <c r="E215" s="45" t="s">
        <v>47</v>
      </c>
      <c r="F215" s="46" t="s">
        <v>48</v>
      </c>
      <c r="G215" s="37" t="s">
        <v>49</v>
      </c>
      <c r="H215" s="34" t="s">
        <v>43</v>
      </c>
      <c r="I215" s="35"/>
      <c r="J215" s="56">
        <v>0</v>
      </c>
      <c r="K215" s="49">
        <f>_xlfn.IFNA(VLOOKUP($I215,'ประกาศราคาZ-Makro'!$A:$K,4,FALSE),0)</f>
        <v>0</v>
      </c>
      <c r="L215" s="47">
        <v>0</v>
      </c>
      <c r="M215" s="36">
        <v>0</v>
      </c>
      <c r="N215" s="50">
        <f t="shared" si="429"/>
        <v>0</v>
      </c>
      <c r="O215" s="49">
        <f>_xlfn.IFNA(VLOOKUP($I215,'ประกาศราคาZ-Makro'!$A:$K,5,FALSE),0)</f>
        <v>0</v>
      </c>
      <c r="P215" s="47">
        <v>0</v>
      </c>
      <c r="Q215" s="36">
        <v>0</v>
      </c>
      <c r="R215" s="50">
        <f t="shared" si="467"/>
        <v>0</v>
      </c>
      <c r="S215" s="49">
        <f>_xlfn.IFNA(VLOOKUP($I215,'ประกาศราคาZ-Makro'!$A:$K,6,FALSE),0)</f>
        <v>0</v>
      </c>
      <c r="T215" s="47">
        <v>0</v>
      </c>
      <c r="U215" s="36">
        <v>0</v>
      </c>
      <c r="V215" s="50">
        <f t="shared" si="464"/>
        <v>0</v>
      </c>
      <c r="W215" s="49">
        <f>_xlfn.IFNA(VLOOKUP($I215,'ประกาศราคาZ-Makro'!$A:$K,7,FALSE),0)</f>
        <v>0</v>
      </c>
      <c r="X215" s="47">
        <v>0</v>
      </c>
      <c r="Y215" s="36">
        <v>0</v>
      </c>
      <c r="Z215" s="50">
        <f t="shared" si="465"/>
        <v>0</v>
      </c>
      <c r="AA215" s="49">
        <f>_xlfn.IFNA(VLOOKUP($I215,'ประกาศราคาZ-Makro'!$A:$K,8,FALSE),0)</f>
        <v>0</v>
      </c>
      <c r="AB215" s="47">
        <v>0</v>
      </c>
      <c r="AC215" s="36">
        <v>0</v>
      </c>
      <c r="AD215" s="50">
        <f t="shared" si="466"/>
        <v>0</v>
      </c>
      <c r="AE215" s="49">
        <f>_xlfn.IFNA(VLOOKUP($I215,'ประกาศราคาZ-Makro'!$A:$K,9,FALSE),0)</f>
        <v>0</v>
      </c>
      <c r="AF215" s="47">
        <v>150</v>
      </c>
      <c r="AG215" s="36">
        <v>150</v>
      </c>
      <c r="AH215" s="50">
        <f t="shared" si="468"/>
        <v>0</v>
      </c>
      <c r="AI215" s="49">
        <f>_xlfn.IFNA(VLOOKUP($I215,'ประกาศราคาZ-Makro'!$A:$K,9,FALSE),0)</f>
        <v>0</v>
      </c>
      <c r="AJ215" s="47"/>
      <c r="AK215" s="36"/>
      <c r="AL215" s="50">
        <f t="shared" si="625"/>
        <v>0</v>
      </c>
      <c r="AM215" s="49">
        <f>_xlfn.IFNA(VLOOKUP($I215,'ประกาศราคาZ-Makro'!$A:$K,10,FALSE),0)</f>
        <v>0</v>
      </c>
      <c r="AN215" s="47">
        <v>0</v>
      </c>
      <c r="AO215" s="36">
        <v>0</v>
      </c>
      <c r="AP215" s="72">
        <f t="shared" si="546"/>
        <v>0</v>
      </c>
      <c r="AQ215" s="49">
        <f>_xlfn.IFNA(VLOOKUP($I215,'ประกาศราคาZ-Makro'!$A:$K,11,FALSE),0)</f>
        <v>0</v>
      </c>
      <c r="AR215" s="47">
        <v>0</v>
      </c>
      <c r="AS215" s="36">
        <v>0</v>
      </c>
      <c r="AT215" s="50">
        <f t="shared" si="469"/>
        <v>0</v>
      </c>
      <c r="AU215" s="49">
        <f>_xlfn.IFNA(VLOOKUP($I215,'ประกาศราคาZ-Makro'!$A:$L,12,FALSE),0)</f>
        <v>0</v>
      </c>
      <c r="AV215" s="47">
        <v>0</v>
      </c>
      <c r="AW215" s="36">
        <v>0</v>
      </c>
      <c r="AX215" s="50">
        <f t="shared" si="456"/>
        <v>0</v>
      </c>
      <c r="AY215" s="49">
        <f>_xlfn.IFNA(VLOOKUP($I215,'ประกาศราคาZ-Makro'!$A:$M,13,FALSE),0)</f>
        <v>0</v>
      </c>
      <c r="AZ215" s="47">
        <v>0</v>
      </c>
      <c r="BA215" s="36">
        <v>0</v>
      </c>
      <c r="BB215" s="50">
        <f t="shared" si="439"/>
        <v>0</v>
      </c>
      <c r="BC215" s="76"/>
      <c r="BD215" s="2"/>
    </row>
    <row r="216" spans="1:56" x14ac:dyDescent="0.4">
      <c r="A216" s="2" t="s">
        <v>1038</v>
      </c>
      <c r="B216" s="2" t="s">
        <v>1035</v>
      </c>
      <c r="C216" s="2" t="s">
        <v>1037</v>
      </c>
      <c r="D216" s="2" t="s">
        <v>1039</v>
      </c>
      <c r="E216" s="45" t="s">
        <v>173</v>
      </c>
      <c r="F216" s="46" t="s">
        <v>48</v>
      </c>
      <c r="G216" s="37" t="s">
        <v>174</v>
      </c>
      <c r="H216" s="34" t="s">
        <v>43</v>
      </c>
      <c r="I216" s="35"/>
      <c r="J216" s="56">
        <v>0</v>
      </c>
      <c r="K216" s="49">
        <f>_xlfn.IFNA(VLOOKUP($I216,'ประกาศราคาZ-Makro'!$A:$K,4,FALSE),0)</f>
        <v>0</v>
      </c>
      <c r="L216" s="47">
        <v>0</v>
      </c>
      <c r="M216" s="36">
        <v>0</v>
      </c>
      <c r="N216" s="50">
        <f t="shared" si="429"/>
        <v>0</v>
      </c>
      <c r="O216" s="49">
        <f>_xlfn.IFNA(VLOOKUP($I216,'ประกาศราคาZ-Makro'!$A:$K,5,FALSE),0)</f>
        <v>0</v>
      </c>
      <c r="P216" s="47">
        <v>0</v>
      </c>
      <c r="Q216" s="36">
        <v>0</v>
      </c>
      <c r="R216" s="50">
        <f t="shared" si="467"/>
        <v>0</v>
      </c>
      <c r="S216" s="49">
        <f>_xlfn.IFNA(VLOOKUP($I216,'ประกาศราคาZ-Makro'!$A:$K,6,FALSE),0)</f>
        <v>0</v>
      </c>
      <c r="T216" s="47">
        <v>0</v>
      </c>
      <c r="U216" s="36">
        <v>0</v>
      </c>
      <c r="V216" s="50">
        <f t="shared" si="464"/>
        <v>0</v>
      </c>
      <c r="W216" s="49">
        <f>_xlfn.IFNA(VLOOKUP($I216,'ประกาศราคาZ-Makro'!$A:$K,7,FALSE),0)</f>
        <v>0</v>
      </c>
      <c r="X216" s="47">
        <v>0</v>
      </c>
      <c r="Y216" s="36">
        <v>0</v>
      </c>
      <c r="Z216" s="50">
        <f t="shared" si="465"/>
        <v>0</v>
      </c>
      <c r="AA216" s="49">
        <f>_xlfn.IFNA(VLOOKUP($I216,'ประกาศราคาZ-Makro'!$A:$K,8,FALSE),0)</f>
        <v>0</v>
      </c>
      <c r="AB216" s="47">
        <v>0</v>
      </c>
      <c r="AC216" s="36">
        <v>0</v>
      </c>
      <c r="AD216" s="50">
        <f t="shared" si="466"/>
        <v>0</v>
      </c>
      <c r="AE216" s="49">
        <f>_xlfn.IFNA(VLOOKUP($I216,'ประกาศราคาZ-Makro'!$A:$K,9,FALSE),0)</f>
        <v>0</v>
      </c>
      <c r="AF216" s="47">
        <v>154</v>
      </c>
      <c r="AG216" s="36">
        <v>154</v>
      </c>
      <c r="AH216" s="50">
        <f t="shared" si="468"/>
        <v>0</v>
      </c>
      <c r="AI216" s="49">
        <f>_xlfn.IFNA(VLOOKUP($I216,'ประกาศราคาZ-Makro'!$A:$K,9,FALSE),0)</f>
        <v>0</v>
      </c>
      <c r="AJ216" s="47"/>
      <c r="AK216" s="36"/>
      <c r="AL216" s="50">
        <f t="shared" si="625"/>
        <v>0</v>
      </c>
      <c r="AM216" s="49">
        <f>_xlfn.IFNA(VLOOKUP($I216,'ประกาศราคาZ-Makro'!$A:$K,10,FALSE),0)</f>
        <v>0</v>
      </c>
      <c r="AN216" s="47">
        <v>0</v>
      </c>
      <c r="AO216" s="36">
        <v>0</v>
      </c>
      <c r="AP216" s="72">
        <f t="shared" si="546"/>
        <v>0</v>
      </c>
      <c r="AQ216" s="49">
        <f>_xlfn.IFNA(VLOOKUP($I216,'ประกาศราคาZ-Makro'!$A:$K,11,FALSE),0)</f>
        <v>0</v>
      </c>
      <c r="AR216" s="47">
        <v>0</v>
      </c>
      <c r="AS216" s="36">
        <v>0</v>
      </c>
      <c r="AT216" s="50">
        <f t="shared" si="469"/>
        <v>0</v>
      </c>
      <c r="AU216" s="49">
        <f>_xlfn.IFNA(VLOOKUP($I216,'ประกาศราคาZ-Makro'!$A:$L,12,FALSE),0)</f>
        <v>0</v>
      </c>
      <c r="AV216" s="47">
        <v>0</v>
      </c>
      <c r="AW216" s="36">
        <v>0</v>
      </c>
      <c r="AX216" s="50">
        <f t="shared" si="456"/>
        <v>0</v>
      </c>
      <c r="AY216" s="49">
        <f>_xlfn.IFNA(VLOOKUP($I216,'ประกาศราคาZ-Makro'!$A:$M,13,FALSE),0)</f>
        <v>0</v>
      </c>
      <c r="AZ216" s="47">
        <v>0</v>
      </c>
      <c r="BA216" s="36">
        <v>0</v>
      </c>
      <c r="BB216" s="50">
        <f t="shared" si="439"/>
        <v>0</v>
      </c>
      <c r="BC216" s="76"/>
      <c r="BD216" s="2"/>
    </row>
    <row r="217" spans="1:56" x14ac:dyDescent="0.4">
      <c r="A217" s="2" t="s">
        <v>1038</v>
      </c>
      <c r="B217" s="2" t="s">
        <v>1035</v>
      </c>
      <c r="C217" s="2" t="s">
        <v>1037</v>
      </c>
      <c r="D217" s="2" t="s">
        <v>1039</v>
      </c>
      <c r="E217" s="45" t="s">
        <v>157</v>
      </c>
      <c r="F217" s="46" t="s">
        <v>48</v>
      </c>
      <c r="G217" s="37" t="s">
        <v>158</v>
      </c>
      <c r="H217" s="34" t="s">
        <v>43</v>
      </c>
      <c r="I217" s="35"/>
      <c r="J217" s="56">
        <v>0</v>
      </c>
      <c r="K217" s="49">
        <f>_xlfn.IFNA(VLOOKUP($I217,'ประกาศราคาZ-Makro'!$A:$K,4,FALSE),0)</f>
        <v>0</v>
      </c>
      <c r="L217" s="47">
        <v>0</v>
      </c>
      <c r="M217" s="36">
        <v>0</v>
      </c>
      <c r="N217" s="50">
        <f t="shared" si="429"/>
        <v>0</v>
      </c>
      <c r="O217" s="49">
        <f>_xlfn.IFNA(VLOOKUP($I217,'ประกาศราคาZ-Makro'!$A:$K,5,FALSE),0)</f>
        <v>0</v>
      </c>
      <c r="P217" s="47">
        <v>0</v>
      </c>
      <c r="Q217" s="36">
        <v>0</v>
      </c>
      <c r="R217" s="50">
        <f t="shared" si="467"/>
        <v>0</v>
      </c>
      <c r="S217" s="49">
        <f>_xlfn.IFNA(VLOOKUP($I217,'ประกาศราคาZ-Makro'!$A:$K,6,FALSE),0)</f>
        <v>0</v>
      </c>
      <c r="T217" s="47">
        <v>0</v>
      </c>
      <c r="U217" s="36">
        <v>0</v>
      </c>
      <c r="V217" s="50">
        <f t="shared" si="464"/>
        <v>0</v>
      </c>
      <c r="W217" s="49">
        <f>_xlfn.IFNA(VLOOKUP($I217,'ประกาศราคาZ-Makro'!$A:$K,7,FALSE),0)</f>
        <v>0</v>
      </c>
      <c r="X217" s="47">
        <v>0</v>
      </c>
      <c r="Y217" s="36">
        <v>0</v>
      </c>
      <c r="Z217" s="50">
        <f t="shared" si="465"/>
        <v>0</v>
      </c>
      <c r="AA217" s="49">
        <f>_xlfn.IFNA(VLOOKUP($I217,'ประกาศราคาZ-Makro'!$A:$K,8,FALSE),0)</f>
        <v>0</v>
      </c>
      <c r="AB217" s="47">
        <v>0</v>
      </c>
      <c r="AC217" s="36">
        <v>0</v>
      </c>
      <c r="AD217" s="50">
        <f t="shared" si="466"/>
        <v>0</v>
      </c>
      <c r="AE217" s="49">
        <f>_xlfn.IFNA(VLOOKUP($I217,'ประกาศราคาZ-Makro'!$A:$K,9,FALSE),0)</f>
        <v>0</v>
      </c>
      <c r="AF217" s="47">
        <v>0</v>
      </c>
      <c r="AG217" s="36">
        <v>0</v>
      </c>
      <c r="AH217" s="50">
        <f t="shared" si="468"/>
        <v>0</v>
      </c>
      <c r="AI217" s="49">
        <f>_xlfn.IFNA(VLOOKUP($I217,'ประกาศราคาZ-Makro'!$A:$K,9,FALSE),0)</f>
        <v>0</v>
      </c>
      <c r="AJ217" s="47"/>
      <c r="AK217" s="36"/>
      <c r="AL217" s="50">
        <f t="shared" si="625"/>
        <v>0</v>
      </c>
      <c r="AM217" s="49">
        <f>_xlfn.IFNA(VLOOKUP($I217,'ประกาศราคาZ-Makro'!$A:$K,10,FALSE),0)</f>
        <v>0</v>
      </c>
      <c r="AN217" s="47">
        <v>136</v>
      </c>
      <c r="AO217" s="36">
        <v>136</v>
      </c>
      <c r="AP217" s="72">
        <f t="shared" si="546"/>
        <v>0</v>
      </c>
      <c r="AQ217" s="49">
        <f>_xlfn.IFNA(VLOOKUP($I217,'ประกาศราคาZ-Makro'!$A:$K,11,FALSE),0)</f>
        <v>0</v>
      </c>
      <c r="AR217" s="47">
        <v>0</v>
      </c>
      <c r="AS217" s="36">
        <v>0</v>
      </c>
      <c r="AT217" s="50">
        <f t="shared" si="469"/>
        <v>0</v>
      </c>
      <c r="AU217" s="49">
        <f>_xlfn.IFNA(VLOOKUP($I217,'ประกาศราคาZ-Makro'!$A:$L,12,FALSE),0)</f>
        <v>0</v>
      </c>
      <c r="AV217" s="47">
        <v>0</v>
      </c>
      <c r="AW217" s="36">
        <v>0</v>
      </c>
      <c r="AX217" s="50">
        <f t="shared" si="456"/>
        <v>0</v>
      </c>
      <c r="AY217" s="49">
        <f>_xlfn.IFNA(VLOOKUP($I217,'ประกาศราคาZ-Makro'!$A:$M,13,FALSE),0)</f>
        <v>0</v>
      </c>
      <c r="AZ217" s="47">
        <v>0</v>
      </c>
      <c r="BA217" s="36">
        <v>0</v>
      </c>
      <c r="BB217" s="50">
        <f t="shared" si="439"/>
        <v>0</v>
      </c>
      <c r="BC217" s="76"/>
      <c r="BD217" s="2"/>
    </row>
    <row r="218" spans="1:56" x14ac:dyDescent="0.4">
      <c r="A218" s="2" t="s">
        <v>1038</v>
      </c>
      <c r="B218" s="2" t="s">
        <v>1035</v>
      </c>
      <c r="C218" s="2" t="s">
        <v>1037</v>
      </c>
      <c r="D218" s="2" t="s">
        <v>1039</v>
      </c>
      <c r="E218" s="45" t="s">
        <v>164</v>
      </c>
      <c r="F218" s="46" t="s">
        <v>48</v>
      </c>
      <c r="G218" s="42" t="s">
        <v>165</v>
      </c>
      <c r="H218" s="48" t="s">
        <v>43</v>
      </c>
      <c r="I218" s="35"/>
      <c r="J218" s="56">
        <v>0</v>
      </c>
      <c r="K218" s="49">
        <f>_xlfn.IFNA(VLOOKUP($I218,'ประกาศราคาZ-Makro'!$A:$K,4,FALSE),0)</f>
        <v>0</v>
      </c>
      <c r="L218" s="47">
        <v>160</v>
      </c>
      <c r="M218" s="36">
        <v>160</v>
      </c>
      <c r="N218" s="50">
        <f t="shared" si="429"/>
        <v>0</v>
      </c>
      <c r="O218" s="49">
        <f>_xlfn.IFNA(VLOOKUP($I218,'ประกาศราคาZ-Makro'!$A:$K,5,FALSE),0)</f>
        <v>0</v>
      </c>
      <c r="P218" s="47">
        <v>162</v>
      </c>
      <c r="Q218" s="36">
        <v>162</v>
      </c>
      <c r="R218" s="50">
        <f t="shared" si="467"/>
        <v>0</v>
      </c>
      <c r="S218" s="49">
        <f>_xlfn.IFNA(VLOOKUP($I218,'ประกาศราคาZ-Makro'!$A:$K,6,FALSE),0)</f>
        <v>0</v>
      </c>
      <c r="T218" s="47">
        <v>164</v>
      </c>
      <c r="U218" s="36">
        <v>162</v>
      </c>
      <c r="V218" s="50">
        <f t="shared" si="464"/>
        <v>-2</v>
      </c>
      <c r="W218" s="49">
        <f>_xlfn.IFNA(VLOOKUP($I218,'ประกาศราคาZ-Makro'!$A:$K,7,FALSE),0)</f>
        <v>0</v>
      </c>
      <c r="X218" s="47">
        <v>163</v>
      </c>
      <c r="Y218" s="36">
        <v>163</v>
      </c>
      <c r="Z218" s="50">
        <f t="shared" si="465"/>
        <v>0</v>
      </c>
      <c r="AA218" s="49">
        <f>_xlfn.IFNA(VLOOKUP($I218,'ประกาศราคาZ-Makro'!$A:$K,8,FALSE),0)</f>
        <v>0</v>
      </c>
      <c r="AB218" s="47">
        <v>163</v>
      </c>
      <c r="AC218" s="36">
        <v>163</v>
      </c>
      <c r="AD218" s="50">
        <f t="shared" si="466"/>
        <v>0</v>
      </c>
      <c r="AE218" s="49">
        <f>_xlfn.IFNA(VLOOKUP($I218,'ประกาศราคาZ-Makro'!$A:$K,9,FALSE),0)</f>
        <v>0</v>
      </c>
      <c r="AF218" s="47">
        <v>172</v>
      </c>
      <c r="AG218" s="36">
        <v>172</v>
      </c>
      <c r="AH218" s="50">
        <f t="shared" si="468"/>
        <v>0</v>
      </c>
      <c r="AI218" s="49">
        <f>_xlfn.IFNA(VLOOKUP($I218,'ประกาศราคาZ-Makro'!$A:$K,9,FALSE),0)</f>
        <v>0</v>
      </c>
      <c r="AJ218" s="47"/>
      <c r="AK218" s="36"/>
      <c r="AL218" s="50">
        <f t="shared" si="625"/>
        <v>0</v>
      </c>
      <c r="AM218" s="49">
        <f>_xlfn.IFNA(VLOOKUP($I218,'ประกาศราคาZ-Makro'!$A:$K,10,FALSE),0)</f>
        <v>0</v>
      </c>
      <c r="AN218" s="47">
        <v>162</v>
      </c>
      <c r="AO218" s="36">
        <v>165</v>
      </c>
      <c r="AP218" s="72">
        <f t="shared" si="546"/>
        <v>3</v>
      </c>
      <c r="AQ218" s="49">
        <f>_xlfn.IFNA(VLOOKUP($I218,'ประกาศราคาZ-Makro'!$A:$K,11,FALSE),0)</f>
        <v>0</v>
      </c>
      <c r="AR218" s="47">
        <v>164</v>
      </c>
      <c r="AS218" s="36">
        <v>167</v>
      </c>
      <c r="AT218" s="50">
        <f t="shared" si="469"/>
        <v>3</v>
      </c>
      <c r="AU218" s="49">
        <f>_xlfn.IFNA(VLOOKUP($I218,'ประกาศราคาZ-Makro'!$A:$L,12,FALSE),0)</f>
        <v>0</v>
      </c>
      <c r="AV218" s="47">
        <v>164</v>
      </c>
      <c r="AW218" s="36">
        <v>162</v>
      </c>
      <c r="AX218" s="50">
        <f t="shared" si="456"/>
        <v>-2</v>
      </c>
      <c r="AY218" s="49">
        <f>_xlfn.IFNA(VLOOKUP($I218,'ประกาศราคาZ-Makro'!$A:$M,13,FALSE),0)</f>
        <v>0</v>
      </c>
      <c r="AZ218" s="47">
        <v>164</v>
      </c>
      <c r="BA218" s="36">
        <v>162</v>
      </c>
      <c r="BB218" s="50">
        <f t="shared" si="439"/>
        <v>-2</v>
      </c>
      <c r="BC218" s="76"/>
      <c r="BD218" s="2"/>
    </row>
    <row r="219" spans="1:56" x14ac:dyDescent="0.4">
      <c r="A219" s="2" t="s">
        <v>1038</v>
      </c>
      <c r="B219" s="2" t="s">
        <v>1035</v>
      </c>
      <c r="C219" s="2" t="s">
        <v>1037</v>
      </c>
      <c r="D219" s="2" t="s">
        <v>1039</v>
      </c>
      <c r="E219" s="45" t="s">
        <v>1465</v>
      </c>
      <c r="F219" s="73"/>
      <c r="G219" s="42" t="s">
        <v>1466</v>
      </c>
      <c r="H219" s="48" t="s">
        <v>43</v>
      </c>
      <c r="I219" s="35"/>
      <c r="J219" s="56">
        <v>0</v>
      </c>
      <c r="K219" s="49">
        <f>_xlfn.IFNA(VLOOKUP($I219,'ประกาศราคาZ-Makro'!$A:$K,4,FALSE),0)</f>
        <v>0</v>
      </c>
      <c r="L219" s="47">
        <v>0</v>
      </c>
      <c r="M219" s="36">
        <v>0</v>
      </c>
      <c r="N219" s="50">
        <f t="shared" ref="N219" si="685">IFERROR(IF(M219=0,0,M219-L219),0)</f>
        <v>0</v>
      </c>
      <c r="O219" s="49">
        <f>_xlfn.IFNA(VLOOKUP($I219,'ประกาศราคาZ-Makro'!$A:$K,5,FALSE),0)</f>
        <v>0</v>
      </c>
      <c r="P219" s="47">
        <v>0</v>
      </c>
      <c r="Q219" s="36">
        <v>0</v>
      </c>
      <c r="R219" s="50">
        <f t="shared" ref="R219" si="686">IFERROR(IF(Q219=0,0,Q219-P219),0)</f>
        <v>0</v>
      </c>
      <c r="S219" s="49">
        <f>_xlfn.IFNA(VLOOKUP($I219,'ประกาศราคาZ-Makro'!$A:$K,6,FALSE),0)</f>
        <v>0</v>
      </c>
      <c r="T219" s="47">
        <v>0</v>
      </c>
      <c r="U219" s="36">
        <v>0</v>
      </c>
      <c r="V219" s="50">
        <f t="shared" ref="V219" si="687">IFERROR(IF(U219=0,0,U219-T219),0)</f>
        <v>0</v>
      </c>
      <c r="W219" s="49">
        <f>_xlfn.IFNA(VLOOKUP($I219,'ประกาศราคาZ-Makro'!$A:$K,7,FALSE),0)</f>
        <v>0</v>
      </c>
      <c r="X219" s="47">
        <v>0</v>
      </c>
      <c r="Y219" s="36">
        <v>0</v>
      </c>
      <c r="Z219" s="50">
        <f t="shared" ref="Z219" si="688">IFERROR(IF(Y219=0,0,Y219-X219),0)</f>
        <v>0</v>
      </c>
      <c r="AA219" s="49">
        <f>_xlfn.IFNA(VLOOKUP($I219,'ประกาศราคาZ-Makro'!$A:$K,8,FALSE),0)</f>
        <v>0</v>
      </c>
      <c r="AB219" s="47">
        <v>0</v>
      </c>
      <c r="AC219" s="36">
        <v>0</v>
      </c>
      <c r="AD219" s="50">
        <f t="shared" ref="AD219" si="689">IFERROR(IF(AC219=0,0,AC219-AB219),0)</f>
        <v>0</v>
      </c>
      <c r="AE219" s="49">
        <f>_xlfn.IFNA(VLOOKUP($I219,'ประกาศราคาZ-Makro'!$A:$K,9,FALSE),0)</f>
        <v>0</v>
      </c>
      <c r="AF219" s="47">
        <v>0</v>
      </c>
      <c r="AG219" s="36">
        <v>0</v>
      </c>
      <c r="AH219" s="50">
        <f t="shared" ref="AH219" si="690">IFERROR(IF(AG219=0,0,AG219-AF219),0)</f>
        <v>0</v>
      </c>
      <c r="AI219" s="49">
        <f>_xlfn.IFNA(VLOOKUP($I219,'ประกาศราคาZ-Makro'!$A:$K,9,FALSE),0)</f>
        <v>0</v>
      </c>
      <c r="AJ219" s="47"/>
      <c r="AK219" s="36"/>
      <c r="AL219" s="50">
        <f t="shared" si="625"/>
        <v>0</v>
      </c>
      <c r="AM219" s="49">
        <f>_xlfn.IFNA(VLOOKUP($I219,'ประกาศราคาZ-Makro'!$A:$K,10,FALSE),0)</f>
        <v>0</v>
      </c>
      <c r="AN219" s="47">
        <v>162</v>
      </c>
      <c r="AO219" s="36">
        <v>165</v>
      </c>
      <c r="AP219" s="72">
        <f t="shared" si="546"/>
        <v>3</v>
      </c>
      <c r="AQ219" s="49">
        <f>_xlfn.IFNA(VLOOKUP($I219,'ประกาศราคาZ-Makro'!$A:$K,11,FALSE),0)</f>
        <v>0</v>
      </c>
      <c r="AR219" s="47" t="s">
        <v>1958</v>
      </c>
      <c r="AS219" s="36" t="s">
        <v>1958</v>
      </c>
      <c r="AT219" s="50">
        <f t="shared" ref="AT219" si="691">IFERROR(IF(AS219=0,0,AS219-AR219),0)</f>
        <v>0</v>
      </c>
      <c r="AU219" s="49">
        <f>_xlfn.IFNA(VLOOKUP($I219,'ประกาศราคาZ-Makro'!$A:$L,12,FALSE),0)</f>
        <v>0</v>
      </c>
      <c r="AV219" s="47">
        <v>154</v>
      </c>
      <c r="AW219" s="36">
        <v>152</v>
      </c>
      <c r="AX219" s="50">
        <f t="shared" ref="AX219" si="692">IFERROR(IF(AW219=0,0,AW219-AV219),0)</f>
        <v>-2</v>
      </c>
      <c r="AY219" s="49">
        <f>_xlfn.IFNA(VLOOKUP($I219,'ประกาศราคาZ-Makro'!$A:$M,13,FALSE),0)</f>
        <v>0</v>
      </c>
      <c r="AZ219" s="47">
        <v>154</v>
      </c>
      <c r="BA219" s="36">
        <v>152</v>
      </c>
      <c r="BB219" s="50">
        <f t="shared" si="439"/>
        <v>-2</v>
      </c>
      <c r="BC219" s="76"/>
      <c r="BD219" s="2"/>
    </row>
    <row r="220" spans="1:56" x14ac:dyDescent="0.4">
      <c r="A220" s="2" t="s">
        <v>1038</v>
      </c>
      <c r="B220" s="2" t="s">
        <v>1035</v>
      </c>
      <c r="C220" s="2" t="s">
        <v>1037</v>
      </c>
      <c r="D220" s="2" t="s">
        <v>1039</v>
      </c>
      <c r="E220" s="45" t="s">
        <v>848</v>
      </c>
      <c r="F220" s="46"/>
      <c r="G220" s="42" t="s">
        <v>849</v>
      </c>
      <c r="H220" s="48" t="s">
        <v>43</v>
      </c>
      <c r="I220" s="35"/>
      <c r="J220" s="56">
        <v>0</v>
      </c>
      <c r="K220" s="49">
        <f>_xlfn.IFNA(VLOOKUP($I220,'ประกาศราคาZ-Makro'!$A:$K,4,FALSE),0)</f>
        <v>0</v>
      </c>
      <c r="L220" s="47">
        <v>0</v>
      </c>
      <c r="M220" s="36">
        <v>0</v>
      </c>
      <c r="N220" s="50">
        <f t="shared" si="429"/>
        <v>0</v>
      </c>
      <c r="O220" s="49">
        <f>_xlfn.IFNA(VLOOKUP($I220,'ประกาศราคาZ-Makro'!$A:$K,5,FALSE),0)</f>
        <v>0</v>
      </c>
      <c r="P220" s="47">
        <v>0</v>
      </c>
      <c r="Q220" s="36">
        <v>0</v>
      </c>
      <c r="R220" s="50">
        <f t="shared" si="467"/>
        <v>0</v>
      </c>
      <c r="S220" s="49">
        <f>_xlfn.IFNA(VLOOKUP($I220,'ประกาศราคาZ-Makro'!$A:$K,6,FALSE),0)</f>
        <v>0</v>
      </c>
      <c r="T220" s="47">
        <v>0</v>
      </c>
      <c r="U220" s="36">
        <v>0</v>
      </c>
      <c r="V220" s="50">
        <f t="shared" si="464"/>
        <v>0</v>
      </c>
      <c r="W220" s="49">
        <f>_xlfn.IFNA(VLOOKUP($I220,'ประกาศราคาZ-Makro'!$A:$K,7,FALSE),0)</f>
        <v>0</v>
      </c>
      <c r="X220" s="47">
        <v>0</v>
      </c>
      <c r="Y220" s="36">
        <v>0</v>
      </c>
      <c r="Z220" s="50">
        <f t="shared" si="465"/>
        <v>0</v>
      </c>
      <c r="AA220" s="49">
        <f>_xlfn.IFNA(VLOOKUP($I220,'ประกาศราคาZ-Makro'!$A:$K,8,FALSE),0)</f>
        <v>0</v>
      </c>
      <c r="AB220" s="47">
        <v>0</v>
      </c>
      <c r="AC220" s="36">
        <v>0</v>
      </c>
      <c r="AD220" s="50">
        <f t="shared" si="466"/>
        <v>0</v>
      </c>
      <c r="AE220" s="49">
        <f>_xlfn.IFNA(VLOOKUP($I220,'ประกาศราคาZ-Makro'!$A:$K,9,FALSE),0)</f>
        <v>0</v>
      </c>
      <c r="AF220" s="47">
        <v>0</v>
      </c>
      <c r="AG220" s="36">
        <v>0</v>
      </c>
      <c r="AH220" s="50">
        <f t="shared" si="468"/>
        <v>0</v>
      </c>
      <c r="AI220" s="49">
        <f>_xlfn.IFNA(VLOOKUP($I220,'ประกาศราคาZ-Makro'!$A:$K,9,FALSE),0)</f>
        <v>0</v>
      </c>
      <c r="AJ220" s="47"/>
      <c r="AK220" s="36"/>
      <c r="AL220" s="50">
        <f t="shared" si="625"/>
        <v>0</v>
      </c>
      <c r="AM220" s="49">
        <f>_xlfn.IFNA(VLOOKUP($I220,'ประกาศราคาZ-Makro'!$A:$K,10,FALSE),0)</f>
        <v>0</v>
      </c>
      <c r="AN220" s="47">
        <v>0</v>
      </c>
      <c r="AO220" s="36">
        <v>0</v>
      </c>
      <c r="AP220" s="72">
        <f t="shared" si="546"/>
        <v>0</v>
      </c>
      <c r="AQ220" s="49">
        <f>_xlfn.IFNA(VLOOKUP($I220,'ประกาศราคาZ-Makro'!$A:$K,11,FALSE),0)</f>
        <v>0</v>
      </c>
      <c r="AR220" s="47">
        <v>0</v>
      </c>
      <c r="AS220" s="36">
        <v>0</v>
      </c>
      <c r="AT220" s="50">
        <f t="shared" si="469"/>
        <v>0</v>
      </c>
      <c r="AU220" s="49">
        <f>_xlfn.IFNA(VLOOKUP($I220,'ประกาศราคาZ-Makro'!$A:$L,12,FALSE),0)</f>
        <v>0</v>
      </c>
      <c r="AV220" s="47">
        <v>0</v>
      </c>
      <c r="AW220" s="36">
        <v>0</v>
      </c>
      <c r="AX220" s="50">
        <f t="shared" si="456"/>
        <v>0</v>
      </c>
      <c r="AY220" s="49">
        <f>_xlfn.IFNA(VLOOKUP($I220,'ประกาศราคาZ-Makro'!$A:$M,13,FALSE),0)</f>
        <v>0</v>
      </c>
      <c r="AZ220" s="47">
        <v>0</v>
      </c>
      <c r="BA220" s="36">
        <v>0</v>
      </c>
      <c r="BB220" s="50">
        <f t="shared" si="439"/>
        <v>0</v>
      </c>
      <c r="BC220" s="76"/>
      <c r="BD220" s="2"/>
    </row>
    <row r="221" spans="1:56" x14ac:dyDescent="0.4">
      <c r="A221" s="2" t="s">
        <v>1038</v>
      </c>
      <c r="B221" s="2" t="s">
        <v>1035</v>
      </c>
      <c r="C221" s="2" t="s">
        <v>1037</v>
      </c>
      <c r="D221" s="2" t="s">
        <v>1039</v>
      </c>
      <c r="E221" s="45" t="s">
        <v>1158</v>
      </c>
      <c r="F221" s="46"/>
      <c r="G221" s="42" t="s">
        <v>1159</v>
      </c>
      <c r="H221" s="48" t="s">
        <v>43</v>
      </c>
      <c r="I221" s="35"/>
      <c r="J221" s="56">
        <v>0</v>
      </c>
      <c r="K221" s="49">
        <f>_xlfn.IFNA(VLOOKUP($I221,'ประกาศราคาZ-Makro'!$A:$K,4,FALSE),0)</f>
        <v>0</v>
      </c>
      <c r="L221" s="47">
        <v>0</v>
      </c>
      <c r="M221" s="36">
        <v>0</v>
      </c>
      <c r="N221" s="50">
        <f t="shared" ref="N221:N222" si="693">IFERROR(IF(M221=0,0,M221-L221),0)</f>
        <v>0</v>
      </c>
      <c r="O221" s="49">
        <f>_xlfn.IFNA(VLOOKUP($I221,'ประกาศราคาZ-Makro'!$A:$K,5,FALSE),0)</f>
        <v>0</v>
      </c>
      <c r="P221" s="47">
        <v>0</v>
      </c>
      <c r="Q221" s="36">
        <v>0</v>
      </c>
      <c r="R221" s="50">
        <f t="shared" ref="R221:R222" si="694">IFERROR(IF(Q221=0,0,Q221-P221),0)</f>
        <v>0</v>
      </c>
      <c r="S221" s="49">
        <f>_xlfn.IFNA(VLOOKUP($I221,'ประกาศราคาZ-Makro'!$A:$K,6,FALSE),0)</f>
        <v>0</v>
      </c>
      <c r="T221" s="47">
        <v>0</v>
      </c>
      <c r="U221" s="36">
        <v>0</v>
      </c>
      <c r="V221" s="50">
        <f t="shared" ref="V221:V222" si="695">IFERROR(IF(U221=0,0,U221-T221),0)</f>
        <v>0</v>
      </c>
      <c r="W221" s="49">
        <f>_xlfn.IFNA(VLOOKUP($I221,'ประกาศราคาZ-Makro'!$A:$K,7,FALSE),0)</f>
        <v>0</v>
      </c>
      <c r="X221" s="47">
        <v>0</v>
      </c>
      <c r="Y221" s="36">
        <v>0</v>
      </c>
      <c r="Z221" s="50">
        <f t="shared" ref="Z221:Z222" si="696">IFERROR(IF(Y221=0,0,Y221-X221),0)</f>
        <v>0</v>
      </c>
      <c r="AA221" s="49">
        <f>_xlfn.IFNA(VLOOKUP($I221,'ประกาศราคาZ-Makro'!$A:$K,8,FALSE),0)</f>
        <v>0</v>
      </c>
      <c r="AB221" s="47">
        <v>0</v>
      </c>
      <c r="AC221" s="36">
        <v>0</v>
      </c>
      <c r="AD221" s="50">
        <f t="shared" ref="AD221:AD222" si="697">IFERROR(IF(AC221=0,0,AC221-AB221),0)</f>
        <v>0</v>
      </c>
      <c r="AE221" s="49">
        <f>_xlfn.IFNA(VLOOKUP($I221,'ประกาศราคาZ-Makro'!$A:$K,9,FALSE),0)</f>
        <v>0</v>
      </c>
      <c r="AF221" s="47">
        <v>0</v>
      </c>
      <c r="AG221" s="36">
        <v>0</v>
      </c>
      <c r="AH221" s="50">
        <f t="shared" ref="AH221:AH222" si="698">IFERROR(IF(AG221=0,0,AG221-AF221),0)</f>
        <v>0</v>
      </c>
      <c r="AI221" s="49">
        <f>_xlfn.IFNA(VLOOKUP($I221,'ประกาศราคาZ-Makro'!$A:$K,9,FALSE),0)</f>
        <v>0</v>
      </c>
      <c r="AJ221" s="47"/>
      <c r="AK221" s="36"/>
      <c r="AL221" s="50">
        <f t="shared" si="625"/>
        <v>0</v>
      </c>
      <c r="AM221" s="49">
        <f>_xlfn.IFNA(VLOOKUP($I221,'ประกาศราคาZ-Makro'!$A:$K,10,FALSE),0)</f>
        <v>0</v>
      </c>
      <c r="AN221" s="47">
        <v>0</v>
      </c>
      <c r="AO221" s="36">
        <v>0</v>
      </c>
      <c r="AP221" s="72">
        <f t="shared" si="546"/>
        <v>0</v>
      </c>
      <c r="AQ221" s="49">
        <f>_xlfn.IFNA(VLOOKUP($I221,'ประกาศราคาZ-Makro'!$A:$K,11,FALSE),0)</f>
        <v>0</v>
      </c>
      <c r="AR221" s="47">
        <v>0</v>
      </c>
      <c r="AS221" s="36">
        <v>0</v>
      </c>
      <c r="AT221" s="50">
        <f t="shared" ref="AT221:AT222" si="699">IFERROR(IF(AS221=0,0,AS221-AR221),0)</f>
        <v>0</v>
      </c>
      <c r="AU221" s="49">
        <f>_xlfn.IFNA(VLOOKUP($I221,'ประกาศราคาZ-Makro'!$A:$L,12,FALSE),0)</f>
        <v>0</v>
      </c>
      <c r="AV221" s="47">
        <v>0</v>
      </c>
      <c r="AW221" s="36">
        <v>0</v>
      </c>
      <c r="AX221" s="50">
        <f t="shared" si="456"/>
        <v>0</v>
      </c>
      <c r="AY221" s="49">
        <f>_xlfn.IFNA(VLOOKUP($I221,'ประกาศราคาZ-Makro'!$A:$M,13,FALSE),0)</f>
        <v>0</v>
      </c>
      <c r="AZ221" s="47">
        <v>0</v>
      </c>
      <c r="BA221" s="36">
        <v>0</v>
      </c>
      <c r="BB221" s="50">
        <f t="shared" ref="BB221:BB326" si="700">IFERROR(IF(BA221=0,0,BA221-AZ221),0)</f>
        <v>0</v>
      </c>
      <c r="BC221" s="76"/>
      <c r="BD221" s="2"/>
    </row>
    <row r="222" spans="1:56" x14ac:dyDescent="0.4">
      <c r="A222" s="2" t="s">
        <v>1038</v>
      </c>
      <c r="B222" s="2" t="s">
        <v>1035</v>
      </c>
      <c r="C222" s="2" t="s">
        <v>1037</v>
      </c>
      <c r="D222" s="2" t="s">
        <v>1042</v>
      </c>
      <c r="E222" s="45" t="s">
        <v>1537</v>
      </c>
      <c r="F222" s="46"/>
      <c r="G222" s="42" t="s">
        <v>1541</v>
      </c>
      <c r="H222" s="48" t="s">
        <v>43</v>
      </c>
      <c r="I222" s="58"/>
      <c r="J222" s="57">
        <v>0</v>
      </c>
      <c r="K222" s="49">
        <f>_xlfn.IFNA(VLOOKUP($I222,'ประกาศราคาZ-Makro'!$A:$K,4,FALSE),0)</f>
        <v>0</v>
      </c>
      <c r="L222" s="47">
        <v>0</v>
      </c>
      <c r="M222" s="59">
        <v>0</v>
      </c>
      <c r="N222" s="50">
        <f t="shared" si="693"/>
        <v>0</v>
      </c>
      <c r="O222" s="49">
        <f>_xlfn.IFNA(VLOOKUP($I222,'ประกาศราคาZ-Makro'!$A:$K,5,FALSE),0)</f>
        <v>0</v>
      </c>
      <c r="P222" s="47">
        <v>0</v>
      </c>
      <c r="Q222" s="59">
        <v>0</v>
      </c>
      <c r="R222" s="50">
        <f t="shared" si="694"/>
        <v>0</v>
      </c>
      <c r="S222" s="49">
        <f>_xlfn.IFNA(VLOOKUP($I222,'ประกาศราคาZ-Makro'!$A:$K,6,FALSE),0)</f>
        <v>0</v>
      </c>
      <c r="T222" s="47">
        <v>0</v>
      </c>
      <c r="U222" s="59">
        <v>0</v>
      </c>
      <c r="V222" s="50">
        <f t="shared" si="695"/>
        <v>0</v>
      </c>
      <c r="W222" s="49">
        <f>_xlfn.IFNA(VLOOKUP($I222,'ประกาศราคาZ-Makro'!$A:$K,7,FALSE),0)</f>
        <v>0</v>
      </c>
      <c r="X222" s="47">
        <v>0</v>
      </c>
      <c r="Y222" s="59">
        <v>0</v>
      </c>
      <c r="Z222" s="50">
        <f t="shared" si="696"/>
        <v>0</v>
      </c>
      <c r="AA222" s="49">
        <f>_xlfn.IFNA(VLOOKUP($I222,'ประกาศราคาZ-Makro'!$A:$K,8,FALSE),0)</f>
        <v>0</v>
      </c>
      <c r="AB222" s="47">
        <v>0</v>
      </c>
      <c r="AC222" s="59">
        <v>0</v>
      </c>
      <c r="AD222" s="50">
        <f t="shared" si="697"/>
        <v>0</v>
      </c>
      <c r="AE222" s="49">
        <f>_xlfn.IFNA(VLOOKUP($I222,'ประกาศราคาZ-Makro'!$A:$K,9,FALSE),0)</f>
        <v>0</v>
      </c>
      <c r="AF222" s="47">
        <v>0</v>
      </c>
      <c r="AG222" s="59">
        <v>0</v>
      </c>
      <c r="AH222" s="50">
        <f t="shared" si="698"/>
        <v>0</v>
      </c>
      <c r="AI222" s="49">
        <f>_xlfn.IFNA(VLOOKUP($I222,'ประกาศราคาZ-Makro'!$A:$K,9,FALSE),0)</f>
        <v>0</v>
      </c>
      <c r="AJ222" s="47"/>
      <c r="AK222" s="59"/>
      <c r="AL222" s="50">
        <f t="shared" si="625"/>
        <v>0</v>
      </c>
      <c r="AM222" s="49">
        <f>_xlfn.IFNA(VLOOKUP($I222,'ประกาศราคาZ-Makro'!$A:$K,10,FALSE),0)</f>
        <v>0</v>
      </c>
      <c r="AN222" s="47">
        <v>0</v>
      </c>
      <c r="AO222" s="36">
        <v>0</v>
      </c>
      <c r="AP222" s="72">
        <f t="shared" si="546"/>
        <v>0</v>
      </c>
      <c r="AQ222" s="49">
        <f>_xlfn.IFNA(VLOOKUP($I222,'ประกาศราคาZ-Makro'!$A:$K,11,FALSE),0)</f>
        <v>0</v>
      </c>
      <c r="AR222" s="47">
        <v>0</v>
      </c>
      <c r="AS222" s="59">
        <v>0</v>
      </c>
      <c r="AT222" s="50">
        <f t="shared" si="699"/>
        <v>0</v>
      </c>
      <c r="AU222" s="49">
        <f>_xlfn.IFNA(VLOOKUP($I222,'ประกาศราคาZ-Makro'!$A:$L,12,FALSE),0)</f>
        <v>0</v>
      </c>
      <c r="AV222" s="47">
        <v>173</v>
      </c>
      <c r="AW222" s="59">
        <v>171</v>
      </c>
      <c r="AX222" s="50">
        <f t="shared" si="456"/>
        <v>-2</v>
      </c>
      <c r="AY222" s="49">
        <f>_xlfn.IFNA(VLOOKUP($I222,'ประกาศราคาZ-Makro'!$A:$M,13,FALSE),0)</f>
        <v>0</v>
      </c>
      <c r="AZ222" s="47">
        <v>173</v>
      </c>
      <c r="BA222" s="59">
        <v>171</v>
      </c>
      <c r="BB222" s="50">
        <f t="shared" si="700"/>
        <v>-2</v>
      </c>
      <c r="BC222" s="76"/>
      <c r="BD222" s="2"/>
    </row>
    <row r="223" spans="1:56" x14ac:dyDescent="0.4">
      <c r="A223" s="2" t="s">
        <v>1038</v>
      </c>
      <c r="B223" s="2" t="s">
        <v>1035</v>
      </c>
      <c r="C223" s="2" t="s">
        <v>1037</v>
      </c>
      <c r="D223" s="2" t="s">
        <v>1042</v>
      </c>
      <c r="E223" s="45" t="s">
        <v>1538</v>
      </c>
      <c r="F223" s="46"/>
      <c r="G223" s="42" t="s">
        <v>1542</v>
      </c>
      <c r="H223" s="48" t="s">
        <v>43</v>
      </c>
      <c r="I223" s="58"/>
      <c r="J223" s="57">
        <v>0</v>
      </c>
      <c r="K223" s="49">
        <f>_xlfn.IFNA(VLOOKUP($I223,'ประกาศราคาZ-Makro'!$A:$K,4,FALSE),0)</f>
        <v>0</v>
      </c>
      <c r="L223" s="47">
        <v>0</v>
      </c>
      <c r="M223" s="59">
        <v>0</v>
      </c>
      <c r="N223" s="50">
        <f t="shared" ref="N223" si="701">IFERROR(IF(M223=0,0,M223-L223),0)</f>
        <v>0</v>
      </c>
      <c r="O223" s="49">
        <f>_xlfn.IFNA(VLOOKUP($I223,'ประกาศราคาZ-Makro'!$A:$K,5,FALSE),0)</f>
        <v>0</v>
      </c>
      <c r="P223" s="47">
        <v>0</v>
      </c>
      <c r="Q223" s="59">
        <v>0</v>
      </c>
      <c r="R223" s="50">
        <f t="shared" ref="R223" si="702">IFERROR(IF(Q223=0,0,Q223-P223),0)</f>
        <v>0</v>
      </c>
      <c r="S223" s="49">
        <f>_xlfn.IFNA(VLOOKUP($I223,'ประกาศราคาZ-Makro'!$A:$K,6,FALSE),0)</f>
        <v>0</v>
      </c>
      <c r="T223" s="47">
        <v>0</v>
      </c>
      <c r="U223" s="59">
        <v>0</v>
      </c>
      <c r="V223" s="50">
        <f t="shared" ref="V223" si="703">IFERROR(IF(U223=0,0,U223-T223),0)</f>
        <v>0</v>
      </c>
      <c r="W223" s="49">
        <f>_xlfn.IFNA(VLOOKUP($I223,'ประกาศราคาZ-Makro'!$A:$K,7,FALSE),0)</f>
        <v>0</v>
      </c>
      <c r="X223" s="47">
        <v>0</v>
      </c>
      <c r="Y223" s="59">
        <v>0</v>
      </c>
      <c r="Z223" s="50">
        <f t="shared" ref="Z223" si="704">IFERROR(IF(Y223=0,0,Y223-X223),0)</f>
        <v>0</v>
      </c>
      <c r="AA223" s="49">
        <f>_xlfn.IFNA(VLOOKUP($I223,'ประกาศราคาZ-Makro'!$A:$K,8,FALSE),0)</f>
        <v>0</v>
      </c>
      <c r="AB223" s="47">
        <v>0</v>
      </c>
      <c r="AC223" s="59">
        <v>0</v>
      </c>
      <c r="AD223" s="50">
        <f t="shared" ref="AD223" si="705">IFERROR(IF(AC223=0,0,AC223-AB223),0)</f>
        <v>0</v>
      </c>
      <c r="AE223" s="49">
        <f>_xlfn.IFNA(VLOOKUP($I223,'ประกาศราคาZ-Makro'!$A:$K,9,FALSE),0)</f>
        <v>0</v>
      </c>
      <c r="AF223" s="47">
        <v>0</v>
      </c>
      <c r="AG223" s="59">
        <v>0</v>
      </c>
      <c r="AH223" s="50">
        <f t="shared" ref="AH223" si="706">IFERROR(IF(AG223=0,0,AG223-AF223),0)</f>
        <v>0</v>
      </c>
      <c r="AI223" s="49">
        <f>_xlfn.IFNA(VLOOKUP($I223,'ประกาศราคาZ-Makro'!$A:$K,9,FALSE),0)</f>
        <v>0</v>
      </c>
      <c r="AJ223" s="47"/>
      <c r="AK223" s="59"/>
      <c r="AL223" s="50">
        <f t="shared" si="625"/>
        <v>0</v>
      </c>
      <c r="AM223" s="49">
        <f>_xlfn.IFNA(VLOOKUP($I223,'ประกาศราคาZ-Makro'!$A:$K,10,FALSE),0)</f>
        <v>0</v>
      </c>
      <c r="AN223" s="47">
        <v>0</v>
      </c>
      <c r="AO223" s="36">
        <v>0</v>
      </c>
      <c r="AP223" s="72">
        <f t="shared" si="546"/>
        <v>0</v>
      </c>
      <c r="AQ223" s="49">
        <f>_xlfn.IFNA(VLOOKUP($I223,'ประกาศราคาZ-Makro'!$A:$K,11,FALSE),0)</f>
        <v>0</v>
      </c>
      <c r="AR223" s="47">
        <v>0</v>
      </c>
      <c r="AS223" s="59">
        <v>0</v>
      </c>
      <c r="AT223" s="50">
        <f t="shared" ref="AT223" si="707">IFERROR(IF(AS223=0,0,AS223-AR223),0)</f>
        <v>0</v>
      </c>
      <c r="AU223" s="49">
        <f>_xlfn.IFNA(VLOOKUP($I223,'ประกาศราคาZ-Makro'!$A:$L,12,FALSE),0)</f>
        <v>0</v>
      </c>
      <c r="AV223" s="47">
        <v>173</v>
      </c>
      <c r="AW223" s="59">
        <v>171</v>
      </c>
      <c r="AX223" s="50">
        <f t="shared" ref="AX223" si="708">IFERROR(IF(AW223=0,0,AW223-AV223),0)</f>
        <v>-2</v>
      </c>
      <c r="AY223" s="49">
        <f>_xlfn.IFNA(VLOOKUP($I223,'ประกาศราคาZ-Makro'!$A:$M,13,FALSE),0)</f>
        <v>0</v>
      </c>
      <c r="AZ223" s="47">
        <v>173</v>
      </c>
      <c r="BA223" s="59">
        <v>171</v>
      </c>
      <c r="BB223" s="50">
        <f t="shared" si="700"/>
        <v>-2</v>
      </c>
      <c r="BC223" s="76"/>
      <c r="BD223" s="2"/>
    </row>
    <row r="224" spans="1:56" x14ac:dyDescent="0.4">
      <c r="A224" s="2" t="s">
        <v>1038</v>
      </c>
      <c r="B224" s="2" t="s">
        <v>1035</v>
      </c>
      <c r="C224" s="2" t="s">
        <v>1037</v>
      </c>
      <c r="D224" s="2" t="s">
        <v>1042</v>
      </c>
      <c r="E224" s="45" t="s">
        <v>1539</v>
      </c>
      <c r="F224" s="46"/>
      <c r="G224" s="42" t="s">
        <v>1543</v>
      </c>
      <c r="H224" s="48" t="s">
        <v>43</v>
      </c>
      <c r="I224" s="58"/>
      <c r="J224" s="57">
        <v>0</v>
      </c>
      <c r="K224" s="49">
        <f>_xlfn.IFNA(VLOOKUP($I224,'ประกาศราคาZ-Makro'!$A:$K,4,FALSE),0)</f>
        <v>0</v>
      </c>
      <c r="L224" s="47">
        <v>0</v>
      </c>
      <c r="M224" s="59">
        <v>0</v>
      </c>
      <c r="N224" s="50">
        <f t="shared" ref="N224" si="709">IFERROR(IF(M224=0,0,M224-L224),0)</f>
        <v>0</v>
      </c>
      <c r="O224" s="49">
        <f>_xlfn.IFNA(VLOOKUP($I224,'ประกาศราคาZ-Makro'!$A:$K,5,FALSE),0)</f>
        <v>0</v>
      </c>
      <c r="P224" s="47">
        <v>0</v>
      </c>
      <c r="Q224" s="59">
        <v>0</v>
      </c>
      <c r="R224" s="50">
        <f t="shared" ref="R224" si="710">IFERROR(IF(Q224=0,0,Q224-P224),0)</f>
        <v>0</v>
      </c>
      <c r="S224" s="49">
        <f>_xlfn.IFNA(VLOOKUP($I224,'ประกาศราคาZ-Makro'!$A:$K,6,FALSE),0)</f>
        <v>0</v>
      </c>
      <c r="T224" s="47">
        <v>0</v>
      </c>
      <c r="U224" s="59">
        <v>0</v>
      </c>
      <c r="V224" s="50">
        <f t="shared" ref="V224" si="711">IFERROR(IF(U224=0,0,U224-T224),0)</f>
        <v>0</v>
      </c>
      <c r="W224" s="49">
        <f>_xlfn.IFNA(VLOOKUP($I224,'ประกาศราคาZ-Makro'!$A:$K,7,FALSE),0)</f>
        <v>0</v>
      </c>
      <c r="X224" s="47">
        <v>0</v>
      </c>
      <c r="Y224" s="59">
        <v>0</v>
      </c>
      <c r="Z224" s="50">
        <f t="shared" ref="Z224" si="712">IFERROR(IF(Y224=0,0,Y224-X224),0)</f>
        <v>0</v>
      </c>
      <c r="AA224" s="49">
        <f>_xlfn.IFNA(VLOOKUP($I224,'ประกาศราคาZ-Makro'!$A:$K,8,FALSE),0)</f>
        <v>0</v>
      </c>
      <c r="AB224" s="47">
        <v>0</v>
      </c>
      <c r="AC224" s="59">
        <v>0</v>
      </c>
      <c r="AD224" s="50">
        <f t="shared" ref="AD224" si="713">IFERROR(IF(AC224=0,0,AC224-AB224),0)</f>
        <v>0</v>
      </c>
      <c r="AE224" s="49">
        <f>_xlfn.IFNA(VLOOKUP($I224,'ประกาศราคาZ-Makro'!$A:$K,9,FALSE),0)</f>
        <v>0</v>
      </c>
      <c r="AF224" s="47">
        <v>0</v>
      </c>
      <c r="AG224" s="59">
        <v>0</v>
      </c>
      <c r="AH224" s="50">
        <f t="shared" ref="AH224" si="714">IFERROR(IF(AG224=0,0,AG224-AF224),0)</f>
        <v>0</v>
      </c>
      <c r="AI224" s="49">
        <f>_xlfn.IFNA(VLOOKUP($I224,'ประกาศราคาZ-Makro'!$A:$K,9,FALSE),0)</f>
        <v>0</v>
      </c>
      <c r="AJ224" s="47"/>
      <c r="AK224" s="59"/>
      <c r="AL224" s="50">
        <f t="shared" si="625"/>
        <v>0</v>
      </c>
      <c r="AM224" s="49">
        <f>_xlfn.IFNA(VLOOKUP($I224,'ประกาศราคาZ-Makro'!$A:$K,10,FALSE),0)</f>
        <v>0</v>
      </c>
      <c r="AN224" s="47">
        <v>0</v>
      </c>
      <c r="AO224" s="36">
        <v>0</v>
      </c>
      <c r="AP224" s="72">
        <f t="shared" si="546"/>
        <v>0</v>
      </c>
      <c r="AQ224" s="49">
        <f>_xlfn.IFNA(VLOOKUP($I224,'ประกาศราคาZ-Makro'!$A:$K,11,FALSE),0)</f>
        <v>0</v>
      </c>
      <c r="AR224" s="47">
        <v>0</v>
      </c>
      <c r="AS224" s="59">
        <v>0</v>
      </c>
      <c r="AT224" s="50">
        <f t="shared" ref="AT224" si="715">IFERROR(IF(AS224=0,0,AS224-AR224),0)</f>
        <v>0</v>
      </c>
      <c r="AU224" s="49">
        <f>_xlfn.IFNA(VLOOKUP($I224,'ประกาศราคาZ-Makro'!$A:$L,12,FALSE),0)</f>
        <v>0</v>
      </c>
      <c r="AV224" s="47">
        <v>173</v>
      </c>
      <c r="AW224" s="59">
        <v>171</v>
      </c>
      <c r="AX224" s="50">
        <f t="shared" ref="AX224" si="716">IFERROR(IF(AW224=0,0,AW224-AV224),0)</f>
        <v>-2</v>
      </c>
      <c r="AY224" s="49">
        <f>_xlfn.IFNA(VLOOKUP($I224,'ประกาศราคาZ-Makro'!$A:$M,13,FALSE),0)</f>
        <v>0</v>
      </c>
      <c r="AZ224" s="47">
        <v>173</v>
      </c>
      <c r="BA224" s="59">
        <v>171</v>
      </c>
      <c r="BB224" s="50">
        <f t="shared" si="700"/>
        <v>-2</v>
      </c>
      <c r="BC224" s="76"/>
      <c r="BD224" s="2"/>
    </row>
    <row r="225" spans="1:56" x14ac:dyDescent="0.4">
      <c r="A225" s="2" t="s">
        <v>1038</v>
      </c>
      <c r="B225" s="2" t="s">
        <v>1035</v>
      </c>
      <c r="C225" s="2" t="s">
        <v>1037</v>
      </c>
      <c r="D225" s="2" t="s">
        <v>1042</v>
      </c>
      <c r="E225" s="45" t="s">
        <v>1540</v>
      </c>
      <c r="F225" s="46"/>
      <c r="G225" s="42" t="s">
        <v>1544</v>
      </c>
      <c r="H225" s="48" t="s">
        <v>43</v>
      </c>
      <c r="I225" s="58"/>
      <c r="J225" s="57">
        <v>0</v>
      </c>
      <c r="K225" s="49">
        <f>_xlfn.IFNA(VLOOKUP($I225,'ประกาศราคาZ-Makro'!$A:$K,4,FALSE),0)</f>
        <v>0</v>
      </c>
      <c r="L225" s="47">
        <v>0</v>
      </c>
      <c r="M225" s="59">
        <v>0</v>
      </c>
      <c r="N225" s="50">
        <f t="shared" ref="N225:N226" si="717">IFERROR(IF(M225=0,0,M225-L225),0)</f>
        <v>0</v>
      </c>
      <c r="O225" s="49">
        <f>_xlfn.IFNA(VLOOKUP($I225,'ประกาศราคาZ-Makro'!$A:$K,5,FALSE),0)</f>
        <v>0</v>
      </c>
      <c r="P225" s="47">
        <v>0</v>
      </c>
      <c r="Q225" s="59">
        <v>0</v>
      </c>
      <c r="R225" s="50">
        <f t="shared" ref="R225:R226" si="718">IFERROR(IF(Q225=0,0,Q225-P225),0)</f>
        <v>0</v>
      </c>
      <c r="S225" s="49">
        <f>_xlfn.IFNA(VLOOKUP($I225,'ประกาศราคาZ-Makro'!$A:$K,6,FALSE),0)</f>
        <v>0</v>
      </c>
      <c r="T225" s="47">
        <v>0</v>
      </c>
      <c r="U225" s="59">
        <v>0</v>
      </c>
      <c r="V225" s="50">
        <f t="shared" ref="V225:V226" si="719">IFERROR(IF(U225=0,0,U225-T225),0)</f>
        <v>0</v>
      </c>
      <c r="W225" s="49">
        <f>_xlfn.IFNA(VLOOKUP($I225,'ประกาศราคาZ-Makro'!$A:$K,7,FALSE),0)</f>
        <v>0</v>
      </c>
      <c r="X225" s="47">
        <v>0</v>
      </c>
      <c r="Y225" s="59">
        <v>0</v>
      </c>
      <c r="Z225" s="50">
        <f t="shared" ref="Z225:Z226" si="720">IFERROR(IF(Y225=0,0,Y225-X225),0)</f>
        <v>0</v>
      </c>
      <c r="AA225" s="49">
        <f>_xlfn.IFNA(VLOOKUP($I225,'ประกาศราคาZ-Makro'!$A:$K,8,FALSE),0)</f>
        <v>0</v>
      </c>
      <c r="AB225" s="47">
        <v>0</v>
      </c>
      <c r="AC225" s="59">
        <v>0</v>
      </c>
      <c r="AD225" s="50">
        <f t="shared" ref="AD225:AD226" si="721">IFERROR(IF(AC225=0,0,AC225-AB225),0)</f>
        <v>0</v>
      </c>
      <c r="AE225" s="49">
        <f>_xlfn.IFNA(VLOOKUP($I225,'ประกาศราคาZ-Makro'!$A:$K,9,FALSE),0)</f>
        <v>0</v>
      </c>
      <c r="AF225" s="47">
        <v>0</v>
      </c>
      <c r="AG225" s="59">
        <v>0</v>
      </c>
      <c r="AH225" s="50">
        <f t="shared" ref="AH225:AH226" si="722">IFERROR(IF(AG225=0,0,AG225-AF225),0)</f>
        <v>0</v>
      </c>
      <c r="AI225" s="49">
        <f>_xlfn.IFNA(VLOOKUP($I225,'ประกาศราคาZ-Makro'!$A:$K,9,FALSE),0)</f>
        <v>0</v>
      </c>
      <c r="AJ225" s="47"/>
      <c r="AK225" s="59"/>
      <c r="AL225" s="50">
        <f t="shared" si="625"/>
        <v>0</v>
      </c>
      <c r="AM225" s="49">
        <f>_xlfn.IFNA(VLOOKUP($I225,'ประกาศราคาZ-Makro'!$A:$K,10,FALSE),0)</f>
        <v>0</v>
      </c>
      <c r="AN225" s="47">
        <v>0</v>
      </c>
      <c r="AO225" s="36">
        <v>0</v>
      </c>
      <c r="AP225" s="72">
        <f t="shared" si="546"/>
        <v>0</v>
      </c>
      <c r="AQ225" s="49">
        <f>_xlfn.IFNA(VLOOKUP($I225,'ประกาศราคาZ-Makro'!$A:$K,11,FALSE),0)</f>
        <v>0</v>
      </c>
      <c r="AR225" s="47">
        <v>0</v>
      </c>
      <c r="AS225" s="59">
        <v>0</v>
      </c>
      <c r="AT225" s="50">
        <f t="shared" ref="AT225:AT226" si="723">IFERROR(IF(AS225=0,0,AS225-AR225),0)</f>
        <v>0</v>
      </c>
      <c r="AU225" s="49">
        <f>_xlfn.IFNA(VLOOKUP($I225,'ประกาศราคาZ-Makro'!$A:$L,12,FALSE),0)</f>
        <v>0</v>
      </c>
      <c r="AV225" s="47">
        <v>173</v>
      </c>
      <c r="AW225" s="59">
        <v>171</v>
      </c>
      <c r="AX225" s="50">
        <f t="shared" ref="AX225:AX226" si="724">IFERROR(IF(AW225=0,0,AW225-AV225),0)</f>
        <v>-2</v>
      </c>
      <c r="AY225" s="49">
        <f>_xlfn.IFNA(VLOOKUP($I225,'ประกาศราคาZ-Makro'!$A:$M,13,FALSE),0)</f>
        <v>0</v>
      </c>
      <c r="AZ225" s="47">
        <v>173</v>
      </c>
      <c r="BA225" s="59">
        <v>171</v>
      </c>
      <c r="BB225" s="50">
        <f t="shared" si="700"/>
        <v>-2</v>
      </c>
      <c r="BC225" s="76"/>
      <c r="BD225" s="2"/>
    </row>
    <row r="226" spans="1:56" x14ac:dyDescent="0.4">
      <c r="A226" s="2" t="s">
        <v>1038</v>
      </c>
      <c r="B226" s="2" t="s">
        <v>1035</v>
      </c>
      <c r="C226" s="2" t="s">
        <v>1037</v>
      </c>
      <c r="D226" s="2" t="s">
        <v>1040</v>
      </c>
      <c r="E226" s="45" t="s">
        <v>1565</v>
      </c>
      <c r="F226" s="73"/>
      <c r="G226" s="42" t="s">
        <v>1566</v>
      </c>
      <c r="H226" s="48" t="s">
        <v>43</v>
      </c>
      <c r="I226" s="35"/>
      <c r="J226" s="56">
        <v>0</v>
      </c>
      <c r="K226" s="49">
        <f>_xlfn.IFNA(VLOOKUP($I226,'ประกาศราคาZ-Makro'!$A:$K,4,FALSE),0)</f>
        <v>0</v>
      </c>
      <c r="L226" s="47">
        <v>0</v>
      </c>
      <c r="M226" s="36">
        <v>0</v>
      </c>
      <c r="N226" s="50">
        <f t="shared" si="717"/>
        <v>0</v>
      </c>
      <c r="O226" s="49">
        <f>_xlfn.IFNA(VLOOKUP($I226,'ประกาศราคาZ-Makro'!$A:$K,5,FALSE),0)</f>
        <v>0</v>
      </c>
      <c r="P226" s="47">
        <v>0</v>
      </c>
      <c r="Q226" s="36">
        <v>0</v>
      </c>
      <c r="R226" s="50">
        <f t="shared" si="718"/>
        <v>0</v>
      </c>
      <c r="S226" s="49">
        <f>_xlfn.IFNA(VLOOKUP($I226,'ประกาศราคาZ-Makro'!$A:$K,6,FALSE),0)</f>
        <v>0</v>
      </c>
      <c r="T226" s="47">
        <v>0</v>
      </c>
      <c r="U226" s="36">
        <v>0</v>
      </c>
      <c r="V226" s="50">
        <f t="shared" si="719"/>
        <v>0</v>
      </c>
      <c r="W226" s="49">
        <f>_xlfn.IFNA(VLOOKUP($I226,'ประกาศราคาZ-Makro'!$A:$K,7,FALSE),0)</f>
        <v>0</v>
      </c>
      <c r="X226" s="47">
        <v>0</v>
      </c>
      <c r="Y226" s="36">
        <v>0</v>
      </c>
      <c r="Z226" s="50">
        <f t="shared" si="720"/>
        <v>0</v>
      </c>
      <c r="AA226" s="49">
        <f>_xlfn.IFNA(VLOOKUP($I226,'ประกาศราคาZ-Makro'!$A:$K,8,FALSE),0)</f>
        <v>0</v>
      </c>
      <c r="AB226" s="47">
        <v>0</v>
      </c>
      <c r="AC226" s="36">
        <v>0</v>
      </c>
      <c r="AD226" s="50">
        <f t="shared" si="721"/>
        <v>0</v>
      </c>
      <c r="AE226" s="49">
        <f>_xlfn.IFNA(VLOOKUP($I226,'ประกาศราคาZ-Makro'!$A:$K,9,FALSE),0)</f>
        <v>0</v>
      </c>
      <c r="AF226" s="47">
        <v>0</v>
      </c>
      <c r="AG226" s="36">
        <v>0</v>
      </c>
      <c r="AH226" s="50">
        <f t="shared" si="722"/>
        <v>0</v>
      </c>
      <c r="AI226" s="49">
        <f>_xlfn.IFNA(VLOOKUP($I226,'ประกาศราคาZ-Makro'!$A:$K,9,FALSE),0)</f>
        <v>0</v>
      </c>
      <c r="AJ226" s="47"/>
      <c r="AK226" s="36"/>
      <c r="AL226" s="50">
        <f t="shared" si="625"/>
        <v>0</v>
      </c>
      <c r="AM226" s="49">
        <f>_xlfn.IFNA(VLOOKUP($I226,'ประกาศราคาZ-Makro'!$A:$K,10,FALSE),0)</f>
        <v>0</v>
      </c>
      <c r="AN226" s="47">
        <v>0</v>
      </c>
      <c r="AO226" s="36">
        <v>0</v>
      </c>
      <c r="AP226" s="72">
        <f t="shared" si="546"/>
        <v>0</v>
      </c>
      <c r="AQ226" s="49">
        <f>_xlfn.IFNA(VLOOKUP($I226,'ประกาศราคาZ-Makro'!$A:$K,11,FALSE),0)</f>
        <v>0</v>
      </c>
      <c r="AR226" s="47">
        <v>0</v>
      </c>
      <c r="AS226" s="36">
        <v>0</v>
      </c>
      <c r="AT226" s="50">
        <f t="shared" si="723"/>
        <v>0</v>
      </c>
      <c r="AU226" s="49">
        <f>_xlfn.IFNA(VLOOKUP($I226,'ประกาศราคาZ-Makro'!$A:$L,12,FALSE),0)</f>
        <v>0</v>
      </c>
      <c r="AV226" s="47">
        <v>178</v>
      </c>
      <c r="AW226" s="36">
        <v>176</v>
      </c>
      <c r="AX226" s="50">
        <f t="shared" si="724"/>
        <v>-2</v>
      </c>
      <c r="AY226" s="49">
        <f>_xlfn.IFNA(VLOOKUP($I226,'ประกาศราคาZ-Makro'!$A:$M,13,FALSE),0)</f>
        <v>0</v>
      </c>
      <c r="AZ226" s="47">
        <v>178</v>
      </c>
      <c r="BA226" s="36">
        <v>176</v>
      </c>
      <c r="BB226" s="50">
        <f t="shared" si="700"/>
        <v>-2</v>
      </c>
      <c r="BC226" s="76"/>
      <c r="BD226" s="2"/>
    </row>
    <row r="227" spans="1:56" x14ac:dyDescent="0.4">
      <c r="A227" s="2" t="s">
        <v>1038</v>
      </c>
      <c r="B227" s="2" t="s">
        <v>1035</v>
      </c>
      <c r="C227" s="2" t="s">
        <v>1037</v>
      </c>
      <c r="D227" s="2" t="s">
        <v>1039</v>
      </c>
      <c r="E227" s="45" t="s">
        <v>850</v>
      </c>
      <c r="F227" s="46"/>
      <c r="G227" s="42" t="s">
        <v>851</v>
      </c>
      <c r="H227" s="48" t="s">
        <v>43</v>
      </c>
      <c r="I227" s="35"/>
      <c r="J227" s="56">
        <v>0</v>
      </c>
      <c r="K227" s="49">
        <f>_xlfn.IFNA(VLOOKUP($I227,'ประกาศราคาZ-Makro'!$A:$K,4,FALSE),0)</f>
        <v>0</v>
      </c>
      <c r="L227" s="47">
        <v>0</v>
      </c>
      <c r="M227" s="36">
        <v>0</v>
      </c>
      <c r="N227" s="50">
        <f t="shared" si="429"/>
        <v>0</v>
      </c>
      <c r="O227" s="49">
        <f>_xlfn.IFNA(VLOOKUP($I227,'ประกาศราคาZ-Makro'!$A:$K,5,FALSE),0)</f>
        <v>0</v>
      </c>
      <c r="P227" s="47">
        <v>0</v>
      </c>
      <c r="Q227" s="36">
        <v>0</v>
      </c>
      <c r="R227" s="50">
        <f t="shared" si="467"/>
        <v>0</v>
      </c>
      <c r="S227" s="49">
        <f>_xlfn.IFNA(VLOOKUP($I227,'ประกาศราคาZ-Makro'!$A:$K,6,FALSE),0)</f>
        <v>0</v>
      </c>
      <c r="T227" s="47">
        <v>0</v>
      </c>
      <c r="U227" s="36">
        <v>0</v>
      </c>
      <c r="V227" s="50">
        <f t="shared" si="464"/>
        <v>0</v>
      </c>
      <c r="W227" s="49">
        <f>_xlfn.IFNA(VLOOKUP($I227,'ประกาศราคาZ-Makro'!$A:$K,7,FALSE),0)</f>
        <v>0</v>
      </c>
      <c r="X227" s="47">
        <v>0</v>
      </c>
      <c r="Y227" s="36">
        <v>0</v>
      </c>
      <c r="Z227" s="50">
        <f t="shared" si="465"/>
        <v>0</v>
      </c>
      <c r="AA227" s="49">
        <f>_xlfn.IFNA(VLOOKUP($I227,'ประกาศราคาZ-Makro'!$A:$K,8,FALSE),0)</f>
        <v>0</v>
      </c>
      <c r="AB227" s="47">
        <v>0</v>
      </c>
      <c r="AC227" s="36">
        <v>0</v>
      </c>
      <c r="AD227" s="50">
        <f t="shared" si="466"/>
        <v>0</v>
      </c>
      <c r="AE227" s="49">
        <f>_xlfn.IFNA(VLOOKUP($I227,'ประกาศราคาZ-Makro'!$A:$K,9,FALSE),0)</f>
        <v>0</v>
      </c>
      <c r="AF227" s="47">
        <v>0</v>
      </c>
      <c r="AG227" s="36">
        <v>0</v>
      </c>
      <c r="AH227" s="50">
        <f t="shared" si="468"/>
        <v>0</v>
      </c>
      <c r="AI227" s="49">
        <f>_xlfn.IFNA(VLOOKUP($I227,'ประกาศราคาZ-Makro'!$A:$K,9,FALSE),0)</f>
        <v>0</v>
      </c>
      <c r="AJ227" s="47"/>
      <c r="AK227" s="36"/>
      <c r="AL227" s="50">
        <f t="shared" si="625"/>
        <v>0</v>
      </c>
      <c r="AM227" s="49">
        <f>_xlfn.IFNA(VLOOKUP($I227,'ประกาศราคาZ-Makro'!$A:$K,10,FALSE),0)</f>
        <v>0</v>
      </c>
      <c r="AN227" s="47">
        <v>0</v>
      </c>
      <c r="AO227" s="36">
        <v>0</v>
      </c>
      <c r="AP227" s="72">
        <f t="shared" si="546"/>
        <v>0</v>
      </c>
      <c r="AQ227" s="49">
        <f>_xlfn.IFNA(VLOOKUP($I227,'ประกาศราคาZ-Makro'!$A:$K,11,FALSE),0)</f>
        <v>0</v>
      </c>
      <c r="AR227" s="47">
        <v>169</v>
      </c>
      <c r="AS227" s="36">
        <v>172</v>
      </c>
      <c r="AT227" s="50">
        <f t="shared" si="469"/>
        <v>3</v>
      </c>
      <c r="AU227" s="49">
        <f>_xlfn.IFNA(VLOOKUP($I227,'ประกาศราคาZ-Makro'!$A:$L,12,FALSE),0)</f>
        <v>0</v>
      </c>
      <c r="AV227" s="47">
        <v>179</v>
      </c>
      <c r="AW227" s="36">
        <v>177</v>
      </c>
      <c r="AX227" s="50">
        <f t="shared" si="456"/>
        <v>-2</v>
      </c>
      <c r="AY227" s="49">
        <f>_xlfn.IFNA(VLOOKUP($I227,'ประกาศราคาZ-Makro'!$A:$M,13,FALSE),0)</f>
        <v>0</v>
      </c>
      <c r="AZ227" s="47">
        <v>179</v>
      </c>
      <c r="BA227" s="36">
        <v>177</v>
      </c>
      <c r="BB227" s="50">
        <f t="shared" si="700"/>
        <v>-2</v>
      </c>
      <c r="BC227" s="76"/>
      <c r="BD227" s="2"/>
    </row>
    <row r="228" spans="1:56" x14ac:dyDescent="0.4">
      <c r="A228" s="2" t="s">
        <v>1038</v>
      </c>
      <c r="B228" s="2" t="s">
        <v>1035</v>
      </c>
      <c r="C228" s="2" t="s">
        <v>1037</v>
      </c>
      <c r="D228" s="2" t="s">
        <v>1039</v>
      </c>
      <c r="E228" s="45" t="s">
        <v>596</v>
      </c>
      <c r="F228" s="46"/>
      <c r="G228" s="42" t="s">
        <v>597</v>
      </c>
      <c r="H228" s="48" t="s">
        <v>43</v>
      </c>
      <c r="I228" s="58"/>
      <c r="J228" s="57">
        <v>0</v>
      </c>
      <c r="K228" s="49">
        <f>_xlfn.IFNA(VLOOKUP($I228,'ประกาศราคาZ-Makro'!$A:$K,4,FALSE),0)</f>
        <v>0</v>
      </c>
      <c r="L228" s="47">
        <v>161</v>
      </c>
      <c r="M228" s="63">
        <v>161</v>
      </c>
      <c r="N228" s="50">
        <f t="shared" si="429"/>
        <v>0</v>
      </c>
      <c r="O228" s="49">
        <f>_xlfn.IFNA(VLOOKUP($I228,'ประกาศราคาZ-Makro'!$A:$K,5,FALSE),0)</f>
        <v>0</v>
      </c>
      <c r="P228" s="47">
        <v>161</v>
      </c>
      <c r="Q228" s="63">
        <v>161</v>
      </c>
      <c r="R228" s="50">
        <f t="shared" si="467"/>
        <v>0</v>
      </c>
      <c r="S228" s="49">
        <f>_xlfn.IFNA(VLOOKUP($I228,'ประกาศราคาZ-Makro'!$A:$K,6,FALSE),0)</f>
        <v>0</v>
      </c>
      <c r="T228" s="47">
        <v>0</v>
      </c>
      <c r="U228" s="63">
        <v>0</v>
      </c>
      <c r="V228" s="50">
        <f t="shared" si="464"/>
        <v>0</v>
      </c>
      <c r="W228" s="49">
        <f>_xlfn.IFNA(VLOOKUP($I228,'ประกาศราคาZ-Makro'!$A:$K,7,FALSE),0)</f>
        <v>0</v>
      </c>
      <c r="X228" s="47">
        <v>164</v>
      </c>
      <c r="Y228" s="63">
        <v>164</v>
      </c>
      <c r="Z228" s="50">
        <f t="shared" si="465"/>
        <v>0</v>
      </c>
      <c r="AA228" s="49">
        <f>_xlfn.IFNA(VLOOKUP($I228,'ประกาศราคาZ-Makro'!$A:$K,8,FALSE),0)</f>
        <v>0</v>
      </c>
      <c r="AB228" s="47">
        <v>164</v>
      </c>
      <c r="AC228" s="63">
        <v>164</v>
      </c>
      <c r="AD228" s="50">
        <f t="shared" si="466"/>
        <v>0</v>
      </c>
      <c r="AE228" s="49">
        <f>_xlfn.IFNA(VLOOKUP($I228,'ประกาศราคาZ-Makro'!$A:$K,9,FALSE),0)</f>
        <v>0</v>
      </c>
      <c r="AF228" s="47" t="s">
        <v>1090</v>
      </c>
      <c r="AG228" s="63" t="s">
        <v>1090</v>
      </c>
      <c r="AH228" s="50">
        <f t="shared" si="468"/>
        <v>0</v>
      </c>
      <c r="AI228" s="49">
        <f>_xlfn.IFNA(VLOOKUP($I228,'ประกาศราคาZ-Makro'!$A:$K,9,FALSE),0)</f>
        <v>0</v>
      </c>
      <c r="AJ228" s="47"/>
      <c r="AK228" s="63"/>
      <c r="AL228" s="50">
        <f t="shared" si="625"/>
        <v>0</v>
      </c>
      <c r="AM228" s="49">
        <f>_xlfn.IFNA(VLOOKUP($I228,'ประกาศราคาZ-Makro'!$A:$K,10,FALSE),0)</f>
        <v>0</v>
      </c>
      <c r="AN228" s="47">
        <v>162</v>
      </c>
      <c r="AO228" s="36">
        <v>165</v>
      </c>
      <c r="AP228" s="72">
        <f t="shared" si="546"/>
        <v>3</v>
      </c>
      <c r="AQ228" s="49">
        <f>_xlfn.IFNA(VLOOKUP($I228,'ประกาศราคาZ-Makro'!$A:$K,11,FALSE),0)</f>
        <v>0</v>
      </c>
      <c r="AR228" s="47">
        <v>169</v>
      </c>
      <c r="AS228" s="63">
        <v>172</v>
      </c>
      <c r="AT228" s="50">
        <f t="shared" si="469"/>
        <v>3</v>
      </c>
      <c r="AU228" s="49">
        <f>_xlfn.IFNA(VLOOKUP($I228,'ประกาศราคาZ-Makro'!$A:$L,12,FALSE),0)</f>
        <v>0</v>
      </c>
      <c r="AV228" s="47">
        <v>0</v>
      </c>
      <c r="AW228" s="63">
        <v>0</v>
      </c>
      <c r="AX228" s="50">
        <f t="shared" si="456"/>
        <v>0</v>
      </c>
      <c r="AY228" s="49">
        <f>_xlfn.IFNA(VLOOKUP($I228,'ประกาศราคาZ-Makro'!$A:$M,13,FALSE),0)</f>
        <v>0</v>
      </c>
      <c r="AZ228" s="47">
        <v>0</v>
      </c>
      <c r="BA228" s="63">
        <v>0</v>
      </c>
      <c r="BB228" s="50">
        <f t="shared" si="700"/>
        <v>0</v>
      </c>
      <c r="BC228" s="76"/>
      <c r="BD228" s="2"/>
    </row>
    <row r="229" spans="1:56" x14ac:dyDescent="0.4">
      <c r="A229" s="2" t="s">
        <v>1038</v>
      </c>
      <c r="B229" s="2" t="s">
        <v>1035</v>
      </c>
      <c r="C229" s="2" t="s">
        <v>1037</v>
      </c>
      <c r="D229" s="2" t="s">
        <v>1039</v>
      </c>
      <c r="E229" s="45" t="s">
        <v>1606</v>
      </c>
      <c r="F229" s="73"/>
      <c r="G229" s="42" t="s">
        <v>1605</v>
      </c>
      <c r="H229" s="48" t="s">
        <v>43</v>
      </c>
      <c r="I229" s="58"/>
      <c r="J229" s="57">
        <v>0</v>
      </c>
      <c r="K229" s="49">
        <f>_xlfn.IFNA(VLOOKUP($I229,'ประกาศราคาZ-Makro'!$A:$K,4,FALSE),0)</f>
        <v>0</v>
      </c>
      <c r="L229" s="47">
        <v>0</v>
      </c>
      <c r="M229" s="63">
        <v>0</v>
      </c>
      <c r="N229" s="50">
        <f t="shared" ref="N229" si="725">IFERROR(IF(M229=0,0,M229-L229),0)</f>
        <v>0</v>
      </c>
      <c r="O229" s="49">
        <f>_xlfn.IFNA(VLOOKUP($I229,'ประกาศราคาZ-Makro'!$A:$K,5,FALSE),0)</f>
        <v>0</v>
      </c>
      <c r="P229" s="47">
        <v>0</v>
      </c>
      <c r="Q229" s="63">
        <v>0</v>
      </c>
      <c r="R229" s="50">
        <f t="shared" ref="R229" si="726">IFERROR(IF(Q229=0,0,Q229-P229),0)</f>
        <v>0</v>
      </c>
      <c r="S229" s="49">
        <f>_xlfn.IFNA(VLOOKUP($I229,'ประกาศราคาZ-Makro'!$A:$K,6,FALSE),0)</f>
        <v>0</v>
      </c>
      <c r="T229" s="47">
        <v>164</v>
      </c>
      <c r="U229" s="63">
        <v>162</v>
      </c>
      <c r="V229" s="50">
        <f t="shared" ref="V229" si="727">IFERROR(IF(U229=0,0,U229-T229),0)</f>
        <v>-2</v>
      </c>
      <c r="W229" s="49">
        <f>_xlfn.IFNA(VLOOKUP($I229,'ประกาศราคาZ-Makro'!$A:$K,7,FALSE),0)</f>
        <v>0</v>
      </c>
      <c r="X229" s="47">
        <v>0</v>
      </c>
      <c r="Y229" s="63">
        <v>0</v>
      </c>
      <c r="Z229" s="50">
        <f t="shared" ref="Z229" si="728">IFERROR(IF(Y229=0,0,Y229-X229),0)</f>
        <v>0</v>
      </c>
      <c r="AA229" s="49">
        <f>_xlfn.IFNA(VLOOKUP($I229,'ประกาศราคาZ-Makro'!$A:$K,8,FALSE),0)</f>
        <v>0</v>
      </c>
      <c r="AB229" s="47">
        <v>0</v>
      </c>
      <c r="AC229" s="63">
        <v>0</v>
      </c>
      <c r="AD229" s="50">
        <f t="shared" ref="AD229" si="729">IFERROR(IF(AC229=0,0,AC229-AB229),0)</f>
        <v>0</v>
      </c>
      <c r="AE229" s="49">
        <f>_xlfn.IFNA(VLOOKUP($I229,'ประกาศราคาZ-Makro'!$A:$K,9,FALSE),0)</f>
        <v>0</v>
      </c>
      <c r="AF229" s="47" t="s">
        <v>1090</v>
      </c>
      <c r="AG229" s="63" t="s">
        <v>1090</v>
      </c>
      <c r="AH229" s="50">
        <f t="shared" ref="AH229" si="730">IFERROR(IF(AG229=0,0,AG229-AF229),0)</f>
        <v>0</v>
      </c>
      <c r="AI229" s="49">
        <f>_xlfn.IFNA(VLOOKUP($I229,'ประกาศราคาZ-Makro'!$A:$K,9,FALSE),0)</f>
        <v>0</v>
      </c>
      <c r="AJ229" s="47"/>
      <c r="AK229" s="63"/>
      <c r="AL229" s="50">
        <f t="shared" si="625"/>
        <v>0</v>
      </c>
      <c r="AM229" s="49">
        <f>_xlfn.IFNA(VLOOKUP($I229,'ประกาศราคาZ-Makro'!$A:$K,10,FALSE),0)</f>
        <v>0</v>
      </c>
      <c r="AN229" s="47">
        <v>0</v>
      </c>
      <c r="AO229" s="36">
        <v>0</v>
      </c>
      <c r="AP229" s="72">
        <f t="shared" si="546"/>
        <v>0</v>
      </c>
      <c r="AQ229" s="49">
        <f>_xlfn.IFNA(VLOOKUP($I229,'ประกาศราคาZ-Makro'!$A:$K,11,FALSE),0)</f>
        <v>0</v>
      </c>
      <c r="AR229" s="47">
        <v>0</v>
      </c>
      <c r="AS229" s="63">
        <v>0</v>
      </c>
      <c r="AT229" s="50">
        <f t="shared" ref="AT229" si="731">IFERROR(IF(AS229=0,0,AS229-AR229),0)</f>
        <v>0</v>
      </c>
      <c r="AU229" s="49">
        <f>_xlfn.IFNA(VLOOKUP($I229,'ประกาศราคาZ-Makro'!$A:$L,12,FALSE),0)</f>
        <v>0</v>
      </c>
      <c r="AV229" s="47">
        <v>0</v>
      </c>
      <c r="AW229" s="63">
        <v>0</v>
      </c>
      <c r="AX229" s="50">
        <f t="shared" ref="AX229" si="732">IFERROR(IF(AW229=0,0,AW229-AV229),0)</f>
        <v>0</v>
      </c>
      <c r="AY229" s="49">
        <f>_xlfn.IFNA(VLOOKUP($I229,'ประกาศราคาZ-Makro'!$A:$M,13,FALSE),0)</f>
        <v>0</v>
      </c>
      <c r="AZ229" s="47">
        <v>0</v>
      </c>
      <c r="BA229" s="63">
        <v>0</v>
      </c>
      <c r="BB229" s="50">
        <f t="shared" ref="BB229" si="733">IFERROR(IF(BA229=0,0,BA229-AZ229),0)</f>
        <v>0</v>
      </c>
      <c r="BC229" s="76"/>
      <c r="BD229" s="2"/>
    </row>
    <row r="230" spans="1:56" x14ac:dyDescent="0.4">
      <c r="A230" s="2" t="s">
        <v>1038</v>
      </c>
      <c r="B230" s="2" t="s">
        <v>1035</v>
      </c>
      <c r="C230" s="2" t="s">
        <v>1037</v>
      </c>
      <c r="D230" s="2" t="s">
        <v>1039</v>
      </c>
      <c r="E230" s="45" t="s">
        <v>1963</v>
      </c>
      <c r="F230" s="115"/>
      <c r="G230" s="42" t="s">
        <v>1964</v>
      </c>
      <c r="H230" s="48" t="s">
        <v>43</v>
      </c>
      <c r="I230" s="58"/>
      <c r="J230" s="57">
        <v>0</v>
      </c>
      <c r="K230" s="49">
        <f>_xlfn.IFNA(VLOOKUP($I230,'ประกาศราคาZ-Makro'!$A:$K,4,FALSE),0)</f>
        <v>0</v>
      </c>
      <c r="L230" s="47">
        <v>0</v>
      </c>
      <c r="M230" s="63">
        <v>0</v>
      </c>
      <c r="N230" s="50">
        <f t="shared" ref="N230" si="734">IFERROR(IF(M230=0,0,M230-L230),0)</f>
        <v>0</v>
      </c>
      <c r="O230" s="49">
        <f>_xlfn.IFNA(VLOOKUP($I230,'ประกาศราคาZ-Makro'!$A:$K,5,FALSE),0)</f>
        <v>0</v>
      </c>
      <c r="P230" s="47">
        <v>0</v>
      </c>
      <c r="Q230" s="63">
        <v>0</v>
      </c>
      <c r="R230" s="50">
        <f t="shared" ref="R230" si="735">IFERROR(IF(Q230=0,0,Q230-P230),0)</f>
        <v>0</v>
      </c>
      <c r="S230" s="49">
        <f>_xlfn.IFNA(VLOOKUP($I230,'ประกาศราคาZ-Makro'!$A:$K,6,FALSE),0)</f>
        <v>0</v>
      </c>
      <c r="T230" s="47">
        <v>208</v>
      </c>
      <c r="U230" s="63">
        <v>206</v>
      </c>
      <c r="V230" s="50">
        <f t="shared" ref="V230" si="736">IFERROR(IF(U230=0,0,U230-T230),0)</f>
        <v>-2</v>
      </c>
      <c r="W230" s="49">
        <f>_xlfn.IFNA(VLOOKUP($I230,'ประกาศราคาZ-Makro'!$A:$K,7,FALSE),0)</f>
        <v>0</v>
      </c>
      <c r="X230" s="47">
        <v>206</v>
      </c>
      <c r="Y230" s="63">
        <v>206</v>
      </c>
      <c r="Z230" s="50">
        <f t="shared" ref="Z230" si="737">IFERROR(IF(Y230=0,0,Y230-X230),0)</f>
        <v>0</v>
      </c>
      <c r="AA230" s="49">
        <f>_xlfn.IFNA(VLOOKUP($I230,'ประกาศราคาZ-Makro'!$A:$K,8,FALSE),0)</f>
        <v>0</v>
      </c>
      <c r="AB230" s="47">
        <v>206</v>
      </c>
      <c r="AC230" s="63">
        <v>206</v>
      </c>
      <c r="AD230" s="50">
        <f t="shared" ref="AD230" si="738">IFERROR(IF(AC230=0,0,AC230-AB230),0)</f>
        <v>0</v>
      </c>
      <c r="AE230" s="49">
        <f>_xlfn.IFNA(VLOOKUP($I230,'ประกาศราคาZ-Makro'!$A:$K,9,FALSE),0)</f>
        <v>0</v>
      </c>
      <c r="AF230" s="47">
        <v>0</v>
      </c>
      <c r="AG230" s="63">
        <v>0</v>
      </c>
      <c r="AH230" s="50">
        <f t="shared" ref="AH230" si="739">IFERROR(IF(AG230=0,0,AG230-AF230),0)</f>
        <v>0</v>
      </c>
      <c r="AI230" s="49">
        <f>_xlfn.IFNA(VLOOKUP($I230,'ประกาศราคาZ-Makro'!$A:$K,9,FALSE),0)</f>
        <v>0</v>
      </c>
      <c r="AJ230" s="47"/>
      <c r="AK230" s="63"/>
      <c r="AL230" s="50">
        <f t="shared" ref="AL230" si="740">IFERROR(IF(AK230=0,0,AK230-AJ230),0)</f>
        <v>0</v>
      </c>
      <c r="AM230" s="49">
        <f>_xlfn.IFNA(VLOOKUP($I230,'ประกาศราคาZ-Makro'!$A:$K,10,FALSE),0)</f>
        <v>0</v>
      </c>
      <c r="AN230" s="47">
        <v>0</v>
      </c>
      <c r="AO230" s="36">
        <v>0</v>
      </c>
      <c r="AP230" s="72">
        <f t="shared" ref="AP230" si="741">IFERROR(IF(AO230=0,0,AO230-AN230),0)</f>
        <v>0</v>
      </c>
      <c r="AQ230" s="49">
        <f>_xlfn.IFNA(VLOOKUP($I230,'ประกาศราคาZ-Makro'!$A:$K,11,FALSE),0)</f>
        <v>0</v>
      </c>
      <c r="AR230" s="47">
        <v>0</v>
      </c>
      <c r="AS230" s="63">
        <v>0</v>
      </c>
      <c r="AT230" s="50">
        <f t="shared" ref="AT230" si="742">IFERROR(IF(AS230=0,0,AS230-AR230),0)</f>
        <v>0</v>
      </c>
      <c r="AU230" s="49">
        <f>_xlfn.IFNA(VLOOKUP($I230,'ประกาศราคาZ-Makro'!$A:$L,12,FALSE),0)</f>
        <v>0</v>
      </c>
      <c r="AV230" s="47">
        <v>0</v>
      </c>
      <c r="AW230" s="63">
        <v>0</v>
      </c>
      <c r="AX230" s="50">
        <f t="shared" ref="AX230" si="743">IFERROR(IF(AW230=0,0,AW230-AV230),0)</f>
        <v>0</v>
      </c>
      <c r="AY230" s="49">
        <f>_xlfn.IFNA(VLOOKUP($I230,'ประกาศราคาZ-Makro'!$A:$M,13,FALSE),0)</f>
        <v>0</v>
      </c>
      <c r="AZ230" s="47">
        <v>0</v>
      </c>
      <c r="BA230" s="63">
        <v>0</v>
      </c>
      <c r="BB230" s="50">
        <f t="shared" ref="BB230" si="744">IFERROR(IF(BA230=0,0,BA230-AZ230),0)</f>
        <v>0</v>
      </c>
      <c r="BC230" s="76"/>
      <c r="BD230" s="2"/>
    </row>
    <row r="231" spans="1:56" x14ac:dyDescent="0.4">
      <c r="A231" s="2" t="s">
        <v>1038</v>
      </c>
      <c r="B231" s="2" t="s">
        <v>1035</v>
      </c>
      <c r="C231" s="2" t="s">
        <v>1037</v>
      </c>
      <c r="D231" s="2" t="s">
        <v>1039</v>
      </c>
      <c r="E231" s="45" t="s">
        <v>2014</v>
      </c>
      <c r="F231" s="115"/>
      <c r="G231" s="42" t="s">
        <v>2015</v>
      </c>
      <c r="H231" s="48" t="s">
        <v>43</v>
      </c>
      <c r="I231" s="58"/>
      <c r="J231" s="57">
        <v>0</v>
      </c>
      <c r="K231" s="49">
        <f>_xlfn.IFNA(VLOOKUP($I231,'ประกาศราคาZ-Makro'!$A:$K,4,FALSE),0)</f>
        <v>0</v>
      </c>
      <c r="L231" s="47">
        <v>0</v>
      </c>
      <c r="M231" s="63">
        <v>0</v>
      </c>
      <c r="N231" s="50">
        <f t="shared" ref="N231" si="745">IFERROR(IF(M231=0,0,M231-L231),0)</f>
        <v>0</v>
      </c>
      <c r="O231" s="49">
        <f>_xlfn.IFNA(VLOOKUP($I231,'ประกาศราคาZ-Makro'!$A:$K,5,FALSE),0)</f>
        <v>0</v>
      </c>
      <c r="P231" s="47">
        <v>0</v>
      </c>
      <c r="Q231" s="63">
        <v>0</v>
      </c>
      <c r="R231" s="50">
        <f t="shared" ref="R231" si="746">IFERROR(IF(Q231=0,0,Q231-P231),0)</f>
        <v>0</v>
      </c>
      <c r="S231" s="49">
        <f>_xlfn.IFNA(VLOOKUP($I231,'ประกาศราคาZ-Makro'!$A:$K,6,FALSE),0)</f>
        <v>0</v>
      </c>
      <c r="T231" s="47">
        <v>212</v>
      </c>
      <c r="U231" s="63">
        <v>210</v>
      </c>
      <c r="V231" s="50">
        <f t="shared" ref="V231" si="747">IFERROR(IF(U231=0,0,U231-T231),0)</f>
        <v>-2</v>
      </c>
      <c r="W231" s="49">
        <f>_xlfn.IFNA(VLOOKUP($I231,'ประกาศราคาZ-Makro'!$A:$K,7,FALSE),0)</f>
        <v>0</v>
      </c>
      <c r="X231" s="47">
        <v>211</v>
      </c>
      <c r="Y231" s="63">
        <v>211</v>
      </c>
      <c r="Z231" s="50">
        <f t="shared" ref="Z231" si="748">IFERROR(IF(Y231=0,0,Y231-X231),0)</f>
        <v>0</v>
      </c>
      <c r="AA231" s="49">
        <f>_xlfn.IFNA(VLOOKUP($I231,'ประกาศราคาZ-Makro'!$A:$K,8,FALSE),0)</f>
        <v>0</v>
      </c>
      <c r="AB231" s="47">
        <v>211</v>
      </c>
      <c r="AC231" s="63">
        <v>211</v>
      </c>
      <c r="AD231" s="50">
        <f t="shared" ref="AD231" si="749">IFERROR(IF(AC231=0,0,AC231-AB231),0)</f>
        <v>0</v>
      </c>
      <c r="AE231" s="49">
        <f>_xlfn.IFNA(VLOOKUP($I231,'ประกาศราคาZ-Makro'!$A:$K,9,FALSE),0)</f>
        <v>0</v>
      </c>
      <c r="AF231" s="47">
        <v>0</v>
      </c>
      <c r="AG231" s="63">
        <v>0</v>
      </c>
      <c r="AH231" s="50">
        <f t="shared" ref="AH231" si="750">IFERROR(IF(AG231=0,0,AG231-AF231),0)</f>
        <v>0</v>
      </c>
      <c r="AI231" s="49">
        <f>_xlfn.IFNA(VLOOKUP($I231,'ประกาศราคาZ-Makro'!$A:$K,9,FALSE),0)</f>
        <v>0</v>
      </c>
      <c r="AJ231" s="47"/>
      <c r="AK231" s="63"/>
      <c r="AL231" s="50">
        <f t="shared" ref="AL231" si="751">IFERROR(IF(AK231=0,0,AK231-AJ231),0)</f>
        <v>0</v>
      </c>
      <c r="AM231" s="49">
        <f>_xlfn.IFNA(VLOOKUP($I231,'ประกาศราคาZ-Makro'!$A:$K,10,FALSE),0)</f>
        <v>0</v>
      </c>
      <c r="AN231" s="47">
        <v>0</v>
      </c>
      <c r="AO231" s="36">
        <v>0</v>
      </c>
      <c r="AP231" s="72">
        <f t="shared" ref="AP231" si="752">IFERROR(IF(AO231=0,0,AO231-AN231),0)</f>
        <v>0</v>
      </c>
      <c r="AQ231" s="49">
        <f>_xlfn.IFNA(VLOOKUP($I231,'ประกาศราคาZ-Makro'!$A:$K,11,FALSE),0)</f>
        <v>0</v>
      </c>
      <c r="AR231" s="47">
        <v>0</v>
      </c>
      <c r="AS231" s="63">
        <v>0</v>
      </c>
      <c r="AT231" s="50">
        <f t="shared" ref="AT231" si="753">IFERROR(IF(AS231=0,0,AS231-AR231),0)</f>
        <v>0</v>
      </c>
      <c r="AU231" s="49">
        <f>_xlfn.IFNA(VLOOKUP($I231,'ประกาศราคาZ-Makro'!$A:$L,12,FALSE),0)</f>
        <v>0</v>
      </c>
      <c r="AV231" s="47">
        <v>0</v>
      </c>
      <c r="AW231" s="63">
        <v>0</v>
      </c>
      <c r="AX231" s="50">
        <f t="shared" ref="AX231" si="754">IFERROR(IF(AW231=0,0,AW231-AV231),0)</f>
        <v>0</v>
      </c>
      <c r="AY231" s="49">
        <f>_xlfn.IFNA(VLOOKUP($I231,'ประกาศราคาZ-Makro'!$A:$M,13,FALSE),0)</f>
        <v>0</v>
      </c>
      <c r="AZ231" s="47">
        <v>0</v>
      </c>
      <c r="BA231" s="63">
        <v>0</v>
      </c>
      <c r="BB231" s="50">
        <f t="shared" ref="BB231" si="755">IFERROR(IF(BA231=0,0,BA231-AZ231),0)</f>
        <v>0</v>
      </c>
      <c r="BC231" s="76"/>
      <c r="BD231" s="2"/>
    </row>
    <row r="232" spans="1:56" x14ac:dyDescent="0.4">
      <c r="A232" s="2" t="s">
        <v>1038</v>
      </c>
      <c r="B232" s="2" t="s">
        <v>1035</v>
      </c>
      <c r="C232" s="2" t="s">
        <v>1037</v>
      </c>
      <c r="D232" s="2" t="s">
        <v>1039</v>
      </c>
      <c r="E232" s="45" t="s">
        <v>1212</v>
      </c>
      <c r="F232" s="46"/>
      <c r="G232" s="42" t="s">
        <v>1723</v>
      </c>
      <c r="H232" s="48" t="s">
        <v>43</v>
      </c>
      <c r="I232" s="58"/>
      <c r="J232" s="57">
        <v>0</v>
      </c>
      <c r="K232" s="49">
        <f>_xlfn.IFNA(VLOOKUP($I232,'ประกาศราคาZ-Makro'!$A:$K,4,FALSE),0)</f>
        <v>0</v>
      </c>
      <c r="L232" s="47">
        <v>154</v>
      </c>
      <c r="M232" s="63">
        <v>154</v>
      </c>
      <c r="N232" s="50">
        <f t="shared" ref="N232" si="756">IFERROR(IF(M232=0,0,M232-L232),0)</f>
        <v>0</v>
      </c>
      <c r="O232" s="49">
        <f>_xlfn.IFNA(VLOOKUP($I232,'ประกาศราคาZ-Makro'!$A:$K,5,FALSE),0)</f>
        <v>0</v>
      </c>
      <c r="P232" s="47">
        <v>154</v>
      </c>
      <c r="Q232" s="63">
        <v>154</v>
      </c>
      <c r="R232" s="50">
        <f t="shared" ref="R232" si="757">IFERROR(IF(Q232=0,0,Q232-P232),0)</f>
        <v>0</v>
      </c>
      <c r="S232" s="49">
        <f>_xlfn.IFNA(VLOOKUP($I232,'ประกาศราคาZ-Makro'!$A:$K,6,FALSE),0)</f>
        <v>0</v>
      </c>
      <c r="T232" s="47">
        <v>170</v>
      </c>
      <c r="U232" s="63">
        <v>168</v>
      </c>
      <c r="V232" s="50">
        <f t="shared" ref="V232" si="758">IFERROR(IF(U232=0,0,U232-T232),0)</f>
        <v>-2</v>
      </c>
      <c r="W232" s="49">
        <f>_xlfn.IFNA(VLOOKUP($I232,'ประกาศราคาZ-Makro'!$A:$K,7,FALSE),0)</f>
        <v>0</v>
      </c>
      <c r="X232" s="47">
        <v>160</v>
      </c>
      <c r="Y232" s="63">
        <v>160</v>
      </c>
      <c r="Z232" s="50">
        <f t="shared" ref="Z232" si="759">IFERROR(IF(Y232=0,0,Y232-X232),0)</f>
        <v>0</v>
      </c>
      <c r="AA232" s="49">
        <f>_xlfn.IFNA(VLOOKUP($I232,'ประกาศราคาZ-Makro'!$A:$K,8,FALSE),0)</f>
        <v>0</v>
      </c>
      <c r="AB232" s="47">
        <v>160</v>
      </c>
      <c r="AC232" s="63">
        <v>160</v>
      </c>
      <c r="AD232" s="50">
        <f t="shared" ref="AD232" si="760">IFERROR(IF(AC232=0,0,AC232-AB232),0)</f>
        <v>0</v>
      </c>
      <c r="AE232" s="49">
        <f>_xlfn.IFNA(VLOOKUP($I232,'ประกาศราคาZ-Makro'!$A:$K,9,FALSE),0)</f>
        <v>0</v>
      </c>
      <c r="AF232" s="47">
        <v>161</v>
      </c>
      <c r="AG232" s="63">
        <v>161</v>
      </c>
      <c r="AH232" s="50">
        <f t="shared" ref="AH232" si="761">IFERROR(IF(AG232=0,0,AG232-AF232),0)</f>
        <v>0</v>
      </c>
      <c r="AI232" s="49">
        <f>_xlfn.IFNA(VLOOKUP($I232,'ประกาศราคาZ-Makro'!$A:$K,9,FALSE),0)</f>
        <v>0</v>
      </c>
      <c r="AJ232" s="47"/>
      <c r="AK232" s="63"/>
      <c r="AL232" s="50">
        <f t="shared" si="625"/>
        <v>0</v>
      </c>
      <c r="AM232" s="49">
        <f>_xlfn.IFNA(VLOOKUP($I232,'ประกาศราคาZ-Makro'!$A:$K,10,FALSE),0)</f>
        <v>0</v>
      </c>
      <c r="AN232" s="47">
        <v>162</v>
      </c>
      <c r="AO232" s="36">
        <v>165</v>
      </c>
      <c r="AP232" s="72">
        <f t="shared" si="546"/>
        <v>3</v>
      </c>
      <c r="AQ232" s="49">
        <f>_xlfn.IFNA(VLOOKUP($I232,'ประกาศราคาZ-Makro'!$A:$K,11,FALSE),0)</f>
        <v>0</v>
      </c>
      <c r="AR232" s="47">
        <v>172</v>
      </c>
      <c r="AS232" s="63">
        <v>175</v>
      </c>
      <c r="AT232" s="50">
        <f t="shared" ref="AT232" si="762">IFERROR(IF(AS232=0,0,AS232-AR232),0)</f>
        <v>3</v>
      </c>
      <c r="AU232" s="49">
        <f>_xlfn.IFNA(VLOOKUP($I232,'ประกาศราคาZ-Makro'!$A:$L,12,FALSE),0)</f>
        <v>0</v>
      </c>
      <c r="AV232" s="47">
        <v>170</v>
      </c>
      <c r="AW232" s="63">
        <v>168</v>
      </c>
      <c r="AX232" s="50">
        <f t="shared" si="456"/>
        <v>-2</v>
      </c>
      <c r="AY232" s="49">
        <f>_xlfn.IFNA(VLOOKUP($I232,'ประกาศราคาZ-Makro'!$A:$M,13,FALSE),0)</f>
        <v>0</v>
      </c>
      <c r="AZ232" s="47">
        <v>170</v>
      </c>
      <c r="BA232" s="63">
        <v>168</v>
      </c>
      <c r="BB232" s="50">
        <f t="shared" si="700"/>
        <v>-2</v>
      </c>
      <c r="BC232" s="76"/>
      <c r="BD232" s="2"/>
    </row>
    <row r="233" spans="1:56" x14ac:dyDescent="0.4">
      <c r="A233" s="2" t="s">
        <v>1038</v>
      </c>
      <c r="B233" s="2" t="s">
        <v>1035</v>
      </c>
      <c r="C233" s="2" t="s">
        <v>1037</v>
      </c>
      <c r="D233" s="2" t="s">
        <v>1039</v>
      </c>
      <c r="E233" s="45" t="s">
        <v>590</v>
      </c>
      <c r="F233" s="73"/>
      <c r="G233" s="42" t="s">
        <v>591</v>
      </c>
      <c r="H233" s="48" t="s">
        <v>43</v>
      </c>
      <c r="I233" s="35"/>
      <c r="J233" s="56">
        <v>0</v>
      </c>
      <c r="K233" s="49">
        <f>_xlfn.IFNA(VLOOKUP($I233,'ประกาศราคาZ-Makro'!$A:$K,4,FALSE),0)</f>
        <v>0</v>
      </c>
      <c r="L233" s="47">
        <v>0</v>
      </c>
      <c r="M233" s="63">
        <v>0</v>
      </c>
      <c r="N233" s="50">
        <f>IFERROR(IF(M233=0,0,M233-L233),0)</f>
        <v>0</v>
      </c>
      <c r="O233" s="49">
        <f>_xlfn.IFNA(VLOOKUP($I233,'ประกาศราคาZ-Makro'!$A:$K,5,FALSE),0)</f>
        <v>0</v>
      </c>
      <c r="P233" s="47" t="s">
        <v>1090</v>
      </c>
      <c r="Q233" s="63" t="s">
        <v>1090</v>
      </c>
      <c r="R233" s="50">
        <f>IFERROR(IF(Q233=0,0,Q233-P233),0)</f>
        <v>0</v>
      </c>
      <c r="S233" s="49">
        <f>_xlfn.IFNA(VLOOKUP($I233,'ประกาศราคาZ-Makro'!$A:$K,6,FALSE),0)</f>
        <v>0</v>
      </c>
      <c r="T233" s="47">
        <v>0</v>
      </c>
      <c r="U233" s="63">
        <v>0</v>
      </c>
      <c r="V233" s="50">
        <f>IFERROR(IF(U233=0,0,U233-T233),0)</f>
        <v>0</v>
      </c>
      <c r="W233" s="49">
        <f>_xlfn.IFNA(VLOOKUP($I233,'ประกาศราคาZ-Makro'!$A:$K,7,FALSE),0)</f>
        <v>0</v>
      </c>
      <c r="X233" s="47">
        <v>0</v>
      </c>
      <c r="Y233" s="63">
        <v>0</v>
      </c>
      <c r="Z233" s="50">
        <f>IFERROR(IF(Y233=0,0,Y233-X233),0)</f>
        <v>0</v>
      </c>
      <c r="AA233" s="49">
        <f>_xlfn.IFNA(VLOOKUP($I233,'ประกาศราคาZ-Makro'!$A:$K,8,FALSE),0)</f>
        <v>0</v>
      </c>
      <c r="AB233" s="47">
        <v>0</v>
      </c>
      <c r="AC233" s="63">
        <v>0</v>
      </c>
      <c r="AD233" s="50">
        <f t="shared" ref="AD233:AD238" si="763">IFERROR(IF(AC233=0,0,AC233-AB233),0)</f>
        <v>0</v>
      </c>
      <c r="AE233" s="49">
        <f>_xlfn.IFNA(VLOOKUP($I233,'ประกาศราคาZ-Makro'!$A:$K,9,FALSE),0)</f>
        <v>0</v>
      </c>
      <c r="AF233" s="47" t="s">
        <v>1090</v>
      </c>
      <c r="AG233" s="63" t="s">
        <v>1090</v>
      </c>
      <c r="AH233" s="50">
        <f>IFERROR(IF(AG233=0,0,AG233-AF233),0)</f>
        <v>0</v>
      </c>
      <c r="AI233" s="49">
        <f>_xlfn.IFNA(VLOOKUP($I233,'ประกาศราคาZ-Makro'!$A:$K,9,FALSE),0)</f>
        <v>0</v>
      </c>
      <c r="AJ233" s="47"/>
      <c r="AK233" s="63"/>
      <c r="AL233" s="50">
        <f>IFERROR(IF(AK233=0,0,AK233-AJ233),0)</f>
        <v>0</v>
      </c>
      <c r="AM233" s="49">
        <f>_xlfn.IFNA(VLOOKUP($I233,'ประกาศราคาZ-Makro'!$A:$K,10,FALSE),0)</f>
        <v>0</v>
      </c>
      <c r="AN233" s="47">
        <v>131</v>
      </c>
      <c r="AO233" s="36">
        <v>134</v>
      </c>
      <c r="AP233" s="72">
        <f t="shared" ref="AP233:AP238" si="764">IFERROR(IF(AO233=0,0,AO233-AN233),0)</f>
        <v>3</v>
      </c>
      <c r="AQ233" s="49">
        <f>_xlfn.IFNA(VLOOKUP($I233,'ประกาศราคาZ-Makro'!$A:$K,11,FALSE),0)</f>
        <v>0</v>
      </c>
      <c r="AR233" s="47">
        <v>154</v>
      </c>
      <c r="AS233" s="63">
        <v>154</v>
      </c>
      <c r="AT233" s="50">
        <f>IFERROR(IF(AS233=0,0,AS233-AR233),0)</f>
        <v>0</v>
      </c>
      <c r="AU233" s="49">
        <f>_xlfn.IFNA(VLOOKUP($I233,'ประกาศราคาZ-Makro'!$A:$L,12,FALSE),0)</f>
        <v>0</v>
      </c>
      <c r="AV233" s="47">
        <v>0</v>
      </c>
      <c r="AW233" s="63">
        <v>0</v>
      </c>
      <c r="AX233" s="50">
        <f t="shared" ref="AX233:AX238" si="765">IFERROR(IF(AW233=0,0,AW233-AV233),0)</f>
        <v>0</v>
      </c>
      <c r="AY233" s="49">
        <f>_xlfn.IFNA(VLOOKUP($I233,'ประกาศราคาZ-Makro'!$A:$M,13,FALSE),0)</f>
        <v>0</v>
      </c>
      <c r="AZ233" s="47">
        <v>0</v>
      </c>
      <c r="BA233" s="63">
        <v>0</v>
      </c>
      <c r="BB233" s="50">
        <f t="shared" ref="BB233:BB238" si="766">IFERROR(IF(BA233=0,0,BA233-AZ233),0)</f>
        <v>0</v>
      </c>
      <c r="BC233" s="76"/>
      <c r="BD233" s="2"/>
    </row>
    <row r="234" spans="1:56" x14ac:dyDescent="0.4">
      <c r="A234" s="2" t="s">
        <v>1038</v>
      </c>
      <c r="B234" s="2" t="s">
        <v>1035</v>
      </c>
      <c r="C234" s="2" t="s">
        <v>1037</v>
      </c>
      <c r="D234" s="2" t="s">
        <v>1039</v>
      </c>
      <c r="E234" s="45" t="s">
        <v>531</v>
      </c>
      <c r="F234" s="46"/>
      <c r="G234" s="37" t="s">
        <v>532</v>
      </c>
      <c r="H234" s="34" t="s">
        <v>43</v>
      </c>
      <c r="I234" s="35"/>
      <c r="J234" s="56">
        <v>0</v>
      </c>
      <c r="K234" s="49">
        <f>_xlfn.IFNA(VLOOKUP($I234,'ประกาศราคาZ-Makro'!$A:$K,4,FALSE),0)</f>
        <v>0</v>
      </c>
      <c r="L234" s="47">
        <v>77</v>
      </c>
      <c r="M234" s="36">
        <v>77</v>
      </c>
      <c r="N234" s="50">
        <f>IFERROR(IF(M234=0,0,M234-L234),0)</f>
        <v>0</v>
      </c>
      <c r="O234" s="49">
        <f>_xlfn.IFNA(VLOOKUP($I234,'ประกาศราคาZ-Makro'!$A:$K,5,FALSE),0)</f>
        <v>0</v>
      </c>
      <c r="P234" s="47">
        <v>0</v>
      </c>
      <c r="Q234" s="36">
        <v>0</v>
      </c>
      <c r="R234" s="50">
        <f>IFERROR(IF(Q234=0,0,Q234-P234),0)</f>
        <v>0</v>
      </c>
      <c r="S234" s="49">
        <f>_xlfn.IFNA(VLOOKUP($I234,'ประกาศราคาZ-Makro'!$A:$K,6,FALSE),0)</f>
        <v>0</v>
      </c>
      <c r="T234" s="47">
        <v>108</v>
      </c>
      <c r="U234" s="36">
        <v>106</v>
      </c>
      <c r="V234" s="50">
        <f>IFERROR(IF(U234=0,0,U234-T234),0)</f>
        <v>-2</v>
      </c>
      <c r="W234" s="49">
        <f>_xlfn.IFNA(VLOOKUP($I234,'ประกาศราคาZ-Makro'!$A:$K,7,FALSE),0)</f>
        <v>0</v>
      </c>
      <c r="X234" s="47">
        <v>77</v>
      </c>
      <c r="Y234" s="36">
        <v>87</v>
      </c>
      <c r="Z234" s="50">
        <f>IFERROR(IF(Y234=0,0,Y234-X234),0)</f>
        <v>10</v>
      </c>
      <c r="AA234" s="49">
        <f>_xlfn.IFNA(VLOOKUP($I234,'ประกาศราคาZ-Makro'!$A:$K,8,FALSE),0)</f>
        <v>0</v>
      </c>
      <c r="AB234" s="47">
        <v>77</v>
      </c>
      <c r="AC234" s="36">
        <v>87</v>
      </c>
      <c r="AD234" s="50">
        <f t="shared" si="763"/>
        <v>10</v>
      </c>
      <c r="AE234" s="49">
        <f>_xlfn.IFNA(VLOOKUP($I234,'ประกาศราคาZ-Makro'!$A:$K,9,FALSE),0)</f>
        <v>0</v>
      </c>
      <c r="AF234" s="47" t="s">
        <v>1090</v>
      </c>
      <c r="AG234" s="36" t="s">
        <v>1090</v>
      </c>
      <c r="AH234" s="50">
        <f>IFERROR(IF(AG234=0,0,AG234-AF234),0)</f>
        <v>0</v>
      </c>
      <c r="AI234" s="49">
        <f>_xlfn.IFNA(VLOOKUP($I234,'ประกาศราคาZ-Makro'!$A:$K,9,FALSE),0)</f>
        <v>0</v>
      </c>
      <c r="AJ234" s="47"/>
      <c r="AK234" s="36"/>
      <c r="AL234" s="50">
        <f>IFERROR(IF(AK234=0,0,AK234-AJ234),0)</f>
        <v>0</v>
      </c>
      <c r="AM234" s="49">
        <f>_xlfn.IFNA(VLOOKUP($I234,'ประกาศราคาZ-Makro'!$A:$K,10,FALSE),0)</f>
        <v>0</v>
      </c>
      <c r="AN234" s="47">
        <v>56</v>
      </c>
      <c r="AO234" s="36">
        <v>56</v>
      </c>
      <c r="AP234" s="72">
        <f t="shared" si="764"/>
        <v>0</v>
      </c>
      <c r="AQ234" s="49">
        <f>_xlfn.IFNA(VLOOKUP($I234,'ประกาศราคาZ-Makro'!$A:$K,11,FALSE),0)</f>
        <v>0</v>
      </c>
      <c r="AR234" s="47">
        <v>141</v>
      </c>
      <c r="AS234" s="36">
        <v>143</v>
      </c>
      <c r="AT234" s="50">
        <f>IFERROR(IF(AS234=0,0,AS234-AR234),0)</f>
        <v>2</v>
      </c>
      <c r="AU234" s="49">
        <f>_xlfn.IFNA(VLOOKUP($I234,'ประกาศราคาZ-Makro'!$A:$L,12,FALSE),0)</f>
        <v>0</v>
      </c>
      <c r="AV234" s="47">
        <v>97</v>
      </c>
      <c r="AW234" s="36">
        <v>97</v>
      </c>
      <c r="AX234" s="50">
        <f t="shared" si="765"/>
        <v>0</v>
      </c>
      <c r="AY234" s="49">
        <f>_xlfn.IFNA(VLOOKUP($I234,'ประกาศราคาZ-Makro'!$A:$M,13,FALSE),0)</f>
        <v>0</v>
      </c>
      <c r="AZ234" s="47">
        <v>97</v>
      </c>
      <c r="BA234" s="36">
        <v>97</v>
      </c>
      <c r="BB234" s="50">
        <f t="shared" si="766"/>
        <v>0</v>
      </c>
      <c r="BC234" s="76"/>
      <c r="BD234" s="2"/>
    </row>
    <row r="235" spans="1:56" x14ac:dyDescent="0.4">
      <c r="A235" s="2" t="s">
        <v>1038</v>
      </c>
      <c r="B235" s="2" t="s">
        <v>1035</v>
      </c>
      <c r="C235" s="2" t="s">
        <v>1037</v>
      </c>
      <c r="D235" s="2" t="s">
        <v>1039</v>
      </c>
      <c r="E235" s="45" t="s">
        <v>1944</v>
      </c>
      <c r="F235" s="46"/>
      <c r="G235" s="37" t="s">
        <v>1945</v>
      </c>
      <c r="H235" s="34" t="s">
        <v>43</v>
      </c>
      <c r="I235" s="35"/>
      <c r="J235" s="56">
        <v>0</v>
      </c>
      <c r="K235" s="49">
        <f>_xlfn.IFNA(VLOOKUP($I235,'ประกาศราคาZ-Makro'!$A:$K,4,FALSE),0)</f>
        <v>0</v>
      </c>
      <c r="L235" s="47">
        <v>0</v>
      </c>
      <c r="M235" s="36">
        <v>0</v>
      </c>
      <c r="N235" s="50">
        <f>IFERROR(IF(M235=0,0,M235-L235),0)</f>
        <v>0</v>
      </c>
      <c r="O235" s="49">
        <f>_xlfn.IFNA(VLOOKUP($I235,'ประกาศราคาZ-Makro'!$A:$K,5,FALSE),0)</f>
        <v>0</v>
      </c>
      <c r="P235" s="47">
        <v>0</v>
      </c>
      <c r="Q235" s="36">
        <v>0</v>
      </c>
      <c r="R235" s="50">
        <f>IFERROR(IF(Q235=0,0,Q235-P235),0)</f>
        <v>0</v>
      </c>
      <c r="S235" s="49">
        <f>_xlfn.IFNA(VLOOKUP($I235,'ประกาศราคาZ-Makro'!$A:$K,6,FALSE),0)</f>
        <v>0</v>
      </c>
      <c r="T235" s="47">
        <v>0</v>
      </c>
      <c r="U235" s="36">
        <v>0</v>
      </c>
      <c r="V235" s="50">
        <f>IFERROR(IF(U235=0,0,U235-T235),0)</f>
        <v>0</v>
      </c>
      <c r="W235" s="49">
        <f>_xlfn.IFNA(VLOOKUP($I235,'ประกาศราคาZ-Makro'!$A:$K,7,FALSE),0)</f>
        <v>0</v>
      </c>
      <c r="X235" s="47">
        <v>67</v>
      </c>
      <c r="Y235" s="36">
        <v>77</v>
      </c>
      <c r="Z235" s="50">
        <f>IFERROR(IF(Y235=0,0,Y235-X235),0)</f>
        <v>10</v>
      </c>
      <c r="AA235" s="49">
        <f>_xlfn.IFNA(VLOOKUP($I235,'ประกาศราคาZ-Makro'!$A:$K,8,FALSE),0)</f>
        <v>0</v>
      </c>
      <c r="AB235" s="47">
        <v>67</v>
      </c>
      <c r="AC235" s="36">
        <v>77</v>
      </c>
      <c r="AD235" s="50">
        <f t="shared" si="763"/>
        <v>10</v>
      </c>
      <c r="AE235" s="49">
        <f>_xlfn.IFNA(VLOOKUP($I235,'ประกาศราคาZ-Makro'!$A:$K,9,FALSE),0)</f>
        <v>0</v>
      </c>
      <c r="AF235" s="47">
        <v>0</v>
      </c>
      <c r="AG235" s="36">
        <v>0</v>
      </c>
      <c r="AH235" s="50">
        <f>IFERROR(IF(AG235=0,0,AG235-AF235),0)</f>
        <v>0</v>
      </c>
      <c r="AI235" s="49">
        <f>_xlfn.IFNA(VLOOKUP($I235,'ประกาศราคาZ-Makro'!$A:$K,9,FALSE),0)</f>
        <v>0</v>
      </c>
      <c r="AJ235" s="47"/>
      <c r="AK235" s="36"/>
      <c r="AL235" s="50">
        <f>IFERROR(IF(AK235=0,0,AK235-AJ235),0)</f>
        <v>0</v>
      </c>
      <c r="AM235" s="49">
        <f>_xlfn.IFNA(VLOOKUP($I235,'ประกาศราคาZ-Makro'!$A:$K,10,FALSE),0)</f>
        <v>0</v>
      </c>
      <c r="AN235" s="47">
        <v>0</v>
      </c>
      <c r="AO235" s="36">
        <v>0</v>
      </c>
      <c r="AP235" s="72">
        <f t="shared" si="764"/>
        <v>0</v>
      </c>
      <c r="AQ235" s="49">
        <f>_xlfn.IFNA(VLOOKUP($I235,'ประกาศราคาZ-Makro'!$A:$K,11,FALSE),0)</f>
        <v>0</v>
      </c>
      <c r="AR235" s="47">
        <v>0</v>
      </c>
      <c r="AS235" s="36">
        <v>0</v>
      </c>
      <c r="AT235" s="50">
        <f>IFERROR(IF(AS235=0,0,AS235-AR235),0)</f>
        <v>0</v>
      </c>
      <c r="AU235" s="49">
        <f>_xlfn.IFNA(VLOOKUP($I235,'ประกาศราคาZ-Makro'!$A:$L,12,FALSE),0)</f>
        <v>0</v>
      </c>
      <c r="AV235" s="47">
        <v>0</v>
      </c>
      <c r="AW235" s="36">
        <v>0</v>
      </c>
      <c r="AX235" s="50">
        <f t="shared" si="765"/>
        <v>0</v>
      </c>
      <c r="AY235" s="49">
        <f>_xlfn.IFNA(VLOOKUP($I235,'ประกาศราคาZ-Makro'!$A:$M,13,FALSE),0)</f>
        <v>0</v>
      </c>
      <c r="AZ235" s="47">
        <v>0</v>
      </c>
      <c r="BA235" s="36">
        <v>0</v>
      </c>
      <c r="BB235" s="50">
        <f t="shared" si="766"/>
        <v>0</v>
      </c>
      <c r="BC235" s="76"/>
      <c r="BD235" s="2"/>
    </row>
    <row r="236" spans="1:56" x14ac:dyDescent="0.4">
      <c r="A236" s="2" t="s">
        <v>1038</v>
      </c>
      <c r="B236" s="2" t="s">
        <v>1035</v>
      </c>
      <c r="C236" s="2" t="s">
        <v>1037</v>
      </c>
      <c r="D236" s="2" t="s">
        <v>1039</v>
      </c>
      <c r="E236" s="45" t="s">
        <v>780</v>
      </c>
      <c r="F236" s="46"/>
      <c r="G236" s="42" t="s">
        <v>781</v>
      </c>
      <c r="H236" s="34" t="s">
        <v>43</v>
      </c>
      <c r="I236" s="35"/>
      <c r="J236" s="56">
        <v>0</v>
      </c>
      <c r="K236" s="49">
        <f>_xlfn.IFNA(VLOOKUP($I236,'ประกาศราคาZ-Makro'!$A:$K,4,FALSE),0)</f>
        <v>0</v>
      </c>
      <c r="L236" s="47">
        <v>0</v>
      </c>
      <c r="M236" s="36">
        <v>0</v>
      </c>
      <c r="N236" s="50">
        <f>IFERROR(IF(M236=0,0,M236-L236),0)</f>
        <v>0</v>
      </c>
      <c r="O236" s="49">
        <f>_xlfn.IFNA(VLOOKUP($I236,'ประกาศราคาZ-Makro'!$A:$K,5,FALSE),0)</f>
        <v>0</v>
      </c>
      <c r="P236" s="47">
        <v>0</v>
      </c>
      <c r="Q236" s="36">
        <v>0</v>
      </c>
      <c r="R236" s="50">
        <f>IFERROR(IF(Q236=0,0,Q236-P236),0)</f>
        <v>0</v>
      </c>
      <c r="S236" s="49">
        <f>_xlfn.IFNA(VLOOKUP($I236,'ประกาศราคาZ-Makro'!$A:$K,6,FALSE),0)</f>
        <v>0</v>
      </c>
      <c r="T236" s="47">
        <v>0</v>
      </c>
      <c r="U236" s="36">
        <v>0</v>
      </c>
      <c r="V236" s="50">
        <f>IFERROR(IF(U236=0,0,U236-T236),0)</f>
        <v>0</v>
      </c>
      <c r="W236" s="49">
        <f>_xlfn.IFNA(VLOOKUP($I236,'ประกาศราคาZ-Makro'!$A:$K,7,FALSE),0)</f>
        <v>0</v>
      </c>
      <c r="X236" s="47">
        <v>0</v>
      </c>
      <c r="Y236" s="36">
        <v>0</v>
      </c>
      <c r="Z236" s="50">
        <f>IFERROR(IF(Y236=0,0,Y236-X236),0)</f>
        <v>0</v>
      </c>
      <c r="AA236" s="49">
        <f>_xlfn.IFNA(VLOOKUP($I236,'ประกาศราคาZ-Makro'!$A:$K,8,FALSE),0)</f>
        <v>0</v>
      </c>
      <c r="AB236" s="47">
        <v>0</v>
      </c>
      <c r="AC236" s="36">
        <v>0</v>
      </c>
      <c r="AD236" s="50">
        <f t="shared" si="763"/>
        <v>0</v>
      </c>
      <c r="AE236" s="49">
        <f>_xlfn.IFNA(VLOOKUP($I236,'ประกาศราคาZ-Makro'!$A:$K,9,FALSE),0)</f>
        <v>0</v>
      </c>
      <c r="AF236" s="47">
        <v>0</v>
      </c>
      <c r="AG236" s="36">
        <v>0</v>
      </c>
      <c r="AH236" s="50">
        <f>IFERROR(IF(AG236=0,0,AG236-AF236),0)</f>
        <v>0</v>
      </c>
      <c r="AI236" s="49">
        <f>_xlfn.IFNA(VLOOKUP($I236,'ประกาศราคาZ-Makro'!$A:$K,9,FALSE),0)</f>
        <v>0</v>
      </c>
      <c r="AJ236" s="47"/>
      <c r="AK236" s="36"/>
      <c r="AL236" s="50">
        <f>IFERROR(IF(AK236=0,0,AK236-AJ236),0)</f>
        <v>0</v>
      </c>
      <c r="AM236" s="49">
        <f>_xlfn.IFNA(VLOOKUP($I236,'ประกาศราคาZ-Makro'!$A:$K,10,FALSE),0)</f>
        <v>0</v>
      </c>
      <c r="AN236" s="47">
        <v>4</v>
      </c>
      <c r="AO236" s="36">
        <v>4</v>
      </c>
      <c r="AP236" s="72">
        <f t="shared" si="764"/>
        <v>0</v>
      </c>
      <c r="AQ236" s="49">
        <f>_xlfn.IFNA(VLOOKUP($I236,'ประกาศราคาZ-Makro'!$A:$K,11,FALSE),0)</f>
        <v>0</v>
      </c>
      <c r="AR236" s="47">
        <v>0</v>
      </c>
      <c r="AS236" s="36">
        <v>0</v>
      </c>
      <c r="AT236" s="50">
        <f>IFERROR(IF(AS236=0,0,AS236-AR236),0)</f>
        <v>0</v>
      </c>
      <c r="AU236" s="49">
        <f>_xlfn.IFNA(VLOOKUP($I236,'ประกาศราคาZ-Makro'!$A:$L,12,FALSE),0)</f>
        <v>0</v>
      </c>
      <c r="AV236" s="47">
        <v>0</v>
      </c>
      <c r="AW236" s="36">
        <v>0</v>
      </c>
      <c r="AX236" s="50">
        <f t="shared" si="765"/>
        <v>0</v>
      </c>
      <c r="AY236" s="49">
        <f>_xlfn.IFNA(VLOOKUP($I236,'ประกาศราคาZ-Makro'!$A:$M,13,FALSE),0)</f>
        <v>0</v>
      </c>
      <c r="AZ236" s="47">
        <v>0</v>
      </c>
      <c r="BA236" s="36">
        <v>0</v>
      </c>
      <c r="BB236" s="50">
        <f t="shared" si="766"/>
        <v>0</v>
      </c>
      <c r="BC236" s="76"/>
      <c r="BD236" s="2"/>
    </row>
    <row r="237" spans="1:56" x14ac:dyDescent="0.4">
      <c r="A237" s="2" t="s">
        <v>1038</v>
      </c>
      <c r="B237" s="2" t="s">
        <v>1035</v>
      </c>
      <c r="C237" s="2" t="s">
        <v>1037</v>
      </c>
      <c r="D237" s="2" t="s">
        <v>1039</v>
      </c>
      <c r="E237" s="45" t="s">
        <v>1127</v>
      </c>
      <c r="F237" s="46"/>
      <c r="G237" s="42" t="s">
        <v>1125</v>
      </c>
      <c r="H237" s="48" t="s">
        <v>43</v>
      </c>
      <c r="I237" s="35"/>
      <c r="J237" s="56">
        <v>0</v>
      </c>
      <c r="K237" s="49">
        <f>_xlfn.IFNA(VLOOKUP($I237,'ประกาศราคาZ-Makro'!$A:$K,4,FALSE),0)</f>
        <v>0</v>
      </c>
      <c r="L237" s="47">
        <v>0</v>
      </c>
      <c r="M237" s="36">
        <v>0</v>
      </c>
      <c r="N237" s="50">
        <f t="shared" ref="N237" si="767">IFERROR(IF(M237=0,0,M237-L237),0)</f>
        <v>0</v>
      </c>
      <c r="O237" s="49">
        <f>_xlfn.IFNA(VLOOKUP($I237,'ประกาศราคาZ-Makro'!$A:$K,5,FALSE),0)</f>
        <v>0</v>
      </c>
      <c r="P237" s="47">
        <v>0</v>
      </c>
      <c r="Q237" s="36">
        <v>0</v>
      </c>
      <c r="R237" s="50">
        <f t="shared" ref="R237" si="768">IFERROR(IF(Q237=0,0,Q237-P237),0)</f>
        <v>0</v>
      </c>
      <c r="S237" s="49">
        <f>_xlfn.IFNA(VLOOKUP($I237,'ประกาศราคาZ-Makro'!$A:$K,6,FALSE),0)</f>
        <v>0</v>
      </c>
      <c r="T237" s="47">
        <v>0</v>
      </c>
      <c r="U237" s="36">
        <v>0</v>
      </c>
      <c r="V237" s="50">
        <f t="shared" ref="V237" si="769">IFERROR(IF(U237=0,0,U237-T237),0)</f>
        <v>0</v>
      </c>
      <c r="W237" s="49">
        <f>_xlfn.IFNA(VLOOKUP($I237,'ประกาศราคาZ-Makro'!$A:$K,7,FALSE),0)</f>
        <v>0</v>
      </c>
      <c r="X237" s="47">
        <v>0</v>
      </c>
      <c r="Y237" s="36">
        <v>0</v>
      </c>
      <c r="Z237" s="50">
        <f t="shared" ref="Z237" si="770">IFERROR(IF(Y237=0,0,Y237-X237),0)</f>
        <v>0</v>
      </c>
      <c r="AA237" s="49">
        <f>_xlfn.IFNA(VLOOKUP($I237,'ประกาศราคาZ-Makro'!$A:$K,8,FALSE),0)</f>
        <v>0</v>
      </c>
      <c r="AB237" s="47">
        <v>0</v>
      </c>
      <c r="AC237" s="36">
        <v>0</v>
      </c>
      <c r="AD237" s="50">
        <f t="shared" si="763"/>
        <v>0</v>
      </c>
      <c r="AE237" s="49">
        <f>_xlfn.IFNA(VLOOKUP($I237,'ประกาศราคาZ-Makro'!$A:$K,9,FALSE),0)</f>
        <v>0</v>
      </c>
      <c r="AF237" s="47">
        <v>0</v>
      </c>
      <c r="AG237" s="36">
        <v>0</v>
      </c>
      <c r="AH237" s="50">
        <f t="shared" ref="AH237" si="771">IFERROR(IF(AG237=0,0,AG237-AF237),0)</f>
        <v>0</v>
      </c>
      <c r="AI237" s="49">
        <f>_xlfn.IFNA(VLOOKUP($I237,'ประกาศราคาZ-Makro'!$A:$K,9,FALSE),0)</f>
        <v>0</v>
      </c>
      <c r="AJ237" s="47"/>
      <c r="AK237" s="36"/>
      <c r="AL237" s="50">
        <f t="shared" ref="AL237" si="772">IFERROR(IF(AK237=0,0,AK237-AJ237),0)</f>
        <v>0</v>
      </c>
      <c r="AM237" s="49">
        <f>_xlfn.IFNA(VLOOKUP($I237,'ประกาศราคาZ-Makro'!$A:$K,10,FALSE),0)</f>
        <v>0</v>
      </c>
      <c r="AN237" s="47">
        <v>159</v>
      </c>
      <c r="AO237" s="36">
        <v>162</v>
      </c>
      <c r="AP237" s="72">
        <f t="shared" si="764"/>
        <v>3</v>
      </c>
      <c r="AQ237" s="49">
        <f>_xlfn.IFNA(VLOOKUP($I237,'ประกาศราคาZ-Makro'!$A:$K,11,FALSE),0)</f>
        <v>0</v>
      </c>
      <c r="AR237" s="47">
        <v>0</v>
      </c>
      <c r="AS237" s="36">
        <v>0</v>
      </c>
      <c r="AT237" s="50">
        <f t="shared" ref="AT237" si="773">IFERROR(IF(AS237=0,0,AS237-AR237),0)</f>
        <v>0</v>
      </c>
      <c r="AU237" s="49">
        <f>_xlfn.IFNA(VLOOKUP($I237,'ประกาศราคาZ-Makro'!$A:$L,12,FALSE),0)</f>
        <v>0</v>
      </c>
      <c r="AV237" s="47">
        <v>0</v>
      </c>
      <c r="AW237" s="36">
        <v>0</v>
      </c>
      <c r="AX237" s="50">
        <f t="shared" si="765"/>
        <v>0</v>
      </c>
      <c r="AY237" s="49">
        <f>_xlfn.IFNA(VLOOKUP($I237,'ประกาศราคาZ-Makro'!$A:$M,13,FALSE),0)</f>
        <v>0</v>
      </c>
      <c r="AZ237" s="47">
        <v>0</v>
      </c>
      <c r="BA237" s="36">
        <v>0</v>
      </c>
      <c r="BB237" s="50">
        <f t="shared" si="766"/>
        <v>0</v>
      </c>
      <c r="BC237" s="76"/>
      <c r="BD237" s="2"/>
    </row>
    <row r="238" spans="1:56" x14ac:dyDescent="0.4">
      <c r="A238" s="2" t="s">
        <v>1038</v>
      </c>
      <c r="B238" s="2" t="s">
        <v>1035</v>
      </c>
      <c r="C238" s="2" t="s">
        <v>1037</v>
      </c>
      <c r="D238" s="2" t="s">
        <v>1039</v>
      </c>
      <c r="E238" s="45" t="s">
        <v>170</v>
      </c>
      <c r="F238" s="73" t="s">
        <v>171</v>
      </c>
      <c r="G238" s="41" t="s">
        <v>172</v>
      </c>
      <c r="H238" s="48" t="s">
        <v>43</v>
      </c>
      <c r="I238" s="35"/>
      <c r="J238" s="56">
        <v>0</v>
      </c>
      <c r="K238" s="49">
        <f>_xlfn.IFNA(VLOOKUP($I238,'ประกาศราคาZ-Makro'!$A:$K,4,FALSE),0)</f>
        <v>0</v>
      </c>
      <c r="L238" s="47">
        <v>190</v>
      </c>
      <c r="M238" s="36">
        <v>190</v>
      </c>
      <c r="N238" s="50">
        <f>IFERROR(IF(M238=0,0,M238-L238),0)</f>
        <v>0</v>
      </c>
      <c r="O238" s="49">
        <f>_xlfn.IFNA(VLOOKUP($I238,'ประกาศราคาZ-Makro'!$A:$K,5,FALSE),0)</f>
        <v>0</v>
      </c>
      <c r="P238" s="47">
        <v>191</v>
      </c>
      <c r="Q238" s="36">
        <v>191</v>
      </c>
      <c r="R238" s="50">
        <f>IFERROR(IF(Q238=0,0,Q238-P238),0)</f>
        <v>0</v>
      </c>
      <c r="S238" s="49">
        <f>_xlfn.IFNA(VLOOKUP($I238,'ประกาศราคาZ-Makro'!$A:$K,6,FALSE),0)</f>
        <v>0</v>
      </c>
      <c r="T238" s="47">
        <v>168</v>
      </c>
      <c r="U238" s="36">
        <v>166</v>
      </c>
      <c r="V238" s="50">
        <f>IFERROR(IF(U238=0,0,U238-T238),0)</f>
        <v>-2</v>
      </c>
      <c r="W238" s="49">
        <f>_xlfn.IFNA(VLOOKUP($I238,'ประกาศราคาZ-Makro'!$A:$K,7,FALSE),0)</f>
        <v>0</v>
      </c>
      <c r="X238" s="47">
        <v>163</v>
      </c>
      <c r="Y238" s="36">
        <v>163</v>
      </c>
      <c r="Z238" s="50">
        <f>IFERROR(IF(Y238=0,0,Y238-X238),0)</f>
        <v>0</v>
      </c>
      <c r="AA238" s="49">
        <f>_xlfn.IFNA(VLOOKUP($I238,'ประกาศราคาZ-Makro'!$A:$K,8,FALSE),0)</f>
        <v>0</v>
      </c>
      <c r="AB238" s="47">
        <v>163</v>
      </c>
      <c r="AC238" s="36">
        <v>163</v>
      </c>
      <c r="AD238" s="50">
        <f t="shared" si="763"/>
        <v>0</v>
      </c>
      <c r="AE238" s="49">
        <f>_xlfn.IFNA(VLOOKUP($I238,'ประกาศราคาZ-Makro'!$A:$K,9,FALSE),0)</f>
        <v>0</v>
      </c>
      <c r="AF238" s="47">
        <v>0</v>
      </c>
      <c r="AG238" s="36">
        <v>0</v>
      </c>
      <c r="AH238" s="50">
        <f>IFERROR(IF(AG238=0,0,AG238-AF238),0)</f>
        <v>0</v>
      </c>
      <c r="AI238" s="49">
        <f>_xlfn.IFNA(VLOOKUP($I238,'ประกาศราคาZ-Makro'!$A:$K,9,FALSE),0)</f>
        <v>0</v>
      </c>
      <c r="AJ238" s="47"/>
      <c r="AK238" s="36"/>
      <c r="AL238" s="50">
        <f>IFERROR(IF(AK238=0,0,AK238-AJ238),0)</f>
        <v>0</v>
      </c>
      <c r="AM238" s="49">
        <f>_xlfn.IFNA(VLOOKUP($I238,'ประกาศราคาZ-Makro'!$A:$K,10,FALSE),0)</f>
        <v>0</v>
      </c>
      <c r="AN238" s="47">
        <v>159</v>
      </c>
      <c r="AO238" s="36">
        <v>159</v>
      </c>
      <c r="AP238" s="72">
        <f t="shared" si="764"/>
        <v>0</v>
      </c>
      <c r="AQ238" s="49">
        <f>_xlfn.IFNA(VLOOKUP($I238,'ประกาศราคาZ-Makro'!$A:$K,11,FALSE),0)</f>
        <v>0</v>
      </c>
      <c r="AR238" s="47">
        <v>164</v>
      </c>
      <c r="AS238" s="36">
        <v>167</v>
      </c>
      <c r="AT238" s="50">
        <f>IFERROR(IF(AS238=0,0,AS238-AR238),0)</f>
        <v>3</v>
      </c>
      <c r="AU238" s="49">
        <f>_xlfn.IFNA(VLOOKUP($I238,'ประกาศราคาZ-Makro'!$A:$L,12,FALSE),0)</f>
        <v>0</v>
      </c>
      <c r="AV238" s="47">
        <v>168</v>
      </c>
      <c r="AW238" s="36">
        <v>166</v>
      </c>
      <c r="AX238" s="50">
        <f t="shared" si="765"/>
        <v>-2</v>
      </c>
      <c r="AY238" s="49">
        <f>_xlfn.IFNA(VLOOKUP($I238,'ประกาศราคาZ-Makro'!$A:$M,13,FALSE),0)</f>
        <v>0</v>
      </c>
      <c r="AZ238" s="47">
        <v>168</v>
      </c>
      <c r="BA238" s="36">
        <v>166</v>
      </c>
      <c r="BB238" s="50">
        <f t="shared" si="766"/>
        <v>-2</v>
      </c>
      <c r="BC238" s="76"/>
      <c r="BD238" s="2"/>
    </row>
    <row r="239" spans="1:56" x14ac:dyDescent="0.4">
      <c r="A239" s="2" t="s">
        <v>1038</v>
      </c>
      <c r="B239" s="2" t="s">
        <v>1035</v>
      </c>
      <c r="C239" s="2" t="s">
        <v>1037</v>
      </c>
      <c r="D239" s="2" t="s">
        <v>1039</v>
      </c>
      <c r="E239" s="45" t="s">
        <v>166</v>
      </c>
      <c r="F239" s="46"/>
      <c r="G239" s="42" t="s">
        <v>167</v>
      </c>
      <c r="H239" s="34" t="s">
        <v>43</v>
      </c>
      <c r="I239" s="35"/>
      <c r="J239" s="56">
        <v>0</v>
      </c>
      <c r="K239" s="49">
        <f>_xlfn.IFNA(VLOOKUP($I239,'ประกาศราคาZ-Makro'!$A:$K,4,FALSE),0)</f>
        <v>0</v>
      </c>
      <c r="L239" s="47">
        <v>190</v>
      </c>
      <c r="M239" s="36">
        <v>190</v>
      </c>
      <c r="N239" s="50">
        <f t="shared" si="429"/>
        <v>0</v>
      </c>
      <c r="O239" s="49">
        <f>_xlfn.IFNA(VLOOKUP($I239,'ประกาศราคาZ-Makro'!$A:$K,5,FALSE),0)</f>
        <v>0</v>
      </c>
      <c r="P239" s="47">
        <v>191</v>
      </c>
      <c r="Q239" s="36">
        <v>191</v>
      </c>
      <c r="R239" s="50">
        <f t="shared" si="467"/>
        <v>0</v>
      </c>
      <c r="S239" s="49">
        <f>_xlfn.IFNA(VLOOKUP($I239,'ประกาศราคาZ-Makro'!$A:$K,6,FALSE),0)</f>
        <v>0</v>
      </c>
      <c r="T239" s="47">
        <v>168</v>
      </c>
      <c r="U239" s="36">
        <v>166</v>
      </c>
      <c r="V239" s="50">
        <f t="shared" si="464"/>
        <v>-2</v>
      </c>
      <c r="W239" s="49">
        <f>_xlfn.IFNA(VLOOKUP($I239,'ประกาศราคาZ-Makro'!$A:$K,7,FALSE),0)</f>
        <v>0</v>
      </c>
      <c r="X239" s="47">
        <v>0</v>
      </c>
      <c r="Y239" s="36">
        <v>0</v>
      </c>
      <c r="Z239" s="50">
        <f t="shared" si="465"/>
        <v>0</v>
      </c>
      <c r="AA239" s="49">
        <f>_xlfn.IFNA(VLOOKUP($I239,'ประกาศราคาZ-Makro'!$A:$K,8,FALSE),0)</f>
        <v>0</v>
      </c>
      <c r="AB239" s="47">
        <v>163</v>
      </c>
      <c r="AC239" s="36">
        <v>163</v>
      </c>
      <c r="AD239" s="50">
        <f t="shared" si="466"/>
        <v>0</v>
      </c>
      <c r="AE239" s="49">
        <f>_xlfn.IFNA(VLOOKUP($I239,'ประกาศราคาZ-Makro'!$A:$K,9,FALSE),0)</f>
        <v>0</v>
      </c>
      <c r="AF239" s="47">
        <v>170</v>
      </c>
      <c r="AG239" s="36">
        <v>170</v>
      </c>
      <c r="AH239" s="50">
        <f t="shared" si="468"/>
        <v>0</v>
      </c>
      <c r="AI239" s="49">
        <f>_xlfn.IFNA(VLOOKUP($I239,'ประกาศราคาZ-Makro'!$A:$K,9,FALSE),0)</f>
        <v>0</v>
      </c>
      <c r="AJ239" s="47"/>
      <c r="AK239" s="36"/>
      <c r="AL239" s="50">
        <f t="shared" ref="AL239:AL324" si="774">IFERROR(IF(AK239=0,0,AK239-AJ239),0)</f>
        <v>0</v>
      </c>
      <c r="AM239" s="49">
        <f>_xlfn.IFNA(VLOOKUP($I239,'ประกาศราคาZ-Makro'!$A:$K,10,FALSE),0)</f>
        <v>0</v>
      </c>
      <c r="AN239" s="47">
        <v>0</v>
      </c>
      <c r="AO239" s="36">
        <v>0</v>
      </c>
      <c r="AP239" s="72">
        <f t="shared" si="546"/>
        <v>0</v>
      </c>
      <c r="AQ239" s="49">
        <f>_xlfn.IFNA(VLOOKUP($I239,'ประกาศราคาZ-Makro'!$A:$K,11,FALSE),0)</f>
        <v>0</v>
      </c>
      <c r="AR239" s="47">
        <v>164</v>
      </c>
      <c r="AS239" s="36">
        <v>167</v>
      </c>
      <c r="AT239" s="50">
        <f t="shared" si="469"/>
        <v>3</v>
      </c>
      <c r="AU239" s="49">
        <f>_xlfn.IFNA(VLOOKUP($I239,'ประกาศราคาZ-Makro'!$A:$L,12,FALSE),0)</f>
        <v>0</v>
      </c>
      <c r="AV239" s="47">
        <v>168</v>
      </c>
      <c r="AW239" s="36">
        <v>166</v>
      </c>
      <c r="AX239" s="50">
        <f t="shared" si="456"/>
        <v>-2</v>
      </c>
      <c r="AY239" s="49">
        <f>_xlfn.IFNA(VLOOKUP($I239,'ประกาศราคาZ-Makro'!$A:$M,13,FALSE),0)</f>
        <v>0</v>
      </c>
      <c r="AZ239" s="47">
        <v>168</v>
      </c>
      <c r="BA239" s="36">
        <v>166</v>
      </c>
      <c r="BB239" s="50">
        <f t="shared" si="700"/>
        <v>-2</v>
      </c>
      <c r="BC239" s="76"/>
      <c r="BD239" s="2"/>
    </row>
    <row r="240" spans="1:56" x14ac:dyDescent="0.4">
      <c r="A240" s="2" t="s">
        <v>1038</v>
      </c>
      <c r="B240" s="2" t="s">
        <v>1035</v>
      </c>
      <c r="C240" s="2" t="s">
        <v>1037</v>
      </c>
      <c r="D240" s="2" t="s">
        <v>1039</v>
      </c>
      <c r="E240" s="45" t="s">
        <v>168</v>
      </c>
      <c r="F240" s="46"/>
      <c r="G240" s="42" t="s">
        <v>169</v>
      </c>
      <c r="H240" s="34" t="s">
        <v>43</v>
      </c>
      <c r="I240" s="35"/>
      <c r="J240" s="56">
        <v>0</v>
      </c>
      <c r="K240" s="49">
        <f>_xlfn.IFNA(VLOOKUP($I240,'ประกาศราคาZ-Makro'!$A:$K,4,FALSE),0)</f>
        <v>0</v>
      </c>
      <c r="L240" s="47">
        <v>0</v>
      </c>
      <c r="M240" s="36">
        <v>0</v>
      </c>
      <c r="N240" s="50">
        <f t="shared" si="429"/>
        <v>0</v>
      </c>
      <c r="O240" s="49">
        <f>_xlfn.IFNA(VLOOKUP($I240,'ประกาศราคาZ-Makro'!$A:$K,5,FALSE),0)</f>
        <v>0</v>
      </c>
      <c r="P240" s="47">
        <v>0</v>
      </c>
      <c r="Q240" s="36">
        <v>0</v>
      </c>
      <c r="R240" s="50">
        <f t="shared" si="467"/>
        <v>0</v>
      </c>
      <c r="S240" s="49">
        <f>_xlfn.IFNA(VLOOKUP($I240,'ประกาศราคาZ-Makro'!$A:$K,6,FALSE),0)</f>
        <v>0</v>
      </c>
      <c r="T240" s="47">
        <v>0</v>
      </c>
      <c r="U240" s="36">
        <v>0</v>
      </c>
      <c r="V240" s="50">
        <f t="shared" si="464"/>
        <v>0</v>
      </c>
      <c r="W240" s="49">
        <f>_xlfn.IFNA(VLOOKUP($I240,'ประกาศราคาZ-Makro'!$A:$K,7,FALSE),0)</f>
        <v>0</v>
      </c>
      <c r="X240" s="47">
        <v>0</v>
      </c>
      <c r="Y240" s="36">
        <v>0</v>
      </c>
      <c r="Z240" s="50">
        <f t="shared" si="465"/>
        <v>0</v>
      </c>
      <c r="AA240" s="49">
        <f>_xlfn.IFNA(VLOOKUP($I240,'ประกาศราคาZ-Makro'!$A:$K,8,FALSE),0)</f>
        <v>0</v>
      </c>
      <c r="AB240" s="47">
        <v>0</v>
      </c>
      <c r="AC240" s="36">
        <v>0</v>
      </c>
      <c r="AD240" s="50">
        <f t="shared" si="466"/>
        <v>0</v>
      </c>
      <c r="AE240" s="49">
        <f>_xlfn.IFNA(VLOOKUP($I240,'ประกาศราคาZ-Makro'!$A:$K,9,FALSE),0)</f>
        <v>0</v>
      </c>
      <c r="AF240" s="47">
        <v>0</v>
      </c>
      <c r="AG240" s="36">
        <v>0</v>
      </c>
      <c r="AH240" s="50">
        <f t="shared" si="468"/>
        <v>0</v>
      </c>
      <c r="AI240" s="49">
        <f>_xlfn.IFNA(VLOOKUP($I240,'ประกาศราคาZ-Makro'!$A:$K,9,FALSE),0)</f>
        <v>0</v>
      </c>
      <c r="AJ240" s="47"/>
      <c r="AK240" s="36"/>
      <c r="AL240" s="50">
        <f t="shared" si="774"/>
        <v>0</v>
      </c>
      <c r="AM240" s="49">
        <f>_xlfn.IFNA(VLOOKUP($I240,'ประกาศราคาZ-Makro'!$A:$K,10,FALSE),0)</f>
        <v>0</v>
      </c>
      <c r="AN240" s="47">
        <v>0</v>
      </c>
      <c r="AO240" s="36">
        <v>0</v>
      </c>
      <c r="AP240" s="72">
        <f t="shared" si="546"/>
        <v>0</v>
      </c>
      <c r="AQ240" s="49">
        <f>_xlfn.IFNA(VLOOKUP($I240,'ประกาศราคาZ-Makro'!$A:$K,11,FALSE),0)</f>
        <v>0</v>
      </c>
      <c r="AR240" s="47">
        <v>0</v>
      </c>
      <c r="AS240" s="36">
        <v>0</v>
      </c>
      <c r="AT240" s="50">
        <f t="shared" si="469"/>
        <v>0</v>
      </c>
      <c r="AU240" s="49">
        <f>_xlfn.IFNA(VLOOKUP($I240,'ประกาศราคาZ-Makro'!$A:$L,12,FALSE),0)</f>
        <v>0</v>
      </c>
      <c r="AV240" s="47">
        <v>0</v>
      </c>
      <c r="AW240" s="36">
        <v>0</v>
      </c>
      <c r="AX240" s="50">
        <f t="shared" si="456"/>
        <v>0</v>
      </c>
      <c r="AY240" s="49">
        <f>_xlfn.IFNA(VLOOKUP($I240,'ประกาศราคาZ-Makro'!$A:$M,13,FALSE),0)</f>
        <v>0</v>
      </c>
      <c r="AZ240" s="47">
        <v>0</v>
      </c>
      <c r="BA240" s="36">
        <v>0</v>
      </c>
      <c r="BB240" s="50">
        <f t="shared" si="700"/>
        <v>0</v>
      </c>
      <c r="BC240" s="76"/>
      <c r="BD240" s="2"/>
    </row>
    <row r="241" spans="1:56" x14ac:dyDescent="0.4">
      <c r="A241" s="2" t="s">
        <v>1038</v>
      </c>
      <c r="B241" s="2" t="s">
        <v>1035</v>
      </c>
      <c r="C241" s="2" t="s">
        <v>1037</v>
      </c>
      <c r="D241" s="2" t="s">
        <v>1039</v>
      </c>
      <c r="E241" s="45" t="s">
        <v>1213</v>
      </c>
      <c r="F241" s="46"/>
      <c r="G241" s="42" t="s">
        <v>1724</v>
      </c>
      <c r="H241" s="48" t="s">
        <v>43</v>
      </c>
      <c r="I241" s="58"/>
      <c r="J241" s="57">
        <v>0</v>
      </c>
      <c r="K241" s="49">
        <f>_xlfn.IFNA(VLOOKUP($I241,'ประกาศราคาZ-Makro'!$A:$K,4,FALSE),0)</f>
        <v>0</v>
      </c>
      <c r="L241" s="47">
        <v>193</v>
      </c>
      <c r="M241" s="63">
        <v>193</v>
      </c>
      <c r="N241" s="50">
        <f t="shared" ref="N241" si="775">IFERROR(IF(M241=0,0,M241-L241),0)</f>
        <v>0</v>
      </c>
      <c r="O241" s="49">
        <f>_xlfn.IFNA(VLOOKUP($I241,'ประกาศราคาZ-Makro'!$A:$K,5,FALSE),0)</f>
        <v>0</v>
      </c>
      <c r="P241" s="47">
        <v>194</v>
      </c>
      <c r="Q241" s="63">
        <v>194</v>
      </c>
      <c r="R241" s="50">
        <f t="shared" ref="R241" si="776">IFERROR(IF(Q241=0,0,Q241-P241),0)</f>
        <v>0</v>
      </c>
      <c r="S241" s="49">
        <f>_xlfn.IFNA(VLOOKUP($I241,'ประกาศราคาZ-Makro'!$A:$K,6,FALSE),0)</f>
        <v>0</v>
      </c>
      <c r="T241" s="47">
        <v>171</v>
      </c>
      <c r="U241" s="63">
        <v>169</v>
      </c>
      <c r="V241" s="50">
        <f t="shared" ref="V241" si="777">IFERROR(IF(U241=0,0,U241-T241),0)</f>
        <v>-2</v>
      </c>
      <c r="W241" s="49">
        <f>_xlfn.IFNA(VLOOKUP($I241,'ประกาศราคาZ-Makro'!$A:$K,7,FALSE),0)</f>
        <v>0</v>
      </c>
      <c r="X241" s="47">
        <v>172</v>
      </c>
      <c r="Y241" s="63">
        <v>172</v>
      </c>
      <c r="Z241" s="50">
        <f t="shared" ref="Z241" si="778">IFERROR(IF(Y241=0,0,Y241-X241),0)</f>
        <v>0</v>
      </c>
      <c r="AA241" s="49">
        <f>_xlfn.IFNA(VLOOKUP($I241,'ประกาศราคาZ-Makro'!$A:$K,8,FALSE),0)</f>
        <v>0</v>
      </c>
      <c r="AB241" s="47">
        <v>172</v>
      </c>
      <c r="AC241" s="63">
        <v>172</v>
      </c>
      <c r="AD241" s="50">
        <f t="shared" ref="AD241" si="779">IFERROR(IF(AC241=0,0,AC241-AB241),0)</f>
        <v>0</v>
      </c>
      <c r="AE241" s="49">
        <f>_xlfn.IFNA(VLOOKUP($I241,'ประกาศราคาZ-Makro'!$A:$K,9,FALSE),0)</f>
        <v>0</v>
      </c>
      <c r="AF241" s="47">
        <v>189</v>
      </c>
      <c r="AG241" s="63">
        <v>189</v>
      </c>
      <c r="AH241" s="50">
        <f t="shared" ref="AH241" si="780">IFERROR(IF(AG241=0,0,AG241-AF241),0)</f>
        <v>0</v>
      </c>
      <c r="AI241" s="49">
        <f>_xlfn.IFNA(VLOOKUP($I241,'ประกาศราคาZ-Makro'!$A:$K,9,FALSE),0)</f>
        <v>0</v>
      </c>
      <c r="AJ241" s="47"/>
      <c r="AK241" s="63"/>
      <c r="AL241" s="50">
        <f t="shared" si="774"/>
        <v>0</v>
      </c>
      <c r="AM241" s="49">
        <f>_xlfn.IFNA(VLOOKUP($I241,'ประกาศราคาZ-Makro'!$A:$K,10,FALSE),0)</f>
        <v>0</v>
      </c>
      <c r="AN241" s="47">
        <v>162</v>
      </c>
      <c r="AO241" s="36">
        <v>162</v>
      </c>
      <c r="AP241" s="72">
        <f>IFERROR(IF(AO241=0,0,AO241-AN241),0)</f>
        <v>0</v>
      </c>
      <c r="AQ241" s="49">
        <f>_xlfn.IFNA(VLOOKUP($I241,'ประกาศราคาZ-Makro'!$A:$K,11,FALSE),0)</f>
        <v>0</v>
      </c>
      <c r="AR241" s="47">
        <v>169</v>
      </c>
      <c r="AS241" s="63">
        <v>172</v>
      </c>
      <c r="AT241" s="50">
        <f t="shared" ref="AT241" si="781">IFERROR(IF(AS241=0,0,AS241-AR241),0)</f>
        <v>3</v>
      </c>
      <c r="AU241" s="49">
        <f>_xlfn.IFNA(VLOOKUP($I241,'ประกาศราคาZ-Makro'!$A:$L,12,FALSE),0)</f>
        <v>0</v>
      </c>
      <c r="AV241" s="47">
        <v>171</v>
      </c>
      <c r="AW241" s="63">
        <v>169</v>
      </c>
      <c r="AX241" s="50">
        <f>IFERROR(IF(AW241=0,0,AW241-AV241),0)</f>
        <v>-2</v>
      </c>
      <c r="AY241" s="49">
        <f>_xlfn.IFNA(VLOOKUP($I241,'ประกาศราคาZ-Makro'!$A:$M,13,FALSE),0)</f>
        <v>0</v>
      </c>
      <c r="AZ241" s="47">
        <v>171</v>
      </c>
      <c r="BA241" s="63">
        <v>169</v>
      </c>
      <c r="BB241" s="50">
        <f>IFERROR(IF(BA241=0,0,BA241-AZ241),0)</f>
        <v>-2</v>
      </c>
      <c r="BC241" s="76"/>
      <c r="BD241" s="2"/>
    </row>
    <row r="242" spans="1:56" x14ac:dyDescent="0.4">
      <c r="A242" s="2" t="s">
        <v>1038</v>
      </c>
      <c r="B242" s="2" t="s">
        <v>1035</v>
      </c>
      <c r="C242" s="2" t="s">
        <v>1037</v>
      </c>
      <c r="D242" s="2" t="s">
        <v>1039</v>
      </c>
      <c r="E242" s="45" t="s">
        <v>1136</v>
      </c>
      <c r="F242" s="46"/>
      <c r="G242" s="42" t="s">
        <v>1137</v>
      </c>
      <c r="H242" s="48" t="s">
        <v>43</v>
      </c>
      <c r="I242" s="35"/>
      <c r="J242" s="56">
        <v>0</v>
      </c>
      <c r="K242" s="49">
        <f>_xlfn.IFNA(VLOOKUP($I242,'ประกาศราคาZ-Makro'!$A:$K,4,FALSE),0)</f>
        <v>0</v>
      </c>
      <c r="L242" s="47">
        <v>0</v>
      </c>
      <c r="M242" s="36">
        <v>0</v>
      </c>
      <c r="N242" s="50">
        <f t="shared" ref="N242" si="782">IFERROR(IF(M242=0,0,M242-L242),0)</f>
        <v>0</v>
      </c>
      <c r="O242" s="49">
        <f>_xlfn.IFNA(VLOOKUP($I242,'ประกาศราคาZ-Makro'!$A:$K,5,FALSE),0)</f>
        <v>0</v>
      </c>
      <c r="P242" s="47">
        <v>199</v>
      </c>
      <c r="Q242" s="36">
        <v>199</v>
      </c>
      <c r="R242" s="50">
        <f t="shared" ref="R242" si="783">IFERROR(IF(Q242=0,0,Q242-P242),0)</f>
        <v>0</v>
      </c>
      <c r="S242" s="49">
        <f>_xlfn.IFNA(VLOOKUP($I242,'ประกาศราคาZ-Makro'!$A:$K,6,FALSE),0)</f>
        <v>0</v>
      </c>
      <c r="T242" s="47">
        <v>0</v>
      </c>
      <c r="U242" s="36">
        <v>0</v>
      </c>
      <c r="V242" s="50">
        <f t="shared" ref="V242" si="784">IFERROR(IF(U242=0,0,U242-T242),0)</f>
        <v>0</v>
      </c>
      <c r="W242" s="49">
        <f>_xlfn.IFNA(VLOOKUP($I242,'ประกาศราคาZ-Makro'!$A:$K,7,FALSE),0)</f>
        <v>0</v>
      </c>
      <c r="X242" s="47">
        <v>175</v>
      </c>
      <c r="Y242" s="36">
        <v>175</v>
      </c>
      <c r="Z242" s="50">
        <f t="shared" ref="Z242" si="785">IFERROR(IF(Y242=0,0,Y242-X242),0)</f>
        <v>0</v>
      </c>
      <c r="AA242" s="49">
        <f>_xlfn.IFNA(VLOOKUP($I242,'ประกาศราคาZ-Makro'!$A:$K,8,FALSE),0)</f>
        <v>0</v>
      </c>
      <c r="AB242" s="47">
        <v>175</v>
      </c>
      <c r="AC242" s="36">
        <v>175</v>
      </c>
      <c r="AD242" s="50">
        <f>IFERROR(IF(AC242=0,0,AC242-AB242),0)</f>
        <v>0</v>
      </c>
      <c r="AE242" s="49">
        <f>_xlfn.IFNA(VLOOKUP($I242,'ประกาศราคาZ-Makro'!$A:$K,9,FALSE),0)</f>
        <v>0</v>
      </c>
      <c r="AF242" s="47">
        <v>0</v>
      </c>
      <c r="AG242" s="36">
        <v>0</v>
      </c>
      <c r="AH242" s="50">
        <f t="shared" ref="AH242" si="786">IFERROR(IF(AG242=0,0,AG242-AF242),0)</f>
        <v>0</v>
      </c>
      <c r="AI242" s="49">
        <f>_xlfn.IFNA(VLOOKUP($I242,'ประกาศราคาZ-Makro'!$A:$K,9,FALSE),0)</f>
        <v>0</v>
      </c>
      <c r="AJ242" s="47"/>
      <c r="AK242" s="36"/>
      <c r="AL242" s="50">
        <f t="shared" si="774"/>
        <v>0</v>
      </c>
      <c r="AM242" s="49">
        <f>_xlfn.IFNA(VLOOKUP($I242,'ประกาศราคาZ-Makro'!$A:$K,10,FALSE),0)</f>
        <v>0</v>
      </c>
      <c r="AN242" s="47">
        <v>0</v>
      </c>
      <c r="AO242" s="36">
        <v>0</v>
      </c>
      <c r="AP242" s="72">
        <f t="shared" si="546"/>
        <v>0</v>
      </c>
      <c r="AQ242" s="49">
        <f>_xlfn.IFNA(VLOOKUP($I242,'ประกาศราคาZ-Makro'!$A:$K,11,FALSE),0)</f>
        <v>0</v>
      </c>
      <c r="AR242" s="47">
        <v>0</v>
      </c>
      <c r="AS242" s="36">
        <v>0</v>
      </c>
      <c r="AT242" s="50">
        <f t="shared" ref="AT242" si="787">IFERROR(IF(AS242=0,0,AS242-AR242),0)</f>
        <v>0</v>
      </c>
      <c r="AU242" s="49">
        <f>_xlfn.IFNA(VLOOKUP($I242,'ประกาศราคาZ-Makro'!$A:$L,12,FALSE),0)</f>
        <v>0</v>
      </c>
      <c r="AV242" s="47" t="s">
        <v>1701</v>
      </c>
      <c r="AW242" s="36" t="s">
        <v>1701</v>
      </c>
      <c r="AX242" s="50">
        <f>IFERROR(IF(AW242=0,0,AW242-AV242),0)</f>
        <v>0</v>
      </c>
      <c r="AY242" s="49">
        <f>_xlfn.IFNA(VLOOKUP($I242,'ประกาศราคาZ-Makro'!$A:$M,13,FALSE),0)</f>
        <v>0</v>
      </c>
      <c r="AZ242" s="47">
        <v>0</v>
      </c>
      <c r="BA242" s="36">
        <v>0</v>
      </c>
      <c r="BB242" s="50">
        <f>IFERROR(IF(BA242=0,0,BA242-AZ242),0)</f>
        <v>0</v>
      </c>
      <c r="BC242" s="76"/>
      <c r="BD242" s="2"/>
    </row>
    <row r="243" spans="1:56" x14ac:dyDescent="0.4">
      <c r="A243" s="2" t="s">
        <v>1038</v>
      </c>
      <c r="B243" s="2" t="s">
        <v>1035</v>
      </c>
      <c r="C243" s="2" t="s">
        <v>1037</v>
      </c>
      <c r="D243" s="2" t="s">
        <v>1039</v>
      </c>
      <c r="E243" s="45" t="s">
        <v>852</v>
      </c>
      <c r="F243" s="46"/>
      <c r="G243" s="42" t="s">
        <v>853</v>
      </c>
      <c r="H243" s="34" t="s">
        <v>43</v>
      </c>
      <c r="I243" s="35"/>
      <c r="J243" s="56">
        <v>0</v>
      </c>
      <c r="K243" s="49">
        <f>_xlfn.IFNA(VLOOKUP($I243,'ประกาศราคาZ-Makro'!$A:$K,4,FALSE),0)</f>
        <v>0</v>
      </c>
      <c r="L243" s="47">
        <v>198</v>
      </c>
      <c r="M243" s="36">
        <v>198</v>
      </c>
      <c r="N243" s="50">
        <f t="shared" si="429"/>
        <v>0</v>
      </c>
      <c r="O243" s="49">
        <f>_xlfn.IFNA(VLOOKUP($I243,'ประกาศราคาZ-Makro'!$A:$K,5,FALSE),0)</f>
        <v>0</v>
      </c>
      <c r="P243" s="47">
        <v>199</v>
      </c>
      <c r="Q243" s="36">
        <v>199</v>
      </c>
      <c r="R243" s="50">
        <f t="shared" si="467"/>
        <v>0</v>
      </c>
      <c r="S243" s="49">
        <f>_xlfn.IFNA(VLOOKUP($I243,'ประกาศราคาZ-Makro'!$A:$K,6,FALSE),0)</f>
        <v>0</v>
      </c>
      <c r="T243" s="47">
        <v>169</v>
      </c>
      <c r="U243" s="36">
        <v>167</v>
      </c>
      <c r="V243" s="50">
        <f t="shared" si="464"/>
        <v>-2</v>
      </c>
      <c r="W243" s="49">
        <f>_xlfn.IFNA(VLOOKUP($I243,'ประกาศราคาZ-Makro'!$A:$K,7,FALSE),0)</f>
        <v>0</v>
      </c>
      <c r="X243" s="47">
        <v>0</v>
      </c>
      <c r="Y243" s="36">
        <v>0</v>
      </c>
      <c r="Z243" s="50">
        <f t="shared" si="465"/>
        <v>0</v>
      </c>
      <c r="AA243" s="49">
        <f>_xlfn.IFNA(VLOOKUP($I243,'ประกาศราคาZ-Makro'!$A:$K,8,FALSE),0)</f>
        <v>0</v>
      </c>
      <c r="AB243" s="47">
        <v>0</v>
      </c>
      <c r="AC243" s="36">
        <v>0</v>
      </c>
      <c r="AD243" s="50">
        <f t="shared" si="466"/>
        <v>0</v>
      </c>
      <c r="AE243" s="49">
        <f>_xlfn.IFNA(VLOOKUP($I243,'ประกาศราคาZ-Makro'!$A:$K,9,FALSE),0)</f>
        <v>0</v>
      </c>
      <c r="AF243" s="47">
        <v>0</v>
      </c>
      <c r="AG243" s="36">
        <v>0</v>
      </c>
      <c r="AH243" s="50">
        <f t="shared" si="468"/>
        <v>0</v>
      </c>
      <c r="AI243" s="49">
        <f>_xlfn.IFNA(VLOOKUP($I243,'ประกาศราคาZ-Makro'!$A:$K,9,FALSE),0)</f>
        <v>0</v>
      </c>
      <c r="AJ243" s="47"/>
      <c r="AK243" s="36"/>
      <c r="AL243" s="50">
        <f t="shared" si="774"/>
        <v>0</v>
      </c>
      <c r="AM243" s="49">
        <f>_xlfn.IFNA(VLOOKUP($I243,'ประกาศราคาZ-Makro'!$A:$K,10,FALSE),0)</f>
        <v>0</v>
      </c>
      <c r="AN243" s="47">
        <v>0</v>
      </c>
      <c r="AO243" s="36">
        <v>0</v>
      </c>
      <c r="AP243" s="72">
        <f t="shared" si="546"/>
        <v>0</v>
      </c>
      <c r="AQ243" s="49">
        <f>_xlfn.IFNA(VLOOKUP($I243,'ประกาศราคาZ-Makro'!$A:$K,11,FALSE),0)</f>
        <v>0</v>
      </c>
      <c r="AR243" s="47">
        <v>0</v>
      </c>
      <c r="AS243" s="36">
        <v>0</v>
      </c>
      <c r="AT243" s="50">
        <f t="shared" si="469"/>
        <v>0</v>
      </c>
      <c r="AU243" s="49">
        <f>_xlfn.IFNA(VLOOKUP($I243,'ประกาศราคาZ-Makro'!$A:$L,12,FALSE),0)</f>
        <v>0</v>
      </c>
      <c r="AV243" s="47">
        <v>168</v>
      </c>
      <c r="AW243" s="36">
        <v>166</v>
      </c>
      <c r="AX243" s="50">
        <f t="shared" si="456"/>
        <v>-2</v>
      </c>
      <c r="AY243" s="49">
        <f>_xlfn.IFNA(VLOOKUP($I243,'ประกาศราคาZ-Makro'!$A:$M,13,FALSE),0)</f>
        <v>0</v>
      </c>
      <c r="AZ243" s="47">
        <v>168</v>
      </c>
      <c r="BA243" s="36">
        <v>166</v>
      </c>
      <c r="BB243" s="50">
        <f t="shared" si="700"/>
        <v>-2</v>
      </c>
      <c r="BC243" s="76"/>
      <c r="BD243" s="2"/>
    </row>
    <row r="244" spans="1:56" x14ac:dyDescent="0.4">
      <c r="A244" s="2" t="s">
        <v>1038</v>
      </c>
      <c r="B244" s="2" t="s">
        <v>1035</v>
      </c>
      <c r="C244" s="2" t="s">
        <v>1037</v>
      </c>
      <c r="D244" s="2" t="s">
        <v>1039</v>
      </c>
      <c r="E244" s="45" t="s">
        <v>1463</v>
      </c>
      <c r="F244" s="73"/>
      <c r="G244" s="42" t="s">
        <v>1464</v>
      </c>
      <c r="H244" s="48" t="s">
        <v>43</v>
      </c>
      <c r="I244" s="35"/>
      <c r="J244" s="56">
        <v>0</v>
      </c>
      <c r="K244" s="49">
        <f>_xlfn.IFNA(VLOOKUP($I244,'ประกาศราคาZ-Makro'!$A:$K,4,FALSE),0)</f>
        <v>0</v>
      </c>
      <c r="L244" s="47">
        <v>0</v>
      </c>
      <c r="M244" s="36">
        <v>0</v>
      </c>
      <c r="N244" s="50">
        <f t="shared" ref="N244" si="788">IFERROR(IF(M244=0,0,M244-L244),0)</f>
        <v>0</v>
      </c>
      <c r="O244" s="49">
        <f>_xlfn.IFNA(VLOOKUP($I244,'ประกาศราคาZ-Makro'!$A:$K,5,FALSE),0)</f>
        <v>0</v>
      </c>
      <c r="P244" s="47">
        <v>0</v>
      </c>
      <c r="Q244" s="36">
        <v>0</v>
      </c>
      <c r="R244" s="50">
        <f t="shared" ref="R244" si="789">IFERROR(IF(Q244=0,0,Q244-P244),0)</f>
        <v>0</v>
      </c>
      <c r="S244" s="49">
        <f>_xlfn.IFNA(VLOOKUP($I244,'ประกาศราคาZ-Makro'!$A:$K,6,FALSE),0)</f>
        <v>0</v>
      </c>
      <c r="T244" s="47">
        <v>0</v>
      </c>
      <c r="U244" s="36">
        <v>0</v>
      </c>
      <c r="V244" s="50">
        <f t="shared" ref="V244" si="790">IFERROR(IF(U244=0,0,U244-T244),0)</f>
        <v>0</v>
      </c>
      <c r="W244" s="49">
        <f>_xlfn.IFNA(VLOOKUP($I244,'ประกาศราคาZ-Makro'!$A:$K,7,FALSE),0)</f>
        <v>0</v>
      </c>
      <c r="X244" s="47">
        <v>0</v>
      </c>
      <c r="Y244" s="36">
        <v>0</v>
      </c>
      <c r="Z244" s="50">
        <f t="shared" ref="Z244" si="791">IFERROR(IF(Y244=0,0,Y244-X244),0)</f>
        <v>0</v>
      </c>
      <c r="AA244" s="49">
        <f>_xlfn.IFNA(VLOOKUP($I244,'ประกาศราคาZ-Makro'!$A:$K,8,FALSE),0)</f>
        <v>0</v>
      </c>
      <c r="AB244" s="47">
        <v>0</v>
      </c>
      <c r="AC244" s="36">
        <v>0</v>
      </c>
      <c r="AD244" s="50">
        <f t="shared" ref="AD244" si="792">IFERROR(IF(AC244=0,0,AC244-AB244),0)</f>
        <v>0</v>
      </c>
      <c r="AE244" s="49">
        <f>_xlfn.IFNA(VLOOKUP($I244,'ประกาศราคาZ-Makro'!$A:$K,9,FALSE),0)</f>
        <v>0</v>
      </c>
      <c r="AF244" s="47">
        <v>0</v>
      </c>
      <c r="AG244" s="36">
        <v>0</v>
      </c>
      <c r="AH244" s="50">
        <f t="shared" ref="AH244" si="793">IFERROR(IF(AG244=0,0,AG244-AF244),0)</f>
        <v>0</v>
      </c>
      <c r="AI244" s="49">
        <f>_xlfn.IFNA(VLOOKUP($I244,'ประกาศราคาZ-Makro'!$A:$K,9,FALSE),0)</f>
        <v>0</v>
      </c>
      <c r="AJ244" s="47"/>
      <c r="AK244" s="36"/>
      <c r="AL244" s="50">
        <f t="shared" si="774"/>
        <v>0</v>
      </c>
      <c r="AM244" s="49">
        <f>_xlfn.IFNA(VLOOKUP($I244,'ประกาศราคาZ-Makro'!$A:$K,10,FALSE),0)</f>
        <v>0</v>
      </c>
      <c r="AN244" s="47">
        <v>159</v>
      </c>
      <c r="AO244" s="36">
        <v>159</v>
      </c>
      <c r="AP244" s="72">
        <f t="shared" si="546"/>
        <v>0</v>
      </c>
      <c r="AQ244" s="49">
        <f>_xlfn.IFNA(VLOOKUP($I244,'ประกาศราคาZ-Makro'!$A:$K,11,FALSE),0)</f>
        <v>0</v>
      </c>
      <c r="AR244" s="47">
        <v>0</v>
      </c>
      <c r="AS244" s="36">
        <v>0</v>
      </c>
      <c r="AT244" s="50">
        <f t="shared" ref="AT244" si="794">IFERROR(IF(AS244=0,0,AS244-AR244),0)</f>
        <v>0</v>
      </c>
      <c r="AU244" s="49">
        <f>_xlfn.IFNA(VLOOKUP($I244,'ประกาศราคาZ-Makro'!$A:$L,12,FALSE),0)</f>
        <v>0</v>
      </c>
      <c r="AV244" s="47">
        <v>169</v>
      </c>
      <c r="AW244" s="36">
        <v>167</v>
      </c>
      <c r="AX244" s="50">
        <f t="shared" ref="AX244" si="795">IFERROR(IF(AW244=0,0,AW244-AV244),0)</f>
        <v>-2</v>
      </c>
      <c r="AY244" s="49">
        <f>_xlfn.IFNA(VLOOKUP($I244,'ประกาศราคาZ-Makro'!$A:$M,13,FALSE),0)</f>
        <v>0</v>
      </c>
      <c r="AZ244" s="47">
        <v>169</v>
      </c>
      <c r="BA244" s="36">
        <v>167</v>
      </c>
      <c r="BB244" s="50">
        <f t="shared" si="700"/>
        <v>-2</v>
      </c>
      <c r="BC244" s="76"/>
      <c r="BD244" s="2"/>
    </row>
    <row r="245" spans="1:56" x14ac:dyDescent="0.4">
      <c r="A245" s="2" t="s">
        <v>1038</v>
      </c>
      <c r="B245" s="2" t="s">
        <v>1035</v>
      </c>
      <c r="C245" s="2" t="s">
        <v>1037</v>
      </c>
      <c r="D245" s="2" t="s">
        <v>1046</v>
      </c>
      <c r="E245" s="45" t="s">
        <v>187</v>
      </c>
      <c r="F245" s="73" t="s">
        <v>185</v>
      </c>
      <c r="G245" s="41" t="s">
        <v>188</v>
      </c>
      <c r="H245" s="48" t="s">
        <v>43</v>
      </c>
      <c r="I245" s="35" t="s">
        <v>189</v>
      </c>
      <c r="J245" s="56" t="s">
        <v>1006</v>
      </c>
      <c r="K245" s="49">
        <f>_xlfn.IFNA(VLOOKUP($I245,'ประกาศราคาZ-Makro'!$A:$K,4,FALSE),0)</f>
        <v>0</v>
      </c>
      <c r="L245" s="47">
        <v>263</v>
      </c>
      <c r="M245" s="36">
        <v>270</v>
      </c>
      <c r="N245" s="50">
        <f t="shared" si="429"/>
        <v>7</v>
      </c>
      <c r="O245" s="49">
        <f>_xlfn.IFNA(VLOOKUP($I245,'ประกาศราคาZ-Makro'!$A:$K,5,FALSE),0)</f>
        <v>0</v>
      </c>
      <c r="P245" s="47">
        <v>259</v>
      </c>
      <c r="Q245" s="36">
        <v>266</v>
      </c>
      <c r="R245" s="50">
        <f t="shared" si="467"/>
        <v>7</v>
      </c>
      <c r="S245" s="49">
        <f>_xlfn.IFNA(VLOOKUP($I245,'ประกาศราคาZ-Makro'!$A:$K,6,FALSE),0)</f>
        <v>0</v>
      </c>
      <c r="T245" s="47">
        <v>260</v>
      </c>
      <c r="U245" s="36">
        <v>266</v>
      </c>
      <c r="V245" s="50">
        <f t="shared" si="464"/>
        <v>6</v>
      </c>
      <c r="W245" s="49">
        <f>_xlfn.IFNA(VLOOKUP($I245,'ประกาศราคาZ-Makro'!$A:$K,7,FALSE),0)</f>
        <v>0</v>
      </c>
      <c r="X245" s="47">
        <v>235</v>
      </c>
      <c r="Y245" s="36">
        <v>235</v>
      </c>
      <c r="Z245" s="50">
        <f t="shared" si="465"/>
        <v>0</v>
      </c>
      <c r="AA245" s="49">
        <f>_xlfn.IFNA(VLOOKUP($I245,'ประกาศราคาZ-Makro'!$A:$K,8,FALSE),0)</f>
        <v>0</v>
      </c>
      <c r="AB245" s="47">
        <v>235</v>
      </c>
      <c r="AC245" s="36">
        <v>235</v>
      </c>
      <c r="AD245" s="50">
        <f t="shared" si="466"/>
        <v>0</v>
      </c>
      <c r="AE245" s="49">
        <f>_xlfn.IFNA(VLOOKUP($I245,'ประกาศราคาZ-Makro'!$A:$K,9,FALSE),0)</f>
        <v>0</v>
      </c>
      <c r="AF245" s="47">
        <v>258</v>
      </c>
      <c r="AG245" s="36">
        <v>261</v>
      </c>
      <c r="AH245" s="50">
        <f t="shared" si="468"/>
        <v>3</v>
      </c>
      <c r="AI245" s="49">
        <f>_xlfn.IFNA(VLOOKUP($I245,'ประกาศราคาZ-Makro'!$A:$K,9,FALSE),0)</f>
        <v>0</v>
      </c>
      <c r="AJ245" s="47"/>
      <c r="AK245" s="36"/>
      <c r="AL245" s="50">
        <f t="shared" si="774"/>
        <v>0</v>
      </c>
      <c r="AM245" s="49">
        <f>_xlfn.IFNA(VLOOKUP($I245,'ประกาศราคาZ-Makro'!$A:$K,10,FALSE),0)</f>
        <v>0</v>
      </c>
      <c r="AN245" s="47">
        <v>253</v>
      </c>
      <c r="AO245" s="36">
        <v>253</v>
      </c>
      <c r="AP245" s="72">
        <f t="shared" ref="AP245:AP314" si="796">IFERROR(IF(AO245=0,0,AO245-AN245),0)</f>
        <v>0</v>
      </c>
      <c r="AQ245" s="49">
        <f>_xlfn.IFNA(VLOOKUP($I245,'ประกาศราคาZ-Makro'!$A:$K,11,FALSE),0)</f>
        <v>0</v>
      </c>
      <c r="AR245" s="47">
        <v>253</v>
      </c>
      <c r="AS245" s="36">
        <v>250</v>
      </c>
      <c r="AT245" s="50">
        <f t="shared" si="469"/>
        <v>-3</v>
      </c>
      <c r="AU245" s="49">
        <f>_xlfn.IFNA(VLOOKUP($I245,'ประกาศราคาZ-Makro'!$A:$L,12,FALSE),0)</f>
        <v>0</v>
      </c>
      <c r="AV245" s="47">
        <v>260</v>
      </c>
      <c r="AW245" s="36">
        <v>266</v>
      </c>
      <c r="AX245" s="50">
        <f t="shared" ref="AX245:AX372" si="797">IFERROR(IF(AW245=0,0,AW245-AV245),0)</f>
        <v>6</v>
      </c>
      <c r="AY245" s="49">
        <f>_xlfn.IFNA(VLOOKUP($I245,'ประกาศราคาZ-Makro'!$A:$M,13,FALSE),0)</f>
        <v>0</v>
      </c>
      <c r="AZ245" s="47">
        <v>260</v>
      </c>
      <c r="BA245" s="36">
        <v>266</v>
      </c>
      <c r="BB245" s="50">
        <f t="shared" si="700"/>
        <v>6</v>
      </c>
      <c r="BC245" s="76"/>
      <c r="BD245" s="2"/>
    </row>
    <row r="246" spans="1:56" x14ac:dyDescent="0.4">
      <c r="A246" s="2" t="s">
        <v>1038</v>
      </c>
      <c r="B246" s="2" t="s">
        <v>1035</v>
      </c>
      <c r="C246" s="2" t="s">
        <v>1037</v>
      </c>
      <c r="D246" s="2" t="s">
        <v>1046</v>
      </c>
      <c r="E246" s="45" t="s">
        <v>1846</v>
      </c>
      <c r="F246" s="73"/>
      <c r="G246" s="42" t="s">
        <v>1847</v>
      </c>
      <c r="H246" s="48" t="s">
        <v>43</v>
      </c>
      <c r="I246" s="35"/>
      <c r="J246" s="56">
        <v>0</v>
      </c>
      <c r="K246" s="49">
        <f>_xlfn.IFNA(VLOOKUP($I246,'ประกาศราคาZ-Makro'!$A:$K,4,FALSE),0)</f>
        <v>0</v>
      </c>
      <c r="L246" s="47">
        <v>0</v>
      </c>
      <c r="M246" s="63">
        <v>0</v>
      </c>
      <c r="N246" s="50">
        <f t="shared" ref="N246" si="798">IFERROR(IF(M246=0,0,M246-L246),0)</f>
        <v>0</v>
      </c>
      <c r="O246" s="49">
        <f>_xlfn.IFNA(VLOOKUP($I246,'ประกาศราคาZ-Makro'!$A:$K,5,FALSE),0)</f>
        <v>0</v>
      </c>
      <c r="P246" s="47">
        <v>259</v>
      </c>
      <c r="Q246" s="63">
        <v>266</v>
      </c>
      <c r="R246" s="50">
        <f t="shared" ref="R246" si="799">IFERROR(IF(Q246=0,0,Q246-P246),0)</f>
        <v>7</v>
      </c>
      <c r="S246" s="49">
        <f>_xlfn.IFNA(VLOOKUP($I246,'ประกาศราคาZ-Makro'!$A:$K,6,FALSE),0)</f>
        <v>0</v>
      </c>
      <c r="T246" s="47">
        <v>0</v>
      </c>
      <c r="U246" s="63">
        <v>0</v>
      </c>
      <c r="V246" s="50">
        <f t="shared" ref="V246" si="800">IFERROR(IF(U246=0,0,U246-T246),0)</f>
        <v>0</v>
      </c>
      <c r="W246" s="49">
        <f>_xlfn.IFNA(VLOOKUP($I246,'ประกาศราคาZ-Makro'!$A:$K,7,FALSE),0)</f>
        <v>0</v>
      </c>
      <c r="X246" s="47">
        <v>0</v>
      </c>
      <c r="Y246" s="63">
        <v>0</v>
      </c>
      <c r="Z246" s="50">
        <f t="shared" ref="Z246" si="801">IFERROR(IF(Y246=0,0,Y246-X246),0)</f>
        <v>0</v>
      </c>
      <c r="AA246" s="49">
        <f>_xlfn.IFNA(VLOOKUP($I246,'ประกาศราคาZ-Makro'!$A:$K,8,FALSE),0)</f>
        <v>0</v>
      </c>
      <c r="AB246" s="47">
        <v>0</v>
      </c>
      <c r="AC246" s="63">
        <v>0</v>
      </c>
      <c r="AD246" s="50">
        <f t="shared" ref="AD246" si="802">IFERROR(IF(AC246=0,0,AC246-AB246),0)</f>
        <v>0</v>
      </c>
      <c r="AE246" s="49">
        <f>_xlfn.IFNA(VLOOKUP($I246,'ประกาศราคาZ-Makro'!$A:$K,9,FALSE),0)</f>
        <v>0</v>
      </c>
      <c r="AF246" s="47">
        <v>0</v>
      </c>
      <c r="AG246" s="63">
        <v>0</v>
      </c>
      <c r="AH246" s="50">
        <f t="shared" ref="AH246" si="803">IFERROR(IF(AG246=0,0,AG246-AF246),0)</f>
        <v>0</v>
      </c>
      <c r="AI246" s="49">
        <f>_xlfn.IFNA(VLOOKUP($I246,'ประกาศราคาZ-Makro'!$A:$K,9,FALSE),0)</f>
        <v>0</v>
      </c>
      <c r="AJ246" s="47"/>
      <c r="AK246" s="63"/>
      <c r="AL246" s="50">
        <f t="shared" si="774"/>
        <v>0</v>
      </c>
      <c r="AM246" s="49">
        <f>_xlfn.IFNA(VLOOKUP($I246,'ประกาศราคาZ-Makro'!$A:$K,10,FALSE),0)</f>
        <v>0</v>
      </c>
      <c r="AN246" s="47">
        <v>0</v>
      </c>
      <c r="AO246" s="36">
        <v>0</v>
      </c>
      <c r="AP246" s="72">
        <f t="shared" ref="AP246" si="804">IFERROR(IF(AO246=0,0,AO246-AN246),0)</f>
        <v>0</v>
      </c>
      <c r="AQ246" s="49">
        <f>_xlfn.IFNA(VLOOKUP($I246,'ประกาศราคาZ-Makro'!$A:$K,11,FALSE),0)</f>
        <v>0</v>
      </c>
      <c r="AR246" s="47">
        <v>0</v>
      </c>
      <c r="AS246" s="63">
        <v>0</v>
      </c>
      <c r="AT246" s="50">
        <f t="shared" ref="AT246" si="805">IFERROR(IF(AS246=0,0,AS246-AR246),0)</f>
        <v>0</v>
      </c>
      <c r="AU246" s="49">
        <f>_xlfn.IFNA(VLOOKUP($I246,'ประกาศราคาZ-Makro'!$A:$L,12,FALSE),0)</f>
        <v>0</v>
      </c>
      <c r="AV246" s="47">
        <v>0</v>
      </c>
      <c r="AW246" s="63">
        <v>0</v>
      </c>
      <c r="AX246" s="50">
        <f t="shared" ref="AX246" si="806">IFERROR(IF(AW246=0,0,AW246-AV246),0)</f>
        <v>0</v>
      </c>
      <c r="AY246" s="49">
        <f>_xlfn.IFNA(VLOOKUP($I246,'ประกาศราคาZ-Makro'!$A:$M,13,FALSE),0)</f>
        <v>0</v>
      </c>
      <c r="AZ246" s="47">
        <v>0</v>
      </c>
      <c r="BA246" s="63">
        <v>0</v>
      </c>
      <c r="BB246" s="50">
        <f t="shared" ref="BB246" si="807">IFERROR(IF(BA246=0,0,BA246-AZ246),0)</f>
        <v>0</v>
      </c>
      <c r="BC246" s="76"/>
      <c r="BD246" s="2"/>
    </row>
    <row r="247" spans="1:56" x14ac:dyDescent="0.4">
      <c r="A247" s="2" t="s">
        <v>1038</v>
      </c>
      <c r="B247" s="2" t="s">
        <v>1035</v>
      </c>
      <c r="C247" s="2" t="s">
        <v>1037</v>
      </c>
      <c r="D247" s="2" t="s">
        <v>1046</v>
      </c>
      <c r="E247" s="45" t="s">
        <v>792</v>
      </c>
      <c r="F247" s="73"/>
      <c r="G247" s="42" t="s">
        <v>793</v>
      </c>
      <c r="H247" s="48" t="s">
        <v>43</v>
      </c>
      <c r="I247" s="35"/>
      <c r="J247" s="56">
        <v>0</v>
      </c>
      <c r="K247" s="49">
        <f>_xlfn.IFNA(VLOOKUP($I247,'ประกาศราคาZ-Makro'!$A:$K,4,FALSE),0)</f>
        <v>0</v>
      </c>
      <c r="L247" s="47">
        <v>263</v>
      </c>
      <c r="M247" s="63">
        <v>270</v>
      </c>
      <c r="N247" s="50">
        <f t="shared" si="429"/>
        <v>7</v>
      </c>
      <c r="O247" s="49">
        <f>_xlfn.IFNA(VLOOKUP($I247,'ประกาศราคาZ-Makro'!$A:$K,5,FALSE),0)</f>
        <v>0</v>
      </c>
      <c r="P247" s="47">
        <v>0</v>
      </c>
      <c r="Q247" s="63">
        <v>0</v>
      </c>
      <c r="R247" s="50">
        <f t="shared" si="467"/>
        <v>0</v>
      </c>
      <c r="S247" s="49">
        <f>_xlfn.IFNA(VLOOKUP($I247,'ประกาศราคาZ-Makro'!$A:$K,6,FALSE),0)</f>
        <v>0</v>
      </c>
      <c r="T247" s="47">
        <v>0</v>
      </c>
      <c r="U247" s="63">
        <v>0</v>
      </c>
      <c r="V247" s="50">
        <f t="shared" si="464"/>
        <v>0</v>
      </c>
      <c r="W247" s="49">
        <f>_xlfn.IFNA(VLOOKUP($I247,'ประกาศราคาZ-Makro'!$A:$K,7,FALSE),0)</f>
        <v>0</v>
      </c>
      <c r="X247" s="47">
        <v>0</v>
      </c>
      <c r="Y247" s="63">
        <v>0</v>
      </c>
      <c r="Z247" s="50">
        <f t="shared" si="465"/>
        <v>0</v>
      </c>
      <c r="AA247" s="49">
        <f>_xlfn.IFNA(VLOOKUP($I247,'ประกาศราคาZ-Makro'!$A:$K,8,FALSE),0)</f>
        <v>0</v>
      </c>
      <c r="AB247" s="47">
        <v>0</v>
      </c>
      <c r="AC247" s="63">
        <v>0</v>
      </c>
      <c r="AD247" s="50">
        <f t="shared" si="466"/>
        <v>0</v>
      </c>
      <c r="AE247" s="49">
        <f>_xlfn.IFNA(VLOOKUP($I247,'ประกาศราคาZ-Makro'!$A:$K,9,FALSE),0)</f>
        <v>0</v>
      </c>
      <c r="AF247" s="47">
        <v>0</v>
      </c>
      <c r="AG247" s="63">
        <v>0</v>
      </c>
      <c r="AH247" s="50">
        <f t="shared" si="468"/>
        <v>0</v>
      </c>
      <c r="AI247" s="49">
        <f>_xlfn.IFNA(VLOOKUP($I247,'ประกาศราคาZ-Makro'!$A:$K,9,FALSE),0)</f>
        <v>0</v>
      </c>
      <c r="AJ247" s="47"/>
      <c r="AK247" s="63"/>
      <c r="AL247" s="50">
        <f t="shared" si="774"/>
        <v>0</v>
      </c>
      <c r="AM247" s="49">
        <f>_xlfn.IFNA(VLOOKUP($I247,'ประกาศราคาZ-Makro'!$A:$K,10,FALSE),0)</f>
        <v>0</v>
      </c>
      <c r="AN247" s="47">
        <v>253</v>
      </c>
      <c r="AO247" s="36">
        <v>253</v>
      </c>
      <c r="AP247" s="72">
        <f t="shared" si="796"/>
        <v>0</v>
      </c>
      <c r="AQ247" s="49">
        <f>_xlfn.IFNA(VLOOKUP($I247,'ประกาศราคาZ-Makro'!$A:$K,11,FALSE),0)</f>
        <v>0</v>
      </c>
      <c r="AR247" s="47">
        <v>0</v>
      </c>
      <c r="AS247" s="63">
        <v>0</v>
      </c>
      <c r="AT247" s="50">
        <f t="shared" si="469"/>
        <v>0</v>
      </c>
      <c r="AU247" s="49">
        <f>_xlfn.IFNA(VLOOKUP($I247,'ประกาศราคาZ-Makro'!$A:$L,12,FALSE),0)</f>
        <v>0</v>
      </c>
      <c r="AV247" s="47">
        <v>0</v>
      </c>
      <c r="AW247" s="63">
        <v>0</v>
      </c>
      <c r="AX247" s="50">
        <f t="shared" si="797"/>
        <v>0</v>
      </c>
      <c r="AY247" s="49">
        <f>_xlfn.IFNA(VLOOKUP($I247,'ประกาศราคาZ-Makro'!$A:$M,13,FALSE),0)</f>
        <v>0</v>
      </c>
      <c r="AZ247" s="47">
        <v>0</v>
      </c>
      <c r="BA247" s="63">
        <v>0</v>
      </c>
      <c r="BB247" s="50">
        <f t="shared" si="700"/>
        <v>0</v>
      </c>
      <c r="BC247" s="76"/>
      <c r="BD247" s="2"/>
    </row>
    <row r="248" spans="1:56" x14ac:dyDescent="0.4">
      <c r="A248" s="2" t="s">
        <v>1038</v>
      </c>
      <c r="B248" s="2" t="s">
        <v>1035</v>
      </c>
      <c r="C248" s="2" t="s">
        <v>1037</v>
      </c>
      <c r="D248" s="2" t="s">
        <v>1046</v>
      </c>
      <c r="E248" s="45" t="s">
        <v>184</v>
      </c>
      <c r="F248" s="73" t="s">
        <v>185</v>
      </c>
      <c r="G248" s="42" t="s">
        <v>186</v>
      </c>
      <c r="H248" s="48" t="s">
        <v>43</v>
      </c>
      <c r="I248" s="35"/>
      <c r="J248" s="56">
        <v>0</v>
      </c>
      <c r="K248" s="49">
        <f>_xlfn.IFNA(VLOOKUP($I248,'ประกาศราคาZ-Makro'!$A:$K,4,FALSE),0)</f>
        <v>0</v>
      </c>
      <c r="L248" s="47">
        <v>263</v>
      </c>
      <c r="M248" s="36">
        <v>270</v>
      </c>
      <c r="N248" s="50">
        <f t="shared" si="429"/>
        <v>7</v>
      </c>
      <c r="O248" s="49">
        <f>_xlfn.IFNA(VLOOKUP($I248,'ประกาศราคาZ-Makro'!$A:$K,5,FALSE),0)</f>
        <v>0</v>
      </c>
      <c r="P248" s="47">
        <v>0</v>
      </c>
      <c r="Q248" s="36">
        <v>0</v>
      </c>
      <c r="R248" s="50">
        <f t="shared" si="467"/>
        <v>0</v>
      </c>
      <c r="S248" s="49">
        <f>_xlfn.IFNA(VLOOKUP($I248,'ประกาศราคาZ-Makro'!$A:$K,6,FALSE),0)</f>
        <v>0</v>
      </c>
      <c r="T248" s="47">
        <v>213</v>
      </c>
      <c r="U248" s="36">
        <v>219</v>
      </c>
      <c r="V248" s="50">
        <f t="shared" si="464"/>
        <v>6</v>
      </c>
      <c r="W248" s="49">
        <f>_xlfn.IFNA(VLOOKUP($I248,'ประกาศราคาZ-Makro'!$A:$K,7,FALSE),0)</f>
        <v>0</v>
      </c>
      <c r="X248" s="47">
        <v>210</v>
      </c>
      <c r="Y248" s="36">
        <v>210</v>
      </c>
      <c r="Z248" s="50">
        <f t="shared" si="465"/>
        <v>0</v>
      </c>
      <c r="AA248" s="49">
        <f>_xlfn.IFNA(VLOOKUP($I248,'ประกาศราคาZ-Makro'!$A:$K,8,FALSE),0)</f>
        <v>0</v>
      </c>
      <c r="AB248" s="47">
        <v>210</v>
      </c>
      <c r="AC248" s="36">
        <v>210</v>
      </c>
      <c r="AD248" s="50">
        <f t="shared" si="466"/>
        <v>0</v>
      </c>
      <c r="AE248" s="49">
        <f>_xlfn.IFNA(VLOOKUP($I248,'ประกาศราคาZ-Makro'!$A:$K,9,FALSE),0)</f>
        <v>0</v>
      </c>
      <c r="AF248" s="47">
        <v>0</v>
      </c>
      <c r="AG248" s="36">
        <v>0</v>
      </c>
      <c r="AH248" s="50">
        <f t="shared" si="468"/>
        <v>0</v>
      </c>
      <c r="AI248" s="49">
        <f>_xlfn.IFNA(VLOOKUP($I248,'ประกาศราคาZ-Makro'!$A:$K,9,FALSE),0)</f>
        <v>0</v>
      </c>
      <c r="AJ248" s="47"/>
      <c r="AK248" s="36"/>
      <c r="AL248" s="50">
        <f t="shared" si="774"/>
        <v>0</v>
      </c>
      <c r="AM248" s="49">
        <f>_xlfn.IFNA(VLOOKUP($I248,'ประกาศราคาZ-Makro'!$A:$K,10,FALSE),0)</f>
        <v>0</v>
      </c>
      <c r="AN248" s="47">
        <v>0</v>
      </c>
      <c r="AO248" s="36">
        <v>0</v>
      </c>
      <c r="AP248" s="72">
        <f t="shared" si="796"/>
        <v>0</v>
      </c>
      <c r="AQ248" s="49">
        <f>_xlfn.IFNA(VLOOKUP($I248,'ประกาศราคาZ-Makro'!$A:$K,11,FALSE),0)</f>
        <v>0</v>
      </c>
      <c r="AR248" s="47">
        <v>253</v>
      </c>
      <c r="AS248" s="36">
        <v>250</v>
      </c>
      <c r="AT248" s="50">
        <f t="shared" si="469"/>
        <v>-3</v>
      </c>
      <c r="AU248" s="49">
        <f>_xlfn.IFNA(VLOOKUP($I248,'ประกาศราคาZ-Makro'!$A:$L,12,FALSE),0)</f>
        <v>0</v>
      </c>
      <c r="AV248" s="47">
        <v>213</v>
      </c>
      <c r="AW248" s="36">
        <v>219</v>
      </c>
      <c r="AX248" s="50">
        <f t="shared" si="797"/>
        <v>6</v>
      </c>
      <c r="AY248" s="49">
        <f>_xlfn.IFNA(VLOOKUP($I248,'ประกาศราคาZ-Makro'!$A:$M,13,FALSE),0)</f>
        <v>0</v>
      </c>
      <c r="AZ248" s="47">
        <v>213</v>
      </c>
      <c r="BA248" s="36">
        <v>219</v>
      </c>
      <c r="BB248" s="50">
        <f t="shared" si="700"/>
        <v>6</v>
      </c>
      <c r="BC248" s="76"/>
      <c r="BD248" s="2"/>
    </row>
    <row r="249" spans="1:56" x14ac:dyDescent="0.4">
      <c r="A249" s="2" t="s">
        <v>1038</v>
      </c>
      <c r="B249" s="2" t="s">
        <v>1035</v>
      </c>
      <c r="C249" s="2" t="s">
        <v>1037</v>
      </c>
      <c r="D249" s="2" t="s">
        <v>1046</v>
      </c>
      <c r="E249" s="45" t="s">
        <v>814</v>
      </c>
      <c r="F249" s="46"/>
      <c r="G249" s="42" t="s">
        <v>815</v>
      </c>
      <c r="H249" s="48" t="s">
        <v>43</v>
      </c>
      <c r="I249" s="58"/>
      <c r="J249" s="57">
        <v>0</v>
      </c>
      <c r="K249" s="49">
        <f>_xlfn.IFNA(VLOOKUP($I249,'ประกาศราคาZ-Makro'!$A:$K,4,FALSE),0)</f>
        <v>0</v>
      </c>
      <c r="L249" s="47">
        <v>0</v>
      </c>
      <c r="M249" s="36">
        <v>0</v>
      </c>
      <c r="N249" s="50">
        <f t="shared" si="429"/>
        <v>0</v>
      </c>
      <c r="O249" s="49">
        <f>_xlfn.IFNA(VLOOKUP($I249,'ประกาศราคาZ-Makro'!$A:$K,5,FALSE),0)</f>
        <v>0</v>
      </c>
      <c r="P249" s="47">
        <v>0</v>
      </c>
      <c r="Q249" s="36">
        <v>0</v>
      </c>
      <c r="R249" s="50">
        <f t="shared" si="467"/>
        <v>0</v>
      </c>
      <c r="S249" s="49">
        <f>_xlfn.IFNA(VLOOKUP($I249,'ประกาศราคาZ-Makro'!$A:$K,6,FALSE),0)</f>
        <v>0</v>
      </c>
      <c r="T249" s="47">
        <v>0</v>
      </c>
      <c r="U249" s="36">
        <v>0</v>
      </c>
      <c r="V249" s="50">
        <f t="shared" si="464"/>
        <v>0</v>
      </c>
      <c r="W249" s="49">
        <f>_xlfn.IFNA(VLOOKUP($I249,'ประกาศราคาZ-Makro'!$A:$K,7,FALSE),0)</f>
        <v>0</v>
      </c>
      <c r="X249" s="47">
        <v>0</v>
      </c>
      <c r="Y249" s="36">
        <v>0</v>
      </c>
      <c r="Z249" s="50">
        <f t="shared" si="465"/>
        <v>0</v>
      </c>
      <c r="AA249" s="49">
        <f>_xlfn.IFNA(VLOOKUP($I249,'ประกาศราคาZ-Makro'!$A:$K,8,FALSE),0)</f>
        <v>0</v>
      </c>
      <c r="AB249" s="47">
        <v>0</v>
      </c>
      <c r="AC249" s="36">
        <v>0</v>
      </c>
      <c r="AD249" s="50">
        <f t="shared" si="466"/>
        <v>0</v>
      </c>
      <c r="AE249" s="49">
        <f>_xlfn.IFNA(VLOOKUP($I249,'ประกาศราคาZ-Makro'!$A:$K,9,FALSE),0)</f>
        <v>0</v>
      </c>
      <c r="AF249" s="47">
        <v>0</v>
      </c>
      <c r="AG249" s="36">
        <v>0</v>
      </c>
      <c r="AH249" s="50">
        <f t="shared" si="468"/>
        <v>0</v>
      </c>
      <c r="AI249" s="49">
        <f>_xlfn.IFNA(VLOOKUP($I249,'ประกาศราคาZ-Makro'!$A:$K,9,FALSE),0)</f>
        <v>0</v>
      </c>
      <c r="AJ249" s="47"/>
      <c r="AK249" s="36"/>
      <c r="AL249" s="50">
        <f t="shared" si="774"/>
        <v>0</v>
      </c>
      <c r="AM249" s="49">
        <f>_xlfn.IFNA(VLOOKUP($I249,'ประกาศราคาZ-Makro'!$A:$K,10,FALSE),0)</f>
        <v>0</v>
      </c>
      <c r="AN249" s="47">
        <v>0</v>
      </c>
      <c r="AO249" s="36">
        <v>0</v>
      </c>
      <c r="AP249" s="72">
        <f t="shared" si="796"/>
        <v>0</v>
      </c>
      <c r="AQ249" s="49">
        <f>_xlfn.IFNA(VLOOKUP($I249,'ประกาศราคาZ-Makro'!$A:$K,11,FALSE),0)</f>
        <v>0</v>
      </c>
      <c r="AR249" s="47">
        <v>0</v>
      </c>
      <c r="AS249" s="36">
        <v>0</v>
      </c>
      <c r="AT249" s="50">
        <f t="shared" si="469"/>
        <v>0</v>
      </c>
      <c r="AU249" s="49">
        <f>_xlfn.IFNA(VLOOKUP($I249,'ประกาศราคาZ-Makro'!$A:$L,12,FALSE),0)</f>
        <v>0</v>
      </c>
      <c r="AV249" s="47">
        <v>0</v>
      </c>
      <c r="AW249" s="36">
        <v>0</v>
      </c>
      <c r="AX249" s="50">
        <f t="shared" si="797"/>
        <v>0</v>
      </c>
      <c r="AY249" s="49">
        <f>_xlfn.IFNA(VLOOKUP($I249,'ประกาศราคาZ-Makro'!$A:$M,13,FALSE),0)</f>
        <v>0</v>
      </c>
      <c r="AZ249" s="47">
        <v>0</v>
      </c>
      <c r="BA249" s="36">
        <v>0</v>
      </c>
      <c r="BB249" s="50">
        <f t="shared" si="700"/>
        <v>0</v>
      </c>
      <c r="BC249" s="76"/>
      <c r="BD249" s="2"/>
    </row>
    <row r="250" spans="1:56" x14ac:dyDescent="0.4">
      <c r="A250" s="2" t="s">
        <v>1038</v>
      </c>
      <c r="B250" s="2" t="s">
        <v>1035</v>
      </c>
      <c r="C250" s="2" t="s">
        <v>1037</v>
      </c>
      <c r="D250" s="2" t="s">
        <v>1046</v>
      </c>
      <c r="E250" s="45" t="s">
        <v>1211</v>
      </c>
      <c r="F250" s="73" t="s">
        <v>185</v>
      </c>
      <c r="G250" s="42" t="s">
        <v>1725</v>
      </c>
      <c r="H250" s="48" t="s">
        <v>43</v>
      </c>
      <c r="I250" s="58"/>
      <c r="J250" s="57">
        <v>0</v>
      </c>
      <c r="K250" s="49">
        <f>_xlfn.IFNA(VLOOKUP($I250,'ประกาศราคาZ-Makro'!$A:$K,4,FALSE),0)</f>
        <v>0</v>
      </c>
      <c r="L250" s="47">
        <v>273</v>
      </c>
      <c r="M250" s="36">
        <v>280</v>
      </c>
      <c r="N250" s="50">
        <f t="shared" ref="N250" si="808">IFERROR(IF(M250=0,0,M250-L250),0)</f>
        <v>7</v>
      </c>
      <c r="O250" s="49">
        <f>_xlfn.IFNA(VLOOKUP($I250,'ประกาศราคาZ-Makro'!$A:$K,5,FALSE),0)</f>
        <v>0</v>
      </c>
      <c r="P250" s="47">
        <v>269</v>
      </c>
      <c r="Q250" s="36">
        <v>276</v>
      </c>
      <c r="R250" s="50">
        <f t="shared" ref="R250" si="809">IFERROR(IF(Q250=0,0,Q250-P250),0)</f>
        <v>7</v>
      </c>
      <c r="S250" s="49">
        <f>_xlfn.IFNA(VLOOKUP($I250,'ประกาศราคาZ-Makro'!$A:$K,6,FALSE),0)</f>
        <v>0</v>
      </c>
      <c r="T250" s="47">
        <v>270</v>
      </c>
      <c r="U250" s="36">
        <v>276</v>
      </c>
      <c r="V250" s="50">
        <f t="shared" ref="V250" si="810">IFERROR(IF(U250=0,0,U250-T250),0)</f>
        <v>6</v>
      </c>
      <c r="W250" s="49">
        <f>_xlfn.IFNA(VLOOKUP($I250,'ประกาศราคาZ-Makro'!$A:$K,7,FALSE),0)</f>
        <v>0</v>
      </c>
      <c r="X250" s="47">
        <v>245</v>
      </c>
      <c r="Y250" s="36">
        <v>245</v>
      </c>
      <c r="Z250" s="50">
        <f t="shared" ref="Z250" si="811">IFERROR(IF(Y250=0,0,Y250-X250),0)</f>
        <v>0</v>
      </c>
      <c r="AA250" s="49">
        <f>_xlfn.IFNA(VLOOKUP($I250,'ประกาศราคาZ-Makro'!$A:$K,8,FALSE),0)</f>
        <v>0</v>
      </c>
      <c r="AB250" s="47">
        <v>245</v>
      </c>
      <c r="AC250" s="36">
        <v>245</v>
      </c>
      <c r="AD250" s="50">
        <f t="shared" ref="AD250" si="812">IFERROR(IF(AC250=0,0,AC250-AB250),0)</f>
        <v>0</v>
      </c>
      <c r="AE250" s="49">
        <f>_xlfn.IFNA(VLOOKUP($I250,'ประกาศราคาZ-Makro'!$A:$K,9,FALSE),0)</f>
        <v>0</v>
      </c>
      <c r="AF250" s="47">
        <v>247</v>
      </c>
      <c r="AG250" s="36">
        <v>250</v>
      </c>
      <c r="AH250" s="50">
        <f t="shared" ref="AH250" si="813">IFERROR(IF(AG250=0,0,AG250-AF250),0)</f>
        <v>3</v>
      </c>
      <c r="AI250" s="49">
        <f>_xlfn.IFNA(VLOOKUP($I250,'ประกาศราคาZ-Makro'!$A:$K,9,FALSE),0)</f>
        <v>0</v>
      </c>
      <c r="AJ250" s="47"/>
      <c r="AK250" s="36"/>
      <c r="AL250" s="50">
        <f t="shared" si="774"/>
        <v>0</v>
      </c>
      <c r="AM250" s="49">
        <f>_xlfn.IFNA(VLOOKUP($I250,'ประกาศราคาZ-Makro'!$A:$K,10,FALSE),0)</f>
        <v>0</v>
      </c>
      <c r="AN250" s="47">
        <v>169</v>
      </c>
      <c r="AO250" s="36">
        <v>169</v>
      </c>
      <c r="AP250" s="72">
        <f t="shared" si="796"/>
        <v>0</v>
      </c>
      <c r="AQ250" s="49">
        <f>_xlfn.IFNA(VLOOKUP($I250,'ประกาศราคาZ-Makro'!$A:$K,11,FALSE),0)</f>
        <v>0</v>
      </c>
      <c r="AR250" s="47">
        <v>263</v>
      </c>
      <c r="AS250" s="36">
        <v>260</v>
      </c>
      <c r="AT250" s="50">
        <f t="shared" ref="AT250" si="814">IFERROR(IF(AS250=0,0,AS250-AR250),0)</f>
        <v>-3</v>
      </c>
      <c r="AU250" s="49">
        <f>_xlfn.IFNA(VLOOKUP($I250,'ประกาศราคาZ-Makro'!$A:$L,12,FALSE),0)</f>
        <v>0</v>
      </c>
      <c r="AV250" s="47">
        <v>267</v>
      </c>
      <c r="AW250" s="36">
        <v>273</v>
      </c>
      <c r="AX250" s="50">
        <f t="shared" si="797"/>
        <v>6</v>
      </c>
      <c r="AY250" s="49">
        <f>_xlfn.IFNA(VLOOKUP($I250,'ประกาศราคาZ-Makro'!$A:$M,13,FALSE),0)</f>
        <v>0</v>
      </c>
      <c r="AZ250" s="47">
        <v>267</v>
      </c>
      <c r="BA250" s="36">
        <v>273</v>
      </c>
      <c r="BB250" s="50">
        <f t="shared" si="700"/>
        <v>6</v>
      </c>
      <c r="BC250" s="76"/>
      <c r="BD250" s="2"/>
    </row>
    <row r="251" spans="1:56" x14ac:dyDescent="0.4">
      <c r="A251" s="2" t="s">
        <v>1038</v>
      </c>
      <c r="B251" s="2" t="s">
        <v>1035</v>
      </c>
      <c r="C251" s="2" t="s">
        <v>1037</v>
      </c>
      <c r="D251" s="2" t="s">
        <v>1046</v>
      </c>
      <c r="E251" s="45" t="s">
        <v>190</v>
      </c>
      <c r="F251" s="46" t="s">
        <v>185</v>
      </c>
      <c r="G251" s="42" t="s">
        <v>191</v>
      </c>
      <c r="H251" s="34" t="s">
        <v>43</v>
      </c>
      <c r="I251" s="35"/>
      <c r="J251" s="56">
        <v>0</v>
      </c>
      <c r="K251" s="49">
        <f>_xlfn.IFNA(VLOOKUP($I251,'ประกาศราคาZ-Makro'!$A:$K,4,FALSE),0)</f>
        <v>0</v>
      </c>
      <c r="L251" s="47">
        <v>0</v>
      </c>
      <c r="M251" s="36">
        <v>0</v>
      </c>
      <c r="N251" s="50">
        <f t="shared" si="429"/>
        <v>0</v>
      </c>
      <c r="O251" s="49">
        <f>_xlfn.IFNA(VLOOKUP($I251,'ประกาศราคาZ-Makro'!$A:$K,5,FALSE),0)</f>
        <v>0</v>
      </c>
      <c r="P251" s="47">
        <v>237</v>
      </c>
      <c r="Q251" s="36">
        <v>244</v>
      </c>
      <c r="R251" s="50">
        <f t="shared" si="467"/>
        <v>7</v>
      </c>
      <c r="S251" s="49">
        <f>_xlfn.IFNA(VLOOKUP($I251,'ประกาศราคาZ-Makro'!$A:$K,6,FALSE),0)</f>
        <v>0</v>
      </c>
      <c r="T251" s="47">
        <v>196</v>
      </c>
      <c r="U251" s="36">
        <v>202</v>
      </c>
      <c r="V251" s="50">
        <f t="shared" si="464"/>
        <v>6</v>
      </c>
      <c r="W251" s="49">
        <f>_xlfn.IFNA(VLOOKUP($I251,'ประกาศราคาZ-Makro'!$A:$K,7,FALSE),0)</f>
        <v>0</v>
      </c>
      <c r="X251" s="47">
        <v>0</v>
      </c>
      <c r="Y251" s="36">
        <v>0</v>
      </c>
      <c r="Z251" s="50">
        <f t="shared" si="465"/>
        <v>0</v>
      </c>
      <c r="AA251" s="49">
        <f>_xlfn.IFNA(VLOOKUP($I251,'ประกาศราคาZ-Makro'!$A:$K,8,FALSE),0)</f>
        <v>0</v>
      </c>
      <c r="AB251" s="47">
        <v>0</v>
      </c>
      <c r="AC251" s="36">
        <v>0</v>
      </c>
      <c r="AD251" s="50">
        <f t="shared" si="466"/>
        <v>0</v>
      </c>
      <c r="AE251" s="49">
        <f>_xlfn.IFNA(VLOOKUP($I251,'ประกาศราคาZ-Makro'!$A:$K,9,FALSE),0)</f>
        <v>0</v>
      </c>
      <c r="AF251" s="47">
        <v>141</v>
      </c>
      <c r="AG251" s="36">
        <v>143</v>
      </c>
      <c r="AH251" s="50">
        <f t="shared" si="468"/>
        <v>2</v>
      </c>
      <c r="AI251" s="49">
        <f>_xlfn.IFNA(VLOOKUP($I251,'ประกาศราคาZ-Makro'!$A:$K,9,FALSE),0)</f>
        <v>0</v>
      </c>
      <c r="AJ251" s="47"/>
      <c r="AK251" s="36"/>
      <c r="AL251" s="50">
        <f t="shared" si="774"/>
        <v>0</v>
      </c>
      <c r="AM251" s="49">
        <f>_xlfn.IFNA(VLOOKUP($I251,'ประกาศราคาZ-Makro'!$A:$K,10,FALSE),0)</f>
        <v>0</v>
      </c>
      <c r="AN251" s="47">
        <v>122</v>
      </c>
      <c r="AO251" s="36">
        <v>122</v>
      </c>
      <c r="AP251" s="72">
        <f t="shared" si="796"/>
        <v>0</v>
      </c>
      <c r="AQ251" s="49">
        <f>_xlfn.IFNA(VLOOKUP($I251,'ประกาศราคาZ-Makro'!$A:$K,11,FALSE),0)</f>
        <v>0</v>
      </c>
      <c r="AR251" s="47">
        <v>0</v>
      </c>
      <c r="AS251" s="36">
        <v>0</v>
      </c>
      <c r="AT251" s="50">
        <f t="shared" si="469"/>
        <v>0</v>
      </c>
      <c r="AU251" s="49">
        <f>_xlfn.IFNA(VLOOKUP($I251,'ประกาศราคาZ-Makro'!$A:$L,12,FALSE),0)</f>
        <v>0</v>
      </c>
      <c r="AV251" s="47">
        <v>156</v>
      </c>
      <c r="AW251" s="36">
        <v>162</v>
      </c>
      <c r="AX251" s="50">
        <f t="shared" si="797"/>
        <v>6</v>
      </c>
      <c r="AY251" s="49">
        <f>_xlfn.IFNA(VLOOKUP($I251,'ประกาศราคาZ-Makro'!$A:$M,13,FALSE),0)</f>
        <v>0</v>
      </c>
      <c r="AZ251" s="47">
        <v>156</v>
      </c>
      <c r="BA251" s="36">
        <v>162</v>
      </c>
      <c r="BB251" s="50">
        <f t="shared" si="700"/>
        <v>6</v>
      </c>
      <c r="BC251" s="76"/>
      <c r="BD251" s="2"/>
    </row>
    <row r="252" spans="1:56" x14ac:dyDescent="0.4">
      <c r="A252" s="2" t="s">
        <v>1038</v>
      </c>
      <c r="B252" s="2" t="s">
        <v>1035</v>
      </c>
      <c r="C252" s="2" t="s">
        <v>1037</v>
      </c>
      <c r="D252" s="2" t="s">
        <v>1046</v>
      </c>
      <c r="E252" s="45" t="s">
        <v>1439</v>
      </c>
      <c r="F252" s="46" t="s">
        <v>185</v>
      </c>
      <c r="G252" s="42" t="s">
        <v>1440</v>
      </c>
      <c r="H252" s="48" t="s">
        <v>43</v>
      </c>
      <c r="I252" s="35"/>
      <c r="J252" s="56">
        <v>0</v>
      </c>
      <c r="K252" s="49">
        <f>_xlfn.IFNA(VLOOKUP($I252,'ประกาศราคาZ-Makro'!$A:$K,4,FALSE),0)</f>
        <v>0</v>
      </c>
      <c r="L252" s="47">
        <v>0</v>
      </c>
      <c r="M252" s="36">
        <v>0</v>
      </c>
      <c r="N252" s="50">
        <f t="shared" ref="N252" si="815">IFERROR(IF(M252=0,0,M252-L252),0)</f>
        <v>0</v>
      </c>
      <c r="O252" s="49">
        <f>_xlfn.IFNA(VLOOKUP($I252,'ประกาศราคาZ-Makro'!$A:$K,5,FALSE),0)</f>
        <v>0</v>
      </c>
      <c r="P252" s="47">
        <v>0</v>
      </c>
      <c r="Q252" s="36">
        <v>0</v>
      </c>
      <c r="R252" s="50">
        <f t="shared" ref="R252" si="816">IFERROR(IF(Q252=0,0,Q252-P252),0)</f>
        <v>0</v>
      </c>
      <c r="S252" s="49">
        <f>_xlfn.IFNA(VLOOKUP($I252,'ประกาศราคาZ-Makro'!$A:$K,6,FALSE),0)</f>
        <v>0</v>
      </c>
      <c r="T252" s="47">
        <v>0</v>
      </c>
      <c r="U252" s="36">
        <v>0</v>
      </c>
      <c r="V252" s="50">
        <f t="shared" ref="V252" si="817">IFERROR(IF(U252=0,0,U252-T252),0)</f>
        <v>0</v>
      </c>
      <c r="W252" s="49">
        <f>_xlfn.IFNA(VLOOKUP($I252,'ประกาศราคาZ-Makro'!$A:$K,7,FALSE),0)</f>
        <v>0</v>
      </c>
      <c r="X252" s="47">
        <v>0</v>
      </c>
      <c r="Y252" s="36">
        <v>0</v>
      </c>
      <c r="Z252" s="50">
        <f t="shared" ref="Z252" si="818">IFERROR(IF(Y252=0,0,Y252-X252),0)</f>
        <v>0</v>
      </c>
      <c r="AA252" s="49">
        <f>_xlfn.IFNA(VLOOKUP($I252,'ประกาศราคาZ-Makro'!$A:$K,8,FALSE),0)</f>
        <v>0</v>
      </c>
      <c r="AB252" s="47">
        <v>0</v>
      </c>
      <c r="AC252" s="36">
        <v>0</v>
      </c>
      <c r="AD252" s="50">
        <f t="shared" ref="AD252" si="819">IFERROR(IF(AC252=0,0,AC252-AB252),0)</f>
        <v>0</v>
      </c>
      <c r="AE252" s="49">
        <f>_xlfn.IFNA(VLOOKUP($I252,'ประกาศราคาZ-Makro'!$A:$K,9,FALSE),0)</f>
        <v>0</v>
      </c>
      <c r="AF252" s="47">
        <v>0</v>
      </c>
      <c r="AG252" s="36">
        <v>0</v>
      </c>
      <c r="AH252" s="50">
        <f t="shared" ref="AH252" si="820">IFERROR(IF(AG252=0,0,AG252-AF252),0)</f>
        <v>0</v>
      </c>
      <c r="AI252" s="49">
        <f>_xlfn.IFNA(VLOOKUP($I252,'ประกาศราคาZ-Makro'!$A:$K,9,FALSE),0)</f>
        <v>0</v>
      </c>
      <c r="AJ252" s="47"/>
      <c r="AK252" s="36"/>
      <c r="AL252" s="50">
        <f t="shared" si="774"/>
        <v>0</v>
      </c>
      <c r="AM252" s="49">
        <f>_xlfn.IFNA(VLOOKUP($I252,'ประกาศราคาZ-Makro'!$A:$K,10,FALSE),0)</f>
        <v>0</v>
      </c>
      <c r="AN252" s="47">
        <v>93</v>
      </c>
      <c r="AO252" s="36">
        <v>93</v>
      </c>
      <c r="AP252" s="72">
        <f t="shared" si="796"/>
        <v>0</v>
      </c>
      <c r="AQ252" s="49">
        <f>_xlfn.IFNA(VLOOKUP($I252,'ประกาศราคาZ-Makro'!$A:$K,11,FALSE),0)</f>
        <v>0</v>
      </c>
      <c r="AR252" s="47">
        <v>206</v>
      </c>
      <c r="AS252" s="36">
        <v>203</v>
      </c>
      <c r="AT252" s="50">
        <f t="shared" ref="AT252" si="821">IFERROR(IF(AS252=0,0,AS252-AR252),0)</f>
        <v>-3</v>
      </c>
      <c r="AU252" s="49">
        <f>_xlfn.IFNA(VLOOKUP($I252,'ประกาศราคาZ-Makro'!$A:$L,12,FALSE),0)</f>
        <v>0</v>
      </c>
      <c r="AV252" s="47">
        <v>0</v>
      </c>
      <c r="AW252" s="36">
        <v>0</v>
      </c>
      <c r="AX252" s="50">
        <f t="shared" ref="AX252" si="822">IFERROR(IF(AW252=0,0,AW252-AV252),0)</f>
        <v>0</v>
      </c>
      <c r="AY252" s="49">
        <f>_xlfn.IFNA(VLOOKUP($I252,'ประกาศราคาZ-Makro'!$A:$M,13,FALSE),0)</f>
        <v>0</v>
      </c>
      <c r="AZ252" s="47">
        <v>0</v>
      </c>
      <c r="BA252" s="36">
        <v>0</v>
      </c>
      <c r="BB252" s="50">
        <f t="shared" si="700"/>
        <v>0</v>
      </c>
      <c r="BC252" s="76"/>
      <c r="BD252" s="2"/>
    </row>
    <row r="253" spans="1:56" x14ac:dyDescent="0.4">
      <c r="A253" s="2" t="s">
        <v>1038</v>
      </c>
      <c r="B253" s="2" t="s">
        <v>1035</v>
      </c>
      <c r="C253" s="2" t="s">
        <v>1037</v>
      </c>
      <c r="D253" s="2" t="s">
        <v>1046</v>
      </c>
      <c r="E253" s="45" t="s">
        <v>235</v>
      </c>
      <c r="F253" s="46"/>
      <c r="G253" s="42" t="s">
        <v>1250</v>
      </c>
      <c r="H253" s="48" t="s">
        <v>43</v>
      </c>
      <c r="I253" s="58"/>
      <c r="J253" s="57">
        <v>0</v>
      </c>
      <c r="K253" s="49">
        <f>_xlfn.IFNA(VLOOKUP($I253,'ประกาศราคาZ-Makro'!$A:$K,4,FALSE),0)</f>
        <v>0</v>
      </c>
      <c r="L253" s="47">
        <v>142</v>
      </c>
      <c r="M253" s="36">
        <v>149</v>
      </c>
      <c r="N253" s="50">
        <f t="shared" si="429"/>
        <v>7</v>
      </c>
      <c r="O253" s="49">
        <f>_xlfn.IFNA(VLOOKUP($I253,'ประกาศราคาZ-Makro'!$A:$K,5,FALSE),0)</f>
        <v>0</v>
      </c>
      <c r="P253" s="47">
        <v>170</v>
      </c>
      <c r="Q253" s="36">
        <v>176</v>
      </c>
      <c r="R253" s="50">
        <f t="shared" si="467"/>
        <v>6</v>
      </c>
      <c r="S253" s="49">
        <f>_xlfn.IFNA(VLOOKUP($I253,'ประกาศราคาZ-Makro'!$A:$K,6,FALSE),0)</f>
        <v>0</v>
      </c>
      <c r="T253" s="47">
        <v>0</v>
      </c>
      <c r="U253" s="36">
        <v>0</v>
      </c>
      <c r="V253" s="50">
        <f t="shared" si="464"/>
        <v>0</v>
      </c>
      <c r="W253" s="49">
        <f>_xlfn.IFNA(VLOOKUP($I253,'ประกาศราคาZ-Makro'!$A:$K,7,FALSE),0)</f>
        <v>0</v>
      </c>
      <c r="X253" s="47">
        <v>150</v>
      </c>
      <c r="Y253" s="36">
        <v>150</v>
      </c>
      <c r="Z253" s="50">
        <f t="shared" si="465"/>
        <v>0</v>
      </c>
      <c r="AA253" s="49">
        <f>_xlfn.IFNA(VLOOKUP($I253,'ประกาศราคาZ-Makro'!$A:$K,8,FALSE),0)</f>
        <v>0</v>
      </c>
      <c r="AB253" s="47">
        <v>150</v>
      </c>
      <c r="AC253" s="36">
        <v>150</v>
      </c>
      <c r="AD253" s="50">
        <f t="shared" si="466"/>
        <v>0</v>
      </c>
      <c r="AE253" s="49">
        <f>_xlfn.IFNA(VLOOKUP($I253,'ประกาศราคาZ-Makro'!$A:$K,9,FALSE),0)</f>
        <v>0</v>
      </c>
      <c r="AF253" s="47">
        <v>0</v>
      </c>
      <c r="AG253" s="36">
        <v>0</v>
      </c>
      <c r="AH253" s="50">
        <f t="shared" si="468"/>
        <v>0</v>
      </c>
      <c r="AI253" s="49">
        <f>_xlfn.IFNA(VLOOKUP($I253,'ประกาศราคาZ-Makro'!$A:$K,9,FALSE),0)</f>
        <v>0</v>
      </c>
      <c r="AJ253" s="47"/>
      <c r="AK253" s="36"/>
      <c r="AL253" s="50">
        <f t="shared" si="774"/>
        <v>0</v>
      </c>
      <c r="AM253" s="49">
        <f>_xlfn.IFNA(VLOOKUP($I253,'ประกาศราคาZ-Makro'!$A:$K,10,FALSE),0)</f>
        <v>0</v>
      </c>
      <c r="AN253" s="47">
        <v>0</v>
      </c>
      <c r="AO253" s="36">
        <v>0</v>
      </c>
      <c r="AP253" s="72">
        <f t="shared" si="796"/>
        <v>0</v>
      </c>
      <c r="AQ253" s="49">
        <f>_xlfn.IFNA(VLOOKUP($I253,'ประกาศราคาZ-Makro'!$A:$K,11,FALSE),0)</f>
        <v>0</v>
      </c>
      <c r="AR253" s="47">
        <v>0</v>
      </c>
      <c r="AS253" s="36">
        <v>0</v>
      </c>
      <c r="AT253" s="50">
        <f t="shared" si="469"/>
        <v>0</v>
      </c>
      <c r="AU253" s="49">
        <f>_xlfn.IFNA(VLOOKUP($I253,'ประกาศราคาZ-Makro'!$A:$L,12,FALSE),0)</f>
        <v>0</v>
      </c>
      <c r="AV253" s="47">
        <v>260</v>
      </c>
      <c r="AW253" s="36">
        <v>266</v>
      </c>
      <c r="AX253" s="50">
        <f t="shared" si="797"/>
        <v>6</v>
      </c>
      <c r="AY253" s="49">
        <f>_xlfn.IFNA(VLOOKUP($I253,'ประกาศราคาZ-Makro'!$A:$M,13,FALSE),0)</f>
        <v>0</v>
      </c>
      <c r="AZ253" s="47">
        <v>260</v>
      </c>
      <c r="BA253" s="36">
        <v>266</v>
      </c>
      <c r="BB253" s="50">
        <f t="shared" si="700"/>
        <v>6</v>
      </c>
      <c r="BC253" s="76"/>
      <c r="BD253" s="2"/>
    </row>
    <row r="254" spans="1:56" x14ac:dyDescent="0.4">
      <c r="A254" s="2" t="s">
        <v>1038</v>
      </c>
      <c r="B254" s="2" t="s">
        <v>1035</v>
      </c>
      <c r="C254" s="2" t="s">
        <v>1037</v>
      </c>
      <c r="D254" s="2" t="s">
        <v>1046</v>
      </c>
      <c r="E254" s="45" t="s">
        <v>1095</v>
      </c>
      <c r="F254" s="46"/>
      <c r="G254" s="42" t="s">
        <v>1094</v>
      </c>
      <c r="H254" s="34" t="s">
        <v>43</v>
      </c>
      <c r="I254" s="35"/>
      <c r="J254" s="56">
        <v>0</v>
      </c>
      <c r="K254" s="49">
        <f>_xlfn.IFNA(VLOOKUP($I254,'ประกาศราคาZ-Makro'!$A:$K,4,FALSE),0)</f>
        <v>0</v>
      </c>
      <c r="L254" s="47">
        <v>0</v>
      </c>
      <c r="M254" s="36">
        <v>0</v>
      </c>
      <c r="N254" s="50">
        <f t="shared" ref="N254" si="823">IFERROR(IF(M254=0,0,M254-L254),0)</f>
        <v>0</v>
      </c>
      <c r="O254" s="49">
        <f>_xlfn.IFNA(VLOOKUP($I254,'ประกาศราคาZ-Makro'!$A:$K,5,FALSE),0)</f>
        <v>0</v>
      </c>
      <c r="P254" s="47">
        <v>0</v>
      </c>
      <c r="Q254" s="36">
        <v>0</v>
      </c>
      <c r="R254" s="50">
        <f t="shared" ref="R254" si="824">IFERROR(IF(Q254=0,0,Q254-P254),0)</f>
        <v>0</v>
      </c>
      <c r="S254" s="49">
        <f>_xlfn.IFNA(VLOOKUP($I254,'ประกาศราคาZ-Makro'!$A:$K,6,FALSE),0)</f>
        <v>0</v>
      </c>
      <c r="T254" s="47">
        <v>0</v>
      </c>
      <c r="U254" s="36">
        <v>0</v>
      </c>
      <c r="V254" s="50">
        <f t="shared" ref="V254" si="825">IFERROR(IF(U254=0,0,U254-T254),0)</f>
        <v>0</v>
      </c>
      <c r="W254" s="49">
        <f>_xlfn.IFNA(VLOOKUP($I254,'ประกาศราคาZ-Makro'!$A:$K,7,FALSE),0)</f>
        <v>0</v>
      </c>
      <c r="X254" s="47">
        <v>318</v>
      </c>
      <c r="Y254" s="36">
        <v>318</v>
      </c>
      <c r="Z254" s="50">
        <f t="shared" ref="Z254" si="826">IFERROR(IF(Y254=0,0,Y254-X254),0)</f>
        <v>0</v>
      </c>
      <c r="AA254" s="49">
        <f>_xlfn.IFNA(VLOOKUP($I254,'ประกาศราคาZ-Makro'!$A:$K,8,FALSE),0)</f>
        <v>0</v>
      </c>
      <c r="AB254" s="47">
        <v>318</v>
      </c>
      <c r="AC254" s="36">
        <v>318</v>
      </c>
      <c r="AD254" s="50">
        <f t="shared" si="466"/>
        <v>0</v>
      </c>
      <c r="AE254" s="49">
        <f>_xlfn.IFNA(VLOOKUP($I254,'ประกาศราคาZ-Makro'!$A:$K,9,FALSE),0)</f>
        <v>0</v>
      </c>
      <c r="AF254" s="47">
        <v>0</v>
      </c>
      <c r="AG254" s="36">
        <v>0</v>
      </c>
      <c r="AH254" s="50">
        <f t="shared" ref="AH254" si="827">IFERROR(IF(AG254=0,0,AG254-AF254),0)</f>
        <v>0</v>
      </c>
      <c r="AI254" s="49">
        <f>_xlfn.IFNA(VLOOKUP($I254,'ประกาศราคาZ-Makro'!$A:$K,9,FALSE),0)</f>
        <v>0</v>
      </c>
      <c r="AJ254" s="47"/>
      <c r="AK254" s="36"/>
      <c r="AL254" s="50">
        <f t="shared" si="774"/>
        <v>0</v>
      </c>
      <c r="AM254" s="49">
        <f>_xlfn.IFNA(VLOOKUP($I254,'ประกาศราคาZ-Makro'!$A:$K,10,FALSE),0)</f>
        <v>0</v>
      </c>
      <c r="AN254" s="47">
        <v>0</v>
      </c>
      <c r="AO254" s="36">
        <v>0</v>
      </c>
      <c r="AP254" s="72">
        <f t="shared" si="796"/>
        <v>0</v>
      </c>
      <c r="AQ254" s="49">
        <f>_xlfn.IFNA(VLOOKUP($I254,'ประกาศราคาZ-Makro'!$A:$K,11,FALSE),0)</f>
        <v>0</v>
      </c>
      <c r="AR254" s="47">
        <v>0</v>
      </c>
      <c r="AS254" s="36">
        <v>0</v>
      </c>
      <c r="AT254" s="50">
        <f t="shared" ref="AT254" si="828">IFERROR(IF(AS254=0,0,AS254-AR254),0)</f>
        <v>0</v>
      </c>
      <c r="AU254" s="49">
        <f>_xlfn.IFNA(VLOOKUP($I254,'ประกาศราคาZ-Makro'!$A:$L,12,FALSE),0)</f>
        <v>0</v>
      </c>
      <c r="AV254" s="47">
        <v>265</v>
      </c>
      <c r="AW254" s="36">
        <v>271</v>
      </c>
      <c r="AX254" s="50">
        <f t="shared" si="797"/>
        <v>6</v>
      </c>
      <c r="AY254" s="49">
        <f>_xlfn.IFNA(VLOOKUP($I254,'ประกาศราคาZ-Makro'!$A:$M,13,FALSE),0)</f>
        <v>0</v>
      </c>
      <c r="AZ254" s="47">
        <v>265</v>
      </c>
      <c r="BA254" s="36">
        <v>271</v>
      </c>
      <c r="BB254" s="50">
        <f t="shared" si="700"/>
        <v>6</v>
      </c>
      <c r="BC254" s="76"/>
      <c r="BD254" s="2"/>
    </row>
    <row r="255" spans="1:56" x14ac:dyDescent="0.4">
      <c r="A255" s="2" t="s">
        <v>1038</v>
      </c>
      <c r="B255" s="2" t="s">
        <v>1035</v>
      </c>
      <c r="C255" s="2" t="s">
        <v>1037</v>
      </c>
      <c r="D255" s="2" t="s">
        <v>1046</v>
      </c>
      <c r="E255" s="45" t="s">
        <v>2024</v>
      </c>
      <c r="F255" s="46"/>
      <c r="G255" s="42" t="s">
        <v>2025</v>
      </c>
      <c r="H255" s="48" t="s">
        <v>43</v>
      </c>
      <c r="I255" s="35"/>
      <c r="J255" s="56">
        <v>0</v>
      </c>
      <c r="K255" s="49">
        <f>_xlfn.IFNA(VLOOKUP($I255,'ประกาศราคาZ-Makro'!$A:$K,4,FALSE),0)</f>
        <v>0</v>
      </c>
      <c r="L255" s="47">
        <v>0</v>
      </c>
      <c r="M255" s="36">
        <v>0</v>
      </c>
      <c r="N255" s="50">
        <f t="shared" ref="N255" si="829">IFERROR(IF(M255=0,0,M255-L255),0)</f>
        <v>0</v>
      </c>
      <c r="O255" s="49">
        <f>_xlfn.IFNA(VLOOKUP($I255,'ประกาศราคาZ-Makro'!$A:$K,5,FALSE),0)</f>
        <v>0</v>
      </c>
      <c r="P255" s="47">
        <v>0</v>
      </c>
      <c r="Q255" s="36">
        <v>0</v>
      </c>
      <c r="R255" s="50">
        <f t="shared" ref="R255" si="830">IFERROR(IF(Q255=0,0,Q255-P255),0)</f>
        <v>0</v>
      </c>
      <c r="S255" s="49">
        <f>_xlfn.IFNA(VLOOKUP($I255,'ประกาศราคาZ-Makro'!$A:$K,6,FALSE),0)</f>
        <v>0</v>
      </c>
      <c r="T255" s="47">
        <v>0</v>
      </c>
      <c r="U255" s="36">
        <v>0</v>
      </c>
      <c r="V255" s="50">
        <f t="shared" ref="V255" si="831">IFERROR(IF(U255=0,0,U255-T255),0)</f>
        <v>0</v>
      </c>
      <c r="W255" s="49">
        <f>_xlfn.IFNA(VLOOKUP($I255,'ประกาศราคาZ-Makro'!$A:$K,7,FALSE),0)</f>
        <v>0</v>
      </c>
      <c r="X255" s="47">
        <v>321</v>
      </c>
      <c r="Y255" s="36">
        <v>321</v>
      </c>
      <c r="Z255" s="50">
        <f t="shared" ref="Z255" si="832">IFERROR(IF(Y255=0,0,Y255-X255),0)</f>
        <v>0</v>
      </c>
      <c r="AA255" s="49">
        <f>_xlfn.IFNA(VLOOKUP($I255,'ประกาศราคาZ-Makro'!$A:$K,8,FALSE),0)</f>
        <v>0</v>
      </c>
      <c r="AB255" s="47">
        <v>321</v>
      </c>
      <c r="AC255" s="36">
        <v>321</v>
      </c>
      <c r="AD255" s="50">
        <f t="shared" ref="AD255" si="833">IFERROR(IF(AC255=0,0,AC255-AB255),0)</f>
        <v>0</v>
      </c>
      <c r="AE255" s="49">
        <f>_xlfn.IFNA(VLOOKUP($I255,'ประกาศราคาZ-Makro'!$A:$K,9,FALSE),0)</f>
        <v>0</v>
      </c>
      <c r="AF255" s="47">
        <v>0</v>
      </c>
      <c r="AG255" s="36">
        <v>0</v>
      </c>
      <c r="AH255" s="50">
        <f t="shared" ref="AH255" si="834">IFERROR(IF(AG255=0,0,AG255-AF255),0)</f>
        <v>0</v>
      </c>
      <c r="AI255" s="49">
        <f>_xlfn.IFNA(VLOOKUP($I255,'ประกาศราคาZ-Makro'!$A:$K,9,FALSE),0)</f>
        <v>0</v>
      </c>
      <c r="AJ255" s="47"/>
      <c r="AK255" s="36"/>
      <c r="AL255" s="50">
        <f t="shared" ref="AL255" si="835">IFERROR(IF(AK255=0,0,AK255-AJ255),0)</f>
        <v>0</v>
      </c>
      <c r="AM255" s="49">
        <f>_xlfn.IFNA(VLOOKUP($I255,'ประกาศราคาZ-Makro'!$A:$K,10,FALSE),0)</f>
        <v>0</v>
      </c>
      <c r="AN255" s="47">
        <v>0</v>
      </c>
      <c r="AO255" s="36">
        <v>0</v>
      </c>
      <c r="AP255" s="72">
        <f t="shared" ref="AP255" si="836">IFERROR(IF(AO255=0,0,AO255-AN255),0)</f>
        <v>0</v>
      </c>
      <c r="AQ255" s="49">
        <f>_xlfn.IFNA(VLOOKUP($I255,'ประกาศราคาZ-Makro'!$A:$K,11,FALSE),0)</f>
        <v>0</v>
      </c>
      <c r="AR255" s="47">
        <v>0</v>
      </c>
      <c r="AS255" s="36">
        <v>0</v>
      </c>
      <c r="AT255" s="50">
        <f t="shared" ref="AT255" si="837">IFERROR(IF(AS255=0,0,AS255-AR255),0)</f>
        <v>0</v>
      </c>
      <c r="AU255" s="49">
        <f>_xlfn.IFNA(VLOOKUP($I255,'ประกาศราคาZ-Makro'!$A:$L,12,FALSE),0)</f>
        <v>0</v>
      </c>
      <c r="AV255" s="47">
        <v>0</v>
      </c>
      <c r="AW255" s="36">
        <v>0</v>
      </c>
      <c r="AX255" s="50">
        <f t="shared" ref="AX255" si="838">IFERROR(IF(AW255=0,0,AW255-AV255),0)</f>
        <v>0</v>
      </c>
      <c r="AY255" s="49">
        <f>_xlfn.IFNA(VLOOKUP($I255,'ประกาศราคาZ-Makro'!$A:$M,13,FALSE),0)</f>
        <v>0</v>
      </c>
      <c r="AZ255" s="47">
        <v>0</v>
      </c>
      <c r="BA255" s="36">
        <v>0</v>
      </c>
      <c r="BB255" s="50">
        <f t="shared" ref="BB255" si="839">IFERROR(IF(BA255=0,0,BA255-AZ255),0)</f>
        <v>0</v>
      </c>
      <c r="BC255" s="76"/>
      <c r="BD255" s="2"/>
    </row>
    <row r="256" spans="1:56" x14ac:dyDescent="0.4">
      <c r="A256" s="2" t="s">
        <v>1038</v>
      </c>
      <c r="B256" s="2" t="s">
        <v>1035</v>
      </c>
      <c r="C256" s="2" t="s">
        <v>1037</v>
      </c>
      <c r="D256" s="2" t="s">
        <v>1046</v>
      </c>
      <c r="E256" s="45" t="s">
        <v>1348</v>
      </c>
      <c r="F256" s="73"/>
      <c r="G256" s="42" t="s">
        <v>1349</v>
      </c>
      <c r="H256" s="48" t="s">
        <v>43</v>
      </c>
      <c r="I256" s="35"/>
      <c r="J256" s="56">
        <v>0</v>
      </c>
      <c r="K256" s="49">
        <f>_xlfn.IFNA(VLOOKUP($I256,'ประกาศราคาZ-Makro'!$A:$K,4,FALSE),0)</f>
        <v>0</v>
      </c>
      <c r="L256" s="47">
        <v>0</v>
      </c>
      <c r="M256" s="36">
        <v>0</v>
      </c>
      <c r="N256" s="50">
        <f t="shared" ref="N256" si="840">IFERROR(IF(M256=0,0,M256-L256),0)</f>
        <v>0</v>
      </c>
      <c r="O256" s="49">
        <f>_xlfn.IFNA(VLOOKUP($I256,'ประกาศราคาZ-Makro'!$A:$K,5,FALSE),0)</f>
        <v>0</v>
      </c>
      <c r="P256" s="47">
        <v>0</v>
      </c>
      <c r="Q256" s="36">
        <v>0</v>
      </c>
      <c r="R256" s="50">
        <f t="shared" ref="R256" si="841">IFERROR(IF(Q256=0,0,Q256-P256),0)</f>
        <v>0</v>
      </c>
      <c r="S256" s="49">
        <f>_xlfn.IFNA(VLOOKUP($I256,'ประกาศราคาZ-Makro'!$A:$K,6,FALSE),0)</f>
        <v>0</v>
      </c>
      <c r="T256" s="47">
        <v>0</v>
      </c>
      <c r="U256" s="36">
        <v>0</v>
      </c>
      <c r="V256" s="50">
        <f t="shared" ref="V256" si="842">IFERROR(IF(U256=0,0,U256-T256),0)</f>
        <v>0</v>
      </c>
      <c r="W256" s="49">
        <f>_xlfn.IFNA(VLOOKUP($I256,'ประกาศราคาZ-Makro'!$A:$K,7,FALSE),0)</f>
        <v>0</v>
      </c>
      <c r="X256" s="47">
        <v>0</v>
      </c>
      <c r="Y256" s="36">
        <v>0</v>
      </c>
      <c r="Z256" s="50">
        <f t="shared" ref="Z256" si="843">IFERROR(IF(Y256=0,0,Y256-X256),0)</f>
        <v>0</v>
      </c>
      <c r="AA256" s="49">
        <f>_xlfn.IFNA(VLOOKUP($I256,'ประกาศราคาZ-Makro'!$A:$K,8,FALSE),0)</f>
        <v>0</v>
      </c>
      <c r="AB256" s="47">
        <v>0</v>
      </c>
      <c r="AC256" s="36">
        <v>0</v>
      </c>
      <c r="AD256" s="50">
        <f t="shared" ref="AD256" si="844">IFERROR(IF(AC256=0,0,AC256-AB256),0)</f>
        <v>0</v>
      </c>
      <c r="AE256" s="49">
        <f>_xlfn.IFNA(VLOOKUP($I256,'ประกาศราคาZ-Makro'!$A:$K,9,FALSE),0)</f>
        <v>0</v>
      </c>
      <c r="AF256" s="47">
        <v>0</v>
      </c>
      <c r="AG256" s="36">
        <v>0</v>
      </c>
      <c r="AH256" s="50">
        <f t="shared" ref="AH256" si="845">IFERROR(IF(AG256=0,0,AG256-AF256),0)</f>
        <v>0</v>
      </c>
      <c r="AI256" s="49">
        <f>_xlfn.IFNA(VLOOKUP($I256,'ประกาศราคาZ-Makro'!$A:$K,9,FALSE),0)</f>
        <v>0</v>
      </c>
      <c r="AJ256" s="47"/>
      <c r="AK256" s="36"/>
      <c r="AL256" s="50">
        <f t="shared" si="774"/>
        <v>0</v>
      </c>
      <c r="AM256" s="49">
        <f>_xlfn.IFNA(VLOOKUP($I256,'ประกาศราคาZ-Makro'!$A:$K,10,FALSE),0)</f>
        <v>0</v>
      </c>
      <c r="AN256" s="47">
        <v>0</v>
      </c>
      <c r="AO256" s="36">
        <v>0</v>
      </c>
      <c r="AP256" s="72">
        <f t="shared" si="796"/>
        <v>0</v>
      </c>
      <c r="AQ256" s="49">
        <f>_xlfn.IFNA(VLOOKUP($I256,'ประกาศราคาZ-Makro'!$A:$K,11,FALSE),0)</f>
        <v>0</v>
      </c>
      <c r="AR256" s="47">
        <v>0</v>
      </c>
      <c r="AS256" s="36">
        <v>0</v>
      </c>
      <c r="AT256" s="50">
        <f t="shared" ref="AT256" si="846">IFERROR(IF(AS256=0,0,AS256-AR256),0)</f>
        <v>0</v>
      </c>
      <c r="AU256" s="49">
        <f>_xlfn.IFNA(VLOOKUP($I256,'ประกาศราคาZ-Makro'!$A:$L,12,FALSE),0)</f>
        <v>0</v>
      </c>
      <c r="AV256" s="47">
        <v>260</v>
      </c>
      <c r="AW256" s="36">
        <v>266</v>
      </c>
      <c r="AX256" s="50">
        <f t="shared" ref="AX256" si="847">IFERROR(IF(AW256=0,0,AW256-AV256),0)</f>
        <v>6</v>
      </c>
      <c r="AY256" s="49">
        <f>_xlfn.IFNA(VLOOKUP($I256,'ประกาศราคาZ-Makro'!$A:$M,13,FALSE),0)</f>
        <v>0</v>
      </c>
      <c r="AZ256" s="47">
        <v>260</v>
      </c>
      <c r="BA256" s="36">
        <v>266</v>
      </c>
      <c r="BB256" s="50">
        <f t="shared" si="700"/>
        <v>6</v>
      </c>
      <c r="BC256" s="76"/>
      <c r="BD256" s="2"/>
    </row>
    <row r="257" spans="1:56" x14ac:dyDescent="0.4">
      <c r="A257" s="2" t="s">
        <v>1038</v>
      </c>
      <c r="B257" s="2" t="s">
        <v>1035</v>
      </c>
      <c r="C257" s="2" t="s">
        <v>1037</v>
      </c>
      <c r="D257" s="2" t="s">
        <v>1046</v>
      </c>
      <c r="E257" s="45" t="s">
        <v>1808</v>
      </c>
      <c r="F257" s="73"/>
      <c r="G257" s="42" t="s">
        <v>1809</v>
      </c>
      <c r="H257" s="48" t="s">
        <v>43</v>
      </c>
      <c r="I257" s="35"/>
      <c r="J257" s="56">
        <v>0</v>
      </c>
      <c r="K257" s="49">
        <f>_xlfn.IFNA(VLOOKUP($I257,'ประกาศราคาZ-Makro'!$A:$K,4,FALSE),0)</f>
        <v>0</v>
      </c>
      <c r="L257" s="47">
        <v>0</v>
      </c>
      <c r="M257" s="36">
        <v>0</v>
      </c>
      <c r="N257" s="50">
        <f t="shared" ref="N257" si="848">IFERROR(IF(M257=0,0,M257-L257),0)</f>
        <v>0</v>
      </c>
      <c r="O257" s="49">
        <f>_xlfn.IFNA(VLOOKUP($I257,'ประกาศราคาZ-Makro'!$A:$K,5,FALSE),0)</f>
        <v>0</v>
      </c>
      <c r="P257" s="47">
        <v>0</v>
      </c>
      <c r="Q257" s="36">
        <v>0</v>
      </c>
      <c r="R257" s="50">
        <f t="shared" ref="R257" si="849">IFERROR(IF(Q257=0,0,Q257-P257),0)</f>
        <v>0</v>
      </c>
      <c r="S257" s="49">
        <f>_xlfn.IFNA(VLOOKUP($I257,'ประกาศราคาZ-Makro'!$A:$K,6,FALSE),0)</f>
        <v>0</v>
      </c>
      <c r="T257" s="47">
        <v>0</v>
      </c>
      <c r="U257" s="36">
        <v>0</v>
      </c>
      <c r="V257" s="50">
        <f t="shared" ref="V257" si="850">IFERROR(IF(U257=0,0,U257-T257),0)</f>
        <v>0</v>
      </c>
      <c r="W257" s="49">
        <f>_xlfn.IFNA(VLOOKUP($I257,'ประกาศราคาZ-Makro'!$A:$K,7,FALSE),0)</f>
        <v>0</v>
      </c>
      <c r="X257" s="47">
        <v>0</v>
      </c>
      <c r="Y257" s="36">
        <v>0</v>
      </c>
      <c r="Z257" s="50">
        <f t="shared" ref="Z257" si="851">IFERROR(IF(Y257=0,0,Y257-X257),0)</f>
        <v>0</v>
      </c>
      <c r="AA257" s="49">
        <f>_xlfn.IFNA(VLOOKUP($I257,'ประกาศราคาZ-Makro'!$A:$K,8,FALSE),0)</f>
        <v>0</v>
      </c>
      <c r="AB257" s="47">
        <v>0</v>
      </c>
      <c r="AC257" s="36">
        <v>0</v>
      </c>
      <c r="AD257" s="50">
        <f t="shared" ref="AD257" si="852">IFERROR(IF(AC257=0,0,AC257-AB257),0)</f>
        <v>0</v>
      </c>
      <c r="AE257" s="49">
        <f>_xlfn.IFNA(VLOOKUP($I257,'ประกาศราคาZ-Makro'!$A:$K,9,FALSE),0)</f>
        <v>0</v>
      </c>
      <c r="AF257" s="47">
        <v>0</v>
      </c>
      <c r="AG257" s="36">
        <v>0</v>
      </c>
      <c r="AH257" s="50">
        <f t="shared" ref="AH257" si="853">IFERROR(IF(AG257=0,0,AG257-AF257),0)</f>
        <v>0</v>
      </c>
      <c r="AI257" s="49">
        <f>_xlfn.IFNA(VLOOKUP($I257,'ประกาศราคาZ-Makro'!$A:$K,9,FALSE),0)</f>
        <v>0</v>
      </c>
      <c r="AJ257" s="47"/>
      <c r="AK257" s="36"/>
      <c r="AL257" s="50">
        <f t="shared" si="774"/>
        <v>0</v>
      </c>
      <c r="AM257" s="49">
        <f>_xlfn.IFNA(VLOOKUP($I257,'ประกาศราคาZ-Makro'!$A:$K,10,FALSE),0)</f>
        <v>0</v>
      </c>
      <c r="AN257" s="47">
        <v>253</v>
      </c>
      <c r="AO257" s="36">
        <v>253</v>
      </c>
      <c r="AP257" s="72">
        <f t="shared" ref="AP257" si="854">IFERROR(IF(AO257=0,0,AO257-AN257),0)</f>
        <v>0</v>
      </c>
      <c r="AQ257" s="49">
        <f>_xlfn.IFNA(VLOOKUP($I257,'ประกาศราคาZ-Makro'!$A:$K,11,FALSE),0)</f>
        <v>0</v>
      </c>
      <c r="AR257" s="47">
        <v>0</v>
      </c>
      <c r="AS257" s="36">
        <v>0</v>
      </c>
      <c r="AT257" s="50">
        <f t="shared" ref="AT257" si="855">IFERROR(IF(AS257=0,0,AS257-AR257),0)</f>
        <v>0</v>
      </c>
      <c r="AU257" s="49">
        <f>_xlfn.IFNA(VLOOKUP($I257,'ประกาศราคาZ-Makro'!$A:$L,12,FALSE),0)</f>
        <v>0</v>
      </c>
      <c r="AV257" s="47">
        <v>0</v>
      </c>
      <c r="AW257" s="36">
        <v>0</v>
      </c>
      <c r="AX257" s="50">
        <f t="shared" ref="AX257" si="856">IFERROR(IF(AW257=0,0,AW257-AV257),0)</f>
        <v>0</v>
      </c>
      <c r="AY257" s="49">
        <f>_xlfn.IFNA(VLOOKUP($I257,'ประกาศราคาZ-Makro'!$A:$M,13,FALSE),0)</f>
        <v>0</v>
      </c>
      <c r="AZ257" s="47">
        <v>0</v>
      </c>
      <c r="BA257" s="36">
        <v>0</v>
      </c>
      <c r="BB257" s="50">
        <f t="shared" ref="BB257" si="857">IFERROR(IF(BA257=0,0,BA257-AZ257),0)</f>
        <v>0</v>
      </c>
      <c r="BC257" s="76"/>
      <c r="BD257" s="2"/>
    </row>
    <row r="258" spans="1:56" x14ac:dyDescent="0.4">
      <c r="A258" s="2" t="s">
        <v>1038</v>
      </c>
      <c r="B258" s="2" t="s">
        <v>1035</v>
      </c>
      <c r="C258" s="2" t="s">
        <v>1037</v>
      </c>
      <c r="D258" s="2" t="s">
        <v>1046</v>
      </c>
      <c r="E258" s="45" t="s">
        <v>524</v>
      </c>
      <c r="F258" s="46"/>
      <c r="G258" s="37" t="s">
        <v>525</v>
      </c>
      <c r="H258" s="34" t="s">
        <v>43</v>
      </c>
      <c r="I258" s="35"/>
      <c r="J258" s="56">
        <v>0</v>
      </c>
      <c r="K258" s="49">
        <f>_xlfn.IFNA(VLOOKUP($I258,'ประกาศราคาZ-Makro'!$A:$K,4,FALSE),0)</f>
        <v>0</v>
      </c>
      <c r="L258" s="47">
        <v>0</v>
      </c>
      <c r="M258" s="36">
        <v>0</v>
      </c>
      <c r="N258" s="50">
        <f t="shared" si="429"/>
        <v>0</v>
      </c>
      <c r="O258" s="49">
        <f>_xlfn.IFNA(VLOOKUP($I258,'ประกาศราคาZ-Makro'!$A:$K,5,FALSE),0)</f>
        <v>0</v>
      </c>
      <c r="P258" s="47">
        <v>0</v>
      </c>
      <c r="Q258" s="36">
        <v>0</v>
      </c>
      <c r="R258" s="50">
        <f t="shared" si="467"/>
        <v>0</v>
      </c>
      <c r="S258" s="49">
        <f>_xlfn.IFNA(VLOOKUP($I258,'ประกาศราคาZ-Makro'!$A:$K,6,FALSE),0)</f>
        <v>0</v>
      </c>
      <c r="T258" s="47">
        <v>0</v>
      </c>
      <c r="U258" s="36">
        <v>0</v>
      </c>
      <c r="V258" s="50">
        <f t="shared" si="464"/>
        <v>0</v>
      </c>
      <c r="W258" s="49">
        <f>_xlfn.IFNA(VLOOKUP($I258,'ประกาศราคาZ-Makro'!$A:$K,7,FALSE),0)</f>
        <v>0</v>
      </c>
      <c r="X258" s="47">
        <v>0</v>
      </c>
      <c r="Y258" s="36">
        <v>0</v>
      </c>
      <c r="Z258" s="50">
        <f t="shared" si="465"/>
        <v>0</v>
      </c>
      <c r="AA258" s="49">
        <f>_xlfn.IFNA(VLOOKUP($I258,'ประกาศราคาZ-Makro'!$A:$K,8,FALSE),0)</f>
        <v>0</v>
      </c>
      <c r="AB258" s="47">
        <v>0</v>
      </c>
      <c r="AC258" s="36">
        <v>0</v>
      </c>
      <c r="AD258" s="50">
        <f t="shared" si="466"/>
        <v>0</v>
      </c>
      <c r="AE258" s="49">
        <f>_xlfn.IFNA(VLOOKUP($I258,'ประกาศราคาZ-Makro'!$A:$K,9,FALSE),0)</f>
        <v>0</v>
      </c>
      <c r="AF258" s="47" t="s">
        <v>1090</v>
      </c>
      <c r="AG258" s="36" t="s">
        <v>1090</v>
      </c>
      <c r="AH258" s="50">
        <f t="shared" si="468"/>
        <v>0</v>
      </c>
      <c r="AI258" s="49">
        <f>_xlfn.IFNA(VLOOKUP($I258,'ประกาศราคาZ-Makro'!$A:$K,9,FALSE),0)</f>
        <v>0</v>
      </c>
      <c r="AJ258" s="47"/>
      <c r="AK258" s="36"/>
      <c r="AL258" s="50">
        <f t="shared" si="774"/>
        <v>0</v>
      </c>
      <c r="AM258" s="49">
        <f>_xlfn.IFNA(VLOOKUP($I258,'ประกาศราคาZ-Makro'!$A:$K,10,FALSE),0)</f>
        <v>0</v>
      </c>
      <c r="AN258" s="47">
        <v>0</v>
      </c>
      <c r="AO258" s="36">
        <v>0</v>
      </c>
      <c r="AP258" s="72">
        <f t="shared" si="796"/>
        <v>0</v>
      </c>
      <c r="AQ258" s="49">
        <f>_xlfn.IFNA(VLOOKUP($I258,'ประกาศราคาZ-Makro'!$A:$K,11,FALSE),0)</f>
        <v>0</v>
      </c>
      <c r="AR258" s="47">
        <v>0</v>
      </c>
      <c r="AS258" s="36">
        <v>0</v>
      </c>
      <c r="AT258" s="50">
        <f t="shared" si="469"/>
        <v>0</v>
      </c>
      <c r="AU258" s="49">
        <f>_xlfn.IFNA(VLOOKUP($I258,'ประกาศราคาZ-Makro'!$A:$L,12,FALSE),0)</f>
        <v>0</v>
      </c>
      <c r="AV258" s="47">
        <v>0</v>
      </c>
      <c r="AW258" s="36">
        <v>0</v>
      </c>
      <c r="AX258" s="50">
        <f t="shared" si="797"/>
        <v>0</v>
      </c>
      <c r="AY258" s="49">
        <f>_xlfn.IFNA(VLOOKUP($I258,'ประกาศราคาZ-Makro'!$A:$M,13,FALSE),0)</f>
        <v>0</v>
      </c>
      <c r="AZ258" s="47">
        <v>0</v>
      </c>
      <c r="BA258" s="36">
        <v>0</v>
      </c>
      <c r="BB258" s="50">
        <f t="shared" si="700"/>
        <v>0</v>
      </c>
      <c r="BC258" s="76"/>
      <c r="BD258" s="2"/>
    </row>
    <row r="259" spans="1:56" x14ac:dyDescent="0.4">
      <c r="A259" s="2" t="s">
        <v>1038</v>
      </c>
      <c r="B259" s="2" t="s">
        <v>1035</v>
      </c>
      <c r="C259" s="2" t="s">
        <v>1037</v>
      </c>
      <c r="D259" s="2" t="s">
        <v>1040</v>
      </c>
      <c r="E259" s="45" t="s">
        <v>1563</v>
      </c>
      <c r="F259" s="73"/>
      <c r="G259" s="42" t="s">
        <v>1564</v>
      </c>
      <c r="H259" s="48" t="s">
        <v>43</v>
      </c>
      <c r="I259" s="35"/>
      <c r="J259" s="56">
        <v>0</v>
      </c>
      <c r="K259" s="49">
        <f>_xlfn.IFNA(VLOOKUP($I259,'ประกาศราคาZ-Makro'!$A:$K,4,FALSE),0)</f>
        <v>0</v>
      </c>
      <c r="L259" s="47">
        <v>0</v>
      </c>
      <c r="M259" s="36">
        <v>0</v>
      </c>
      <c r="N259" s="50">
        <f t="shared" ref="N259" si="858">IFERROR(IF(M259=0,0,M259-L259),0)</f>
        <v>0</v>
      </c>
      <c r="O259" s="49">
        <f>_xlfn.IFNA(VLOOKUP($I259,'ประกาศราคาZ-Makro'!$A:$K,5,FALSE),0)</f>
        <v>0</v>
      </c>
      <c r="P259" s="47">
        <v>0</v>
      </c>
      <c r="Q259" s="36">
        <v>0</v>
      </c>
      <c r="R259" s="50">
        <f t="shared" ref="R259" si="859">IFERROR(IF(Q259=0,0,Q259-P259),0)</f>
        <v>0</v>
      </c>
      <c r="S259" s="49">
        <f>_xlfn.IFNA(VLOOKUP($I259,'ประกาศราคาZ-Makro'!$A:$K,6,FALSE),0)</f>
        <v>0</v>
      </c>
      <c r="T259" s="47">
        <v>0</v>
      </c>
      <c r="U259" s="36">
        <v>0</v>
      </c>
      <c r="V259" s="50">
        <f t="shared" ref="V259" si="860">IFERROR(IF(U259=0,0,U259-T259),0)</f>
        <v>0</v>
      </c>
      <c r="W259" s="49">
        <f>_xlfn.IFNA(VLOOKUP($I259,'ประกาศราคาZ-Makro'!$A:$K,7,FALSE),0)</f>
        <v>0</v>
      </c>
      <c r="X259" s="47">
        <v>0</v>
      </c>
      <c r="Y259" s="36">
        <v>0</v>
      </c>
      <c r="Z259" s="50">
        <f t="shared" ref="Z259" si="861">IFERROR(IF(Y259=0,0,Y259-X259),0)</f>
        <v>0</v>
      </c>
      <c r="AA259" s="49">
        <f>_xlfn.IFNA(VLOOKUP($I259,'ประกาศราคาZ-Makro'!$A:$K,8,FALSE),0)</f>
        <v>0</v>
      </c>
      <c r="AB259" s="47">
        <v>0</v>
      </c>
      <c r="AC259" s="36">
        <v>0</v>
      </c>
      <c r="AD259" s="50">
        <f t="shared" ref="AD259" si="862">IFERROR(IF(AC259=0,0,AC259-AB259),0)</f>
        <v>0</v>
      </c>
      <c r="AE259" s="49">
        <f>_xlfn.IFNA(VLOOKUP($I259,'ประกาศราคาZ-Makro'!$A:$K,9,FALSE),0)</f>
        <v>0</v>
      </c>
      <c r="AF259" s="47">
        <v>0</v>
      </c>
      <c r="AG259" s="36">
        <v>0</v>
      </c>
      <c r="AH259" s="50">
        <f t="shared" ref="AH259" si="863">IFERROR(IF(AG259=0,0,AG259-AF259),0)</f>
        <v>0</v>
      </c>
      <c r="AI259" s="49">
        <f>_xlfn.IFNA(VLOOKUP($I259,'ประกาศราคาZ-Makro'!$A:$K,9,FALSE),0)</f>
        <v>0</v>
      </c>
      <c r="AJ259" s="47"/>
      <c r="AK259" s="36"/>
      <c r="AL259" s="50">
        <f t="shared" si="774"/>
        <v>0</v>
      </c>
      <c r="AM259" s="49">
        <f>_xlfn.IFNA(VLOOKUP($I259,'ประกาศราคาZ-Makro'!$A:$K,10,FALSE),0)</f>
        <v>0</v>
      </c>
      <c r="AN259" s="47">
        <v>0</v>
      </c>
      <c r="AO259" s="36">
        <v>0</v>
      </c>
      <c r="AP259" s="72">
        <f t="shared" si="796"/>
        <v>0</v>
      </c>
      <c r="AQ259" s="49">
        <f>_xlfn.IFNA(VLOOKUP($I259,'ประกาศราคาZ-Makro'!$A:$K,11,FALSE),0)</f>
        <v>0</v>
      </c>
      <c r="AR259" s="47">
        <v>0</v>
      </c>
      <c r="AS259" s="36">
        <v>0</v>
      </c>
      <c r="AT259" s="50">
        <f t="shared" ref="AT259" si="864">IFERROR(IF(AS259=0,0,AS259-AR259),0)</f>
        <v>0</v>
      </c>
      <c r="AU259" s="49">
        <f>_xlfn.IFNA(VLOOKUP($I259,'ประกาศราคาZ-Makro'!$A:$L,12,FALSE),0)</f>
        <v>0</v>
      </c>
      <c r="AV259" s="47">
        <v>289</v>
      </c>
      <c r="AW259" s="36">
        <v>295</v>
      </c>
      <c r="AX259" s="50">
        <f t="shared" ref="AX259" si="865">IFERROR(IF(AW259=0,0,AW259-AV259),0)</f>
        <v>6</v>
      </c>
      <c r="AY259" s="49">
        <f>_xlfn.IFNA(VLOOKUP($I259,'ประกาศราคาZ-Makro'!$A:$M,13,FALSE),0)</f>
        <v>0</v>
      </c>
      <c r="AZ259" s="47">
        <v>289</v>
      </c>
      <c r="BA259" s="36">
        <v>295</v>
      </c>
      <c r="BB259" s="50">
        <f t="shared" ref="BB259" si="866">IFERROR(IF(BA259=0,0,BA259-AZ259),0)</f>
        <v>6</v>
      </c>
      <c r="BC259" s="76"/>
      <c r="BD259" s="2"/>
    </row>
    <row r="260" spans="1:56" ht="18" customHeight="1" x14ac:dyDescent="0.4">
      <c r="A260" s="2" t="s">
        <v>1038</v>
      </c>
      <c r="B260" s="2" t="s">
        <v>1035</v>
      </c>
      <c r="C260" s="2" t="s">
        <v>1037</v>
      </c>
      <c r="D260" s="2" t="s">
        <v>1040</v>
      </c>
      <c r="E260" s="45" t="s">
        <v>1581</v>
      </c>
      <c r="F260" s="73"/>
      <c r="G260" s="42" t="s">
        <v>1582</v>
      </c>
      <c r="H260" s="48" t="s">
        <v>43</v>
      </c>
      <c r="I260" s="35"/>
      <c r="J260" s="56">
        <v>0</v>
      </c>
      <c r="K260" s="49">
        <f>_xlfn.IFNA(VLOOKUP($I260,'ประกาศราคาZ-Makro'!$A:$K,4,FALSE),0)</f>
        <v>0</v>
      </c>
      <c r="L260" s="47">
        <v>0</v>
      </c>
      <c r="M260" s="36">
        <v>0</v>
      </c>
      <c r="N260" s="50">
        <f t="shared" ref="N260" si="867">IFERROR(IF(M260=0,0,M260-L260),0)</f>
        <v>0</v>
      </c>
      <c r="O260" s="49">
        <f>_xlfn.IFNA(VLOOKUP($I260,'ประกาศราคาZ-Makro'!$A:$K,5,FALSE),0)</f>
        <v>0</v>
      </c>
      <c r="P260" s="47">
        <v>0</v>
      </c>
      <c r="Q260" s="36">
        <v>0</v>
      </c>
      <c r="R260" s="50">
        <f t="shared" ref="R260" si="868">IFERROR(IF(Q260=0,0,Q260-P260),0)</f>
        <v>0</v>
      </c>
      <c r="S260" s="49">
        <f>_xlfn.IFNA(VLOOKUP($I260,'ประกาศราคาZ-Makro'!$A:$K,6,FALSE),0)</f>
        <v>0</v>
      </c>
      <c r="T260" s="47">
        <v>0</v>
      </c>
      <c r="U260" s="36">
        <v>0</v>
      </c>
      <c r="V260" s="50">
        <f t="shared" ref="V260" si="869">IFERROR(IF(U260=0,0,U260-T260),0)</f>
        <v>0</v>
      </c>
      <c r="W260" s="49">
        <f>_xlfn.IFNA(VLOOKUP($I260,'ประกาศราคาZ-Makro'!$A:$K,7,FALSE),0)</f>
        <v>0</v>
      </c>
      <c r="X260" s="47">
        <v>0</v>
      </c>
      <c r="Y260" s="36">
        <v>0</v>
      </c>
      <c r="Z260" s="50">
        <f t="shared" ref="Z260" si="870">IFERROR(IF(Y260=0,0,Y260-X260),0)</f>
        <v>0</v>
      </c>
      <c r="AA260" s="49">
        <f>_xlfn.IFNA(VLOOKUP($I260,'ประกาศราคาZ-Makro'!$A:$K,8,FALSE),0)</f>
        <v>0</v>
      </c>
      <c r="AB260" s="47">
        <v>0</v>
      </c>
      <c r="AC260" s="36">
        <v>0</v>
      </c>
      <c r="AD260" s="50">
        <f t="shared" ref="AD260" si="871">IFERROR(IF(AC260=0,0,AC260-AB260),0)</f>
        <v>0</v>
      </c>
      <c r="AE260" s="49">
        <f>_xlfn.IFNA(VLOOKUP($I260,'ประกาศราคาZ-Makro'!$A:$K,9,FALSE),0)</f>
        <v>0</v>
      </c>
      <c r="AF260" s="47">
        <v>0</v>
      </c>
      <c r="AG260" s="36">
        <v>0</v>
      </c>
      <c r="AH260" s="50">
        <f t="shared" ref="AH260" si="872">IFERROR(IF(AG260=0,0,AG260-AF260),0)</f>
        <v>0</v>
      </c>
      <c r="AI260" s="49">
        <f>_xlfn.IFNA(VLOOKUP($I260,'ประกาศราคาZ-Makro'!$A:$K,9,FALSE),0)</f>
        <v>0</v>
      </c>
      <c r="AJ260" s="47"/>
      <c r="AK260" s="36"/>
      <c r="AL260" s="50">
        <f t="shared" si="774"/>
        <v>0</v>
      </c>
      <c r="AM260" s="49">
        <f>_xlfn.IFNA(VLOOKUP($I260,'ประกาศราคาZ-Makro'!$A:$K,10,FALSE),0)</f>
        <v>0</v>
      </c>
      <c r="AN260" s="47">
        <v>0</v>
      </c>
      <c r="AO260" s="36">
        <v>0</v>
      </c>
      <c r="AP260" s="72">
        <f t="shared" si="796"/>
        <v>0</v>
      </c>
      <c r="AQ260" s="49">
        <f>_xlfn.IFNA(VLOOKUP($I260,'ประกาศราคาZ-Makro'!$A:$K,11,FALSE),0)</f>
        <v>0</v>
      </c>
      <c r="AR260" s="47">
        <v>0</v>
      </c>
      <c r="AS260" s="36">
        <v>0</v>
      </c>
      <c r="AT260" s="50">
        <f t="shared" ref="AT260" si="873">IFERROR(IF(AS260=0,0,AS260-AR260),0)</f>
        <v>0</v>
      </c>
      <c r="AU260" s="49">
        <f>_xlfn.IFNA(VLOOKUP($I260,'ประกาศราคาZ-Makro'!$A:$L,12,FALSE),0)</f>
        <v>0</v>
      </c>
      <c r="AV260" s="47">
        <v>285</v>
      </c>
      <c r="AW260" s="36">
        <v>291</v>
      </c>
      <c r="AX260" s="50">
        <f t="shared" ref="AX260" si="874">IFERROR(IF(AW260=0,0,AW260-AV260),0)</f>
        <v>6</v>
      </c>
      <c r="AY260" s="49">
        <f>_xlfn.IFNA(VLOOKUP($I260,'ประกาศราคาZ-Makro'!$A:$M,13,FALSE),0)</f>
        <v>0</v>
      </c>
      <c r="AZ260" s="47">
        <v>285</v>
      </c>
      <c r="BA260" s="36">
        <v>291</v>
      </c>
      <c r="BB260" s="50">
        <f t="shared" ref="BB260" si="875">IFERROR(IF(BA260=0,0,BA260-AZ260),0)</f>
        <v>6</v>
      </c>
      <c r="BC260" s="76"/>
      <c r="BD260" s="2"/>
    </row>
    <row r="261" spans="1:56" x14ac:dyDescent="0.4">
      <c r="A261" s="2" t="s">
        <v>1038</v>
      </c>
      <c r="B261" s="2" t="s">
        <v>1035</v>
      </c>
      <c r="C261" s="2" t="s">
        <v>1037</v>
      </c>
      <c r="D261" s="2" t="s">
        <v>1047</v>
      </c>
      <c r="E261" s="45" t="s">
        <v>192</v>
      </c>
      <c r="F261" s="46"/>
      <c r="G261" s="41" t="s">
        <v>193</v>
      </c>
      <c r="H261" s="48" t="s">
        <v>43</v>
      </c>
      <c r="I261" s="35"/>
      <c r="J261" s="56">
        <v>0</v>
      </c>
      <c r="K261" s="49">
        <f>_xlfn.IFNA(VLOOKUP($I261,'ประกาศราคาZ-Makro'!$A:$K,4,FALSE),0)</f>
        <v>0</v>
      </c>
      <c r="L261" s="47">
        <v>152</v>
      </c>
      <c r="M261" s="36">
        <v>156</v>
      </c>
      <c r="N261" s="50">
        <f t="shared" si="429"/>
        <v>4</v>
      </c>
      <c r="O261" s="49">
        <f>_xlfn.IFNA(VLOOKUP($I261,'ประกาศราคาZ-Makro'!$A:$K,5,FALSE),0)</f>
        <v>0</v>
      </c>
      <c r="P261" s="47">
        <v>147</v>
      </c>
      <c r="Q261" s="36">
        <v>147</v>
      </c>
      <c r="R261" s="50">
        <f t="shared" si="467"/>
        <v>0</v>
      </c>
      <c r="S261" s="49">
        <f>_xlfn.IFNA(VLOOKUP($I261,'ประกาศราคาZ-Makro'!$A:$K,6,FALSE),0)</f>
        <v>0</v>
      </c>
      <c r="T261" s="47">
        <v>150</v>
      </c>
      <c r="U261" s="36">
        <v>150</v>
      </c>
      <c r="V261" s="50">
        <f t="shared" si="464"/>
        <v>0</v>
      </c>
      <c r="W261" s="49">
        <f>_xlfn.IFNA(VLOOKUP($I261,'ประกาศราคาZ-Makro'!$A:$K,7,FALSE),0)</f>
        <v>0</v>
      </c>
      <c r="X261" s="47">
        <v>145</v>
      </c>
      <c r="Y261" s="36">
        <v>145</v>
      </c>
      <c r="Z261" s="50">
        <f t="shared" si="465"/>
        <v>0</v>
      </c>
      <c r="AA261" s="49">
        <f>_xlfn.IFNA(VLOOKUP($I261,'ประกาศราคาZ-Makro'!$A:$K,8,FALSE),0)</f>
        <v>0</v>
      </c>
      <c r="AB261" s="47">
        <v>145</v>
      </c>
      <c r="AC261" s="36">
        <v>145</v>
      </c>
      <c r="AD261" s="50">
        <f t="shared" si="466"/>
        <v>0</v>
      </c>
      <c r="AE261" s="49">
        <f>_xlfn.IFNA(VLOOKUP($I261,'ประกาศราคาZ-Makro'!$A:$K,9,FALSE),0)</f>
        <v>0</v>
      </c>
      <c r="AF261" s="47">
        <v>122</v>
      </c>
      <c r="AG261" s="36">
        <v>122</v>
      </c>
      <c r="AH261" s="50">
        <f t="shared" si="468"/>
        <v>0</v>
      </c>
      <c r="AI261" s="49">
        <f>_xlfn.IFNA(VLOOKUP($I261,'ประกาศราคาZ-Makro'!$A:$K,9,FALSE),0)</f>
        <v>0</v>
      </c>
      <c r="AJ261" s="47"/>
      <c r="AK261" s="36"/>
      <c r="AL261" s="50">
        <f t="shared" si="774"/>
        <v>0</v>
      </c>
      <c r="AM261" s="49">
        <f>_xlfn.IFNA(VLOOKUP($I261,'ประกาศราคาZ-Makro'!$A:$K,10,FALSE),0)</f>
        <v>0</v>
      </c>
      <c r="AN261" s="47">
        <v>152</v>
      </c>
      <c r="AO261" s="36">
        <v>156</v>
      </c>
      <c r="AP261" s="72">
        <f t="shared" si="796"/>
        <v>4</v>
      </c>
      <c r="AQ261" s="49">
        <f>_xlfn.IFNA(VLOOKUP($I261,'ประกาศราคาZ-Makro'!$A:$K,11,FALSE),0)</f>
        <v>0</v>
      </c>
      <c r="AR261" s="47">
        <v>156</v>
      </c>
      <c r="AS261" s="36">
        <v>158</v>
      </c>
      <c r="AT261" s="50">
        <f t="shared" si="469"/>
        <v>2</v>
      </c>
      <c r="AU261" s="49">
        <f>_xlfn.IFNA(VLOOKUP($I261,'ประกาศราคาZ-Makro'!$A:$L,12,FALSE),0)</f>
        <v>0</v>
      </c>
      <c r="AV261" s="47">
        <v>150</v>
      </c>
      <c r="AW261" s="36">
        <v>150</v>
      </c>
      <c r="AX261" s="50">
        <f t="shared" si="797"/>
        <v>0</v>
      </c>
      <c r="AY261" s="49">
        <f>_xlfn.IFNA(VLOOKUP($I261,'ประกาศราคาZ-Makro'!$A:$M,13,FALSE),0)</f>
        <v>0</v>
      </c>
      <c r="AZ261" s="47">
        <v>150</v>
      </c>
      <c r="BA261" s="36">
        <v>150</v>
      </c>
      <c r="BB261" s="50">
        <f t="shared" si="700"/>
        <v>0</v>
      </c>
      <c r="BC261" s="76"/>
      <c r="BD261" s="2"/>
    </row>
    <row r="262" spans="1:56" x14ac:dyDescent="0.4">
      <c r="A262" s="2" t="s">
        <v>1038</v>
      </c>
      <c r="B262" s="2" t="s">
        <v>1035</v>
      </c>
      <c r="C262" s="2" t="s">
        <v>1037</v>
      </c>
      <c r="D262" s="2" t="s">
        <v>1047</v>
      </c>
      <c r="E262" s="45" t="s">
        <v>194</v>
      </c>
      <c r="F262" s="73"/>
      <c r="G262" s="42" t="s">
        <v>195</v>
      </c>
      <c r="H262" s="48" t="s">
        <v>43</v>
      </c>
      <c r="I262" s="35"/>
      <c r="J262" s="56">
        <v>0</v>
      </c>
      <c r="K262" s="49">
        <f>_xlfn.IFNA(VLOOKUP($I262,'ประกาศราคาZ-Makro'!$A:$K,4,FALSE),0)</f>
        <v>0</v>
      </c>
      <c r="L262" s="47">
        <v>0</v>
      </c>
      <c r="M262" s="36">
        <v>0</v>
      </c>
      <c r="N262" s="50">
        <f t="shared" si="429"/>
        <v>0</v>
      </c>
      <c r="O262" s="49">
        <f>_xlfn.IFNA(VLOOKUP($I262,'ประกาศราคาZ-Makro'!$A:$K,5,FALSE),0)</f>
        <v>0</v>
      </c>
      <c r="P262" s="47">
        <v>0</v>
      </c>
      <c r="Q262" s="36">
        <v>0</v>
      </c>
      <c r="R262" s="50">
        <f t="shared" si="467"/>
        <v>0</v>
      </c>
      <c r="S262" s="49">
        <f>_xlfn.IFNA(VLOOKUP($I262,'ประกาศราคาZ-Makro'!$A:$K,6,FALSE),0)</f>
        <v>0</v>
      </c>
      <c r="T262" s="47">
        <v>0</v>
      </c>
      <c r="U262" s="36">
        <v>0</v>
      </c>
      <c r="V262" s="50">
        <f t="shared" si="464"/>
        <v>0</v>
      </c>
      <c r="W262" s="49">
        <f>_xlfn.IFNA(VLOOKUP($I262,'ประกาศราคาZ-Makro'!$A:$K,7,FALSE),0)</f>
        <v>0</v>
      </c>
      <c r="X262" s="47">
        <v>0</v>
      </c>
      <c r="Y262" s="36">
        <v>0</v>
      </c>
      <c r="Z262" s="50">
        <f t="shared" si="465"/>
        <v>0</v>
      </c>
      <c r="AA262" s="49">
        <f>_xlfn.IFNA(VLOOKUP($I262,'ประกาศราคาZ-Makro'!$A:$K,8,FALSE),0)</f>
        <v>0</v>
      </c>
      <c r="AB262" s="47">
        <v>0</v>
      </c>
      <c r="AC262" s="36">
        <v>0</v>
      </c>
      <c r="AD262" s="50">
        <f t="shared" si="466"/>
        <v>0</v>
      </c>
      <c r="AE262" s="49">
        <f>_xlfn.IFNA(VLOOKUP($I262,'ประกาศราคาZ-Makro'!$A:$K,9,FALSE),0)</f>
        <v>0</v>
      </c>
      <c r="AF262" s="47">
        <v>0</v>
      </c>
      <c r="AG262" s="36">
        <v>0</v>
      </c>
      <c r="AH262" s="50">
        <f t="shared" si="468"/>
        <v>0</v>
      </c>
      <c r="AI262" s="49">
        <f>_xlfn.IFNA(VLOOKUP($I262,'ประกาศราคาZ-Makro'!$A:$K,9,FALSE),0)</f>
        <v>0</v>
      </c>
      <c r="AJ262" s="47"/>
      <c r="AK262" s="36"/>
      <c r="AL262" s="50">
        <f t="shared" si="774"/>
        <v>0</v>
      </c>
      <c r="AM262" s="49">
        <f>_xlfn.IFNA(VLOOKUP($I262,'ประกาศราคาZ-Makro'!$A:$K,10,FALSE),0)</f>
        <v>0</v>
      </c>
      <c r="AN262" s="47">
        <v>142</v>
      </c>
      <c r="AO262" s="36">
        <v>146</v>
      </c>
      <c r="AP262" s="72">
        <f t="shared" si="796"/>
        <v>4</v>
      </c>
      <c r="AQ262" s="49">
        <f>_xlfn.IFNA(VLOOKUP($I262,'ประกาศราคาZ-Makro'!$A:$K,11,FALSE),0)</f>
        <v>0</v>
      </c>
      <c r="AR262" s="47">
        <v>0</v>
      </c>
      <c r="AS262" s="36">
        <v>0</v>
      </c>
      <c r="AT262" s="50">
        <f t="shared" si="469"/>
        <v>0</v>
      </c>
      <c r="AU262" s="49">
        <f>_xlfn.IFNA(VLOOKUP($I262,'ประกาศราคาZ-Makro'!$A:$L,12,FALSE),0)</f>
        <v>0</v>
      </c>
      <c r="AV262" s="47">
        <v>145</v>
      </c>
      <c r="AW262" s="36">
        <v>145</v>
      </c>
      <c r="AX262" s="50">
        <f t="shared" si="797"/>
        <v>0</v>
      </c>
      <c r="AY262" s="49">
        <f>_xlfn.IFNA(VLOOKUP($I262,'ประกาศราคาZ-Makro'!$A:$M,13,FALSE),0)</f>
        <v>0</v>
      </c>
      <c r="AZ262" s="47">
        <v>145</v>
      </c>
      <c r="BA262" s="36">
        <v>145</v>
      </c>
      <c r="BB262" s="50">
        <f t="shared" si="700"/>
        <v>0</v>
      </c>
      <c r="BC262" s="76"/>
      <c r="BD262" s="2"/>
    </row>
    <row r="263" spans="1:56" x14ac:dyDescent="0.4">
      <c r="A263" s="2" t="s">
        <v>1038</v>
      </c>
      <c r="B263" s="2" t="s">
        <v>1035</v>
      </c>
      <c r="C263" s="2" t="s">
        <v>1037</v>
      </c>
      <c r="D263" s="2" t="s">
        <v>1047</v>
      </c>
      <c r="E263" s="45" t="s">
        <v>196</v>
      </c>
      <c r="F263" s="73"/>
      <c r="G263" s="42" t="s">
        <v>197</v>
      </c>
      <c r="H263" s="48" t="s">
        <v>43</v>
      </c>
      <c r="I263" s="35"/>
      <c r="J263" s="56">
        <v>0</v>
      </c>
      <c r="K263" s="49">
        <f>_xlfn.IFNA(VLOOKUP($I263,'ประกาศราคาZ-Makro'!$A:$K,4,FALSE),0)</f>
        <v>0</v>
      </c>
      <c r="L263" s="47">
        <v>156</v>
      </c>
      <c r="M263" s="36">
        <v>160</v>
      </c>
      <c r="N263" s="50">
        <f t="shared" si="429"/>
        <v>4</v>
      </c>
      <c r="O263" s="49">
        <f>_xlfn.IFNA(VLOOKUP($I263,'ประกาศราคาZ-Makro'!$A:$K,5,FALSE),0)</f>
        <v>0</v>
      </c>
      <c r="P263" s="47">
        <v>151</v>
      </c>
      <c r="Q263" s="36">
        <v>151</v>
      </c>
      <c r="R263" s="50">
        <f t="shared" si="467"/>
        <v>0</v>
      </c>
      <c r="S263" s="49">
        <f>_xlfn.IFNA(VLOOKUP($I263,'ประกาศราคาZ-Makro'!$A:$K,6,FALSE),0)</f>
        <v>0</v>
      </c>
      <c r="T263" s="47">
        <v>0</v>
      </c>
      <c r="U263" s="36">
        <v>0</v>
      </c>
      <c r="V263" s="50">
        <f t="shared" si="464"/>
        <v>0</v>
      </c>
      <c r="W263" s="49">
        <f>_xlfn.IFNA(VLOOKUP($I263,'ประกาศราคาZ-Makro'!$A:$K,7,FALSE),0)</f>
        <v>0</v>
      </c>
      <c r="X263" s="47">
        <v>140</v>
      </c>
      <c r="Y263" s="36">
        <v>140</v>
      </c>
      <c r="Z263" s="50">
        <f t="shared" si="465"/>
        <v>0</v>
      </c>
      <c r="AA263" s="49">
        <f>_xlfn.IFNA(VLOOKUP($I263,'ประกาศราคาZ-Makro'!$A:$K,8,FALSE),0)</f>
        <v>0</v>
      </c>
      <c r="AB263" s="47">
        <v>140</v>
      </c>
      <c r="AC263" s="36">
        <v>140</v>
      </c>
      <c r="AD263" s="50">
        <f t="shared" si="466"/>
        <v>0</v>
      </c>
      <c r="AE263" s="49">
        <f>_xlfn.IFNA(VLOOKUP($I263,'ประกาศราคาZ-Makro'!$A:$K,9,FALSE),0)</f>
        <v>0</v>
      </c>
      <c r="AF263" s="47">
        <v>108</v>
      </c>
      <c r="AG263" s="36">
        <v>108</v>
      </c>
      <c r="AH263" s="50">
        <f t="shared" si="468"/>
        <v>0</v>
      </c>
      <c r="AI263" s="49">
        <f>_xlfn.IFNA(VLOOKUP($I263,'ประกาศราคาZ-Makro'!$A:$K,9,FALSE),0)</f>
        <v>0</v>
      </c>
      <c r="AJ263" s="47"/>
      <c r="AK263" s="36"/>
      <c r="AL263" s="50">
        <f t="shared" si="774"/>
        <v>0</v>
      </c>
      <c r="AM263" s="49">
        <f>_xlfn.IFNA(VLOOKUP($I263,'ประกาศราคาZ-Makro'!$A:$K,10,FALSE),0)</f>
        <v>0</v>
      </c>
      <c r="AN263" s="47">
        <v>118</v>
      </c>
      <c r="AO263" s="36">
        <v>118</v>
      </c>
      <c r="AP263" s="72">
        <f t="shared" si="796"/>
        <v>0</v>
      </c>
      <c r="AQ263" s="49">
        <f>_xlfn.IFNA(VLOOKUP($I263,'ประกาศราคาZ-Makro'!$A:$K,11,FALSE),0)</f>
        <v>0</v>
      </c>
      <c r="AR263" s="47">
        <v>118</v>
      </c>
      <c r="AS263" s="36">
        <v>121</v>
      </c>
      <c r="AT263" s="50">
        <f t="shared" si="469"/>
        <v>3</v>
      </c>
      <c r="AU263" s="49">
        <f>_xlfn.IFNA(VLOOKUP($I263,'ประกาศราคาZ-Makro'!$A:$L,12,FALSE),0)</f>
        <v>0</v>
      </c>
      <c r="AV263" s="47">
        <v>142</v>
      </c>
      <c r="AW263" s="36">
        <v>142</v>
      </c>
      <c r="AX263" s="50">
        <f t="shared" si="797"/>
        <v>0</v>
      </c>
      <c r="AY263" s="49">
        <f>_xlfn.IFNA(VLOOKUP($I263,'ประกาศราคาZ-Makro'!$A:$M,13,FALSE),0)</f>
        <v>0</v>
      </c>
      <c r="AZ263" s="47">
        <v>142</v>
      </c>
      <c r="BA263" s="36">
        <v>142</v>
      </c>
      <c r="BB263" s="50">
        <f t="shared" si="700"/>
        <v>0</v>
      </c>
      <c r="BC263" s="76"/>
      <c r="BD263" s="2"/>
    </row>
    <row r="264" spans="1:56" x14ac:dyDescent="0.4">
      <c r="A264" s="2" t="s">
        <v>1038</v>
      </c>
      <c r="B264" s="2" t="s">
        <v>1035</v>
      </c>
      <c r="C264" s="2" t="s">
        <v>1037</v>
      </c>
      <c r="D264" s="2" t="s">
        <v>1047</v>
      </c>
      <c r="E264" s="45" t="s">
        <v>198</v>
      </c>
      <c r="F264" s="73"/>
      <c r="G264" s="42" t="s">
        <v>199</v>
      </c>
      <c r="H264" s="48" t="s">
        <v>43</v>
      </c>
      <c r="I264" s="35"/>
      <c r="J264" s="56">
        <v>0</v>
      </c>
      <c r="K264" s="49">
        <f>_xlfn.IFNA(VLOOKUP($I264,'ประกาศราคาZ-Makro'!$A:$K,4,FALSE),0)</f>
        <v>0</v>
      </c>
      <c r="L264" s="47">
        <v>152</v>
      </c>
      <c r="M264" s="36">
        <v>156</v>
      </c>
      <c r="N264" s="50">
        <f t="shared" si="429"/>
        <v>4</v>
      </c>
      <c r="O264" s="49">
        <f>_xlfn.IFNA(VLOOKUP($I264,'ประกาศราคาZ-Makro'!$A:$K,5,FALSE),0)</f>
        <v>0</v>
      </c>
      <c r="P264" s="47">
        <v>147</v>
      </c>
      <c r="Q264" s="36">
        <v>147</v>
      </c>
      <c r="R264" s="50">
        <f t="shared" si="467"/>
        <v>0</v>
      </c>
      <c r="S264" s="49">
        <f>_xlfn.IFNA(VLOOKUP($I264,'ประกาศราคาZ-Makro'!$A:$K,6,FALSE),0)</f>
        <v>0</v>
      </c>
      <c r="T264" s="47">
        <v>147</v>
      </c>
      <c r="U264" s="36">
        <v>147</v>
      </c>
      <c r="V264" s="50">
        <f t="shared" si="464"/>
        <v>0</v>
      </c>
      <c r="W264" s="49">
        <f>_xlfn.IFNA(VLOOKUP($I264,'ประกาศราคาZ-Makro'!$A:$K,7,FALSE),0)</f>
        <v>0</v>
      </c>
      <c r="X264" s="47">
        <v>140</v>
      </c>
      <c r="Y264" s="36">
        <v>140</v>
      </c>
      <c r="Z264" s="50">
        <f t="shared" si="465"/>
        <v>0</v>
      </c>
      <c r="AA264" s="49">
        <f>_xlfn.IFNA(VLOOKUP($I264,'ประกาศราคาZ-Makro'!$A:$K,8,FALSE),0)</f>
        <v>0</v>
      </c>
      <c r="AB264" s="47">
        <v>140</v>
      </c>
      <c r="AC264" s="36">
        <v>140</v>
      </c>
      <c r="AD264" s="50">
        <f t="shared" si="466"/>
        <v>0</v>
      </c>
      <c r="AE264" s="49">
        <f>_xlfn.IFNA(VLOOKUP($I264,'ประกาศราคาZ-Makro'!$A:$K,9,FALSE),0)</f>
        <v>0</v>
      </c>
      <c r="AF264" s="47">
        <v>112</v>
      </c>
      <c r="AG264" s="36">
        <v>112</v>
      </c>
      <c r="AH264" s="50">
        <f t="shared" si="468"/>
        <v>0</v>
      </c>
      <c r="AI264" s="49">
        <f>_xlfn.IFNA(VLOOKUP($I264,'ประกาศราคาZ-Makro'!$A:$K,9,FALSE),0)</f>
        <v>0</v>
      </c>
      <c r="AJ264" s="47"/>
      <c r="AK264" s="36"/>
      <c r="AL264" s="50">
        <f t="shared" si="774"/>
        <v>0</v>
      </c>
      <c r="AM264" s="49">
        <f>_xlfn.IFNA(VLOOKUP($I264,'ประกาศราคาZ-Makro'!$A:$K,10,FALSE),0)</f>
        <v>0</v>
      </c>
      <c r="AN264" s="47">
        <v>111</v>
      </c>
      <c r="AO264" s="36">
        <v>111</v>
      </c>
      <c r="AP264" s="72">
        <f t="shared" si="796"/>
        <v>0</v>
      </c>
      <c r="AQ264" s="49">
        <f>_xlfn.IFNA(VLOOKUP($I264,'ประกาศราคาZ-Makro'!$A:$K,11,FALSE),0)</f>
        <v>0</v>
      </c>
      <c r="AR264" s="47">
        <v>137</v>
      </c>
      <c r="AS264" s="36">
        <v>140</v>
      </c>
      <c r="AT264" s="50">
        <f t="shared" si="469"/>
        <v>3</v>
      </c>
      <c r="AU264" s="49">
        <f>_xlfn.IFNA(VLOOKUP($I264,'ประกาศราคาZ-Makro'!$A:$L,12,FALSE),0)</f>
        <v>0</v>
      </c>
      <c r="AV264" s="47">
        <v>134</v>
      </c>
      <c r="AW264" s="36">
        <v>134</v>
      </c>
      <c r="AX264" s="50">
        <f t="shared" si="797"/>
        <v>0</v>
      </c>
      <c r="AY264" s="49">
        <f>_xlfn.IFNA(VLOOKUP($I264,'ประกาศราคาZ-Makro'!$A:$M,13,FALSE),0)</f>
        <v>0</v>
      </c>
      <c r="AZ264" s="47">
        <v>134</v>
      </c>
      <c r="BA264" s="36">
        <v>134</v>
      </c>
      <c r="BB264" s="50">
        <f t="shared" si="700"/>
        <v>0</v>
      </c>
      <c r="BC264" s="76"/>
      <c r="BD264" s="2"/>
    </row>
    <row r="265" spans="1:56" x14ac:dyDescent="0.4">
      <c r="A265" s="2" t="s">
        <v>1038</v>
      </c>
      <c r="B265" s="2" t="s">
        <v>1035</v>
      </c>
      <c r="C265" s="2" t="s">
        <v>1037</v>
      </c>
      <c r="D265" s="2" t="s">
        <v>1047</v>
      </c>
      <c r="E265" s="45" t="s">
        <v>1422</v>
      </c>
      <c r="F265" s="73"/>
      <c r="G265" s="42" t="s">
        <v>1423</v>
      </c>
      <c r="H265" s="48" t="s">
        <v>43</v>
      </c>
      <c r="I265" s="35"/>
      <c r="J265" s="56">
        <v>0</v>
      </c>
      <c r="K265" s="49">
        <f>_xlfn.IFNA(VLOOKUP($I265,'ประกาศราคาZ-Makro'!$A:$K,4,FALSE),0)</f>
        <v>0</v>
      </c>
      <c r="L265" s="47">
        <v>0</v>
      </c>
      <c r="M265" s="36">
        <v>0</v>
      </c>
      <c r="N265" s="50">
        <f t="shared" ref="N265" si="876">IFERROR(IF(M265=0,0,M265-L265),0)</f>
        <v>0</v>
      </c>
      <c r="O265" s="49">
        <f>_xlfn.IFNA(VLOOKUP($I265,'ประกาศราคาZ-Makro'!$A:$K,5,FALSE),0)</f>
        <v>0</v>
      </c>
      <c r="P265" s="47">
        <v>152</v>
      </c>
      <c r="Q265" s="36">
        <v>152</v>
      </c>
      <c r="R265" s="50">
        <f t="shared" ref="R265" si="877">IFERROR(IF(Q265=0,0,Q265-P265),0)</f>
        <v>0</v>
      </c>
      <c r="S265" s="49">
        <f>_xlfn.IFNA(VLOOKUP($I265,'ประกาศราคาZ-Makro'!$A:$K,6,FALSE),0)</f>
        <v>0</v>
      </c>
      <c r="T265" s="47">
        <v>0</v>
      </c>
      <c r="U265" s="36">
        <v>0</v>
      </c>
      <c r="V265" s="50">
        <f t="shared" ref="V265" si="878">IFERROR(IF(U265=0,0,U265-T265),0)</f>
        <v>0</v>
      </c>
      <c r="W265" s="49">
        <f>_xlfn.IFNA(VLOOKUP($I265,'ประกาศราคาZ-Makro'!$A:$K,7,FALSE),0)</f>
        <v>0</v>
      </c>
      <c r="X265" s="47">
        <v>0</v>
      </c>
      <c r="Y265" s="36">
        <v>0</v>
      </c>
      <c r="Z265" s="50">
        <f t="shared" ref="Z265" si="879">IFERROR(IF(Y265=0,0,Y265-X265),0)</f>
        <v>0</v>
      </c>
      <c r="AA265" s="49">
        <f>_xlfn.IFNA(VLOOKUP($I265,'ประกาศราคาZ-Makro'!$A:$K,8,FALSE),0)</f>
        <v>0</v>
      </c>
      <c r="AB265" s="47">
        <v>0</v>
      </c>
      <c r="AC265" s="36">
        <v>0</v>
      </c>
      <c r="AD265" s="50">
        <f t="shared" ref="AD265" si="880">IFERROR(IF(AC265=0,0,AC265-AB265),0)</f>
        <v>0</v>
      </c>
      <c r="AE265" s="49">
        <f>_xlfn.IFNA(VLOOKUP($I265,'ประกาศราคาZ-Makro'!$A:$K,9,FALSE),0)</f>
        <v>0</v>
      </c>
      <c r="AF265" s="47">
        <v>0</v>
      </c>
      <c r="AG265" s="36">
        <v>0</v>
      </c>
      <c r="AH265" s="50">
        <f t="shared" ref="AH265" si="881">IFERROR(IF(AG265=0,0,AG265-AF265),0)</f>
        <v>0</v>
      </c>
      <c r="AI265" s="49">
        <f>_xlfn.IFNA(VLOOKUP($I265,'ประกาศราคาZ-Makro'!$A:$K,9,FALSE),0)</f>
        <v>0</v>
      </c>
      <c r="AJ265" s="47"/>
      <c r="AK265" s="36"/>
      <c r="AL265" s="50">
        <f t="shared" si="774"/>
        <v>0</v>
      </c>
      <c r="AM265" s="49">
        <f>_xlfn.IFNA(VLOOKUP($I265,'ประกาศราคาZ-Makro'!$A:$K,10,FALSE),0)</f>
        <v>0</v>
      </c>
      <c r="AN265" s="47">
        <v>0</v>
      </c>
      <c r="AO265" s="36">
        <v>0</v>
      </c>
      <c r="AP265" s="72">
        <f t="shared" si="796"/>
        <v>0</v>
      </c>
      <c r="AQ265" s="49">
        <f>_xlfn.IFNA(VLOOKUP($I265,'ประกาศราคาZ-Makro'!$A:$K,11,FALSE),0)</f>
        <v>0</v>
      </c>
      <c r="AR265" s="47">
        <v>0</v>
      </c>
      <c r="AS265" s="36">
        <v>0</v>
      </c>
      <c r="AT265" s="50">
        <f t="shared" ref="AT265" si="882">IFERROR(IF(AS265=0,0,AS265-AR265),0)</f>
        <v>0</v>
      </c>
      <c r="AU265" s="49">
        <f>_xlfn.IFNA(VLOOKUP($I265,'ประกาศราคาZ-Makro'!$A:$L,12,FALSE),0)</f>
        <v>0</v>
      </c>
      <c r="AV265" s="47">
        <v>153</v>
      </c>
      <c r="AW265" s="36">
        <v>153</v>
      </c>
      <c r="AX265" s="50">
        <f t="shared" ref="AX265" si="883">IFERROR(IF(AW265=0,0,AW265-AV265),0)</f>
        <v>0</v>
      </c>
      <c r="AY265" s="49">
        <f>_xlfn.IFNA(VLOOKUP($I265,'ประกาศราคาZ-Makro'!$A:$M,13,FALSE),0)</f>
        <v>0</v>
      </c>
      <c r="AZ265" s="47">
        <v>153</v>
      </c>
      <c r="BA265" s="36">
        <v>153</v>
      </c>
      <c r="BB265" s="50">
        <f t="shared" si="700"/>
        <v>0</v>
      </c>
      <c r="BC265" s="76"/>
      <c r="BD265" s="2"/>
    </row>
    <row r="266" spans="1:56" x14ac:dyDescent="0.4">
      <c r="A266" s="2" t="s">
        <v>1038</v>
      </c>
      <c r="B266" s="2" t="s">
        <v>1035</v>
      </c>
      <c r="C266" s="2" t="s">
        <v>1037</v>
      </c>
      <c r="D266" s="2" t="s">
        <v>1047</v>
      </c>
      <c r="E266" s="45" t="s">
        <v>200</v>
      </c>
      <c r="F266" s="46"/>
      <c r="G266" s="37" t="s">
        <v>201</v>
      </c>
      <c r="H266" s="34" t="s">
        <v>43</v>
      </c>
      <c r="I266" s="35"/>
      <c r="J266" s="56">
        <v>0</v>
      </c>
      <c r="K266" s="49">
        <f>_xlfn.IFNA(VLOOKUP($I266,'ประกาศราคาZ-Makro'!$A:$K,4,FALSE),0)</f>
        <v>0</v>
      </c>
      <c r="L266" s="47">
        <v>0</v>
      </c>
      <c r="M266" s="36">
        <v>0</v>
      </c>
      <c r="N266" s="50">
        <f t="shared" si="429"/>
        <v>0</v>
      </c>
      <c r="O266" s="49">
        <f>_xlfn.IFNA(VLOOKUP($I266,'ประกาศราคาZ-Makro'!$A:$K,5,FALSE),0)</f>
        <v>0</v>
      </c>
      <c r="P266" s="47">
        <v>0</v>
      </c>
      <c r="Q266" s="36">
        <v>0</v>
      </c>
      <c r="R266" s="50">
        <f t="shared" si="467"/>
        <v>0</v>
      </c>
      <c r="S266" s="49">
        <f>_xlfn.IFNA(VLOOKUP($I266,'ประกาศราคาZ-Makro'!$A:$K,6,FALSE),0)</f>
        <v>0</v>
      </c>
      <c r="T266" s="47">
        <v>0</v>
      </c>
      <c r="U266" s="36">
        <v>0</v>
      </c>
      <c r="V266" s="50">
        <f t="shared" si="464"/>
        <v>0</v>
      </c>
      <c r="W266" s="49">
        <f>_xlfn.IFNA(VLOOKUP($I266,'ประกาศราคาZ-Makro'!$A:$K,7,FALSE),0)</f>
        <v>0</v>
      </c>
      <c r="X266" s="47">
        <v>0</v>
      </c>
      <c r="Y266" s="36">
        <v>0</v>
      </c>
      <c r="Z266" s="50">
        <f t="shared" si="465"/>
        <v>0</v>
      </c>
      <c r="AA266" s="49">
        <f>_xlfn.IFNA(VLOOKUP($I266,'ประกาศราคาZ-Makro'!$A:$K,8,FALSE),0)</f>
        <v>0</v>
      </c>
      <c r="AB266" s="47">
        <v>0</v>
      </c>
      <c r="AC266" s="36">
        <v>0</v>
      </c>
      <c r="AD266" s="50">
        <f t="shared" si="466"/>
        <v>0</v>
      </c>
      <c r="AE266" s="49">
        <f>_xlfn.IFNA(VLOOKUP($I266,'ประกาศราคาZ-Makro'!$A:$K,9,FALSE),0)</f>
        <v>0</v>
      </c>
      <c r="AF266" s="47">
        <v>0</v>
      </c>
      <c r="AG266" s="36">
        <v>0</v>
      </c>
      <c r="AH266" s="50">
        <f t="shared" si="468"/>
        <v>0</v>
      </c>
      <c r="AI266" s="49">
        <f>_xlfn.IFNA(VLOOKUP($I266,'ประกาศราคาZ-Makro'!$A:$K,9,FALSE),0)</f>
        <v>0</v>
      </c>
      <c r="AJ266" s="47"/>
      <c r="AK266" s="36"/>
      <c r="AL266" s="50">
        <f t="shared" si="774"/>
        <v>0</v>
      </c>
      <c r="AM266" s="49">
        <f>_xlfn.IFNA(VLOOKUP($I266,'ประกาศราคาZ-Makro'!$A:$K,10,FALSE),0)</f>
        <v>0</v>
      </c>
      <c r="AN266" s="47">
        <v>152</v>
      </c>
      <c r="AO266" s="36">
        <v>156</v>
      </c>
      <c r="AP266" s="72">
        <f t="shared" si="796"/>
        <v>4</v>
      </c>
      <c r="AQ266" s="49">
        <f>_xlfn.IFNA(VLOOKUP($I266,'ประกาศราคาZ-Makro'!$A:$K,11,FALSE),0)</f>
        <v>0</v>
      </c>
      <c r="AR266" s="47">
        <v>0</v>
      </c>
      <c r="AS266" s="36">
        <v>0</v>
      </c>
      <c r="AT266" s="50">
        <f t="shared" si="469"/>
        <v>0</v>
      </c>
      <c r="AU266" s="49">
        <f>_xlfn.IFNA(VLOOKUP($I266,'ประกาศราคาZ-Makro'!$A:$L,12,FALSE),0)</f>
        <v>0</v>
      </c>
      <c r="AV266" s="47">
        <v>155</v>
      </c>
      <c r="AW266" s="36">
        <v>155</v>
      </c>
      <c r="AX266" s="50">
        <f t="shared" si="797"/>
        <v>0</v>
      </c>
      <c r="AY266" s="49">
        <f>_xlfn.IFNA(VLOOKUP($I266,'ประกาศราคาZ-Makro'!$A:$M,13,FALSE),0)</f>
        <v>0</v>
      </c>
      <c r="AZ266" s="47">
        <v>155</v>
      </c>
      <c r="BA266" s="36">
        <v>155</v>
      </c>
      <c r="BB266" s="50">
        <f t="shared" si="700"/>
        <v>0</v>
      </c>
      <c r="BC266" s="76"/>
      <c r="BD266" s="2"/>
    </row>
    <row r="267" spans="1:56" x14ac:dyDescent="0.4">
      <c r="A267" s="2" t="s">
        <v>1038</v>
      </c>
      <c r="B267" s="2" t="s">
        <v>1035</v>
      </c>
      <c r="C267" s="2" t="s">
        <v>1049</v>
      </c>
      <c r="D267" s="2" t="s">
        <v>1061</v>
      </c>
      <c r="E267" s="45" t="s">
        <v>1842</v>
      </c>
      <c r="F267" s="46" t="s">
        <v>216</v>
      </c>
      <c r="G267" s="42" t="s">
        <v>1843</v>
      </c>
      <c r="H267" s="48" t="s">
        <v>43</v>
      </c>
      <c r="I267" s="35"/>
      <c r="J267" s="56">
        <v>0</v>
      </c>
      <c r="K267" s="49">
        <f>_xlfn.IFNA(VLOOKUP($I267,'ประกาศราคาZ-Makro'!$A:$K,4,FALSE),0)</f>
        <v>0</v>
      </c>
      <c r="L267" s="47">
        <v>0</v>
      </c>
      <c r="M267" s="36">
        <v>0</v>
      </c>
      <c r="N267" s="50">
        <f t="shared" si="429"/>
        <v>0</v>
      </c>
      <c r="O267" s="49">
        <f>_xlfn.IFNA(VLOOKUP($I267,'ประกาศราคาZ-Makro'!$A:$K,5,FALSE),0)</f>
        <v>0</v>
      </c>
      <c r="P267" s="47">
        <v>152</v>
      </c>
      <c r="Q267" s="36">
        <v>152</v>
      </c>
      <c r="R267" s="50">
        <f t="shared" si="467"/>
        <v>0</v>
      </c>
      <c r="S267" s="49">
        <f>_xlfn.IFNA(VLOOKUP($I267,'ประกาศราคาZ-Makro'!$A:$K,6,FALSE),0)</f>
        <v>0</v>
      </c>
      <c r="T267" s="47">
        <v>0</v>
      </c>
      <c r="U267" s="36">
        <v>0</v>
      </c>
      <c r="V267" s="50">
        <f t="shared" si="464"/>
        <v>0</v>
      </c>
      <c r="W267" s="49">
        <f>_xlfn.IFNA(VLOOKUP($I267,'ประกาศราคาZ-Makro'!$A:$K,7,FALSE),0)</f>
        <v>0</v>
      </c>
      <c r="X267" s="47">
        <v>0</v>
      </c>
      <c r="Y267" s="36">
        <v>0</v>
      </c>
      <c r="Z267" s="50">
        <f t="shared" si="465"/>
        <v>0</v>
      </c>
      <c r="AA267" s="49">
        <f>_xlfn.IFNA(VLOOKUP($I267,'ประกาศราคาZ-Makro'!$A:$K,8,FALSE),0)</f>
        <v>0</v>
      </c>
      <c r="AB267" s="47">
        <v>0</v>
      </c>
      <c r="AC267" s="36">
        <v>0</v>
      </c>
      <c r="AD267" s="50">
        <f t="shared" si="466"/>
        <v>0</v>
      </c>
      <c r="AE267" s="49">
        <f>_xlfn.IFNA(VLOOKUP($I267,'ประกาศราคาZ-Makro'!$A:$K,9,FALSE),0)</f>
        <v>0</v>
      </c>
      <c r="AF267" s="47">
        <v>0</v>
      </c>
      <c r="AG267" s="36">
        <v>0</v>
      </c>
      <c r="AH267" s="50">
        <f t="shared" si="468"/>
        <v>0</v>
      </c>
      <c r="AI267" s="49">
        <f>_xlfn.IFNA(VLOOKUP($I267,'ประกาศราคาZ-Makro'!$A:$K,9,FALSE),0)</f>
        <v>0</v>
      </c>
      <c r="AJ267" s="47"/>
      <c r="AK267" s="36"/>
      <c r="AL267" s="50">
        <f t="shared" si="774"/>
        <v>0</v>
      </c>
      <c r="AM267" s="49">
        <f>_xlfn.IFNA(VLOOKUP($I267,'ประกาศราคาZ-Makro'!$A:$K,10,FALSE),0)</f>
        <v>0</v>
      </c>
      <c r="AN267" s="47">
        <v>0</v>
      </c>
      <c r="AO267" s="36">
        <v>0</v>
      </c>
      <c r="AP267" s="72">
        <f t="shared" si="796"/>
        <v>0</v>
      </c>
      <c r="AQ267" s="49">
        <f>_xlfn.IFNA(VLOOKUP($I267,'ประกาศราคาZ-Makro'!$A:$K,11,FALSE),0)</f>
        <v>0</v>
      </c>
      <c r="AR267" s="47">
        <v>0</v>
      </c>
      <c r="AS267" s="36">
        <v>0</v>
      </c>
      <c r="AT267" s="50">
        <f t="shared" si="469"/>
        <v>0</v>
      </c>
      <c r="AU267" s="49">
        <f>_xlfn.IFNA(VLOOKUP($I267,'ประกาศราคาZ-Makro'!$A:$L,12,FALSE),0)</f>
        <v>0</v>
      </c>
      <c r="AV267" s="47">
        <v>150</v>
      </c>
      <c r="AW267" s="36">
        <v>150</v>
      </c>
      <c r="AX267" s="50">
        <f t="shared" si="797"/>
        <v>0</v>
      </c>
      <c r="AY267" s="49">
        <f>_xlfn.IFNA(VLOOKUP($I267,'ประกาศราคาZ-Makro'!$A:$M,13,FALSE),0)</f>
        <v>0</v>
      </c>
      <c r="AZ267" s="47">
        <v>150</v>
      </c>
      <c r="BA267" s="36">
        <v>150</v>
      </c>
      <c r="BB267" s="50">
        <f t="shared" si="700"/>
        <v>0</v>
      </c>
      <c r="BC267" s="76"/>
      <c r="BD267" s="2"/>
    </row>
    <row r="268" spans="1:56" x14ac:dyDescent="0.4">
      <c r="A268" s="2" t="s">
        <v>1038</v>
      </c>
      <c r="B268" s="2" t="s">
        <v>1035</v>
      </c>
      <c r="C268" s="2" t="s">
        <v>1037</v>
      </c>
      <c r="D268" s="2" t="s">
        <v>1042</v>
      </c>
      <c r="E268" s="45" t="s">
        <v>1706</v>
      </c>
      <c r="F268" s="73" t="s">
        <v>112</v>
      </c>
      <c r="G268" s="42" t="s">
        <v>1726</v>
      </c>
      <c r="H268" s="48" t="s">
        <v>43</v>
      </c>
      <c r="I268" s="35"/>
      <c r="J268" s="56">
        <v>0</v>
      </c>
      <c r="K268" s="49">
        <f>_xlfn.IFNA(VLOOKUP($I268,'ประกาศราคาZ-Makro'!$A:$K,4,FALSE),0)</f>
        <v>0</v>
      </c>
      <c r="L268" s="47">
        <v>156</v>
      </c>
      <c r="M268" s="36">
        <v>160</v>
      </c>
      <c r="N268" s="50">
        <f t="shared" si="429"/>
        <v>4</v>
      </c>
      <c r="O268" s="49">
        <f>_xlfn.IFNA(VLOOKUP($I268,'ประกาศราคาZ-Makro'!$A:$K,5,FALSE),0)</f>
        <v>0</v>
      </c>
      <c r="P268" s="47">
        <v>151</v>
      </c>
      <c r="Q268" s="36">
        <v>151</v>
      </c>
      <c r="R268" s="50">
        <f t="shared" si="467"/>
        <v>0</v>
      </c>
      <c r="S268" s="49">
        <f>_xlfn.IFNA(VLOOKUP($I268,'ประกาศราคาZ-Makro'!$A:$K,6,FALSE),0)</f>
        <v>0</v>
      </c>
      <c r="T268" s="47">
        <v>150</v>
      </c>
      <c r="U268" s="36">
        <v>150</v>
      </c>
      <c r="V268" s="50">
        <f t="shared" si="464"/>
        <v>0</v>
      </c>
      <c r="W268" s="49">
        <f>_xlfn.IFNA(VLOOKUP($I268,'ประกาศราคาZ-Makro'!$A:$K,7,FALSE),0)</f>
        <v>0</v>
      </c>
      <c r="X268" s="47">
        <v>145</v>
      </c>
      <c r="Y268" s="36">
        <v>145</v>
      </c>
      <c r="Z268" s="50">
        <f t="shared" si="465"/>
        <v>0</v>
      </c>
      <c r="AA268" s="49">
        <f>_xlfn.IFNA(VLOOKUP($I268,'ประกาศราคาZ-Makro'!$A:$K,8,FALSE),0)</f>
        <v>0</v>
      </c>
      <c r="AB268" s="47">
        <v>145</v>
      </c>
      <c r="AC268" s="36">
        <v>145</v>
      </c>
      <c r="AD268" s="50">
        <f t="shared" si="466"/>
        <v>0</v>
      </c>
      <c r="AE268" s="49">
        <f>_xlfn.IFNA(VLOOKUP($I268,'ประกาศราคาZ-Makro'!$A:$K,9,FALSE),0)</f>
        <v>0</v>
      </c>
      <c r="AF268" s="47">
        <v>135</v>
      </c>
      <c r="AG268" s="36">
        <v>135</v>
      </c>
      <c r="AH268" s="50">
        <f t="shared" si="468"/>
        <v>0</v>
      </c>
      <c r="AI268" s="49">
        <f>_xlfn.IFNA(VLOOKUP($I268,'ประกาศราคาZ-Makro'!$A:$K,9,FALSE),0)</f>
        <v>0</v>
      </c>
      <c r="AJ268" s="47"/>
      <c r="AK268" s="36"/>
      <c r="AL268" s="50">
        <f t="shared" si="774"/>
        <v>0</v>
      </c>
      <c r="AM268" s="49">
        <f>_xlfn.IFNA(VLOOKUP($I268,'ประกาศราคาZ-Makro'!$A:$K,10,FALSE),0)</f>
        <v>0</v>
      </c>
      <c r="AN268" s="47">
        <v>154</v>
      </c>
      <c r="AO268" s="36">
        <v>157</v>
      </c>
      <c r="AP268" s="72">
        <f t="shared" si="796"/>
        <v>3</v>
      </c>
      <c r="AQ268" s="49">
        <f>_xlfn.IFNA(VLOOKUP($I268,'ประกาศราคาZ-Makro'!$A:$K,11,FALSE),0)</f>
        <v>0</v>
      </c>
      <c r="AR268" s="47">
        <v>165</v>
      </c>
      <c r="AS268" s="36">
        <v>168</v>
      </c>
      <c r="AT268" s="50">
        <f t="shared" si="469"/>
        <v>3</v>
      </c>
      <c r="AU268" s="49">
        <f>_xlfn.IFNA(VLOOKUP($I268,'ประกาศราคาZ-Makro'!$A:$L,12,FALSE),0)</f>
        <v>0</v>
      </c>
      <c r="AV268" s="47">
        <v>150</v>
      </c>
      <c r="AW268" s="36">
        <v>150</v>
      </c>
      <c r="AX268" s="50">
        <f t="shared" si="797"/>
        <v>0</v>
      </c>
      <c r="AY268" s="49">
        <f>_xlfn.IFNA(VLOOKUP($I268,'ประกาศราคาZ-Makro'!$A:$M,13,FALSE),0)</f>
        <v>0</v>
      </c>
      <c r="AZ268" s="47">
        <v>150</v>
      </c>
      <c r="BA268" s="36">
        <v>150</v>
      </c>
      <c r="BB268" s="50">
        <f t="shared" si="700"/>
        <v>0</v>
      </c>
      <c r="BC268" s="76"/>
      <c r="BD268" s="2"/>
    </row>
    <row r="269" spans="1:56" x14ac:dyDescent="0.4">
      <c r="A269" s="2" t="s">
        <v>1038</v>
      </c>
      <c r="B269" s="2" t="s">
        <v>1035</v>
      </c>
      <c r="C269" s="2" t="s">
        <v>1037</v>
      </c>
      <c r="D269" s="2" t="s">
        <v>1047</v>
      </c>
      <c r="E269" s="45" t="s">
        <v>594</v>
      </c>
      <c r="F269" s="46"/>
      <c r="G269" s="37" t="s">
        <v>595</v>
      </c>
      <c r="H269" s="34" t="s">
        <v>43</v>
      </c>
      <c r="I269" s="35"/>
      <c r="J269" s="56">
        <v>0</v>
      </c>
      <c r="K269" s="49">
        <f>_xlfn.IFNA(VLOOKUP($I269,'ประกาศราคาZ-Makro'!$A:$K,4,FALSE),0)</f>
        <v>0</v>
      </c>
      <c r="L269" s="47">
        <v>141</v>
      </c>
      <c r="M269" s="63">
        <v>133</v>
      </c>
      <c r="N269" s="50">
        <f t="shared" si="429"/>
        <v>-8</v>
      </c>
      <c r="O269" s="49">
        <f>_xlfn.IFNA(VLOOKUP($I269,'ประกาศราคาZ-Makro'!$A:$K,5,FALSE),0)</f>
        <v>0</v>
      </c>
      <c r="P269" s="47">
        <v>136</v>
      </c>
      <c r="Q269" s="63">
        <v>136</v>
      </c>
      <c r="R269" s="50">
        <f t="shared" si="467"/>
        <v>0</v>
      </c>
      <c r="S269" s="49">
        <f>_xlfn.IFNA(VLOOKUP($I269,'ประกาศราคาZ-Makro'!$A:$K,6,FALSE),0)</f>
        <v>0</v>
      </c>
      <c r="T269" s="47">
        <v>0</v>
      </c>
      <c r="U269" s="63">
        <v>0</v>
      </c>
      <c r="V269" s="50">
        <f t="shared" si="464"/>
        <v>0</v>
      </c>
      <c r="W269" s="49">
        <f>_xlfn.IFNA(VLOOKUP($I269,'ประกาศราคาZ-Makro'!$A:$K,7,FALSE),0)</f>
        <v>0</v>
      </c>
      <c r="X269" s="47">
        <v>0</v>
      </c>
      <c r="Y269" s="63">
        <v>0</v>
      </c>
      <c r="Z269" s="50">
        <f t="shared" si="465"/>
        <v>0</v>
      </c>
      <c r="AA269" s="49">
        <f>_xlfn.IFNA(VLOOKUP($I269,'ประกาศราคาZ-Makro'!$A:$K,8,FALSE),0)</f>
        <v>0</v>
      </c>
      <c r="AB269" s="47">
        <v>0</v>
      </c>
      <c r="AC269" s="63">
        <v>0</v>
      </c>
      <c r="AD269" s="50">
        <f t="shared" si="466"/>
        <v>0</v>
      </c>
      <c r="AE269" s="49">
        <f>_xlfn.IFNA(VLOOKUP($I269,'ประกาศราคาZ-Makro'!$A:$K,9,FALSE),0)</f>
        <v>0</v>
      </c>
      <c r="AF269" s="47" t="s">
        <v>1090</v>
      </c>
      <c r="AG269" s="63" t="s">
        <v>1090</v>
      </c>
      <c r="AH269" s="50">
        <f t="shared" si="468"/>
        <v>0</v>
      </c>
      <c r="AI269" s="49">
        <f>_xlfn.IFNA(VLOOKUP($I269,'ประกาศราคาZ-Makro'!$A:$K,9,FALSE),0)</f>
        <v>0</v>
      </c>
      <c r="AJ269" s="47"/>
      <c r="AK269" s="63"/>
      <c r="AL269" s="50">
        <f t="shared" si="774"/>
        <v>0</v>
      </c>
      <c r="AM269" s="49">
        <f>_xlfn.IFNA(VLOOKUP($I269,'ประกาศราคาZ-Makro'!$A:$K,10,FALSE),0)</f>
        <v>0</v>
      </c>
      <c r="AN269" s="47">
        <v>0</v>
      </c>
      <c r="AO269" s="36">
        <v>0</v>
      </c>
      <c r="AP269" s="72">
        <f t="shared" si="796"/>
        <v>0</v>
      </c>
      <c r="AQ269" s="49">
        <f>_xlfn.IFNA(VLOOKUP($I269,'ประกาศราคาZ-Makro'!$A:$K,11,FALSE),0)</f>
        <v>0</v>
      </c>
      <c r="AR269" s="47">
        <v>0</v>
      </c>
      <c r="AS269" s="63">
        <v>0</v>
      </c>
      <c r="AT269" s="50">
        <f t="shared" si="469"/>
        <v>0</v>
      </c>
      <c r="AU269" s="49">
        <f>_xlfn.IFNA(VLOOKUP($I269,'ประกาศราคาZ-Makro'!$A:$L,12,FALSE),0)</f>
        <v>0</v>
      </c>
      <c r="AV269" s="47">
        <v>126</v>
      </c>
      <c r="AW269" s="63">
        <v>126</v>
      </c>
      <c r="AX269" s="50">
        <f t="shared" si="797"/>
        <v>0</v>
      </c>
      <c r="AY269" s="49">
        <f>_xlfn.IFNA(VLOOKUP($I269,'ประกาศราคาZ-Makro'!$A:$M,13,FALSE),0)</f>
        <v>0</v>
      </c>
      <c r="AZ269" s="47">
        <v>126</v>
      </c>
      <c r="BA269" s="63">
        <v>126</v>
      </c>
      <c r="BB269" s="50">
        <f t="shared" si="700"/>
        <v>0</v>
      </c>
      <c r="BC269" s="76"/>
      <c r="BD269" s="2"/>
    </row>
    <row r="270" spans="1:56" x14ac:dyDescent="0.4">
      <c r="A270" s="2" t="s">
        <v>1038</v>
      </c>
      <c r="B270" s="2" t="s">
        <v>1035</v>
      </c>
      <c r="C270" s="2" t="s">
        <v>1037</v>
      </c>
      <c r="D270" s="2" t="s">
        <v>1047</v>
      </c>
      <c r="E270" s="45" t="s">
        <v>1877</v>
      </c>
      <c r="F270" s="46"/>
      <c r="G270" s="42" t="s">
        <v>1878</v>
      </c>
      <c r="H270" s="48" t="s">
        <v>43</v>
      </c>
      <c r="I270" s="35"/>
      <c r="J270" s="56">
        <v>0</v>
      </c>
      <c r="K270" s="49">
        <f>_xlfn.IFNA(VLOOKUP($I270,'ประกาศราคาZ-Makro'!$A:$K,4,FALSE),0)</f>
        <v>0</v>
      </c>
      <c r="L270" s="47">
        <v>0</v>
      </c>
      <c r="M270" s="36">
        <v>0</v>
      </c>
      <c r="N270" s="50">
        <f t="shared" ref="N270" si="884">IFERROR(IF(M270=0,0,M270-L270),0)</f>
        <v>0</v>
      </c>
      <c r="O270" s="49">
        <f>_xlfn.IFNA(VLOOKUP($I270,'ประกาศราคาZ-Makro'!$A:$K,5,FALSE),0)</f>
        <v>0</v>
      </c>
      <c r="P270" s="47">
        <v>0</v>
      </c>
      <c r="Q270" s="36">
        <v>0</v>
      </c>
      <c r="R270" s="50">
        <f t="shared" ref="R270" si="885">IFERROR(IF(Q270=0,0,Q270-P270),0)</f>
        <v>0</v>
      </c>
      <c r="S270" s="49">
        <f>_xlfn.IFNA(VLOOKUP($I270,'ประกาศราคาZ-Makro'!$A:$K,6,FALSE),0)</f>
        <v>0</v>
      </c>
      <c r="T270" s="47">
        <v>0</v>
      </c>
      <c r="U270" s="36">
        <v>0</v>
      </c>
      <c r="V270" s="50">
        <f t="shared" ref="V270" si="886">IFERROR(IF(U270=0,0,U270-T270),0)</f>
        <v>0</v>
      </c>
      <c r="W270" s="49">
        <f>_xlfn.IFNA(VLOOKUP($I270,'ประกาศราคาZ-Makro'!$A:$K,7,FALSE),0)</f>
        <v>0</v>
      </c>
      <c r="X270" s="47">
        <v>0</v>
      </c>
      <c r="Y270" s="36">
        <v>0</v>
      </c>
      <c r="Z270" s="50">
        <f t="shared" ref="Z270" si="887">IFERROR(IF(Y270=0,0,Y270-X270),0)</f>
        <v>0</v>
      </c>
      <c r="AA270" s="49">
        <f>_xlfn.IFNA(VLOOKUP($I270,'ประกาศราคาZ-Makro'!$A:$K,8,FALSE),0)</f>
        <v>0</v>
      </c>
      <c r="AB270" s="47">
        <v>0</v>
      </c>
      <c r="AC270" s="36">
        <v>0</v>
      </c>
      <c r="AD270" s="50">
        <f t="shared" ref="AD270" si="888">IFERROR(IF(AC270=0,0,AC270-AB270),0)</f>
        <v>0</v>
      </c>
      <c r="AE270" s="49">
        <f>_xlfn.IFNA(VLOOKUP($I270,'ประกาศราคาZ-Makro'!$A:$K,9,FALSE),0)</f>
        <v>0</v>
      </c>
      <c r="AF270" s="47">
        <v>0</v>
      </c>
      <c r="AG270" s="36">
        <v>0</v>
      </c>
      <c r="AH270" s="50">
        <f t="shared" ref="AH270" si="889">IFERROR(IF(AG270=0,0,AG270-AF270),0)</f>
        <v>0</v>
      </c>
      <c r="AI270" s="49">
        <f>_xlfn.IFNA(VLOOKUP($I270,'ประกาศราคาZ-Makro'!$A:$K,9,FALSE),0)</f>
        <v>0</v>
      </c>
      <c r="AJ270" s="47"/>
      <c r="AK270" s="36"/>
      <c r="AL270" s="50">
        <f t="shared" si="774"/>
        <v>0</v>
      </c>
      <c r="AM270" s="49">
        <f>_xlfn.IFNA(VLOOKUP($I270,'ประกาศราคาZ-Makro'!$A:$K,10,FALSE),0)</f>
        <v>0</v>
      </c>
      <c r="AN270" s="47">
        <v>0</v>
      </c>
      <c r="AO270" s="36">
        <v>0</v>
      </c>
      <c r="AP270" s="72">
        <f t="shared" ref="AP270" si="890">IFERROR(IF(AO270=0,0,AO270-AN270),0)</f>
        <v>0</v>
      </c>
      <c r="AQ270" s="49">
        <f>_xlfn.IFNA(VLOOKUP($I270,'ประกาศราคาZ-Makro'!$A:$K,11,FALSE),0)</f>
        <v>0</v>
      </c>
      <c r="AR270" s="47">
        <v>0</v>
      </c>
      <c r="AS270" s="36">
        <v>0</v>
      </c>
      <c r="AT270" s="50">
        <f t="shared" ref="AT270" si="891">IFERROR(IF(AS270=0,0,AS270-AR270),0)</f>
        <v>0</v>
      </c>
      <c r="AU270" s="49">
        <f>_xlfn.IFNA(VLOOKUP($I270,'ประกาศราคาZ-Makro'!$A:$L,12,FALSE),0)</f>
        <v>0</v>
      </c>
      <c r="AV270" s="47">
        <v>0</v>
      </c>
      <c r="AW270" s="36">
        <v>0</v>
      </c>
      <c r="AX270" s="50">
        <f t="shared" ref="AX270" si="892">IFERROR(IF(AW270=0,0,AW270-AV270),0)</f>
        <v>0</v>
      </c>
      <c r="AY270" s="49">
        <f>_xlfn.IFNA(VLOOKUP($I270,'ประกาศราคาZ-Makro'!$A:$M,13,FALSE),0)</f>
        <v>0</v>
      </c>
      <c r="AZ270" s="47">
        <v>0</v>
      </c>
      <c r="BA270" s="36">
        <v>0</v>
      </c>
      <c r="BB270" s="50">
        <f t="shared" ref="BB270" si="893">IFERROR(IF(BA270=0,0,BA270-AZ270),0)</f>
        <v>0</v>
      </c>
      <c r="BC270" s="76"/>
      <c r="BD270" s="2"/>
    </row>
    <row r="271" spans="1:56" x14ac:dyDescent="0.4">
      <c r="A271" s="2" t="s">
        <v>1038</v>
      </c>
      <c r="B271" s="2" t="s">
        <v>1035</v>
      </c>
      <c r="C271" s="2" t="s">
        <v>1037</v>
      </c>
      <c r="D271" s="2" t="s">
        <v>1047</v>
      </c>
      <c r="E271" s="45" t="s">
        <v>1824</v>
      </c>
      <c r="F271" s="73"/>
      <c r="G271" s="42" t="s">
        <v>1825</v>
      </c>
      <c r="H271" s="48" t="s">
        <v>43</v>
      </c>
      <c r="I271" s="58"/>
      <c r="J271" s="57">
        <v>0</v>
      </c>
      <c r="K271" s="49">
        <f>_xlfn.IFNA(VLOOKUP($I271,'ประกาศราคาZ-Makro'!$A:$K,4,FALSE),0)</f>
        <v>0</v>
      </c>
      <c r="L271" s="47">
        <v>0</v>
      </c>
      <c r="M271" s="36">
        <v>0</v>
      </c>
      <c r="N271" s="50">
        <f t="shared" ref="N271" si="894">IFERROR(IF(M271=0,0,M271-L271),0)</f>
        <v>0</v>
      </c>
      <c r="O271" s="49">
        <f>_xlfn.IFNA(VLOOKUP($I271,'ประกาศราคาZ-Makro'!$A:$K,5,FALSE),0)</f>
        <v>0</v>
      </c>
      <c r="P271" s="47">
        <v>0</v>
      </c>
      <c r="Q271" s="36">
        <v>0</v>
      </c>
      <c r="R271" s="50">
        <f t="shared" ref="R271" si="895">IFERROR(IF(Q271=0,0,Q271-P271),0)</f>
        <v>0</v>
      </c>
      <c r="S271" s="49">
        <f>_xlfn.IFNA(VLOOKUP($I271,'ประกาศราคาZ-Makro'!$A:$K,6,FALSE),0)</f>
        <v>0</v>
      </c>
      <c r="T271" s="47">
        <v>0</v>
      </c>
      <c r="U271" s="36">
        <v>0</v>
      </c>
      <c r="V271" s="50">
        <f t="shared" ref="V271" si="896">IFERROR(IF(U271=0,0,U271-T271),0)</f>
        <v>0</v>
      </c>
      <c r="W271" s="49">
        <f>_xlfn.IFNA(VLOOKUP($I271,'ประกาศราคาZ-Makro'!$A:$K,7,FALSE),0)</f>
        <v>0</v>
      </c>
      <c r="X271" s="47">
        <v>0</v>
      </c>
      <c r="Y271" s="36">
        <v>0</v>
      </c>
      <c r="Z271" s="50">
        <f t="shared" ref="Z271" si="897">IFERROR(IF(Y271=0,0,Y271-X271),0)</f>
        <v>0</v>
      </c>
      <c r="AA271" s="49">
        <f>_xlfn.IFNA(VLOOKUP($I271,'ประกาศราคาZ-Makro'!$A:$K,8,FALSE),0)</f>
        <v>0</v>
      </c>
      <c r="AB271" s="47">
        <v>0</v>
      </c>
      <c r="AC271" s="36">
        <v>0</v>
      </c>
      <c r="AD271" s="50">
        <f t="shared" ref="AD271" si="898">IFERROR(IF(AC271=0,0,AC271-AB271),0)</f>
        <v>0</v>
      </c>
      <c r="AE271" s="49">
        <f>_xlfn.IFNA(VLOOKUP($I271,'ประกาศราคาZ-Makro'!$A:$K,9,FALSE),0)</f>
        <v>0</v>
      </c>
      <c r="AF271" s="47">
        <v>0</v>
      </c>
      <c r="AG271" s="36">
        <v>0</v>
      </c>
      <c r="AH271" s="50">
        <f t="shared" ref="AH271" si="899">IFERROR(IF(AG271=0,0,AG271-AF271),0)</f>
        <v>0</v>
      </c>
      <c r="AI271" s="49">
        <f>_xlfn.IFNA(VLOOKUP($I271,'ประกาศราคาZ-Makro'!$A:$K,9,FALSE),0)</f>
        <v>0</v>
      </c>
      <c r="AJ271" s="47"/>
      <c r="AK271" s="36"/>
      <c r="AL271" s="50">
        <f t="shared" si="774"/>
        <v>0</v>
      </c>
      <c r="AM271" s="49">
        <f>_xlfn.IFNA(VLOOKUP($I271,'ประกาศราคาZ-Makro'!$A:$K,10,FALSE),0)</f>
        <v>0</v>
      </c>
      <c r="AN271" s="47">
        <v>0</v>
      </c>
      <c r="AO271" s="36">
        <v>0</v>
      </c>
      <c r="AP271" s="72">
        <f t="shared" ref="AP271" si="900">IFERROR(IF(AO271=0,0,AO271-AN271),0)</f>
        <v>0</v>
      </c>
      <c r="AQ271" s="49">
        <f>_xlfn.IFNA(VLOOKUP($I271,'ประกาศราคาZ-Makro'!$A:$K,11,FALSE),0)</f>
        <v>0</v>
      </c>
      <c r="AR271" s="47">
        <v>0</v>
      </c>
      <c r="AS271" s="36">
        <v>0</v>
      </c>
      <c r="AT271" s="50">
        <f t="shared" ref="AT271" si="901">IFERROR(IF(AS271=0,0,AS271-AR271),0)</f>
        <v>0</v>
      </c>
      <c r="AU271" s="49">
        <f>_xlfn.IFNA(VLOOKUP($I271,'ประกาศราคาZ-Makro'!$A:$L,12,FALSE),0)</f>
        <v>0</v>
      </c>
      <c r="AV271" s="47">
        <v>153</v>
      </c>
      <c r="AW271" s="36">
        <v>153</v>
      </c>
      <c r="AX271" s="50">
        <f t="shared" ref="AX271" si="902">IFERROR(IF(AW271=0,0,AW271-AV271),0)</f>
        <v>0</v>
      </c>
      <c r="AY271" s="49">
        <f>_xlfn.IFNA(VLOOKUP($I271,'ประกาศราคาZ-Makro'!$A:$M,13,FALSE),0)</f>
        <v>0</v>
      </c>
      <c r="AZ271" s="47">
        <v>153</v>
      </c>
      <c r="BA271" s="36">
        <v>153</v>
      </c>
      <c r="BB271" s="50">
        <f t="shared" ref="BB271" si="903">IFERROR(IF(BA271=0,0,BA271-AZ271),0)</f>
        <v>0</v>
      </c>
      <c r="BC271" s="76"/>
      <c r="BD271" s="2"/>
    </row>
    <row r="272" spans="1:56" x14ac:dyDescent="0.4">
      <c r="A272" s="2" t="s">
        <v>1038</v>
      </c>
      <c r="B272" s="2" t="s">
        <v>1035</v>
      </c>
      <c r="C272" s="2" t="s">
        <v>1037</v>
      </c>
      <c r="D272" s="2" t="s">
        <v>1047</v>
      </c>
      <c r="E272" s="45" t="s">
        <v>1839</v>
      </c>
      <c r="F272" s="73"/>
      <c r="G272" s="42" t="s">
        <v>1838</v>
      </c>
      <c r="H272" s="48" t="s">
        <v>43</v>
      </c>
      <c r="I272" s="58"/>
      <c r="J272" s="57">
        <v>0</v>
      </c>
      <c r="K272" s="49">
        <f>_xlfn.IFNA(VLOOKUP($I272,'ประกาศราคาZ-Makro'!$A:$K,4,FALSE),0)</f>
        <v>0</v>
      </c>
      <c r="L272" s="47">
        <v>0</v>
      </c>
      <c r="M272" s="36">
        <v>0</v>
      </c>
      <c r="N272" s="50">
        <f t="shared" ref="N272:N273" si="904">IFERROR(IF(M272=0,0,M272-L272),0)</f>
        <v>0</v>
      </c>
      <c r="O272" s="49">
        <f>_xlfn.IFNA(VLOOKUP($I272,'ประกาศราคาZ-Makro'!$A:$K,5,FALSE),0)</f>
        <v>0</v>
      </c>
      <c r="P272" s="47">
        <v>0</v>
      </c>
      <c r="Q272" s="36">
        <v>0</v>
      </c>
      <c r="R272" s="50">
        <f t="shared" ref="R272:R273" si="905">IFERROR(IF(Q272=0,0,Q272-P272),0)</f>
        <v>0</v>
      </c>
      <c r="S272" s="49">
        <f>_xlfn.IFNA(VLOOKUP($I272,'ประกาศราคาZ-Makro'!$A:$K,6,FALSE),0)</f>
        <v>0</v>
      </c>
      <c r="T272" s="47">
        <v>0</v>
      </c>
      <c r="U272" s="36">
        <v>0</v>
      </c>
      <c r="V272" s="50">
        <f t="shared" ref="V272:V273" si="906">IFERROR(IF(U272=0,0,U272-T272),0)</f>
        <v>0</v>
      </c>
      <c r="W272" s="49">
        <f>_xlfn.IFNA(VLOOKUP($I272,'ประกาศราคาZ-Makro'!$A:$K,7,FALSE),0)</f>
        <v>0</v>
      </c>
      <c r="X272" s="47">
        <v>0</v>
      </c>
      <c r="Y272" s="36">
        <v>0</v>
      </c>
      <c r="Z272" s="50">
        <f t="shared" ref="Z272:Z273" si="907">IFERROR(IF(Y272=0,0,Y272-X272),0)</f>
        <v>0</v>
      </c>
      <c r="AA272" s="49">
        <f>_xlfn.IFNA(VLOOKUP($I272,'ประกาศราคาZ-Makro'!$A:$K,8,FALSE),0)</f>
        <v>0</v>
      </c>
      <c r="AB272" s="47">
        <v>0</v>
      </c>
      <c r="AC272" s="36">
        <v>0</v>
      </c>
      <c r="AD272" s="50">
        <f t="shared" ref="AD272:AD273" si="908">IFERROR(IF(AC272=0,0,AC272-AB272),0)</f>
        <v>0</v>
      </c>
      <c r="AE272" s="49">
        <f>_xlfn.IFNA(VLOOKUP($I272,'ประกาศราคาZ-Makro'!$A:$K,9,FALSE),0)</f>
        <v>0</v>
      </c>
      <c r="AF272" s="47">
        <v>0</v>
      </c>
      <c r="AG272" s="36">
        <v>0</v>
      </c>
      <c r="AH272" s="50">
        <f t="shared" ref="AH272:AH273" si="909">IFERROR(IF(AG272=0,0,AG272-AF272),0)</f>
        <v>0</v>
      </c>
      <c r="AI272" s="49">
        <f>_xlfn.IFNA(VLOOKUP($I272,'ประกาศราคาZ-Makro'!$A:$K,9,FALSE),0)</f>
        <v>0</v>
      </c>
      <c r="AJ272" s="47"/>
      <c r="AK272" s="36"/>
      <c r="AL272" s="50">
        <f t="shared" si="774"/>
        <v>0</v>
      </c>
      <c r="AM272" s="49">
        <f>_xlfn.IFNA(VLOOKUP($I272,'ประกาศราคาZ-Makro'!$A:$K,10,FALSE),0)</f>
        <v>0</v>
      </c>
      <c r="AN272" s="47">
        <v>0</v>
      </c>
      <c r="AO272" s="36">
        <v>0</v>
      </c>
      <c r="AP272" s="72">
        <f t="shared" ref="AP272:AP273" si="910">IFERROR(IF(AO272=0,0,AO272-AN272),0)</f>
        <v>0</v>
      </c>
      <c r="AQ272" s="49">
        <f>_xlfn.IFNA(VLOOKUP($I272,'ประกาศราคาZ-Makro'!$A:$K,11,FALSE),0)</f>
        <v>0</v>
      </c>
      <c r="AR272" s="47">
        <v>0</v>
      </c>
      <c r="AS272" s="36">
        <v>0</v>
      </c>
      <c r="AT272" s="50">
        <f t="shared" ref="AT272:AT273" si="911">IFERROR(IF(AS272=0,0,AS272-AR272),0)</f>
        <v>0</v>
      </c>
      <c r="AU272" s="49">
        <f>_xlfn.IFNA(VLOOKUP($I272,'ประกาศราคาZ-Makro'!$A:$L,12,FALSE),0)</f>
        <v>0</v>
      </c>
      <c r="AV272" s="47">
        <v>0</v>
      </c>
      <c r="AW272" s="36">
        <v>0</v>
      </c>
      <c r="AX272" s="50">
        <f t="shared" ref="AX272:AX273" si="912">IFERROR(IF(AW272=0,0,AW272-AV272),0)</f>
        <v>0</v>
      </c>
      <c r="AY272" s="49">
        <f>_xlfn.IFNA(VLOOKUP($I272,'ประกาศราคาZ-Makro'!$A:$M,13,FALSE),0)</f>
        <v>0</v>
      </c>
      <c r="AZ272" s="47">
        <v>0</v>
      </c>
      <c r="BA272" s="36">
        <v>0</v>
      </c>
      <c r="BB272" s="50">
        <f t="shared" ref="BB272:BB273" si="913">IFERROR(IF(BA272=0,0,BA272-AZ272),0)</f>
        <v>0</v>
      </c>
      <c r="BC272" s="76"/>
      <c r="BD272" s="2"/>
    </row>
    <row r="273" spans="1:56" x14ac:dyDescent="0.4">
      <c r="A273" s="2" t="s">
        <v>1038</v>
      </c>
      <c r="B273" s="2" t="s">
        <v>1035</v>
      </c>
      <c r="C273" s="2" t="s">
        <v>1037</v>
      </c>
      <c r="D273" s="2" t="s">
        <v>1046</v>
      </c>
      <c r="E273" s="45" t="s">
        <v>1844</v>
      </c>
      <c r="F273" s="73"/>
      <c r="G273" s="42" t="s">
        <v>1845</v>
      </c>
      <c r="H273" s="48" t="s">
        <v>43</v>
      </c>
      <c r="I273" s="35"/>
      <c r="J273" s="56">
        <v>0</v>
      </c>
      <c r="K273" s="49">
        <f>_xlfn.IFNA(VLOOKUP($I273,'ประกาศราคาZ-Makro'!$A:$K,4,FALSE),0)</f>
        <v>0</v>
      </c>
      <c r="L273" s="47">
        <v>0</v>
      </c>
      <c r="M273" s="63">
        <v>0</v>
      </c>
      <c r="N273" s="50">
        <f t="shared" si="904"/>
        <v>0</v>
      </c>
      <c r="O273" s="49">
        <f>_xlfn.IFNA(VLOOKUP($I273,'ประกาศราคาZ-Makro'!$A:$K,5,FALSE),0)</f>
        <v>0</v>
      </c>
      <c r="P273" s="47">
        <v>0</v>
      </c>
      <c r="Q273" s="63">
        <v>0</v>
      </c>
      <c r="R273" s="50">
        <f t="shared" si="905"/>
        <v>0</v>
      </c>
      <c r="S273" s="49">
        <f>_xlfn.IFNA(VLOOKUP($I273,'ประกาศราคาZ-Makro'!$A:$K,6,FALSE),0)</f>
        <v>0</v>
      </c>
      <c r="T273" s="47">
        <v>0</v>
      </c>
      <c r="U273" s="63">
        <v>0</v>
      </c>
      <c r="V273" s="50">
        <f t="shared" si="906"/>
        <v>0</v>
      </c>
      <c r="W273" s="49">
        <f>_xlfn.IFNA(VLOOKUP($I273,'ประกาศราคาZ-Makro'!$A:$K,7,FALSE),0)</f>
        <v>0</v>
      </c>
      <c r="X273" s="47">
        <v>0</v>
      </c>
      <c r="Y273" s="63">
        <v>0</v>
      </c>
      <c r="Z273" s="50">
        <f t="shared" si="907"/>
        <v>0</v>
      </c>
      <c r="AA273" s="49">
        <f>_xlfn.IFNA(VLOOKUP($I273,'ประกาศราคาZ-Makro'!$A:$K,8,FALSE),0)</f>
        <v>0</v>
      </c>
      <c r="AB273" s="47">
        <v>0</v>
      </c>
      <c r="AC273" s="63">
        <v>0</v>
      </c>
      <c r="AD273" s="50">
        <f t="shared" si="908"/>
        <v>0</v>
      </c>
      <c r="AE273" s="49">
        <f>_xlfn.IFNA(VLOOKUP($I273,'ประกาศราคาZ-Makro'!$A:$K,9,FALSE),0)</f>
        <v>0</v>
      </c>
      <c r="AF273" s="47">
        <v>0</v>
      </c>
      <c r="AG273" s="63">
        <v>0</v>
      </c>
      <c r="AH273" s="50">
        <f t="shared" si="909"/>
        <v>0</v>
      </c>
      <c r="AI273" s="49">
        <f>_xlfn.IFNA(VLOOKUP($I273,'ประกาศราคาZ-Makro'!$A:$K,9,FALSE),0)</f>
        <v>0</v>
      </c>
      <c r="AJ273" s="47"/>
      <c r="AK273" s="63"/>
      <c r="AL273" s="50">
        <f t="shared" si="774"/>
        <v>0</v>
      </c>
      <c r="AM273" s="49">
        <f>_xlfn.IFNA(VLOOKUP($I273,'ประกาศราคาZ-Makro'!$A:$K,10,FALSE),0)</f>
        <v>0</v>
      </c>
      <c r="AN273" s="47">
        <v>0</v>
      </c>
      <c r="AO273" s="36">
        <v>0</v>
      </c>
      <c r="AP273" s="72">
        <f t="shared" si="910"/>
        <v>0</v>
      </c>
      <c r="AQ273" s="49">
        <f>_xlfn.IFNA(VLOOKUP($I273,'ประกาศราคาZ-Makro'!$A:$K,11,FALSE),0)</f>
        <v>0</v>
      </c>
      <c r="AR273" s="47">
        <v>0</v>
      </c>
      <c r="AS273" s="63">
        <v>0</v>
      </c>
      <c r="AT273" s="50">
        <f t="shared" si="911"/>
        <v>0</v>
      </c>
      <c r="AU273" s="49">
        <f>_xlfn.IFNA(VLOOKUP($I273,'ประกาศราคาZ-Makro'!$A:$L,12,FALSE),0)</f>
        <v>0</v>
      </c>
      <c r="AV273" s="47">
        <v>0</v>
      </c>
      <c r="AW273" s="63">
        <v>0</v>
      </c>
      <c r="AX273" s="50">
        <f t="shared" si="912"/>
        <v>0</v>
      </c>
      <c r="AY273" s="49">
        <f>_xlfn.IFNA(VLOOKUP($I273,'ประกาศราคาZ-Makro'!$A:$M,13,FALSE),0)</f>
        <v>0</v>
      </c>
      <c r="AZ273" s="47">
        <v>0</v>
      </c>
      <c r="BA273" s="63">
        <v>0</v>
      </c>
      <c r="BB273" s="50">
        <f t="shared" si="913"/>
        <v>0</v>
      </c>
      <c r="BC273" s="76"/>
      <c r="BD273" s="2"/>
    </row>
    <row r="274" spans="1:56" x14ac:dyDescent="0.4">
      <c r="A274" s="2" t="s">
        <v>1038</v>
      </c>
      <c r="B274" s="2" t="s">
        <v>1035</v>
      </c>
      <c r="C274" s="2" t="s">
        <v>1037</v>
      </c>
      <c r="D274" s="2" t="s">
        <v>1040</v>
      </c>
      <c r="E274" s="45" t="s">
        <v>1569</v>
      </c>
      <c r="F274" s="73"/>
      <c r="G274" s="42" t="s">
        <v>1570</v>
      </c>
      <c r="H274" s="48" t="s">
        <v>43</v>
      </c>
      <c r="I274" s="35"/>
      <c r="J274" s="56">
        <v>0</v>
      </c>
      <c r="K274" s="49">
        <f>_xlfn.IFNA(VLOOKUP($I274,'ประกาศราคาZ-Makro'!$A:$K,4,FALSE),0)</f>
        <v>0</v>
      </c>
      <c r="L274" s="47">
        <v>0</v>
      </c>
      <c r="M274" s="36">
        <v>0</v>
      </c>
      <c r="N274" s="50">
        <f t="shared" ref="N274" si="914">IFERROR(IF(M274=0,0,M274-L274),0)</f>
        <v>0</v>
      </c>
      <c r="O274" s="49">
        <f>_xlfn.IFNA(VLOOKUP($I274,'ประกาศราคาZ-Makro'!$A:$K,5,FALSE),0)</f>
        <v>0</v>
      </c>
      <c r="P274" s="47">
        <v>0</v>
      </c>
      <c r="Q274" s="36">
        <v>0</v>
      </c>
      <c r="R274" s="50">
        <f t="shared" ref="R274" si="915">IFERROR(IF(Q274=0,0,Q274-P274),0)</f>
        <v>0</v>
      </c>
      <c r="S274" s="49">
        <f>_xlfn.IFNA(VLOOKUP($I274,'ประกาศราคาZ-Makro'!$A:$K,6,FALSE),0)</f>
        <v>0</v>
      </c>
      <c r="T274" s="47">
        <v>0</v>
      </c>
      <c r="U274" s="36">
        <v>0</v>
      </c>
      <c r="V274" s="50">
        <f t="shared" ref="V274" si="916">IFERROR(IF(U274=0,0,U274-T274),0)</f>
        <v>0</v>
      </c>
      <c r="W274" s="49">
        <f>_xlfn.IFNA(VLOOKUP($I274,'ประกาศราคาZ-Makro'!$A:$K,7,FALSE),0)</f>
        <v>0</v>
      </c>
      <c r="X274" s="47">
        <v>0</v>
      </c>
      <c r="Y274" s="36">
        <v>0</v>
      </c>
      <c r="Z274" s="50">
        <f t="shared" ref="Z274" si="917">IFERROR(IF(Y274=0,0,Y274-X274),0)</f>
        <v>0</v>
      </c>
      <c r="AA274" s="49">
        <f>_xlfn.IFNA(VLOOKUP($I274,'ประกาศราคาZ-Makro'!$A:$K,8,FALSE),0)</f>
        <v>0</v>
      </c>
      <c r="AB274" s="47">
        <v>0</v>
      </c>
      <c r="AC274" s="36">
        <v>0</v>
      </c>
      <c r="AD274" s="50">
        <f t="shared" ref="AD274" si="918">IFERROR(IF(AC274=0,0,AC274-AB274),0)</f>
        <v>0</v>
      </c>
      <c r="AE274" s="49">
        <f>_xlfn.IFNA(VLOOKUP($I274,'ประกาศราคาZ-Makro'!$A:$K,9,FALSE),0)</f>
        <v>0</v>
      </c>
      <c r="AF274" s="47">
        <v>0</v>
      </c>
      <c r="AG274" s="36">
        <v>0</v>
      </c>
      <c r="AH274" s="50">
        <f t="shared" ref="AH274" si="919">IFERROR(IF(AG274=0,0,AG274-AF274),0)</f>
        <v>0</v>
      </c>
      <c r="AI274" s="49">
        <f>_xlfn.IFNA(VLOOKUP($I274,'ประกาศราคาZ-Makro'!$A:$K,9,FALSE),0)</f>
        <v>0</v>
      </c>
      <c r="AJ274" s="47"/>
      <c r="AK274" s="36"/>
      <c r="AL274" s="50">
        <f t="shared" si="774"/>
        <v>0</v>
      </c>
      <c r="AM274" s="49">
        <f>_xlfn.IFNA(VLOOKUP($I274,'ประกาศราคาZ-Makro'!$A:$K,10,FALSE),0)</f>
        <v>0</v>
      </c>
      <c r="AN274" s="47">
        <v>0</v>
      </c>
      <c r="AO274" s="36">
        <v>0</v>
      </c>
      <c r="AP274" s="72">
        <f t="shared" si="796"/>
        <v>0</v>
      </c>
      <c r="AQ274" s="49">
        <f>_xlfn.IFNA(VLOOKUP($I274,'ประกาศราคาZ-Makro'!$A:$K,11,FALSE),0)</f>
        <v>0</v>
      </c>
      <c r="AR274" s="47">
        <v>0</v>
      </c>
      <c r="AS274" s="36">
        <v>0</v>
      </c>
      <c r="AT274" s="50">
        <f t="shared" ref="AT274" si="920">IFERROR(IF(AS274=0,0,AS274-AR274),0)</f>
        <v>0</v>
      </c>
      <c r="AU274" s="49">
        <f>_xlfn.IFNA(VLOOKUP($I274,'ประกาศราคาZ-Makro'!$A:$L,12,FALSE),0)</f>
        <v>0</v>
      </c>
      <c r="AV274" s="47">
        <v>161</v>
      </c>
      <c r="AW274" s="36">
        <v>161</v>
      </c>
      <c r="AX274" s="50">
        <f t="shared" ref="AX274" si="921">IFERROR(IF(AW274=0,0,AW274-AV274),0)</f>
        <v>0</v>
      </c>
      <c r="AY274" s="49">
        <f>_xlfn.IFNA(VLOOKUP($I274,'ประกาศราคาZ-Makro'!$A:$M,13,FALSE),0)</f>
        <v>0</v>
      </c>
      <c r="AZ274" s="47">
        <v>159</v>
      </c>
      <c r="BA274" s="36">
        <v>159</v>
      </c>
      <c r="BB274" s="50">
        <f t="shared" ref="BB274" si="922">IFERROR(IF(BA274=0,0,BA274-AZ274),0)</f>
        <v>0</v>
      </c>
      <c r="BC274" s="76"/>
      <c r="BD274" s="2"/>
    </row>
    <row r="275" spans="1:56" x14ac:dyDescent="0.4">
      <c r="A275" s="2" t="s">
        <v>1038</v>
      </c>
      <c r="B275" s="2" t="s">
        <v>1035</v>
      </c>
      <c r="C275" s="2" t="s">
        <v>1037</v>
      </c>
      <c r="D275" s="2" t="s">
        <v>1040</v>
      </c>
      <c r="E275" s="45" t="s">
        <v>1571</v>
      </c>
      <c r="F275" s="73"/>
      <c r="G275" s="42" t="s">
        <v>1572</v>
      </c>
      <c r="H275" s="48" t="s">
        <v>43</v>
      </c>
      <c r="I275" s="35"/>
      <c r="J275" s="56">
        <v>0</v>
      </c>
      <c r="K275" s="49">
        <f>_xlfn.IFNA(VLOOKUP($I275,'ประกาศราคาZ-Makro'!$A:$K,4,FALSE),0)</f>
        <v>0</v>
      </c>
      <c r="L275" s="47">
        <v>0</v>
      </c>
      <c r="M275" s="36">
        <v>0</v>
      </c>
      <c r="N275" s="50">
        <f t="shared" ref="N275:N400" si="923">IFERROR(IF(M275=0,0,M275-L275),0)</f>
        <v>0</v>
      </c>
      <c r="O275" s="49">
        <f>_xlfn.IFNA(VLOOKUP($I275,'ประกาศราคาZ-Makro'!$A:$K,5,FALSE),0)</f>
        <v>0</v>
      </c>
      <c r="P275" s="47">
        <v>0</v>
      </c>
      <c r="Q275" s="36">
        <v>0</v>
      </c>
      <c r="R275" s="50">
        <f t="shared" si="467"/>
        <v>0</v>
      </c>
      <c r="S275" s="49">
        <f>_xlfn.IFNA(VLOOKUP($I275,'ประกาศราคาZ-Makro'!$A:$K,6,FALSE),0)</f>
        <v>0</v>
      </c>
      <c r="T275" s="47">
        <v>0</v>
      </c>
      <c r="U275" s="36">
        <v>0</v>
      </c>
      <c r="V275" s="50">
        <f t="shared" si="464"/>
        <v>0</v>
      </c>
      <c r="W275" s="49">
        <f>_xlfn.IFNA(VLOOKUP($I275,'ประกาศราคาZ-Makro'!$A:$K,7,FALSE),0)</f>
        <v>0</v>
      </c>
      <c r="X275" s="47">
        <v>0</v>
      </c>
      <c r="Y275" s="36">
        <v>0</v>
      </c>
      <c r="Z275" s="50">
        <f t="shared" ref="Z275" si="924">IFERROR(IF(Y275=0,0,Y275-X275),0)</f>
        <v>0</v>
      </c>
      <c r="AA275" s="49">
        <f>_xlfn.IFNA(VLOOKUP($I275,'ประกาศราคาZ-Makro'!$A:$K,8,FALSE),0)</f>
        <v>0</v>
      </c>
      <c r="AB275" s="47">
        <v>0</v>
      </c>
      <c r="AC275" s="36">
        <v>0</v>
      </c>
      <c r="AD275" s="50">
        <f t="shared" ref="AD275" si="925">IFERROR(IF(AC275=0,0,AC275-AB275),0)</f>
        <v>0</v>
      </c>
      <c r="AE275" s="49">
        <f>_xlfn.IFNA(VLOOKUP($I275,'ประกาศราคาZ-Makro'!$A:$K,9,FALSE),0)</f>
        <v>0</v>
      </c>
      <c r="AF275" s="47">
        <v>0</v>
      </c>
      <c r="AG275" s="36">
        <v>0</v>
      </c>
      <c r="AH275" s="50">
        <f t="shared" si="468"/>
        <v>0</v>
      </c>
      <c r="AI275" s="49">
        <f>_xlfn.IFNA(VLOOKUP($I275,'ประกาศราคาZ-Makro'!$A:$K,9,FALSE),0)</f>
        <v>0</v>
      </c>
      <c r="AJ275" s="47"/>
      <c r="AK275" s="36"/>
      <c r="AL275" s="50">
        <f t="shared" si="774"/>
        <v>0</v>
      </c>
      <c r="AM275" s="49">
        <f>_xlfn.IFNA(VLOOKUP($I275,'ประกาศราคาZ-Makro'!$A:$K,10,FALSE),0)</f>
        <v>0</v>
      </c>
      <c r="AN275" s="47">
        <v>0</v>
      </c>
      <c r="AO275" s="36">
        <v>0</v>
      </c>
      <c r="AP275" s="72">
        <f t="shared" si="796"/>
        <v>0</v>
      </c>
      <c r="AQ275" s="49">
        <f>_xlfn.IFNA(VLOOKUP($I275,'ประกาศราคาZ-Makro'!$A:$K,11,FALSE),0)</f>
        <v>0</v>
      </c>
      <c r="AR275" s="47">
        <v>0</v>
      </c>
      <c r="AS275" s="36">
        <v>0</v>
      </c>
      <c r="AT275" s="50">
        <f t="shared" si="469"/>
        <v>0</v>
      </c>
      <c r="AU275" s="49">
        <f>_xlfn.IFNA(VLOOKUP($I275,'ประกาศราคาZ-Makro'!$A:$L,12,FALSE),0)</f>
        <v>0</v>
      </c>
      <c r="AV275" s="47">
        <v>151</v>
      </c>
      <c r="AW275" s="36">
        <v>151</v>
      </c>
      <c r="AX275" s="50">
        <f t="shared" si="797"/>
        <v>0</v>
      </c>
      <c r="AY275" s="49">
        <f>_xlfn.IFNA(VLOOKUP($I275,'ประกาศราคาZ-Makro'!$A:$M,13,FALSE),0)</f>
        <v>0</v>
      </c>
      <c r="AZ275" s="47">
        <v>148</v>
      </c>
      <c r="BA275" s="36">
        <v>148</v>
      </c>
      <c r="BB275" s="50">
        <f t="shared" si="700"/>
        <v>0</v>
      </c>
      <c r="BC275" s="76"/>
      <c r="BD275" s="2"/>
    </row>
    <row r="276" spans="1:56" x14ac:dyDescent="0.4">
      <c r="A276" s="2" t="s">
        <v>1038</v>
      </c>
      <c r="B276" s="2" t="s">
        <v>1035</v>
      </c>
      <c r="C276" s="2" t="s">
        <v>1037</v>
      </c>
      <c r="D276" s="2" t="s">
        <v>1040</v>
      </c>
      <c r="E276" s="45" t="s">
        <v>1805</v>
      </c>
      <c r="F276" s="73"/>
      <c r="G276" s="42" t="s">
        <v>1804</v>
      </c>
      <c r="H276" s="48" t="s">
        <v>43</v>
      </c>
      <c r="I276" s="35"/>
      <c r="J276" s="56">
        <v>0</v>
      </c>
      <c r="K276" s="49">
        <f>_xlfn.IFNA(VLOOKUP($I276,'ประกาศราคาZ-Makro'!$A:$K,4,FALSE),0)</f>
        <v>0</v>
      </c>
      <c r="L276" s="47">
        <v>0</v>
      </c>
      <c r="M276" s="36">
        <v>0</v>
      </c>
      <c r="N276" s="50">
        <f t="shared" ref="N276" si="926">IFERROR(IF(M276=0,0,M276-L276),0)</f>
        <v>0</v>
      </c>
      <c r="O276" s="49">
        <f>_xlfn.IFNA(VLOOKUP($I276,'ประกาศราคาZ-Makro'!$A:$K,5,FALSE),0)</f>
        <v>0</v>
      </c>
      <c r="P276" s="47">
        <v>0</v>
      </c>
      <c r="Q276" s="36">
        <v>0</v>
      </c>
      <c r="R276" s="50">
        <f t="shared" ref="R276" si="927">IFERROR(IF(Q276=0,0,Q276-P276),0)</f>
        <v>0</v>
      </c>
      <c r="S276" s="49">
        <f>_xlfn.IFNA(VLOOKUP($I276,'ประกาศราคาZ-Makro'!$A:$K,6,FALSE),0)</f>
        <v>0</v>
      </c>
      <c r="T276" s="47">
        <v>0</v>
      </c>
      <c r="U276" s="36">
        <v>0</v>
      </c>
      <c r="V276" s="50">
        <f t="shared" ref="V276" si="928">IFERROR(IF(U276=0,0,U276-T276),0)</f>
        <v>0</v>
      </c>
      <c r="W276" s="49">
        <f>_xlfn.IFNA(VLOOKUP($I276,'ประกาศราคาZ-Makro'!$A:$K,7,FALSE),0)</f>
        <v>0</v>
      </c>
      <c r="X276" s="47">
        <v>0</v>
      </c>
      <c r="Y276" s="36">
        <v>0</v>
      </c>
      <c r="Z276" s="50">
        <f t="shared" ref="Z276" si="929">IFERROR(IF(Y276=0,0,Y276-X276),0)</f>
        <v>0</v>
      </c>
      <c r="AA276" s="49">
        <f>_xlfn.IFNA(VLOOKUP($I276,'ประกาศราคาZ-Makro'!$A:$K,8,FALSE),0)</f>
        <v>0</v>
      </c>
      <c r="AB276" s="47">
        <v>0</v>
      </c>
      <c r="AC276" s="36">
        <v>0</v>
      </c>
      <c r="AD276" s="50">
        <f t="shared" ref="AD276" si="930">IFERROR(IF(AC276=0,0,AC276-AB276),0)</f>
        <v>0</v>
      </c>
      <c r="AE276" s="49">
        <f>_xlfn.IFNA(VLOOKUP($I276,'ประกาศราคาZ-Makro'!$A:$K,9,FALSE),0)</f>
        <v>0</v>
      </c>
      <c r="AF276" s="47">
        <v>0</v>
      </c>
      <c r="AG276" s="36">
        <v>0</v>
      </c>
      <c r="AH276" s="50">
        <f t="shared" ref="AH276" si="931">IFERROR(IF(AG276=0,0,AG276-AF276),0)</f>
        <v>0</v>
      </c>
      <c r="AI276" s="49">
        <f>_xlfn.IFNA(VLOOKUP($I276,'ประกาศราคาZ-Makro'!$A:$K,9,FALSE),0)</f>
        <v>0</v>
      </c>
      <c r="AJ276" s="47"/>
      <c r="AK276" s="36"/>
      <c r="AL276" s="50">
        <f t="shared" si="774"/>
        <v>0</v>
      </c>
      <c r="AM276" s="49">
        <f>_xlfn.IFNA(VLOOKUP($I276,'ประกาศราคาZ-Makro'!$A:$K,10,FALSE),0)</f>
        <v>0</v>
      </c>
      <c r="AN276" s="47">
        <v>0</v>
      </c>
      <c r="AO276" s="36">
        <v>0</v>
      </c>
      <c r="AP276" s="72">
        <f t="shared" ref="AP276" si="932">IFERROR(IF(AO276=0,0,AO276-AN276),0)</f>
        <v>0</v>
      </c>
      <c r="AQ276" s="49">
        <f>_xlfn.IFNA(VLOOKUP($I276,'ประกาศราคาZ-Makro'!$A:$K,11,FALSE),0)</f>
        <v>0</v>
      </c>
      <c r="AR276" s="47">
        <v>0</v>
      </c>
      <c r="AS276" s="36">
        <v>0</v>
      </c>
      <c r="AT276" s="50">
        <f t="shared" ref="AT276" si="933">IFERROR(IF(AS276=0,0,AS276-AR276),0)</f>
        <v>0</v>
      </c>
      <c r="AU276" s="49">
        <f>_xlfn.IFNA(VLOOKUP($I276,'ประกาศราคาZ-Makro'!$A:$L,12,FALSE),0)</f>
        <v>0</v>
      </c>
      <c r="AV276" s="47">
        <v>154</v>
      </c>
      <c r="AW276" s="36">
        <v>154</v>
      </c>
      <c r="AX276" s="50">
        <f t="shared" ref="AX276" si="934">IFERROR(IF(AW276=0,0,AW276-AV276),0)</f>
        <v>0</v>
      </c>
      <c r="AY276" s="49">
        <f>_xlfn.IFNA(VLOOKUP($I276,'ประกาศราคาZ-Makro'!$A:$M,13,FALSE),0)</f>
        <v>0</v>
      </c>
      <c r="AZ276" s="47">
        <v>152</v>
      </c>
      <c r="BA276" s="36">
        <v>152</v>
      </c>
      <c r="BB276" s="50">
        <f t="shared" ref="BB276" si="935">IFERROR(IF(BA276=0,0,BA276-AZ276),0)</f>
        <v>0</v>
      </c>
      <c r="BC276" s="76"/>
      <c r="BD276" s="2"/>
    </row>
    <row r="277" spans="1:56" x14ac:dyDescent="0.4">
      <c r="A277" s="2" t="s">
        <v>1038</v>
      </c>
      <c r="B277" s="2" t="s">
        <v>1035</v>
      </c>
      <c r="C277" s="2" t="s">
        <v>1037</v>
      </c>
      <c r="D277" s="2" t="s">
        <v>1047</v>
      </c>
      <c r="E277" s="46" t="s">
        <v>900</v>
      </c>
      <c r="F277" s="46"/>
      <c r="G277" s="37" t="s">
        <v>901</v>
      </c>
      <c r="H277" s="34" t="s">
        <v>43</v>
      </c>
      <c r="I277" s="35"/>
      <c r="J277" s="56">
        <v>0</v>
      </c>
      <c r="K277" s="49">
        <f>_xlfn.IFNA(VLOOKUP($I277,'ประกาศราคาZ-Makro'!$A:$K,4,FALSE),0)</f>
        <v>0</v>
      </c>
      <c r="L277" s="47">
        <v>0</v>
      </c>
      <c r="M277" s="36">
        <v>0</v>
      </c>
      <c r="N277" s="50">
        <f t="shared" si="923"/>
        <v>0</v>
      </c>
      <c r="O277" s="49">
        <f>_xlfn.IFNA(VLOOKUP($I277,'ประกาศราคาZ-Makro'!$A:$K,5,FALSE),0)</f>
        <v>0</v>
      </c>
      <c r="P277" s="47">
        <v>0</v>
      </c>
      <c r="Q277" s="36">
        <v>0</v>
      </c>
      <c r="R277" s="50">
        <f t="shared" si="467"/>
        <v>0</v>
      </c>
      <c r="S277" s="49">
        <f>_xlfn.IFNA(VLOOKUP($I277,'ประกาศราคาZ-Makro'!$A:$K,6,FALSE),0)</f>
        <v>0</v>
      </c>
      <c r="T277" s="47">
        <v>0</v>
      </c>
      <c r="U277" s="36">
        <v>0</v>
      </c>
      <c r="V277" s="50">
        <f t="shared" si="464"/>
        <v>0</v>
      </c>
      <c r="W277" s="49">
        <f>_xlfn.IFNA(VLOOKUP($I277,'ประกาศราคาZ-Makro'!$A:$K,7,FALSE),0)</f>
        <v>0</v>
      </c>
      <c r="X277" s="47">
        <v>0</v>
      </c>
      <c r="Y277" s="36">
        <v>0</v>
      </c>
      <c r="Z277" s="50">
        <f t="shared" ref="Z277:Z401" si="936">IFERROR(IF(Y277=0,0,Y277-X277),0)</f>
        <v>0</v>
      </c>
      <c r="AA277" s="49">
        <f>_xlfn.IFNA(VLOOKUP($I277,'ประกาศราคาZ-Makro'!$A:$K,8,FALSE),0)</f>
        <v>0</v>
      </c>
      <c r="AB277" s="47">
        <v>0</v>
      </c>
      <c r="AC277" s="36">
        <v>0</v>
      </c>
      <c r="AD277" s="50">
        <f t="shared" ref="AD277:AD401" si="937">IFERROR(IF(AC277=0,0,AC277-AB277),0)</f>
        <v>0</v>
      </c>
      <c r="AE277" s="49">
        <f>_xlfn.IFNA(VLOOKUP($I277,'ประกาศราคาZ-Makro'!$A:$K,9,FALSE),0)</f>
        <v>0</v>
      </c>
      <c r="AF277" s="47">
        <v>112</v>
      </c>
      <c r="AG277" s="36">
        <v>112</v>
      </c>
      <c r="AH277" s="50">
        <f t="shared" si="468"/>
        <v>0</v>
      </c>
      <c r="AI277" s="49">
        <f>_xlfn.IFNA(VLOOKUP($I277,'ประกาศราคาZ-Makro'!$A:$K,9,FALSE),0)</f>
        <v>0</v>
      </c>
      <c r="AJ277" s="47"/>
      <c r="AK277" s="36"/>
      <c r="AL277" s="50">
        <f t="shared" si="774"/>
        <v>0</v>
      </c>
      <c r="AM277" s="49">
        <f>_xlfn.IFNA(VLOOKUP($I277,'ประกาศราคาZ-Makro'!$A:$K,10,FALSE),0)</f>
        <v>0</v>
      </c>
      <c r="AN277" s="47">
        <v>0</v>
      </c>
      <c r="AO277" s="36">
        <v>0</v>
      </c>
      <c r="AP277" s="72">
        <f t="shared" si="796"/>
        <v>0</v>
      </c>
      <c r="AQ277" s="49">
        <f>_xlfn.IFNA(VLOOKUP($I277,'ประกาศราคาZ-Makro'!$A:$K,11,FALSE),0)</f>
        <v>0</v>
      </c>
      <c r="AR277" s="47">
        <v>0</v>
      </c>
      <c r="AS277" s="36">
        <v>0</v>
      </c>
      <c r="AT277" s="50">
        <f t="shared" si="469"/>
        <v>0</v>
      </c>
      <c r="AU277" s="49">
        <f>_xlfn.IFNA(VLOOKUP($I277,'ประกาศราคาZ-Makro'!$A:$L,12,FALSE),0)</f>
        <v>0</v>
      </c>
      <c r="AV277" s="47">
        <v>0</v>
      </c>
      <c r="AW277" s="36">
        <v>0</v>
      </c>
      <c r="AX277" s="50">
        <f t="shared" si="797"/>
        <v>0</v>
      </c>
      <c r="AY277" s="49">
        <f>_xlfn.IFNA(VLOOKUP($I277,'ประกาศราคาZ-Makro'!$A:$M,13,FALSE),0)</f>
        <v>0</v>
      </c>
      <c r="AZ277" s="47">
        <v>0</v>
      </c>
      <c r="BA277" s="36">
        <v>0</v>
      </c>
      <c r="BB277" s="50">
        <f t="shared" si="700"/>
        <v>0</v>
      </c>
      <c r="BC277" s="76"/>
      <c r="BD277" s="2"/>
    </row>
    <row r="278" spans="1:56" x14ac:dyDescent="0.4">
      <c r="B278" s="2" t="s">
        <v>1035</v>
      </c>
      <c r="C278" s="2" t="s">
        <v>1037</v>
      </c>
      <c r="D278" s="2" t="s">
        <v>1047</v>
      </c>
      <c r="E278" s="46" t="s">
        <v>1400</v>
      </c>
      <c r="F278" s="73"/>
      <c r="G278" s="42" t="s">
        <v>1401</v>
      </c>
      <c r="H278" s="48" t="s">
        <v>43</v>
      </c>
      <c r="I278" s="35"/>
      <c r="J278" s="56">
        <v>0</v>
      </c>
      <c r="K278" s="49">
        <f>_xlfn.IFNA(VLOOKUP($I278,'ประกาศราคาZ-Makro'!$A:$K,4,FALSE),0)</f>
        <v>0</v>
      </c>
      <c r="L278" s="47">
        <v>0</v>
      </c>
      <c r="M278" s="36">
        <v>0</v>
      </c>
      <c r="N278" s="50">
        <f t="shared" ref="N278" si="938">IFERROR(IF(M278=0,0,M278-L278),0)</f>
        <v>0</v>
      </c>
      <c r="O278" s="49">
        <f>_xlfn.IFNA(VLOOKUP($I278,'ประกาศราคาZ-Makro'!$A:$K,5,FALSE),0)</f>
        <v>0</v>
      </c>
      <c r="P278" s="47">
        <v>0</v>
      </c>
      <c r="Q278" s="36">
        <v>0</v>
      </c>
      <c r="R278" s="50">
        <f t="shared" ref="R278" si="939">IFERROR(IF(Q278=0,0,Q278-P278),0)</f>
        <v>0</v>
      </c>
      <c r="S278" s="49">
        <f>_xlfn.IFNA(VLOOKUP($I278,'ประกาศราคาZ-Makro'!$A:$K,6,FALSE),0)</f>
        <v>0</v>
      </c>
      <c r="T278" s="47">
        <v>0</v>
      </c>
      <c r="U278" s="36">
        <v>0</v>
      </c>
      <c r="V278" s="50">
        <f t="shared" ref="V278" si="940">IFERROR(IF(U278=0,0,U278-T278),0)</f>
        <v>0</v>
      </c>
      <c r="W278" s="49">
        <f>_xlfn.IFNA(VLOOKUP($I278,'ประกาศราคาZ-Makro'!$A:$K,7,FALSE),0)</f>
        <v>0</v>
      </c>
      <c r="X278" s="47">
        <v>0</v>
      </c>
      <c r="Y278" s="36">
        <v>0</v>
      </c>
      <c r="Z278" s="50">
        <f t="shared" ref="Z278" si="941">IFERROR(IF(Y278=0,0,Y278-X278),0)</f>
        <v>0</v>
      </c>
      <c r="AA278" s="49">
        <f>_xlfn.IFNA(VLOOKUP($I278,'ประกาศราคาZ-Makro'!$A:$K,8,FALSE),0)</f>
        <v>0</v>
      </c>
      <c r="AB278" s="47">
        <v>0</v>
      </c>
      <c r="AC278" s="36">
        <v>0</v>
      </c>
      <c r="AD278" s="50">
        <f t="shared" ref="AD278" si="942">IFERROR(IF(AC278=0,0,AC278-AB278),0)</f>
        <v>0</v>
      </c>
      <c r="AE278" s="49">
        <f>_xlfn.IFNA(VLOOKUP($I278,'ประกาศราคาZ-Makro'!$A:$K,9,FALSE),0)</f>
        <v>0</v>
      </c>
      <c r="AF278" s="47">
        <v>0</v>
      </c>
      <c r="AG278" s="36">
        <v>0</v>
      </c>
      <c r="AH278" s="50">
        <f t="shared" ref="AH278" si="943">IFERROR(IF(AG278=0,0,AG278-AF278),0)</f>
        <v>0</v>
      </c>
      <c r="AI278" s="49">
        <f>_xlfn.IFNA(VLOOKUP($I278,'ประกาศราคาZ-Makro'!$A:$K,9,FALSE),0)</f>
        <v>0</v>
      </c>
      <c r="AJ278" s="47"/>
      <c r="AK278" s="36"/>
      <c r="AL278" s="50">
        <f t="shared" si="774"/>
        <v>0</v>
      </c>
      <c r="AM278" s="49">
        <f>_xlfn.IFNA(VLOOKUP($I278,'ประกาศราคาZ-Makro'!$A:$K,10,FALSE),0)</f>
        <v>0</v>
      </c>
      <c r="AN278" s="47">
        <v>152</v>
      </c>
      <c r="AO278" s="36">
        <v>156</v>
      </c>
      <c r="AP278" s="72">
        <f t="shared" si="796"/>
        <v>4</v>
      </c>
      <c r="AQ278" s="49">
        <f>_xlfn.IFNA(VLOOKUP($I278,'ประกาศราคาZ-Makro'!$A:$K,11,FALSE),0)</f>
        <v>0</v>
      </c>
      <c r="AR278" s="47">
        <v>0</v>
      </c>
      <c r="AS278" s="36">
        <v>0</v>
      </c>
      <c r="AT278" s="50">
        <f t="shared" ref="AT278" si="944">IFERROR(IF(AS278=0,0,AS278-AR278),0)</f>
        <v>0</v>
      </c>
      <c r="AU278" s="49">
        <f>_xlfn.IFNA(VLOOKUP($I278,'ประกาศราคาZ-Makro'!$A:$L,12,FALSE),0)</f>
        <v>0</v>
      </c>
      <c r="AV278" s="47">
        <v>0</v>
      </c>
      <c r="AW278" s="36">
        <v>0</v>
      </c>
      <c r="AX278" s="50">
        <f t="shared" ref="AX278" si="945">IFERROR(IF(AW278=0,0,AW278-AV278),0)</f>
        <v>0</v>
      </c>
      <c r="AY278" s="49">
        <f>_xlfn.IFNA(VLOOKUP($I278,'ประกาศราคาZ-Makro'!$A:$M,13,FALSE),0)</f>
        <v>0</v>
      </c>
      <c r="AZ278" s="47">
        <v>0</v>
      </c>
      <c r="BA278" s="36">
        <v>0</v>
      </c>
      <c r="BB278" s="50">
        <f t="shared" si="700"/>
        <v>0</v>
      </c>
      <c r="BC278" s="76"/>
      <c r="BD278" s="2"/>
    </row>
    <row r="279" spans="1:56" x14ac:dyDescent="0.4">
      <c r="A279" s="2" t="s">
        <v>1038</v>
      </c>
      <c r="B279" s="2" t="s">
        <v>1035</v>
      </c>
      <c r="C279" s="2" t="s">
        <v>1037</v>
      </c>
      <c r="D279" s="2" t="s">
        <v>1040</v>
      </c>
      <c r="E279" s="45" t="s">
        <v>1656</v>
      </c>
      <c r="F279" s="46" t="s">
        <v>51</v>
      </c>
      <c r="G279" s="42" t="s">
        <v>1657</v>
      </c>
      <c r="H279" s="48" t="s">
        <v>43</v>
      </c>
      <c r="I279" s="35"/>
      <c r="J279" s="56">
        <v>0</v>
      </c>
      <c r="K279" s="49">
        <f>_xlfn.IFNA(VLOOKUP($I279,'ประกาศราคาZ-Makro'!$A:$K,4,FALSE),0)</f>
        <v>0</v>
      </c>
      <c r="L279" s="47">
        <v>0</v>
      </c>
      <c r="M279" s="36">
        <v>0</v>
      </c>
      <c r="N279" s="50">
        <f t="shared" ref="N279" si="946">IFERROR(IF(M279=0,0,M279-L279),0)</f>
        <v>0</v>
      </c>
      <c r="O279" s="49">
        <f>_xlfn.IFNA(VLOOKUP($I279,'ประกาศราคาZ-Makro'!$A:$K,5,FALSE),0)</f>
        <v>0</v>
      </c>
      <c r="P279" s="47">
        <v>0</v>
      </c>
      <c r="Q279" s="36">
        <v>0</v>
      </c>
      <c r="R279" s="50">
        <f t="shared" ref="R279" si="947">IFERROR(IF(Q279=0,0,Q279-P279),0)</f>
        <v>0</v>
      </c>
      <c r="S279" s="49">
        <f>_xlfn.IFNA(VLOOKUP($I279,'ประกาศราคาZ-Makro'!$A:$K,6,FALSE),0)</f>
        <v>0</v>
      </c>
      <c r="T279" s="47">
        <v>0</v>
      </c>
      <c r="U279" s="36">
        <v>0</v>
      </c>
      <c r="V279" s="50">
        <f t="shared" ref="V279" si="948">IFERROR(IF(U279=0,0,U279-T279),0)</f>
        <v>0</v>
      </c>
      <c r="W279" s="49">
        <f>_xlfn.IFNA(VLOOKUP($I279,'ประกาศราคาZ-Makro'!$A:$K,7,FALSE),0)</f>
        <v>0</v>
      </c>
      <c r="X279" s="47">
        <v>0</v>
      </c>
      <c r="Y279" s="36">
        <v>0</v>
      </c>
      <c r="Z279" s="50">
        <f t="shared" ref="Z279" si="949">IFERROR(IF(Y279=0,0,Y279-X279),0)</f>
        <v>0</v>
      </c>
      <c r="AA279" s="49">
        <f>_xlfn.IFNA(VLOOKUP($I279,'ประกาศราคาZ-Makro'!$A:$K,8,FALSE),0)</f>
        <v>0</v>
      </c>
      <c r="AB279" s="47">
        <v>0</v>
      </c>
      <c r="AC279" s="36">
        <v>0</v>
      </c>
      <c r="AD279" s="50">
        <f t="shared" ref="AD279" si="950">IFERROR(IF(AC279=0,0,AC279-AB279),0)</f>
        <v>0</v>
      </c>
      <c r="AE279" s="49">
        <f>_xlfn.IFNA(VLOOKUP($I279,'ประกาศราคาZ-Makro'!$A:$K,9,FALSE),0)</f>
        <v>0</v>
      </c>
      <c r="AF279" s="47">
        <v>0</v>
      </c>
      <c r="AG279" s="36">
        <v>0</v>
      </c>
      <c r="AH279" s="50">
        <f t="shared" ref="AH279" si="951">IFERROR(IF(AG279=0,0,AG279-AF279),0)</f>
        <v>0</v>
      </c>
      <c r="AI279" s="49">
        <f>_xlfn.IFNA(VLOOKUP($I279,'ประกาศราคาZ-Makro'!$A:$K,9,FALSE),0)</f>
        <v>0</v>
      </c>
      <c r="AJ279" s="47"/>
      <c r="AK279" s="36"/>
      <c r="AL279" s="50">
        <f t="shared" si="774"/>
        <v>0</v>
      </c>
      <c r="AM279" s="49">
        <f>_xlfn.IFNA(VLOOKUP($I279,'ประกาศราคาZ-Makro'!$A:$K,10,FALSE),0)</f>
        <v>0</v>
      </c>
      <c r="AN279" s="47">
        <v>112</v>
      </c>
      <c r="AO279" s="36">
        <v>112</v>
      </c>
      <c r="AP279" s="72">
        <f t="shared" ref="AP279" si="952">IFERROR(IF(AO279=0,0,AO279-AN279),0)</f>
        <v>0</v>
      </c>
      <c r="AQ279" s="49">
        <f>_xlfn.IFNA(VLOOKUP($I279,'ประกาศราคาZ-Makro'!$A:$K,11,FALSE),0)</f>
        <v>0</v>
      </c>
      <c r="AR279" s="47">
        <v>0</v>
      </c>
      <c r="AS279" s="36">
        <v>0</v>
      </c>
      <c r="AT279" s="50">
        <f t="shared" ref="AT279" si="953">IFERROR(IF(AS279=0,0,AS279-AR279),0)</f>
        <v>0</v>
      </c>
      <c r="AU279" s="49">
        <f>_xlfn.IFNA(VLOOKUP($I279,'ประกาศราคาZ-Makro'!$A:$L,12,FALSE),0)</f>
        <v>0</v>
      </c>
      <c r="AV279" s="47">
        <v>0</v>
      </c>
      <c r="AW279" s="36">
        <v>0</v>
      </c>
      <c r="AX279" s="50">
        <f t="shared" ref="AX279" si="954">IFERROR(IF(AW279=0,0,AW279-AV279),0)</f>
        <v>0</v>
      </c>
      <c r="AY279" s="49">
        <f>_xlfn.IFNA(VLOOKUP($I279,'ประกาศราคาZ-Makro'!$A:$M,13,FALSE),0)</f>
        <v>0</v>
      </c>
      <c r="AZ279" s="47">
        <v>0</v>
      </c>
      <c r="BA279" s="36">
        <v>0</v>
      </c>
      <c r="BB279" s="50">
        <f t="shared" ref="BB279" si="955">IFERROR(IF(BA279=0,0,BA279-AZ279),0)</f>
        <v>0</v>
      </c>
      <c r="BC279" s="76"/>
      <c r="BD279" s="2"/>
    </row>
    <row r="280" spans="1:56" x14ac:dyDescent="0.4">
      <c r="A280" s="2" t="s">
        <v>1038</v>
      </c>
      <c r="B280" s="2" t="s">
        <v>1035</v>
      </c>
      <c r="C280" s="2" t="s">
        <v>1037</v>
      </c>
      <c r="D280" s="2" t="s">
        <v>1045</v>
      </c>
      <c r="E280" s="45" t="s">
        <v>236</v>
      </c>
      <c r="F280" s="46" t="s">
        <v>176</v>
      </c>
      <c r="G280" s="42" t="s">
        <v>237</v>
      </c>
      <c r="H280" s="48" t="s">
        <v>43</v>
      </c>
      <c r="I280" s="35"/>
      <c r="J280" s="56">
        <v>0</v>
      </c>
      <c r="K280" s="49">
        <f>_xlfn.IFNA(VLOOKUP($I280,'ประกาศราคาZ-Makro'!$A:$K,4,FALSE),0)</f>
        <v>0</v>
      </c>
      <c r="L280" s="47">
        <v>152</v>
      </c>
      <c r="M280" s="36">
        <v>154</v>
      </c>
      <c r="N280" s="50">
        <f>IFERROR(IF(M280=0,0,M280-L280),0)</f>
        <v>2</v>
      </c>
      <c r="O280" s="49">
        <f>_xlfn.IFNA(VLOOKUP($I280,'ประกาศราคาZ-Makro'!$A:$K,5,FALSE),0)</f>
        <v>0</v>
      </c>
      <c r="P280" s="47">
        <v>145</v>
      </c>
      <c r="Q280" s="36">
        <v>147</v>
      </c>
      <c r="R280" s="50">
        <f>IFERROR(IF(Q280=0,0,Q280-P280),0)</f>
        <v>2</v>
      </c>
      <c r="S280" s="49">
        <f>_xlfn.IFNA(VLOOKUP($I280,'ประกาศราคาZ-Makro'!$A:$K,6,FALSE),0)</f>
        <v>0</v>
      </c>
      <c r="T280" s="47">
        <v>146</v>
      </c>
      <c r="U280" s="36">
        <v>146</v>
      </c>
      <c r="V280" s="50">
        <f>IFERROR(IF(U280=0,0,U280-T280),0)</f>
        <v>0</v>
      </c>
      <c r="W280" s="49">
        <f>_xlfn.IFNA(VLOOKUP($I280,'ประกาศราคาZ-Makro'!$A:$K,7,FALSE),0)</f>
        <v>0</v>
      </c>
      <c r="X280" s="47">
        <v>145</v>
      </c>
      <c r="Y280" s="36">
        <v>145</v>
      </c>
      <c r="Z280" s="50">
        <f>IFERROR(IF(Y280=0,0,Y280-X280),0)</f>
        <v>0</v>
      </c>
      <c r="AA280" s="49">
        <f>_xlfn.IFNA(VLOOKUP($I280,'ประกาศราคาZ-Makro'!$A:$K,8,FALSE),0)</f>
        <v>0</v>
      </c>
      <c r="AB280" s="47">
        <v>145</v>
      </c>
      <c r="AC280" s="36">
        <v>145</v>
      </c>
      <c r="AD280" s="50">
        <f>IFERROR(IF(AC280=0,0,AC280-AB280),0)</f>
        <v>0</v>
      </c>
      <c r="AE280" s="49">
        <f>_xlfn.IFNA(VLOOKUP($I280,'ประกาศราคาZ-Makro'!$A:$K,9,FALSE),0)</f>
        <v>0</v>
      </c>
      <c r="AF280" s="47">
        <v>131</v>
      </c>
      <c r="AG280" s="36">
        <v>131</v>
      </c>
      <c r="AH280" s="50">
        <f>IFERROR(IF(AG280=0,0,AG280-AF280),0)</f>
        <v>0</v>
      </c>
      <c r="AI280" s="49">
        <f>_xlfn.IFNA(VLOOKUP($I280,'ประกาศราคาZ-Makro'!$A:$K,9,FALSE),0)</f>
        <v>0</v>
      </c>
      <c r="AJ280" s="47"/>
      <c r="AK280" s="36"/>
      <c r="AL280" s="50">
        <f>IFERROR(IF(AK280=0,0,AK280-AJ280),0)</f>
        <v>0</v>
      </c>
      <c r="AM280" s="49">
        <f>_xlfn.IFNA(VLOOKUP($I280,'ประกาศราคาZ-Makro'!$A:$K,10,FALSE),0)</f>
        <v>0</v>
      </c>
      <c r="AN280" s="47">
        <v>145</v>
      </c>
      <c r="AO280" s="36">
        <v>155</v>
      </c>
      <c r="AP280" s="72">
        <f>IFERROR(IF(AO280=0,0,AO280-AN280),0)</f>
        <v>10</v>
      </c>
      <c r="AQ280" s="49">
        <f>_xlfn.IFNA(VLOOKUP($I280,'ประกาศราคาZ-Makro'!$A:$K,11,FALSE),0)</f>
        <v>0</v>
      </c>
      <c r="AR280" s="47">
        <v>145</v>
      </c>
      <c r="AS280" s="36">
        <v>145</v>
      </c>
      <c r="AT280" s="50">
        <f>IFERROR(IF(AS280=0,0,AS280-AR280),0)</f>
        <v>0</v>
      </c>
      <c r="AU280" s="49">
        <f>_xlfn.IFNA(VLOOKUP($I280,'ประกาศราคาZ-Makro'!$A:$L,12,FALSE),0)</f>
        <v>0</v>
      </c>
      <c r="AV280" s="47">
        <v>146</v>
      </c>
      <c r="AW280" s="36">
        <v>146</v>
      </c>
      <c r="AX280" s="50">
        <f>IFERROR(IF(AW280=0,0,AW280-AV280),0)</f>
        <v>0</v>
      </c>
      <c r="AY280" s="49">
        <f>_xlfn.IFNA(VLOOKUP($I280,'ประกาศราคาZ-Makro'!$A:$M,13,FALSE),0)</f>
        <v>0</v>
      </c>
      <c r="AZ280" s="47">
        <v>146</v>
      </c>
      <c r="BA280" s="36">
        <v>146</v>
      </c>
      <c r="BB280" s="50">
        <f>IFERROR(IF(BA280=0,0,BA280-AZ280),0)</f>
        <v>0</v>
      </c>
      <c r="BC280" s="76"/>
      <c r="BD280" s="2"/>
    </row>
    <row r="281" spans="1:56" x14ac:dyDescent="0.4">
      <c r="A281" s="2" t="s">
        <v>1038</v>
      </c>
      <c r="B281" s="2" t="s">
        <v>1035</v>
      </c>
      <c r="C281" s="2" t="s">
        <v>1037</v>
      </c>
      <c r="D281" s="2" t="s">
        <v>1045</v>
      </c>
      <c r="E281" s="45" t="s">
        <v>1258</v>
      </c>
      <c r="F281" s="73" t="s">
        <v>176</v>
      </c>
      <c r="G281" s="42" t="s">
        <v>1257</v>
      </c>
      <c r="H281" s="48" t="s">
        <v>43</v>
      </c>
      <c r="I281" s="35"/>
      <c r="J281" s="56">
        <v>0</v>
      </c>
      <c r="K281" s="49">
        <f>_xlfn.IFNA(VLOOKUP($I281,'ประกาศราคาZ-Makro'!$A:$K,4,FALSE),0)</f>
        <v>0</v>
      </c>
      <c r="L281" s="47">
        <v>0</v>
      </c>
      <c r="M281" s="36">
        <v>0</v>
      </c>
      <c r="N281" s="50">
        <f t="shared" ref="N281" si="956">IFERROR(IF(M281=0,0,M281-L281),0)</f>
        <v>0</v>
      </c>
      <c r="O281" s="49">
        <f>_xlfn.IFNA(VLOOKUP($I281,'ประกาศราคาZ-Makro'!$A:$K,5,FALSE),0)</f>
        <v>0</v>
      </c>
      <c r="P281" s="47">
        <v>0</v>
      </c>
      <c r="Q281" s="36">
        <v>0</v>
      </c>
      <c r="R281" s="50">
        <f t="shared" ref="R281" si="957">IFERROR(IF(Q281=0,0,Q281-P281),0)</f>
        <v>0</v>
      </c>
      <c r="S281" s="49">
        <f>_xlfn.IFNA(VLOOKUP($I281,'ประกาศราคาZ-Makro'!$A:$K,6,FALSE),0)</f>
        <v>0</v>
      </c>
      <c r="T281" s="47">
        <v>117</v>
      </c>
      <c r="U281" s="36">
        <v>117</v>
      </c>
      <c r="V281" s="50">
        <f t="shared" ref="V281" si="958">IFERROR(IF(U281=0,0,U281-T281),0)</f>
        <v>0</v>
      </c>
      <c r="W281" s="49">
        <f>_xlfn.IFNA(VLOOKUP($I281,'ประกาศราคาZ-Makro'!$A:$K,7,FALSE),0)</f>
        <v>0</v>
      </c>
      <c r="X281" s="47">
        <v>135</v>
      </c>
      <c r="Y281" s="36">
        <v>135</v>
      </c>
      <c r="Z281" s="50">
        <f t="shared" ref="Z281" si="959">IFERROR(IF(Y281=0,0,Y281-X281),0)</f>
        <v>0</v>
      </c>
      <c r="AA281" s="49">
        <f>_xlfn.IFNA(VLOOKUP($I281,'ประกาศราคาZ-Makro'!$A:$K,8,FALSE),0)</f>
        <v>0</v>
      </c>
      <c r="AB281" s="47">
        <v>135</v>
      </c>
      <c r="AC281" s="36">
        <v>135</v>
      </c>
      <c r="AD281" s="50">
        <f t="shared" ref="AD281" si="960">IFERROR(IF(AC281=0,0,AC281-AB281),0)</f>
        <v>0</v>
      </c>
      <c r="AE281" s="49">
        <f>_xlfn.IFNA(VLOOKUP($I281,'ประกาศราคาZ-Makro'!$A:$K,9,FALSE),0)</f>
        <v>0</v>
      </c>
      <c r="AF281" s="47">
        <v>0</v>
      </c>
      <c r="AG281" s="36">
        <v>0</v>
      </c>
      <c r="AH281" s="50">
        <f t="shared" ref="AH281" si="961">IFERROR(IF(AG281=0,0,AG281-AF281),0)</f>
        <v>0</v>
      </c>
      <c r="AI281" s="49">
        <f>_xlfn.IFNA(VLOOKUP($I281,'ประกาศราคาZ-Makro'!$A:$K,9,FALSE),0)</f>
        <v>0</v>
      </c>
      <c r="AJ281" s="47"/>
      <c r="AK281" s="36"/>
      <c r="AL281" s="50">
        <f>IFERROR(IF(AK281=0,0,AK281-AJ281),0)</f>
        <v>0</v>
      </c>
      <c r="AM281" s="49">
        <f>_xlfn.IFNA(VLOOKUP($I281,'ประกาศราคาZ-Makro'!$A:$K,10,FALSE),0)</f>
        <v>0</v>
      </c>
      <c r="AN281" s="47">
        <v>0</v>
      </c>
      <c r="AO281" s="36">
        <v>0</v>
      </c>
      <c r="AP281" s="72">
        <f>IFERROR(IF(AO281=0,0,AO281-AN281),0)</f>
        <v>0</v>
      </c>
      <c r="AQ281" s="49">
        <f>_xlfn.IFNA(VLOOKUP($I281,'ประกาศราคาZ-Makro'!$A:$K,11,FALSE),0)</f>
        <v>0</v>
      </c>
      <c r="AR281" s="47">
        <v>0</v>
      </c>
      <c r="AS281" s="36">
        <v>0</v>
      </c>
      <c r="AT281" s="50">
        <f t="shared" ref="AT281" si="962">IFERROR(IF(AS281=0,0,AS281-AR281),0)</f>
        <v>0</v>
      </c>
      <c r="AU281" s="49">
        <f>_xlfn.IFNA(VLOOKUP($I281,'ประกาศราคาZ-Makro'!$A:$L,12,FALSE),0)</f>
        <v>0</v>
      </c>
      <c r="AV281" s="47">
        <v>112</v>
      </c>
      <c r="AW281" s="36">
        <v>112</v>
      </c>
      <c r="AX281" s="50">
        <f>IFERROR(IF(AW281=0,0,AW281-AV281),0)</f>
        <v>0</v>
      </c>
      <c r="AY281" s="49">
        <f>_xlfn.IFNA(VLOOKUP($I281,'ประกาศราคาZ-Makro'!$A:$M,13,FALSE),0)</f>
        <v>0</v>
      </c>
      <c r="AZ281" s="47">
        <v>112</v>
      </c>
      <c r="BA281" s="36">
        <v>112</v>
      </c>
      <c r="BB281" s="50">
        <f>IFERROR(IF(BA281=0,0,BA281-AZ281),0)</f>
        <v>0</v>
      </c>
      <c r="BC281" s="76"/>
      <c r="BD281" s="2"/>
    </row>
    <row r="282" spans="1:56" x14ac:dyDescent="0.4">
      <c r="A282" s="2" t="s">
        <v>1038</v>
      </c>
      <c r="B282" s="2" t="s">
        <v>1035</v>
      </c>
      <c r="C282" s="2" t="s">
        <v>1037</v>
      </c>
      <c r="D282" s="2" t="s">
        <v>1045</v>
      </c>
      <c r="E282" s="45" t="s">
        <v>238</v>
      </c>
      <c r="F282" s="73" t="s">
        <v>176</v>
      </c>
      <c r="G282" s="42" t="s">
        <v>239</v>
      </c>
      <c r="H282" s="48" t="s">
        <v>43</v>
      </c>
      <c r="I282" s="35"/>
      <c r="J282" s="56">
        <v>0</v>
      </c>
      <c r="K282" s="49">
        <f>_xlfn.IFNA(VLOOKUP($I282,'ประกาศราคาZ-Makro'!$A:$K,4,FALSE),0)</f>
        <v>0</v>
      </c>
      <c r="L282" s="47">
        <v>0</v>
      </c>
      <c r="M282" s="36">
        <v>0</v>
      </c>
      <c r="N282" s="50">
        <f>IFERROR(IF(M282=0,0,M282-L282),0)</f>
        <v>0</v>
      </c>
      <c r="O282" s="49">
        <f>_xlfn.IFNA(VLOOKUP($I282,'ประกาศราคาZ-Makro'!$A:$K,5,FALSE),0)</f>
        <v>0</v>
      </c>
      <c r="P282" s="47">
        <v>145</v>
      </c>
      <c r="Q282" s="36">
        <v>147</v>
      </c>
      <c r="R282" s="50">
        <f>IFERROR(IF(Q282=0,0,Q282-P282),0)</f>
        <v>2</v>
      </c>
      <c r="S282" s="49">
        <f>_xlfn.IFNA(VLOOKUP($I282,'ประกาศราคาZ-Makro'!$A:$K,6,FALSE),0)</f>
        <v>0</v>
      </c>
      <c r="T282" s="47">
        <v>146</v>
      </c>
      <c r="U282" s="36">
        <v>146</v>
      </c>
      <c r="V282" s="50">
        <f>IFERROR(IF(U282=0,0,U282-T282),0)</f>
        <v>0</v>
      </c>
      <c r="W282" s="49">
        <f>_xlfn.IFNA(VLOOKUP($I282,'ประกาศราคาZ-Makro'!$A:$K,7,FALSE),0)</f>
        <v>0</v>
      </c>
      <c r="X282" s="47">
        <v>145</v>
      </c>
      <c r="Y282" s="36">
        <v>145</v>
      </c>
      <c r="Z282" s="50">
        <f>IFERROR(IF(Y282=0,0,Y282-X282),0)</f>
        <v>0</v>
      </c>
      <c r="AA282" s="49">
        <f>_xlfn.IFNA(VLOOKUP($I282,'ประกาศราคาZ-Makro'!$A:$K,8,FALSE),0)</f>
        <v>0</v>
      </c>
      <c r="AB282" s="47">
        <v>145</v>
      </c>
      <c r="AC282" s="36">
        <v>145</v>
      </c>
      <c r="AD282" s="50">
        <f>IFERROR(IF(AC282=0,0,AC282-AB282),0)</f>
        <v>0</v>
      </c>
      <c r="AE282" s="49">
        <f>_xlfn.IFNA(VLOOKUP($I282,'ประกาศราคาZ-Makro'!$A:$K,9,FALSE),0)</f>
        <v>0</v>
      </c>
      <c r="AF282" s="47">
        <v>145</v>
      </c>
      <c r="AG282" s="36">
        <v>148</v>
      </c>
      <c r="AH282" s="50">
        <f>IFERROR(IF(AG282=0,0,AG282-AF282),0)</f>
        <v>3</v>
      </c>
      <c r="AI282" s="49">
        <f>_xlfn.IFNA(VLOOKUP($I282,'ประกาศราคาZ-Makro'!$A:$K,9,FALSE),0)</f>
        <v>0</v>
      </c>
      <c r="AJ282" s="47"/>
      <c r="AK282" s="36"/>
      <c r="AL282" s="50">
        <f>IFERROR(IF(AK282=0,0,AK282-AJ282),0)</f>
        <v>0</v>
      </c>
      <c r="AM282" s="49">
        <f>_xlfn.IFNA(VLOOKUP($I282,'ประกาศราคาZ-Makro'!$A:$K,10,FALSE),0)</f>
        <v>0</v>
      </c>
      <c r="AN282" s="47">
        <v>0</v>
      </c>
      <c r="AO282" s="36">
        <v>0</v>
      </c>
      <c r="AP282" s="72">
        <f>IFERROR(IF(AO282=0,0,AO282-AN282),0)</f>
        <v>0</v>
      </c>
      <c r="AQ282" s="49">
        <f>_xlfn.IFNA(VLOOKUP($I282,'ประกาศราคาZ-Makro'!$A:$K,11,FALSE),0)</f>
        <v>0</v>
      </c>
      <c r="AR282" s="47">
        <v>145</v>
      </c>
      <c r="AS282" s="36">
        <v>145</v>
      </c>
      <c r="AT282" s="50">
        <f>IFERROR(IF(AS282=0,0,AS282-AR282),0)</f>
        <v>0</v>
      </c>
      <c r="AU282" s="49">
        <f>_xlfn.IFNA(VLOOKUP($I282,'ประกาศราคาZ-Makro'!$A:$L,12,FALSE),0)</f>
        <v>0</v>
      </c>
      <c r="AV282" s="47">
        <v>146</v>
      </c>
      <c r="AW282" s="36">
        <v>146</v>
      </c>
      <c r="AX282" s="50">
        <f>IFERROR(IF(AW282=0,0,AW282-AV282),0)</f>
        <v>0</v>
      </c>
      <c r="AY282" s="49">
        <f>_xlfn.IFNA(VLOOKUP($I282,'ประกาศราคาZ-Makro'!$A:$M,13,FALSE),0)</f>
        <v>0</v>
      </c>
      <c r="AZ282" s="47">
        <v>146</v>
      </c>
      <c r="BA282" s="36">
        <v>146</v>
      </c>
      <c r="BB282" s="50">
        <f>IFERROR(IF(BA282=0,0,BA282-AZ282),0)</f>
        <v>0</v>
      </c>
      <c r="BC282" s="76"/>
      <c r="BD282" s="2"/>
    </row>
    <row r="283" spans="1:56" x14ac:dyDescent="0.4">
      <c r="A283" s="2" t="s">
        <v>1038</v>
      </c>
      <c r="B283" s="2" t="s">
        <v>1035</v>
      </c>
      <c r="C283" s="2" t="s">
        <v>1037</v>
      </c>
      <c r="D283" s="2" t="s">
        <v>1045</v>
      </c>
      <c r="E283" s="45" t="s">
        <v>1940</v>
      </c>
      <c r="F283" s="46"/>
      <c r="G283" s="42" t="s">
        <v>1939</v>
      </c>
      <c r="H283" s="48" t="s">
        <v>43</v>
      </c>
      <c r="I283" s="35"/>
      <c r="J283" s="56">
        <v>0</v>
      </c>
      <c r="K283" s="49">
        <f>_xlfn.IFNA(VLOOKUP($I283,'ประกาศราคาZ-Makro'!$A:$K,4,FALSE),0)</f>
        <v>0</v>
      </c>
      <c r="L283" s="47">
        <v>0</v>
      </c>
      <c r="M283" s="36">
        <v>0</v>
      </c>
      <c r="N283" s="50">
        <f>IFERROR(IF(M283=0,0,M283-L283),0)</f>
        <v>0</v>
      </c>
      <c r="O283" s="49">
        <f>_xlfn.IFNA(VLOOKUP($I283,'ประกาศราคาZ-Makro'!$A:$K,5,FALSE),0)</f>
        <v>0</v>
      </c>
      <c r="P283" s="47">
        <v>0</v>
      </c>
      <c r="Q283" s="36">
        <v>0</v>
      </c>
      <c r="R283" s="50">
        <f>IFERROR(IF(Q283=0,0,Q283-P283),0)</f>
        <v>0</v>
      </c>
      <c r="S283" s="49">
        <f>_xlfn.IFNA(VLOOKUP($I283,'ประกาศราคาZ-Makro'!$A:$K,6,FALSE),0)</f>
        <v>0</v>
      </c>
      <c r="T283" s="47">
        <v>0</v>
      </c>
      <c r="U283" s="36">
        <v>0</v>
      </c>
      <c r="V283" s="50">
        <f>IFERROR(IF(U283=0,0,U283-T283),0)</f>
        <v>0</v>
      </c>
      <c r="W283" s="49">
        <f>_xlfn.IFNA(VLOOKUP($I283,'ประกาศราคาZ-Makro'!$A:$K,7,FALSE),0)</f>
        <v>0</v>
      </c>
      <c r="X283" s="47">
        <v>135</v>
      </c>
      <c r="Y283" s="36">
        <v>135</v>
      </c>
      <c r="Z283" s="50">
        <f>IFERROR(IF(Y283=0,0,Y283-X283),0)</f>
        <v>0</v>
      </c>
      <c r="AA283" s="49">
        <f>_xlfn.IFNA(VLOOKUP($I283,'ประกาศราคาZ-Makro'!$A:$K,8,FALSE),0)</f>
        <v>0</v>
      </c>
      <c r="AB283" s="47">
        <v>135</v>
      </c>
      <c r="AC283" s="36">
        <v>135</v>
      </c>
      <c r="AD283" s="50">
        <f>IFERROR(IF(AC283=0,0,AC283-AB283),0)</f>
        <v>0</v>
      </c>
      <c r="AE283" s="49">
        <f>_xlfn.IFNA(VLOOKUP($I283,'ประกาศราคาZ-Makro'!$A:$K,9,FALSE),0)</f>
        <v>0</v>
      </c>
      <c r="AF283" s="47">
        <v>0</v>
      </c>
      <c r="AG283" s="36">
        <v>0</v>
      </c>
      <c r="AH283" s="50">
        <f>IFERROR(IF(AG283=0,0,AG283-AF283),0)</f>
        <v>0</v>
      </c>
      <c r="AI283" s="49">
        <f>_xlfn.IFNA(VLOOKUP($I283,'ประกาศราคาZ-Makro'!$A:$K,9,FALSE),0)</f>
        <v>0</v>
      </c>
      <c r="AJ283" s="47"/>
      <c r="AK283" s="36"/>
      <c r="AL283" s="50">
        <f>IFERROR(IF(AK283=0,0,AK283-AJ283),0)</f>
        <v>0</v>
      </c>
      <c r="AM283" s="49">
        <f>_xlfn.IFNA(VLOOKUP($I283,'ประกาศราคาZ-Makro'!$A:$K,10,FALSE),0)</f>
        <v>0</v>
      </c>
      <c r="AN283" s="47">
        <v>0</v>
      </c>
      <c r="AO283" s="36">
        <v>0</v>
      </c>
      <c r="AP283" s="72">
        <f>IFERROR(IF(AO283=0,0,AO283-AN283),0)</f>
        <v>0</v>
      </c>
      <c r="AQ283" s="49">
        <f>_xlfn.IFNA(VLOOKUP($I283,'ประกาศราคาZ-Makro'!$A:$K,11,FALSE),0)</f>
        <v>0</v>
      </c>
      <c r="AR283" s="47">
        <v>0</v>
      </c>
      <c r="AS283" s="36">
        <v>0</v>
      </c>
      <c r="AT283" s="50">
        <f>IFERROR(IF(AS283=0,0,AS283-AR283),0)</f>
        <v>0</v>
      </c>
      <c r="AU283" s="49">
        <f>_xlfn.IFNA(VLOOKUP($I283,'ประกาศราคาZ-Makro'!$A:$L,12,FALSE),0)</f>
        <v>0</v>
      </c>
      <c r="AV283" s="47">
        <v>0</v>
      </c>
      <c r="AW283" s="36">
        <v>0</v>
      </c>
      <c r="AX283" s="50">
        <f>IFERROR(IF(AW283=0,0,AW283-AV283),0)</f>
        <v>0</v>
      </c>
      <c r="AY283" s="49">
        <f>_xlfn.IFNA(VLOOKUP($I283,'ประกาศราคาZ-Makro'!$A:$M,13,FALSE),0)</f>
        <v>0</v>
      </c>
      <c r="AZ283" s="47">
        <v>0</v>
      </c>
      <c r="BA283" s="36">
        <v>0</v>
      </c>
      <c r="BB283" s="50">
        <f>IFERROR(IF(BA283=0,0,BA283-AZ283),0)</f>
        <v>0</v>
      </c>
      <c r="BC283" s="76"/>
      <c r="BD283" s="2"/>
    </row>
    <row r="284" spans="1:56" x14ac:dyDescent="0.4">
      <c r="A284" s="2" t="s">
        <v>1038</v>
      </c>
      <c r="B284" s="2" t="s">
        <v>1035</v>
      </c>
      <c r="C284" s="2" t="s">
        <v>1037</v>
      </c>
      <c r="D284" s="2" t="s">
        <v>1040</v>
      </c>
      <c r="E284" s="45" t="s">
        <v>1655</v>
      </c>
      <c r="F284" s="73" t="s">
        <v>51</v>
      </c>
      <c r="G284" s="42" t="s">
        <v>1654</v>
      </c>
      <c r="H284" s="48" t="s">
        <v>43</v>
      </c>
      <c r="I284" s="35"/>
      <c r="J284" s="56">
        <v>0</v>
      </c>
      <c r="K284" s="49">
        <f>_xlfn.IFNA(VLOOKUP($I284,'ประกาศราคาZ-Makro'!$A:$K,4,FALSE),0)</f>
        <v>0</v>
      </c>
      <c r="L284" s="47">
        <v>155</v>
      </c>
      <c r="M284" s="36">
        <v>155</v>
      </c>
      <c r="N284" s="50">
        <f t="shared" ref="N284" si="963">IFERROR(IF(M284=0,0,M284-L284),0)</f>
        <v>0</v>
      </c>
      <c r="O284" s="49">
        <f>_xlfn.IFNA(VLOOKUP($I284,'ประกาศราคาZ-Makro'!$A:$K,5,FALSE),0)</f>
        <v>0</v>
      </c>
      <c r="P284" s="47">
        <v>0</v>
      </c>
      <c r="Q284" s="36">
        <v>0</v>
      </c>
      <c r="R284" s="50">
        <f t="shared" ref="R284" si="964">IFERROR(IF(Q284=0,0,Q284-P284),0)</f>
        <v>0</v>
      </c>
      <c r="S284" s="49">
        <f>_xlfn.IFNA(VLOOKUP($I284,'ประกาศราคาZ-Makro'!$A:$K,6,FALSE),0)</f>
        <v>0</v>
      </c>
      <c r="T284" s="47">
        <v>108</v>
      </c>
      <c r="U284" s="36">
        <v>108</v>
      </c>
      <c r="V284" s="50">
        <f t="shared" ref="V284" si="965">IFERROR(IF(U284=0,0,U284-T284),0)</f>
        <v>0</v>
      </c>
      <c r="W284" s="49">
        <f>_xlfn.IFNA(VLOOKUP($I284,'ประกาศราคาZ-Makro'!$A:$K,7,FALSE),0)</f>
        <v>0</v>
      </c>
      <c r="X284" s="47">
        <v>0</v>
      </c>
      <c r="Y284" s="36">
        <v>0</v>
      </c>
      <c r="Z284" s="50">
        <f t="shared" ref="Z284" si="966">IFERROR(IF(Y284=0,0,Y284-X284),0)</f>
        <v>0</v>
      </c>
      <c r="AA284" s="49">
        <f>_xlfn.IFNA(VLOOKUP($I284,'ประกาศราคาZ-Makro'!$A:$K,8,FALSE),0)</f>
        <v>0</v>
      </c>
      <c r="AB284" s="47">
        <v>0</v>
      </c>
      <c r="AC284" s="36">
        <v>0</v>
      </c>
      <c r="AD284" s="50">
        <f t="shared" ref="AD284" si="967">IFERROR(IF(AC284=0,0,AC284-AB284),0)</f>
        <v>0</v>
      </c>
      <c r="AE284" s="49">
        <f>_xlfn.IFNA(VLOOKUP($I284,'ประกาศราคาZ-Makro'!$A:$K,9,FALSE),0)</f>
        <v>0</v>
      </c>
      <c r="AF284" s="47">
        <v>0</v>
      </c>
      <c r="AG284" s="36">
        <v>0</v>
      </c>
      <c r="AH284" s="50">
        <f t="shared" ref="AH284" si="968">IFERROR(IF(AG284=0,0,AG284-AF284),0)</f>
        <v>0</v>
      </c>
      <c r="AI284" s="49">
        <f>_xlfn.IFNA(VLOOKUP($I284,'ประกาศราคาZ-Makro'!$A:$K,9,FALSE),0)</f>
        <v>0</v>
      </c>
      <c r="AJ284" s="47"/>
      <c r="AK284" s="36"/>
      <c r="AL284" s="50">
        <f t="shared" si="774"/>
        <v>0</v>
      </c>
      <c r="AM284" s="49">
        <f>_xlfn.IFNA(VLOOKUP($I284,'ประกาศราคาZ-Makro'!$A:$K,10,FALSE),0)</f>
        <v>0</v>
      </c>
      <c r="AN284" s="47">
        <v>0</v>
      </c>
      <c r="AO284" s="36">
        <v>0</v>
      </c>
      <c r="AP284" s="72">
        <f t="shared" si="796"/>
        <v>0</v>
      </c>
      <c r="AQ284" s="49">
        <f>_xlfn.IFNA(VLOOKUP($I284,'ประกาศราคาZ-Makro'!$A:$K,11,FALSE),0)</f>
        <v>0</v>
      </c>
      <c r="AR284" s="47">
        <v>0</v>
      </c>
      <c r="AS284" s="36">
        <v>0</v>
      </c>
      <c r="AT284" s="50">
        <f t="shared" ref="AT284" si="969">IFERROR(IF(AS284=0,0,AS284-AR284),0)</f>
        <v>0</v>
      </c>
      <c r="AU284" s="49">
        <f>_xlfn.IFNA(VLOOKUP($I284,'ประกาศราคาZ-Makro'!$A:$L,12,FALSE),0)</f>
        <v>0</v>
      </c>
      <c r="AV284" s="47">
        <v>0</v>
      </c>
      <c r="AW284" s="36">
        <v>0</v>
      </c>
      <c r="AX284" s="50">
        <f t="shared" ref="AX284" si="970">IFERROR(IF(AW284=0,0,AW284-AV284),0)</f>
        <v>0</v>
      </c>
      <c r="AY284" s="49">
        <f>_xlfn.IFNA(VLOOKUP($I284,'ประกาศราคาZ-Makro'!$A:$M,13,FALSE),0)</f>
        <v>0</v>
      </c>
      <c r="AZ284" s="47">
        <v>0</v>
      </c>
      <c r="BA284" s="36">
        <v>0</v>
      </c>
      <c r="BB284" s="50">
        <f t="shared" ref="BB284" si="971">IFERROR(IF(BA284=0,0,BA284-AZ284),0)</f>
        <v>0</v>
      </c>
      <c r="BC284" s="76"/>
      <c r="BD284" s="2"/>
    </row>
    <row r="285" spans="1:56" x14ac:dyDescent="0.4">
      <c r="A285" s="2" t="s">
        <v>1038</v>
      </c>
      <c r="B285" s="2" t="s">
        <v>1035</v>
      </c>
      <c r="C285" s="2" t="s">
        <v>1037</v>
      </c>
      <c r="D285" s="2" t="s">
        <v>1045</v>
      </c>
      <c r="E285" s="45" t="s">
        <v>1188</v>
      </c>
      <c r="F285" s="73"/>
      <c r="G285" s="42" t="s">
        <v>1189</v>
      </c>
      <c r="H285" s="48" t="s">
        <v>43</v>
      </c>
      <c r="I285" s="35"/>
      <c r="J285" s="56">
        <v>0</v>
      </c>
      <c r="K285" s="49">
        <f>_xlfn.IFNA(VLOOKUP($I285,'ประกาศราคาZ-Makro'!$A:$K,4,FALSE),0)</f>
        <v>0</v>
      </c>
      <c r="L285" s="47">
        <v>0</v>
      </c>
      <c r="M285" s="36">
        <v>0</v>
      </c>
      <c r="N285" s="50">
        <f t="shared" si="923"/>
        <v>0</v>
      </c>
      <c r="O285" s="49">
        <f>_xlfn.IFNA(VLOOKUP($I285,'ประกาศราคาZ-Makro'!$A:$K,5,FALSE),0)</f>
        <v>0</v>
      </c>
      <c r="P285" s="47">
        <v>0</v>
      </c>
      <c r="Q285" s="36">
        <v>0</v>
      </c>
      <c r="R285" s="50">
        <f t="shared" ref="R285" si="972">IFERROR(IF(Q285=0,0,Q285-P285),0)</f>
        <v>0</v>
      </c>
      <c r="S285" s="49">
        <f>_xlfn.IFNA(VLOOKUP($I285,'ประกาศราคาZ-Makro'!$A:$K,6,FALSE),0)</f>
        <v>0</v>
      </c>
      <c r="T285" s="47">
        <v>146</v>
      </c>
      <c r="U285" s="36">
        <v>146</v>
      </c>
      <c r="V285" s="50">
        <f t="shared" si="464"/>
        <v>0</v>
      </c>
      <c r="W285" s="49">
        <f>_xlfn.IFNA(VLOOKUP($I285,'ประกาศราคาZ-Makro'!$A:$K,7,FALSE),0)</f>
        <v>0</v>
      </c>
      <c r="X285" s="47">
        <v>145</v>
      </c>
      <c r="Y285" s="36">
        <v>145</v>
      </c>
      <c r="Z285" s="50">
        <f t="shared" si="936"/>
        <v>0</v>
      </c>
      <c r="AA285" s="49">
        <f>_xlfn.IFNA(VLOOKUP($I285,'ประกาศราคาZ-Makro'!$A:$K,8,FALSE),0)</f>
        <v>0</v>
      </c>
      <c r="AB285" s="47">
        <v>145</v>
      </c>
      <c r="AC285" s="36">
        <v>145</v>
      </c>
      <c r="AD285" s="50">
        <f t="shared" ref="AD285" si="973">IFERROR(IF(AC285=0,0,AC285-AB285),0)</f>
        <v>0</v>
      </c>
      <c r="AE285" s="49">
        <f>_xlfn.IFNA(VLOOKUP($I285,'ประกาศราคาZ-Makro'!$A:$K,9,FALSE),0)</f>
        <v>0</v>
      </c>
      <c r="AF285" s="47">
        <v>0</v>
      </c>
      <c r="AG285" s="36">
        <v>0</v>
      </c>
      <c r="AH285" s="50">
        <f t="shared" ref="AH285" si="974">IFERROR(IF(AG285=0,0,AG285-AF285),0)</f>
        <v>0</v>
      </c>
      <c r="AI285" s="49">
        <f>_xlfn.IFNA(VLOOKUP($I285,'ประกาศราคาZ-Makro'!$A:$K,9,FALSE),0)</f>
        <v>0</v>
      </c>
      <c r="AJ285" s="47"/>
      <c r="AK285" s="36"/>
      <c r="AL285" s="50">
        <f t="shared" si="774"/>
        <v>0</v>
      </c>
      <c r="AM285" s="49">
        <f>_xlfn.IFNA(VLOOKUP($I285,'ประกาศราคาZ-Makro'!$A:$K,10,FALSE),0)</f>
        <v>0</v>
      </c>
      <c r="AN285" s="47">
        <v>0</v>
      </c>
      <c r="AO285" s="36">
        <v>0</v>
      </c>
      <c r="AP285" s="72">
        <f t="shared" si="796"/>
        <v>0</v>
      </c>
      <c r="AQ285" s="49">
        <f>_xlfn.IFNA(VLOOKUP($I285,'ประกาศราคาZ-Makro'!$A:$K,11,FALSE),0)</f>
        <v>0</v>
      </c>
      <c r="AR285" s="47">
        <v>145</v>
      </c>
      <c r="AS285" s="36">
        <v>149</v>
      </c>
      <c r="AT285" s="50">
        <f t="shared" ref="AT285" si="975">IFERROR(IF(AS285=0,0,AS285-AR285),0)</f>
        <v>4</v>
      </c>
      <c r="AU285" s="49">
        <f>_xlfn.IFNA(VLOOKUP($I285,'ประกาศราคาZ-Makro'!$A:$L,12,FALSE),0)</f>
        <v>0</v>
      </c>
      <c r="AV285" s="47">
        <v>150</v>
      </c>
      <c r="AW285" s="36">
        <v>150</v>
      </c>
      <c r="AX285" s="50">
        <f t="shared" si="797"/>
        <v>0</v>
      </c>
      <c r="AY285" s="49">
        <f>_xlfn.IFNA(VLOOKUP($I285,'ประกาศราคาZ-Makro'!$A:$M,13,FALSE),0)</f>
        <v>0</v>
      </c>
      <c r="AZ285" s="47">
        <v>150</v>
      </c>
      <c r="BA285" s="36">
        <v>150</v>
      </c>
      <c r="BB285" s="50">
        <f t="shared" si="700"/>
        <v>0</v>
      </c>
      <c r="BC285" s="76"/>
      <c r="BD285" s="2"/>
    </row>
    <row r="286" spans="1:56" x14ac:dyDescent="0.4">
      <c r="A286" s="2" t="s">
        <v>1038</v>
      </c>
      <c r="B286" s="2" t="s">
        <v>1035</v>
      </c>
      <c r="C286" s="2" t="s">
        <v>1037</v>
      </c>
      <c r="D286" s="2" t="s">
        <v>1045</v>
      </c>
      <c r="E286" s="45" t="s">
        <v>1108</v>
      </c>
      <c r="F286" s="46"/>
      <c r="G286" s="42" t="s">
        <v>1109</v>
      </c>
      <c r="H286" s="34" t="s">
        <v>43</v>
      </c>
      <c r="I286" s="35"/>
      <c r="J286" s="56">
        <v>0</v>
      </c>
      <c r="K286" s="49">
        <f>_xlfn.IFNA(VLOOKUP($I286,'ประกาศราคาZ-Makro'!$A:$K,4,FALSE),0)</f>
        <v>0</v>
      </c>
      <c r="L286" s="47">
        <v>0</v>
      </c>
      <c r="M286" s="36">
        <v>0</v>
      </c>
      <c r="N286" s="50">
        <f t="shared" ref="N286" si="976">IFERROR(IF(M286=0,0,M286-L286),0)</f>
        <v>0</v>
      </c>
      <c r="O286" s="49">
        <f>_xlfn.IFNA(VLOOKUP($I286,'ประกาศราคาZ-Makro'!$A:$K,5,FALSE),0)</f>
        <v>0</v>
      </c>
      <c r="P286" s="47">
        <v>0</v>
      </c>
      <c r="Q286" s="36">
        <v>0</v>
      </c>
      <c r="R286" s="50">
        <f t="shared" si="467"/>
        <v>0</v>
      </c>
      <c r="S286" s="49">
        <f>_xlfn.IFNA(VLOOKUP($I286,'ประกาศราคาZ-Makro'!$A:$K,6,FALSE),0)</f>
        <v>0</v>
      </c>
      <c r="T286" s="47">
        <v>0</v>
      </c>
      <c r="U286" s="36">
        <v>0</v>
      </c>
      <c r="V286" s="50">
        <f t="shared" ref="V286" si="977">IFERROR(IF(U286=0,0,U286-T286),0)</f>
        <v>0</v>
      </c>
      <c r="W286" s="49">
        <f>_xlfn.IFNA(VLOOKUP($I286,'ประกาศราคาZ-Makro'!$A:$K,7,FALSE),0)</f>
        <v>0</v>
      </c>
      <c r="X286" s="47">
        <v>0</v>
      </c>
      <c r="Y286" s="36">
        <v>0</v>
      </c>
      <c r="Z286" s="50">
        <f t="shared" ref="Z286" si="978">IFERROR(IF(Y286=0,0,Y286-X286),0)</f>
        <v>0</v>
      </c>
      <c r="AA286" s="49">
        <f>_xlfn.IFNA(VLOOKUP($I286,'ประกาศราคาZ-Makro'!$A:$K,8,FALSE),0)</f>
        <v>0</v>
      </c>
      <c r="AB286" s="47">
        <v>0</v>
      </c>
      <c r="AC286" s="36">
        <v>0</v>
      </c>
      <c r="AD286" s="50">
        <f t="shared" si="937"/>
        <v>0</v>
      </c>
      <c r="AE286" s="49">
        <f>_xlfn.IFNA(VLOOKUP($I286,'ประกาศราคาZ-Makro'!$A:$K,9,FALSE),0)</f>
        <v>0</v>
      </c>
      <c r="AF286" s="47">
        <v>0</v>
      </c>
      <c r="AG286" s="36">
        <v>0</v>
      </c>
      <c r="AH286" s="50">
        <f t="shared" si="468"/>
        <v>0</v>
      </c>
      <c r="AI286" s="49">
        <f>_xlfn.IFNA(VLOOKUP($I286,'ประกาศราคาZ-Makro'!$A:$K,9,FALSE),0)</f>
        <v>0</v>
      </c>
      <c r="AJ286" s="47"/>
      <c r="AK286" s="36"/>
      <c r="AL286" s="50">
        <f t="shared" si="774"/>
        <v>0</v>
      </c>
      <c r="AM286" s="49">
        <f>_xlfn.IFNA(VLOOKUP($I286,'ประกาศราคาZ-Makro'!$A:$K,10,FALSE),0)</f>
        <v>0</v>
      </c>
      <c r="AN286" s="47">
        <v>0</v>
      </c>
      <c r="AO286" s="36">
        <v>0</v>
      </c>
      <c r="AP286" s="72">
        <f t="shared" si="796"/>
        <v>0</v>
      </c>
      <c r="AQ286" s="49">
        <f>_xlfn.IFNA(VLOOKUP($I286,'ประกาศราคาZ-Makro'!$A:$K,11,FALSE),0)</f>
        <v>0</v>
      </c>
      <c r="AR286" s="47">
        <v>0</v>
      </c>
      <c r="AS286" s="36">
        <v>0</v>
      </c>
      <c r="AT286" s="50">
        <f t="shared" si="469"/>
        <v>0</v>
      </c>
      <c r="AU286" s="49">
        <f>_xlfn.IFNA(VLOOKUP($I286,'ประกาศราคาZ-Makro'!$A:$L,12,FALSE),0)</f>
        <v>0</v>
      </c>
      <c r="AV286" s="47">
        <v>0</v>
      </c>
      <c r="AW286" s="36">
        <v>0</v>
      </c>
      <c r="AX286" s="50">
        <f t="shared" si="797"/>
        <v>0</v>
      </c>
      <c r="AY286" s="49">
        <f>_xlfn.IFNA(VLOOKUP($I286,'ประกาศราคาZ-Makro'!$A:$M,13,FALSE),0)</f>
        <v>0</v>
      </c>
      <c r="AZ286" s="47">
        <v>0</v>
      </c>
      <c r="BA286" s="36">
        <v>0</v>
      </c>
      <c r="BB286" s="50">
        <f t="shared" si="700"/>
        <v>0</v>
      </c>
      <c r="BC286" s="76"/>
      <c r="BD286" s="2"/>
    </row>
    <row r="287" spans="1:56" x14ac:dyDescent="0.4">
      <c r="A287" s="2" t="s">
        <v>1038</v>
      </c>
      <c r="B287" s="2" t="s">
        <v>1035</v>
      </c>
      <c r="C287" s="2" t="s">
        <v>1037</v>
      </c>
      <c r="D287" s="2" t="s">
        <v>1045</v>
      </c>
      <c r="E287" s="45" t="s">
        <v>178</v>
      </c>
      <c r="F287" s="46" t="s">
        <v>176</v>
      </c>
      <c r="G287" s="37" t="s">
        <v>179</v>
      </c>
      <c r="H287" s="34" t="s">
        <v>43</v>
      </c>
      <c r="I287" s="35"/>
      <c r="J287" s="56">
        <v>0</v>
      </c>
      <c r="K287" s="49">
        <f>_xlfn.IFNA(VLOOKUP($I287,'ประกาศราคาZ-Makro'!$A:$K,4,FALSE),0)</f>
        <v>0</v>
      </c>
      <c r="L287" s="47">
        <v>0</v>
      </c>
      <c r="M287" s="36">
        <v>0</v>
      </c>
      <c r="N287" s="50">
        <f t="shared" si="923"/>
        <v>0</v>
      </c>
      <c r="O287" s="49">
        <f>_xlfn.IFNA(VLOOKUP($I287,'ประกาศราคาZ-Makro'!$A:$K,5,FALSE),0)</f>
        <v>0</v>
      </c>
      <c r="P287" s="47">
        <v>0</v>
      </c>
      <c r="Q287" s="36">
        <v>0</v>
      </c>
      <c r="R287" s="50">
        <f t="shared" ref="R287:R402" si="979">IFERROR(IF(Q287=0,0,Q287-P287),0)</f>
        <v>0</v>
      </c>
      <c r="S287" s="49">
        <f>_xlfn.IFNA(VLOOKUP($I287,'ประกาศราคาZ-Makro'!$A:$K,6,FALSE),0)</f>
        <v>0</v>
      </c>
      <c r="T287" s="47">
        <v>0</v>
      </c>
      <c r="U287" s="36">
        <v>0</v>
      </c>
      <c r="V287" s="50">
        <f t="shared" si="464"/>
        <v>0</v>
      </c>
      <c r="W287" s="49">
        <f>_xlfn.IFNA(VLOOKUP($I287,'ประกาศราคาZ-Makro'!$A:$K,7,FALSE),0)</f>
        <v>0</v>
      </c>
      <c r="X287" s="47">
        <v>0</v>
      </c>
      <c r="Y287" s="36">
        <v>0</v>
      </c>
      <c r="Z287" s="50">
        <f t="shared" si="936"/>
        <v>0</v>
      </c>
      <c r="AA287" s="49">
        <f>_xlfn.IFNA(VLOOKUP($I287,'ประกาศราคาZ-Makro'!$A:$K,8,FALSE),0)</f>
        <v>0</v>
      </c>
      <c r="AB287" s="47">
        <v>0</v>
      </c>
      <c r="AC287" s="36">
        <v>0</v>
      </c>
      <c r="AD287" s="50">
        <f t="shared" si="937"/>
        <v>0</v>
      </c>
      <c r="AE287" s="49">
        <f>_xlfn.IFNA(VLOOKUP($I287,'ประกาศราคาZ-Makro'!$A:$K,9,FALSE),0)</f>
        <v>0</v>
      </c>
      <c r="AF287" s="47">
        <v>0</v>
      </c>
      <c r="AG287" s="36">
        <v>0</v>
      </c>
      <c r="AH287" s="50">
        <f t="shared" ref="AH287:AH402" si="980">IFERROR(IF(AG287=0,0,AG287-AF287),0)</f>
        <v>0</v>
      </c>
      <c r="AI287" s="49">
        <f>_xlfn.IFNA(VLOOKUP($I287,'ประกาศราคาZ-Makro'!$A:$K,9,FALSE),0)</f>
        <v>0</v>
      </c>
      <c r="AJ287" s="47"/>
      <c r="AK287" s="36"/>
      <c r="AL287" s="50">
        <f t="shared" si="774"/>
        <v>0</v>
      </c>
      <c r="AM287" s="49">
        <f>_xlfn.IFNA(VLOOKUP($I287,'ประกาศราคาZ-Makro'!$A:$K,10,FALSE),0)</f>
        <v>0</v>
      </c>
      <c r="AN287" s="47">
        <v>136</v>
      </c>
      <c r="AO287" s="36">
        <v>145</v>
      </c>
      <c r="AP287" s="72">
        <f t="shared" si="796"/>
        <v>9</v>
      </c>
      <c r="AQ287" s="49">
        <f>_xlfn.IFNA(VLOOKUP($I287,'ประกาศราคาZ-Makro'!$A:$K,11,FALSE),0)</f>
        <v>0</v>
      </c>
      <c r="AR287" s="47">
        <v>0</v>
      </c>
      <c r="AS287" s="36">
        <v>0</v>
      </c>
      <c r="AT287" s="50">
        <f t="shared" ref="AT287:AT402" si="981">IFERROR(IF(AS287=0,0,AS287-AR287),0)</f>
        <v>0</v>
      </c>
      <c r="AU287" s="49">
        <f>_xlfn.IFNA(VLOOKUP($I287,'ประกาศราคาZ-Makro'!$A:$L,12,FALSE),0)</f>
        <v>0</v>
      </c>
      <c r="AV287" s="47">
        <v>0</v>
      </c>
      <c r="AW287" s="36">
        <v>0</v>
      </c>
      <c r="AX287" s="50">
        <f t="shared" si="797"/>
        <v>0</v>
      </c>
      <c r="AY287" s="49">
        <f>_xlfn.IFNA(VLOOKUP($I287,'ประกาศราคาZ-Makro'!$A:$M,13,FALSE),0)</f>
        <v>0</v>
      </c>
      <c r="AZ287" s="47">
        <v>0</v>
      </c>
      <c r="BA287" s="36">
        <v>0</v>
      </c>
      <c r="BB287" s="50">
        <f t="shared" si="700"/>
        <v>0</v>
      </c>
      <c r="BC287" s="76"/>
      <c r="BD287" s="2"/>
    </row>
    <row r="288" spans="1:56" x14ac:dyDescent="0.4">
      <c r="A288" s="2" t="s">
        <v>1038</v>
      </c>
      <c r="B288" s="2" t="s">
        <v>1035</v>
      </c>
      <c r="C288" s="2" t="s">
        <v>1037</v>
      </c>
      <c r="D288" s="2" t="s">
        <v>1045</v>
      </c>
      <c r="E288" s="45" t="s">
        <v>175</v>
      </c>
      <c r="F288" s="46" t="s">
        <v>176</v>
      </c>
      <c r="G288" s="37" t="s">
        <v>177</v>
      </c>
      <c r="H288" s="34" t="s">
        <v>43</v>
      </c>
      <c r="I288" s="35"/>
      <c r="J288" s="56">
        <v>0</v>
      </c>
      <c r="K288" s="49">
        <f>_xlfn.IFNA(VLOOKUP($I288,'ประกาศราคาZ-Makro'!$A:$K,4,FALSE),0)</f>
        <v>0</v>
      </c>
      <c r="L288" s="47">
        <v>0</v>
      </c>
      <c r="M288" s="36">
        <v>0</v>
      </c>
      <c r="N288" s="50">
        <f t="shared" si="923"/>
        <v>0</v>
      </c>
      <c r="O288" s="49">
        <f>_xlfn.IFNA(VLOOKUP($I288,'ประกาศราคาZ-Makro'!$A:$K,5,FALSE),0)</f>
        <v>0</v>
      </c>
      <c r="P288" s="47">
        <v>0</v>
      </c>
      <c r="Q288" s="36">
        <v>0</v>
      </c>
      <c r="R288" s="50">
        <f t="shared" si="979"/>
        <v>0</v>
      </c>
      <c r="S288" s="49">
        <f>_xlfn.IFNA(VLOOKUP($I288,'ประกาศราคาZ-Makro'!$A:$K,6,FALSE),0)</f>
        <v>0</v>
      </c>
      <c r="T288" s="47">
        <v>0</v>
      </c>
      <c r="U288" s="36">
        <v>0</v>
      </c>
      <c r="V288" s="50">
        <f t="shared" si="464"/>
        <v>0</v>
      </c>
      <c r="W288" s="49">
        <f>_xlfn.IFNA(VLOOKUP($I288,'ประกาศราคาZ-Makro'!$A:$K,7,FALSE),0)</f>
        <v>0</v>
      </c>
      <c r="X288" s="47">
        <v>0</v>
      </c>
      <c r="Y288" s="36">
        <v>0</v>
      </c>
      <c r="Z288" s="50">
        <f t="shared" si="936"/>
        <v>0</v>
      </c>
      <c r="AA288" s="49">
        <f>_xlfn.IFNA(VLOOKUP($I288,'ประกาศราคาZ-Makro'!$A:$K,8,FALSE),0)</f>
        <v>0</v>
      </c>
      <c r="AB288" s="47">
        <v>0</v>
      </c>
      <c r="AC288" s="36">
        <v>0</v>
      </c>
      <c r="AD288" s="50">
        <f t="shared" si="937"/>
        <v>0</v>
      </c>
      <c r="AE288" s="49">
        <f>_xlfn.IFNA(VLOOKUP($I288,'ประกาศราคาZ-Makro'!$A:$K,9,FALSE),0)</f>
        <v>0</v>
      </c>
      <c r="AF288" s="47">
        <v>0</v>
      </c>
      <c r="AG288" s="36">
        <v>0</v>
      </c>
      <c r="AH288" s="50">
        <f t="shared" si="980"/>
        <v>0</v>
      </c>
      <c r="AI288" s="49">
        <f>_xlfn.IFNA(VLOOKUP($I288,'ประกาศราคาZ-Makro'!$A:$K,9,FALSE),0)</f>
        <v>0</v>
      </c>
      <c r="AJ288" s="47"/>
      <c r="AK288" s="36"/>
      <c r="AL288" s="50">
        <f t="shared" si="774"/>
        <v>0</v>
      </c>
      <c r="AM288" s="49">
        <f>_xlfn.IFNA(VLOOKUP($I288,'ประกาศราคาZ-Makro'!$A:$K,10,FALSE),0)</f>
        <v>0</v>
      </c>
      <c r="AN288" s="47">
        <v>0</v>
      </c>
      <c r="AO288" s="36">
        <v>0</v>
      </c>
      <c r="AP288" s="72">
        <f t="shared" si="796"/>
        <v>0</v>
      </c>
      <c r="AQ288" s="49">
        <f>_xlfn.IFNA(VLOOKUP($I288,'ประกาศราคาZ-Makro'!$A:$K,11,FALSE),0)</f>
        <v>0</v>
      </c>
      <c r="AR288" s="47">
        <v>0</v>
      </c>
      <c r="AS288" s="36">
        <v>0</v>
      </c>
      <c r="AT288" s="50">
        <f t="shared" si="981"/>
        <v>0</v>
      </c>
      <c r="AU288" s="49">
        <f>_xlfn.IFNA(VLOOKUP($I288,'ประกาศราคาZ-Makro'!$A:$L,12,FALSE),0)</f>
        <v>0</v>
      </c>
      <c r="AV288" s="47">
        <v>0</v>
      </c>
      <c r="AW288" s="36">
        <v>0</v>
      </c>
      <c r="AX288" s="50">
        <f t="shared" si="797"/>
        <v>0</v>
      </c>
      <c r="AY288" s="49">
        <f>_xlfn.IFNA(VLOOKUP($I288,'ประกาศราคาZ-Makro'!$A:$M,13,FALSE),0)</f>
        <v>0</v>
      </c>
      <c r="AZ288" s="47">
        <v>0</v>
      </c>
      <c r="BA288" s="36">
        <v>0</v>
      </c>
      <c r="BB288" s="50">
        <f t="shared" si="700"/>
        <v>0</v>
      </c>
      <c r="BC288" s="76"/>
      <c r="BD288" s="2"/>
    </row>
    <row r="289" spans="1:56" x14ac:dyDescent="0.4">
      <c r="A289" s="2" t="s">
        <v>1038</v>
      </c>
      <c r="B289" s="2" t="s">
        <v>1035</v>
      </c>
      <c r="C289" s="2" t="s">
        <v>1037</v>
      </c>
      <c r="D289" s="2" t="s">
        <v>1045</v>
      </c>
      <c r="E289" s="45" t="s">
        <v>1203</v>
      </c>
      <c r="F289" s="77" t="s">
        <v>176</v>
      </c>
      <c r="G289" s="42" t="s">
        <v>1204</v>
      </c>
      <c r="H289" s="48" t="s">
        <v>43</v>
      </c>
      <c r="I289" s="35"/>
      <c r="J289" s="56">
        <v>0</v>
      </c>
      <c r="K289" s="49">
        <f>_xlfn.IFNA(VLOOKUP($I289,'ประกาศราคาZ-Makro'!$A:$K,4,FALSE),0)</f>
        <v>0</v>
      </c>
      <c r="L289" s="47">
        <v>128</v>
      </c>
      <c r="M289" s="36">
        <v>134</v>
      </c>
      <c r="N289" s="50">
        <f t="shared" ref="N289" si="982">IFERROR(IF(M289=0,0,M289-L289),0)</f>
        <v>6</v>
      </c>
      <c r="O289" s="49">
        <f>_xlfn.IFNA(VLOOKUP($I289,'ประกาศราคาZ-Makro'!$A:$K,5,FALSE),0)</f>
        <v>0</v>
      </c>
      <c r="P289" s="47">
        <v>0</v>
      </c>
      <c r="Q289" s="36">
        <v>0</v>
      </c>
      <c r="R289" s="50">
        <f t="shared" ref="R289" si="983">IFERROR(IF(Q289=0,0,Q289-P289),0)</f>
        <v>0</v>
      </c>
      <c r="S289" s="49">
        <f>_xlfn.IFNA(VLOOKUP($I289,'ประกาศราคาZ-Makro'!$A:$K,6,FALSE),0)</f>
        <v>0</v>
      </c>
      <c r="T289" s="47">
        <v>133</v>
      </c>
      <c r="U289" s="36">
        <v>134</v>
      </c>
      <c r="V289" s="50">
        <f t="shared" ref="V289" si="984">IFERROR(IF(U289=0,0,U289-T289),0)</f>
        <v>1</v>
      </c>
      <c r="W289" s="49">
        <f>_xlfn.IFNA(VLOOKUP($I289,'ประกาศราคาZ-Makro'!$A:$K,7,FALSE),0)</f>
        <v>0</v>
      </c>
      <c r="X289" s="47">
        <v>0</v>
      </c>
      <c r="Y289" s="36">
        <v>0</v>
      </c>
      <c r="Z289" s="50">
        <f t="shared" ref="Z289" si="985">IFERROR(IF(Y289=0,0,Y289-X289),0)</f>
        <v>0</v>
      </c>
      <c r="AA289" s="49">
        <f>_xlfn.IFNA(VLOOKUP($I289,'ประกาศราคาZ-Makro'!$A:$K,8,FALSE),0)</f>
        <v>0</v>
      </c>
      <c r="AB289" s="47">
        <v>0</v>
      </c>
      <c r="AC289" s="36">
        <v>0</v>
      </c>
      <c r="AD289" s="50">
        <f t="shared" ref="AD289" si="986">IFERROR(IF(AC289=0,0,AC289-AB289),0)</f>
        <v>0</v>
      </c>
      <c r="AE289" s="49">
        <f>_xlfn.IFNA(VLOOKUP($I289,'ประกาศราคาZ-Makro'!$A:$K,9,FALSE),0)</f>
        <v>0</v>
      </c>
      <c r="AF289" s="47">
        <v>0</v>
      </c>
      <c r="AG289" s="36">
        <v>0</v>
      </c>
      <c r="AH289" s="50">
        <f t="shared" ref="AH289" si="987">IFERROR(IF(AG289=0,0,AG289-AF289),0)</f>
        <v>0</v>
      </c>
      <c r="AI289" s="49">
        <f>_xlfn.IFNA(VLOOKUP($I289,'ประกาศราคาZ-Makro'!$A:$K,9,FALSE),0)</f>
        <v>0</v>
      </c>
      <c r="AJ289" s="47"/>
      <c r="AK289" s="36"/>
      <c r="AL289" s="50">
        <f t="shared" si="774"/>
        <v>0</v>
      </c>
      <c r="AM289" s="49">
        <f>_xlfn.IFNA(VLOOKUP($I289,'ประกาศราคาZ-Makro'!$A:$K,10,FALSE),0)</f>
        <v>0</v>
      </c>
      <c r="AN289" s="47">
        <v>0</v>
      </c>
      <c r="AO289" s="36">
        <v>0</v>
      </c>
      <c r="AP289" s="72">
        <f t="shared" si="796"/>
        <v>0</v>
      </c>
      <c r="AQ289" s="49">
        <f>_xlfn.IFNA(VLOOKUP($I289,'ประกาศราคาZ-Makro'!$A:$K,11,FALSE),0)</f>
        <v>0</v>
      </c>
      <c r="AR289" s="47">
        <v>136</v>
      </c>
      <c r="AS289" s="36">
        <v>140</v>
      </c>
      <c r="AT289" s="50">
        <f t="shared" ref="AT289" si="988">IFERROR(IF(AS289=0,0,AS289-AR289),0)</f>
        <v>4</v>
      </c>
      <c r="AU289" s="49">
        <f>_xlfn.IFNA(VLOOKUP($I289,'ประกาศราคาZ-Makro'!$A:$L,12,FALSE),0)</f>
        <v>0</v>
      </c>
      <c r="AV289" s="47">
        <v>128</v>
      </c>
      <c r="AW289" s="36">
        <v>134</v>
      </c>
      <c r="AX289" s="50">
        <f t="shared" si="797"/>
        <v>6</v>
      </c>
      <c r="AY289" s="49">
        <f>_xlfn.IFNA(VLOOKUP($I289,'ประกาศราคาZ-Makro'!$A:$M,13,FALSE),0)</f>
        <v>0</v>
      </c>
      <c r="AZ289" s="47">
        <v>128</v>
      </c>
      <c r="BA289" s="36">
        <v>134</v>
      </c>
      <c r="BB289" s="50">
        <f t="shared" si="700"/>
        <v>6</v>
      </c>
      <c r="BC289" s="76"/>
      <c r="BD289" s="2"/>
    </row>
    <row r="290" spans="1:56" x14ac:dyDescent="0.4">
      <c r="A290" s="2" t="s">
        <v>1038</v>
      </c>
      <c r="B290" s="2" t="s">
        <v>1035</v>
      </c>
      <c r="C290" s="2" t="s">
        <v>1037</v>
      </c>
      <c r="D290" s="2" t="s">
        <v>1045</v>
      </c>
      <c r="E290" s="45" t="s">
        <v>1994</v>
      </c>
      <c r="F290" s="73" t="s">
        <v>176</v>
      </c>
      <c r="G290" s="42" t="s">
        <v>1995</v>
      </c>
      <c r="H290" s="48" t="s">
        <v>43</v>
      </c>
      <c r="I290" s="58"/>
      <c r="J290" s="57">
        <v>0</v>
      </c>
      <c r="K290" s="49">
        <f>_xlfn.IFNA(VLOOKUP($I290,'ประกาศราคาZ-Makro'!$A:$K,4,FALSE),0)</f>
        <v>0</v>
      </c>
      <c r="L290" s="47">
        <v>128</v>
      </c>
      <c r="M290" s="36">
        <v>134</v>
      </c>
      <c r="N290" s="50">
        <f t="shared" ref="N290" si="989">IFERROR(IF(M290=0,0,M290-L290),0)</f>
        <v>6</v>
      </c>
      <c r="O290" s="49">
        <f>_xlfn.IFNA(VLOOKUP($I290,'ประกาศราคาZ-Makro'!$A:$K,5,FALSE),0)</f>
        <v>0</v>
      </c>
      <c r="P290" s="47">
        <v>0</v>
      </c>
      <c r="Q290" s="36">
        <v>0</v>
      </c>
      <c r="R290" s="50">
        <f t="shared" ref="R290" si="990">IFERROR(IF(Q290=0,0,Q290-P290),0)</f>
        <v>0</v>
      </c>
      <c r="S290" s="49">
        <f>_xlfn.IFNA(VLOOKUP($I290,'ประกาศราคาZ-Makro'!$A:$K,6,FALSE),0)</f>
        <v>0</v>
      </c>
      <c r="T290" s="47">
        <v>133</v>
      </c>
      <c r="U290" s="36">
        <v>134</v>
      </c>
      <c r="V290" s="50">
        <f t="shared" ref="V290" si="991">IFERROR(IF(U290=0,0,U290-T290),0)</f>
        <v>1</v>
      </c>
      <c r="W290" s="49">
        <f>_xlfn.IFNA(VLOOKUP($I290,'ประกาศราคาZ-Makro'!$A:$K,7,FALSE),0)</f>
        <v>0</v>
      </c>
      <c r="X290" s="47">
        <v>0</v>
      </c>
      <c r="Y290" s="36">
        <v>0</v>
      </c>
      <c r="Z290" s="50">
        <f t="shared" ref="Z290" si="992">IFERROR(IF(Y290=0,0,Y290-X290),0)</f>
        <v>0</v>
      </c>
      <c r="AA290" s="49">
        <f>_xlfn.IFNA(VLOOKUP($I290,'ประกาศราคาZ-Makro'!$A:$K,8,FALSE),0)</f>
        <v>0</v>
      </c>
      <c r="AB290" s="47">
        <v>0</v>
      </c>
      <c r="AC290" s="36">
        <v>0</v>
      </c>
      <c r="AD290" s="50">
        <f t="shared" ref="AD290" si="993">IFERROR(IF(AC290=0,0,AC290-AB290),0)</f>
        <v>0</v>
      </c>
      <c r="AE290" s="49">
        <f>_xlfn.IFNA(VLOOKUP($I290,'ประกาศราคาZ-Makro'!$A:$K,9,FALSE),0)</f>
        <v>0</v>
      </c>
      <c r="AF290" s="47">
        <v>0</v>
      </c>
      <c r="AG290" s="36">
        <v>0</v>
      </c>
      <c r="AH290" s="50">
        <f t="shared" ref="AH290" si="994">IFERROR(IF(AG290=0,0,AG290-AF290),0)</f>
        <v>0</v>
      </c>
      <c r="AI290" s="49">
        <f>_xlfn.IFNA(VLOOKUP($I290,'ประกาศราคาZ-Makro'!$A:$K,9,FALSE),0)</f>
        <v>0</v>
      </c>
      <c r="AJ290" s="47"/>
      <c r="AK290" s="36"/>
      <c r="AL290" s="50">
        <f t="shared" ref="AL290" si="995">IFERROR(IF(AK290=0,0,AK290-AJ290),0)</f>
        <v>0</v>
      </c>
      <c r="AM290" s="49">
        <f>_xlfn.IFNA(VLOOKUP($I290,'ประกาศราคาZ-Makro'!$A:$K,10,FALSE),0)</f>
        <v>0</v>
      </c>
      <c r="AN290" s="47">
        <v>0</v>
      </c>
      <c r="AO290" s="36">
        <v>0</v>
      </c>
      <c r="AP290" s="72">
        <f t="shared" ref="AP290" si="996">IFERROR(IF(AO290=0,0,AO290-AN290),0)</f>
        <v>0</v>
      </c>
      <c r="AQ290" s="49">
        <f>_xlfn.IFNA(VLOOKUP($I290,'ประกาศราคาZ-Makro'!$A:$K,11,FALSE),0)</f>
        <v>0</v>
      </c>
      <c r="AR290" s="47">
        <v>0</v>
      </c>
      <c r="AS290" s="36">
        <v>0</v>
      </c>
      <c r="AT290" s="50">
        <f t="shared" ref="AT290" si="997">IFERROR(IF(AS290=0,0,AS290-AR290),0)</f>
        <v>0</v>
      </c>
      <c r="AU290" s="49">
        <f>_xlfn.IFNA(VLOOKUP($I290,'ประกาศราคาZ-Makro'!$A:$L,12,FALSE),0)</f>
        <v>0</v>
      </c>
      <c r="AV290" s="47">
        <v>128</v>
      </c>
      <c r="AW290" s="36">
        <v>134</v>
      </c>
      <c r="AX290" s="50">
        <f t="shared" ref="AX290" si="998">IFERROR(IF(AW290=0,0,AW290-AV290),0)</f>
        <v>6</v>
      </c>
      <c r="AY290" s="49">
        <f>_xlfn.IFNA(VLOOKUP($I290,'ประกาศราคาZ-Makro'!$A:$M,13,FALSE),0)</f>
        <v>0</v>
      </c>
      <c r="AZ290" s="47">
        <v>128</v>
      </c>
      <c r="BA290" s="36">
        <v>134</v>
      </c>
      <c r="BB290" s="50">
        <f t="shared" ref="BB290" si="999">IFERROR(IF(BA290=0,0,BA290-AZ290),0)</f>
        <v>6</v>
      </c>
      <c r="BC290" s="76"/>
      <c r="BD290" s="2"/>
    </row>
    <row r="291" spans="1:56" x14ac:dyDescent="0.4">
      <c r="A291" s="2" t="s">
        <v>1038</v>
      </c>
      <c r="B291" s="2" t="s">
        <v>1035</v>
      </c>
      <c r="C291" s="2" t="s">
        <v>1037</v>
      </c>
      <c r="D291" s="2" t="s">
        <v>1045</v>
      </c>
      <c r="E291" s="45" t="s">
        <v>180</v>
      </c>
      <c r="F291" s="46" t="s">
        <v>176</v>
      </c>
      <c r="G291" s="42" t="s">
        <v>181</v>
      </c>
      <c r="H291" s="48" t="s">
        <v>43</v>
      </c>
      <c r="I291" s="35"/>
      <c r="J291" s="56">
        <v>0</v>
      </c>
      <c r="K291" s="49">
        <f>_xlfn.IFNA(VLOOKUP($I291,'ประกาศราคาZ-Makro'!$A:$K,4,FALSE),0)</f>
        <v>0</v>
      </c>
      <c r="L291" s="47">
        <v>0</v>
      </c>
      <c r="M291" s="36">
        <v>0</v>
      </c>
      <c r="N291" s="50">
        <f t="shared" si="923"/>
        <v>0</v>
      </c>
      <c r="O291" s="49">
        <f>_xlfn.IFNA(VLOOKUP($I291,'ประกาศราคาZ-Makro'!$A:$K,5,FALSE),0)</f>
        <v>0</v>
      </c>
      <c r="P291" s="47">
        <v>0</v>
      </c>
      <c r="Q291" s="36">
        <v>0</v>
      </c>
      <c r="R291" s="50">
        <f t="shared" si="979"/>
        <v>0</v>
      </c>
      <c r="S291" s="49">
        <f>_xlfn.IFNA(VLOOKUP($I291,'ประกาศราคาZ-Makro'!$A:$K,6,FALSE),0)</f>
        <v>0</v>
      </c>
      <c r="T291" s="47">
        <v>0</v>
      </c>
      <c r="U291" s="36">
        <v>0</v>
      </c>
      <c r="V291" s="50">
        <f t="shared" si="464"/>
        <v>0</v>
      </c>
      <c r="W291" s="49">
        <f>_xlfn.IFNA(VLOOKUP($I291,'ประกาศราคาZ-Makro'!$A:$K,7,FALSE),0)</f>
        <v>0</v>
      </c>
      <c r="X291" s="47">
        <v>0</v>
      </c>
      <c r="Y291" s="36">
        <v>0</v>
      </c>
      <c r="Z291" s="50">
        <f t="shared" si="936"/>
        <v>0</v>
      </c>
      <c r="AA291" s="49">
        <f>_xlfn.IFNA(VLOOKUP($I291,'ประกาศราคาZ-Makro'!$A:$K,8,FALSE),0)</f>
        <v>0</v>
      </c>
      <c r="AB291" s="47">
        <v>0</v>
      </c>
      <c r="AC291" s="36">
        <v>0</v>
      </c>
      <c r="AD291" s="50">
        <f t="shared" si="937"/>
        <v>0</v>
      </c>
      <c r="AE291" s="49">
        <f>_xlfn.IFNA(VLOOKUP($I291,'ประกาศราคาZ-Makro'!$A:$K,9,FALSE),0)</f>
        <v>0</v>
      </c>
      <c r="AF291" s="47">
        <v>0</v>
      </c>
      <c r="AG291" s="36">
        <v>0</v>
      </c>
      <c r="AH291" s="50">
        <f t="shared" si="980"/>
        <v>0</v>
      </c>
      <c r="AI291" s="49">
        <f>_xlfn.IFNA(VLOOKUP($I291,'ประกาศราคาZ-Makro'!$A:$K,9,FALSE),0)</f>
        <v>0</v>
      </c>
      <c r="AJ291" s="47"/>
      <c r="AK291" s="36"/>
      <c r="AL291" s="50">
        <f t="shared" si="774"/>
        <v>0</v>
      </c>
      <c r="AM291" s="49">
        <f>_xlfn.IFNA(VLOOKUP($I291,'ประกาศราคาZ-Makro'!$A:$K,10,FALSE),0)</f>
        <v>0</v>
      </c>
      <c r="AN291" s="47">
        <v>93</v>
      </c>
      <c r="AO291" s="36">
        <v>93</v>
      </c>
      <c r="AP291" s="72">
        <f t="shared" si="796"/>
        <v>0</v>
      </c>
      <c r="AQ291" s="49">
        <f>_xlfn.IFNA(VLOOKUP($I291,'ประกาศราคาZ-Makro'!$A:$K,11,FALSE),0)</f>
        <v>0</v>
      </c>
      <c r="AR291" s="47">
        <v>0</v>
      </c>
      <c r="AS291" s="36">
        <v>0</v>
      </c>
      <c r="AT291" s="50">
        <f t="shared" si="981"/>
        <v>0</v>
      </c>
      <c r="AU291" s="49">
        <f>_xlfn.IFNA(VLOOKUP($I291,'ประกาศราคาZ-Makro'!$A:$L,12,FALSE),0)</f>
        <v>0</v>
      </c>
      <c r="AV291" s="47">
        <v>0</v>
      </c>
      <c r="AW291" s="36">
        <v>0</v>
      </c>
      <c r="AX291" s="50">
        <f t="shared" si="797"/>
        <v>0</v>
      </c>
      <c r="AY291" s="49">
        <f>_xlfn.IFNA(VLOOKUP($I291,'ประกาศราคาZ-Makro'!$A:$M,13,FALSE),0)</f>
        <v>0</v>
      </c>
      <c r="AZ291" s="47">
        <v>0</v>
      </c>
      <c r="BA291" s="36">
        <v>0</v>
      </c>
      <c r="BB291" s="50">
        <f t="shared" si="700"/>
        <v>0</v>
      </c>
      <c r="BC291" s="76"/>
      <c r="BD291" s="2"/>
    </row>
    <row r="292" spans="1:56" x14ac:dyDescent="0.4">
      <c r="A292" s="2" t="s">
        <v>1038</v>
      </c>
      <c r="B292" s="2" t="s">
        <v>1035</v>
      </c>
      <c r="C292" s="2" t="s">
        <v>1037</v>
      </c>
      <c r="D292" s="2" t="s">
        <v>1045</v>
      </c>
      <c r="E292" s="45" t="s">
        <v>1427</v>
      </c>
      <c r="F292" s="73" t="s">
        <v>176</v>
      </c>
      <c r="G292" s="42" t="s">
        <v>1214</v>
      </c>
      <c r="H292" s="48" t="s">
        <v>43</v>
      </c>
      <c r="I292" s="35"/>
      <c r="J292" s="56">
        <v>0</v>
      </c>
      <c r="K292" s="49">
        <f>_xlfn.IFNA(VLOOKUP($I292,'ประกาศราคาZ-Makro'!$A:$K,4,FALSE),0)</f>
        <v>0</v>
      </c>
      <c r="L292" s="47">
        <v>0</v>
      </c>
      <c r="M292" s="36">
        <v>0</v>
      </c>
      <c r="N292" s="50">
        <f t="shared" ref="N292" si="1000">IFERROR(IF(M292=0,0,M292-L292),0)</f>
        <v>0</v>
      </c>
      <c r="O292" s="49">
        <f>_xlfn.IFNA(VLOOKUP($I292,'ประกาศราคาZ-Makro'!$A:$K,5,FALSE),0)</f>
        <v>0</v>
      </c>
      <c r="P292" s="47">
        <v>0</v>
      </c>
      <c r="Q292" s="36">
        <v>0</v>
      </c>
      <c r="R292" s="50">
        <f t="shared" ref="R292" si="1001">IFERROR(IF(Q292=0,0,Q292-P292),0)</f>
        <v>0</v>
      </c>
      <c r="S292" s="49">
        <f>_xlfn.IFNA(VLOOKUP($I292,'ประกาศราคาZ-Makro'!$A:$K,6,FALSE),0)</f>
        <v>0</v>
      </c>
      <c r="T292" s="47">
        <v>0</v>
      </c>
      <c r="U292" s="36">
        <v>0</v>
      </c>
      <c r="V292" s="50">
        <f t="shared" ref="V292" si="1002">IFERROR(IF(U292=0,0,U292-T292),0)</f>
        <v>0</v>
      </c>
      <c r="W292" s="49">
        <f>_xlfn.IFNA(VLOOKUP($I292,'ประกาศราคาZ-Makro'!$A:$K,7,FALSE),0)</f>
        <v>0</v>
      </c>
      <c r="X292" s="47">
        <v>129</v>
      </c>
      <c r="Y292" s="36">
        <v>129</v>
      </c>
      <c r="Z292" s="50">
        <f t="shared" ref="Z292" si="1003">IFERROR(IF(Y292=0,0,Y292-X292),0)</f>
        <v>0</v>
      </c>
      <c r="AA292" s="49">
        <f>_xlfn.IFNA(VLOOKUP($I292,'ประกาศราคาZ-Makro'!$A:$K,8,FALSE),0)</f>
        <v>0</v>
      </c>
      <c r="AB292" s="47">
        <v>129</v>
      </c>
      <c r="AC292" s="36">
        <v>129</v>
      </c>
      <c r="AD292" s="50">
        <f t="shared" ref="AD292" si="1004">IFERROR(IF(AC292=0,0,AC292-AB292),0)</f>
        <v>0</v>
      </c>
      <c r="AE292" s="49">
        <f>_xlfn.IFNA(VLOOKUP($I292,'ประกาศราคาZ-Makro'!$A:$K,9,FALSE),0)</f>
        <v>0</v>
      </c>
      <c r="AF292" s="47">
        <v>0</v>
      </c>
      <c r="AG292" s="36">
        <v>0</v>
      </c>
      <c r="AH292" s="50">
        <f t="shared" ref="AH292" si="1005">IFERROR(IF(AG292=0,0,AG292-AF292),0)</f>
        <v>0</v>
      </c>
      <c r="AI292" s="49">
        <f>_xlfn.IFNA(VLOOKUP($I292,'ประกาศราคาZ-Makro'!$A:$K,9,FALSE),0)</f>
        <v>0</v>
      </c>
      <c r="AJ292" s="47"/>
      <c r="AK292" s="36"/>
      <c r="AL292" s="50">
        <f t="shared" si="774"/>
        <v>0</v>
      </c>
      <c r="AM292" s="49">
        <f>_xlfn.IFNA(VLOOKUP($I292,'ประกาศราคาZ-Makro'!$A:$K,10,FALSE),0)</f>
        <v>0</v>
      </c>
      <c r="AN292" s="47">
        <v>0</v>
      </c>
      <c r="AO292" s="36">
        <v>0</v>
      </c>
      <c r="AP292" s="72">
        <f t="shared" si="796"/>
        <v>0</v>
      </c>
      <c r="AQ292" s="49">
        <f>_xlfn.IFNA(VLOOKUP($I292,'ประกาศราคาZ-Makro'!$A:$K,11,FALSE),0)</f>
        <v>0</v>
      </c>
      <c r="AR292" s="47">
        <v>0</v>
      </c>
      <c r="AS292" s="36">
        <v>0</v>
      </c>
      <c r="AT292" s="50">
        <f t="shared" ref="AT292" si="1006">IFERROR(IF(AS292=0,0,AS292-AR292),0)</f>
        <v>0</v>
      </c>
      <c r="AU292" s="49">
        <f>_xlfn.IFNA(VLOOKUP($I292,'ประกาศราคาZ-Makro'!$A:$L,12,FALSE),0)</f>
        <v>0</v>
      </c>
      <c r="AV292" s="47">
        <v>0</v>
      </c>
      <c r="AW292" s="36">
        <v>0</v>
      </c>
      <c r="AX292" s="50">
        <f t="shared" si="797"/>
        <v>0</v>
      </c>
      <c r="AY292" s="49">
        <f>_xlfn.IFNA(VLOOKUP($I292,'ประกาศราคาZ-Makro'!$A:$M,13,FALSE),0)</f>
        <v>0</v>
      </c>
      <c r="AZ292" s="47">
        <v>0</v>
      </c>
      <c r="BA292" s="36">
        <v>0</v>
      </c>
      <c r="BB292" s="50">
        <f t="shared" si="700"/>
        <v>0</v>
      </c>
      <c r="BC292" s="76"/>
      <c r="BD292" s="2"/>
    </row>
    <row r="293" spans="1:56" x14ac:dyDescent="0.4">
      <c r="A293" s="2" t="s">
        <v>1038</v>
      </c>
      <c r="B293" s="2" t="s">
        <v>1035</v>
      </c>
      <c r="C293" s="2" t="s">
        <v>1037</v>
      </c>
      <c r="D293" s="2" t="s">
        <v>1045</v>
      </c>
      <c r="E293" s="45" t="s">
        <v>240</v>
      </c>
      <c r="F293" s="46"/>
      <c r="G293" s="42" t="s">
        <v>241</v>
      </c>
      <c r="H293" s="48" t="s">
        <v>43</v>
      </c>
      <c r="I293" s="35"/>
      <c r="J293" s="56">
        <v>0</v>
      </c>
      <c r="K293" s="49">
        <f>_xlfn.IFNA(VLOOKUP($I293,'ประกาศราคาZ-Makro'!$A:$K,4,FALSE),0)</f>
        <v>0</v>
      </c>
      <c r="L293" s="47">
        <v>80</v>
      </c>
      <c r="M293" s="36">
        <v>86</v>
      </c>
      <c r="N293" s="50">
        <f t="shared" si="923"/>
        <v>6</v>
      </c>
      <c r="O293" s="49">
        <f>_xlfn.IFNA(VLOOKUP($I293,'ประกาศราคาZ-Makro'!$A:$K,5,FALSE),0)</f>
        <v>0</v>
      </c>
      <c r="P293" s="47">
        <v>85</v>
      </c>
      <c r="Q293" s="36">
        <v>89</v>
      </c>
      <c r="R293" s="50">
        <f t="shared" si="979"/>
        <v>4</v>
      </c>
      <c r="S293" s="49">
        <f>_xlfn.IFNA(VLOOKUP($I293,'ประกาศราคาZ-Makro'!$A:$K,6,FALSE),0)</f>
        <v>0</v>
      </c>
      <c r="T293" s="47">
        <v>96</v>
      </c>
      <c r="U293" s="36">
        <v>96</v>
      </c>
      <c r="V293" s="50">
        <f t="shared" ref="V293:V405" si="1007">IFERROR(IF(U293=0,0,U293-T293),0)</f>
        <v>0</v>
      </c>
      <c r="W293" s="49">
        <f>_xlfn.IFNA(VLOOKUP($I293,'ประกาศราคาZ-Makro'!$A:$K,7,FALSE),0)</f>
        <v>0</v>
      </c>
      <c r="X293" s="47">
        <v>95</v>
      </c>
      <c r="Y293" s="36">
        <v>95</v>
      </c>
      <c r="Z293" s="50">
        <f t="shared" si="936"/>
        <v>0</v>
      </c>
      <c r="AA293" s="49">
        <f>_xlfn.IFNA(VLOOKUP($I293,'ประกาศราคาZ-Makro'!$A:$K,8,FALSE),0)</f>
        <v>0</v>
      </c>
      <c r="AB293" s="47">
        <v>95</v>
      </c>
      <c r="AC293" s="36">
        <v>95</v>
      </c>
      <c r="AD293" s="50">
        <f t="shared" si="937"/>
        <v>0</v>
      </c>
      <c r="AE293" s="49">
        <f>_xlfn.IFNA(VLOOKUP($I293,'ประกาศราคาZ-Makro'!$A:$K,9,FALSE),0)</f>
        <v>0</v>
      </c>
      <c r="AF293" s="47">
        <v>0</v>
      </c>
      <c r="AG293" s="36">
        <v>0</v>
      </c>
      <c r="AH293" s="50">
        <f t="shared" si="980"/>
        <v>0</v>
      </c>
      <c r="AI293" s="49">
        <f>_xlfn.IFNA(VLOOKUP($I293,'ประกาศราคาZ-Makro'!$A:$K,9,FALSE),0)</f>
        <v>0</v>
      </c>
      <c r="AJ293" s="47"/>
      <c r="AK293" s="36"/>
      <c r="AL293" s="50">
        <f t="shared" si="774"/>
        <v>0</v>
      </c>
      <c r="AM293" s="49">
        <f>_xlfn.IFNA(VLOOKUP($I293,'ประกาศราคาZ-Makro'!$A:$K,10,FALSE),0)</f>
        <v>0</v>
      </c>
      <c r="AN293" s="47">
        <v>104</v>
      </c>
      <c r="AO293" s="36">
        <v>104</v>
      </c>
      <c r="AP293" s="72">
        <f t="shared" si="796"/>
        <v>0</v>
      </c>
      <c r="AQ293" s="49">
        <f>_xlfn.IFNA(VLOOKUP($I293,'ประกาศราคาZ-Makro'!$A:$K,11,FALSE),0)</f>
        <v>0</v>
      </c>
      <c r="AR293" s="47">
        <v>0</v>
      </c>
      <c r="AS293" s="36">
        <v>0</v>
      </c>
      <c r="AT293" s="50">
        <f t="shared" si="981"/>
        <v>0</v>
      </c>
      <c r="AU293" s="49">
        <f>_xlfn.IFNA(VLOOKUP($I293,'ประกาศราคาZ-Makro'!$A:$L,12,FALSE),0)</f>
        <v>0</v>
      </c>
      <c r="AV293" s="47">
        <v>106</v>
      </c>
      <c r="AW293" s="36">
        <v>106</v>
      </c>
      <c r="AX293" s="50">
        <f t="shared" si="797"/>
        <v>0</v>
      </c>
      <c r="AY293" s="49">
        <f>_xlfn.IFNA(VLOOKUP($I293,'ประกาศราคาZ-Makro'!$A:$M,13,FALSE),0)</f>
        <v>0</v>
      </c>
      <c r="AZ293" s="47">
        <v>106</v>
      </c>
      <c r="BA293" s="36">
        <v>106</v>
      </c>
      <c r="BB293" s="50">
        <f t="shared" si="700"/>
        <v>0</v>
      </c>
      <c r="BC293" s="76"/>
      <c r="BD293" s="2"/>
    </row>
    <row r="294" spans="1:56" x14ac:dyDescent="0.4">
      <c r="A294" s="2" t="s">
        <v>1038</v>
      </c>
      <c r="B294" s="2" t="s">
        <v>1035</v>
      </c>
      <c r="C294" s="2" t="s">
        <v>1037</v>
      </c>
      <c r="D294" s="2" t="s">
        <v>1045</v>
      </c>
      <c r="E294" s="45" t="s">
        <v>1665</v>
      </c>
      <c r="F294" s="46"/>
      <c r="G294" s="42" t="s">
        <v>1664</v>
      </c>
      <c r="H294" s="48" t="s">
        <v>43</v>
      </c>
      <c r="I294" s="35"/>
      <c r="J294" s="56">
        <v>0</v>
      </c>
      <c r="K294" s="49">
        <f>_xlfn.IFNA(VLOOKUP($I294,'ประกาศราคาZ-Makro'!$A:$K,4,FALSE),0)</f>
        <v>0</v>
      </c>
      <c r="L294" s="47">
        <v>0</v>
      </c>
      <c r="M294" s="36">
        <v>0</v>
      </c>
      <c r="N294" s="50">
        <f t="shared" ref="N294" si="1008">IFERROR(IF(M294=0,0,M294-L294),0)</f>
        <v>0</v>
      </c>
      <c r="O294" s="49">
        <f>_xlfn.IFNA(VLOOKUP($I294,'ประกาศราคาZ-Makro'!$A:$K,5,FALSE),0)</f>
        <v>0</v>
      </c>
      <c r="P294" s="47">
        <v>0</v>
      </c>
      <c r="Q294" s="36">
        <v>0</v>
      </c>
      <c r="R294" s="50">
        <f t="shared" ref="R294" si="1009">IFERROR(IF(Q294=0,0,Q294-P294),0)</f>
        <v>0</v>
      </c>
      <c r="S294" s="49">
        <f>_xlfn.IFNA(VLOOKUP($I294,'ประกาศราคาZ-Makro'!$A:$K,6,FALSE),0)</f>
        <v>0</v>
      </c>
      <c r="T294" s="47">
        <v>0</v>
      </c>
      <c r="U294" s="36">
        <v>0</v>
      </c>
      <c r="V294" s="50">
        <f t="shared" ref="V294" si="1010">IFERROR(IF(U294=0,0,U294-T294),0)</f>
        <v>0</v>
      </c>
      <c r="W294" s="49">
        <f>_xlfn.IFNA(VLOOKUP($I294,'ประกาศราคาZ-Makro'!$A:$K,7,FALSE),0)</f>
        <v>0</v>
      </c>
      <c r="X294" s="47">
        <v>90</v>
      </c>
      <c r="Y294" s="36">
        <v>90</v>
      </c>
      <c r="Z294" s="50">
        <f t="shared" ref="Z294" si="1011">IFERROR(IF(Y294=0,0,Y294-X294),0)</f>
        <v>0</v>
      </c>
      <c r="AA294" s="49">
        <f>_xlfn.IFNA(VLOOKUP($I294,'ประกาศราคาZ-Makro'!$A:$K,8,FALSE),0)</f>
        <v>0</v>
      </c>
      <c r="AB294" s="47">
        <v>90</v>
      </c>
      <c r="AC294" s="36">
        <v>90</v>
      </c>
      <c r="AD294" s="50">
        <f t="shared" ref="AD294" si="1012">IFERROR(IF(AC294=0,0,AC294-AB294),0)</f>
        <v>0</v>
      </c>
      <c r="AE294" s="49">
        <f>_xlfn.IFNA(VLOOKUP($I294,'ประกาศราคาZ-Makro'!$A:$K,9,FALSE),0)</f>
        <v>0</v>
      </c>
      <c r="AF294" s="47">
        <v>0</v>
      </c>
      <c r="AG294" s="36">
        <v>0</v>
      </c>
      <c r="AH294" s="50">
        <f t="shared" ref="AH294" si="1013">IFERROR(IF(AG294=0,0,AG294-AF294),0)</f>
        <v>0</v>
      </c>
      <c r="AI294" s="49">
        <f>_xlfn.IFNA(VLOOKUP($I294,'ประกาศราคาZ-Makro'!$A:$K,9,FALSE),0)</f>
        <v>0</v>
      </c>
      <c r="AJ294" s="47"/>
      <c r="AK294" s="36"/>
      <c r="AL294" s="50">
        <f t="shared" si="774"/>
        <v>0</v>
      </c>
      <c r="AM294" s="49">
        <f>_xlfn.IFNA(VLOOKUP($I294,'ประกาศราคาZ-Makro'!$A:$K,10,FALSE),0)</f>
        <v>0</v>
      </c>
      <c r="AN294" s="47">
        <v>0</v>
      </c>
      <c r="AO294" s="36">
        <v>0</v>
      </c>
      <c r="AP294" s="72">
        <f t="shared" ref="AP294" si="1014">IFERROR(IF(AO294=0,0,AO294-AN294),0)</f>
        <v>0</v>
      </c>
      <c r="AQ294" s="49">
        <f>_xlfn.IFNA(VLOOKUP($I294,'ประกาศราคาZ-Makro'!$A:$K,11,FALSE),0)</f>
        <v>0</v>
      </c>
      <c r="AR294" s="47">
        <v>0</v>
      </c>
      <c r="AS294" s="36">
        <v>0</v>
      </c>
      <c r="AT294" s="50">
        <f t="shared" ref="AT294" si="1015">IFERROR(IF(AS294=0,0,AS294-AR294),0)</f>
        <v>0</v>
      </c>
      <c r="AU294" s="49">
        <f>_xlfn.IFNA(VLOOKUP($I294,'ประกาศราคาZ-Makro'!$A:$L,12,FALSE),0)</f>
        <v>0</v>
      </c>
      <c r="AV294" s="47">
        <v>82</v>
      </c>
      <c r="AW294" s="36">
        <v>82</v>
      </c>
      <c r="AX294" s="50">
        <f t="shared" ref="AX294" si="1016">IFERROR(IF(AW294=0,0,AW294-AV294),0)</f>
        <v>0</v>
      </c>
      <c r="AY294" s="49">
        <f>_xlfn.IFNA(VLOOKUP($I294,'ประกาศราคาZ-Makro'!$A:$M,13,FALSE),0)</f>
        <v>0</v>
      </c>
      <c r="AZ294" s="47">
        <v>82</v>
      </c>
      <c r="BA294" s="36">
        <v>82</v>
      </c>
      <c r="BB294" s="50">
        <f t="shared" ref="BB294" si="1017">IFERROR(IF(BA294=0,0,BA294-AZ294),0)</f>
        <v>0</v>
      </c>
      <c r="BC294" s="76"/>
      <c r="BD294" s="2"/>
    </row>
    <row r="295" spans="1:56" x14ac:dyDescent="0.4">
      <c r="A295" s="2" t="s">
        <v>1038</v>
      </c>
      <c r="B295" s="2" t="s">
        <v>1035</v>
      </c>
      <c r="C295" s="2" t="s">
        <v>1037</v>
      </c>
      <c r="D295" s="2" t="s">
        <v>1045</v>
      </c>
      <c r="E295" s="45" t="s">
        <v>812</v>
      </c>
      <c r="F295" s="46"/>
      <c r="G295" s="42" t="s">
        <v>813</v>
      </c>
      <c r="H295" s="34" t="s">
        <v>43</v>
      </c>
      <c r="I295" s="35"/>
      <c r="J295" s="56">
        <v>0</v>
      </c>
      <c r="K295" s="49">
        <f>_xlfn.IFNA(VLOOKUP($I295,'ประกาศราคาZ-Makro'!$A:$K,4,FALSE),0)</f>
        <v>0</v>
      </c>
      <c r="L295" s="47">
        <v>0</v>
      </c>
      <c r="M295" s="36">
        <v>0</v>
      </c>
      <c r="N295" s="50">
        <f>IFERROR(IF(M295=0,0,M295-L295),0)</f>
        <v>0</v>
      </c>
      <c r="O295" s="49">
        <f>_xlfn.IFNA(VLOOKUP($I295,'ประกาศราคาZ-Makro'!$A:$K,5,FALSE),0)</f>
        <v>0</v>
      </c>
      <c r="P295" s="47">
        <v>0</v>
      </c>
      <c r="Q295" s="36">
        <v>0</v>
      </c>
      <c r="R295" s="50">
        <f>IFERROR(IF(Q295=0,0,Q295-P295),0)</f>
        <v>0</v>
      </c>
      <c r="S295" s="49">
        <f>_xlfn.IFNA(VLOOKUP($I295,'ประกาศราคาZ-Makro'!$A:$K,6,FALSE),0)</f>
        <v>0</v>
      </c>
      <c r="T295" s="47">
        <v>0</v>
      </c>
      <c r="U295" s="36">
        <v>0</v>
      </c>
      <c r="V295" s="50">
        <f>IFERROR(IF(U295=0,0,U295-T295),0)</f>
        <v>0</v>
      </c>
      <c r="W295" s="49">
        <f>_xlfn.IFNA(VLOOKUP($I295,'ประกาศราคาZ-Makro'!$A:$K,7,FALSE),0)</f>
        <v>0</v>
      </c>
      <c r="X295" s="47">
        <v>0</v>
      </c>
      <c r="Y295" s="36">
        <v>0</v>
      </c>
      <c r="Z295" s="50">
        <f>IFERROR(IF(Y295=0,0,Y295-X295),0)</f>
        <v>0</v>
      </c>
      <c r="AA295" s="49">
        <f>_xlfn.IFNA(VLOOKUP($I295,'ประกาศราคาZ-Makro'!$A:$K,8,FALSE),0)</f>
        <v>0</v>
      </c>
      <c r="AB295" s="47">
        <v>0</v>
      </c>
      <c r="AC295" s="36">
        <v>0</v>
      </c>
      <c r="AD295" s="50">
        <f>IFERROR(IF(AC295=0,0,AC295-AB295),0)</f>
        <v>0</v>
      </c>
      <c r="AE295" s="49">
        <f>_xlfn.IFNA(VLOOKUP($I295,'ประกาศราคาZ-Makro'!$A:$K,9,FALSE),0)</f>
        <v>0</v>
      </c>
      <c r="AF295" s="47">
        <v>0</v>
      </c>
      <c r="AG295" s="36">
        <v>0</v>
      </c>
      <c r="AH295" s="50">
        <f>IFERROR(IF(AG295=0,0,AG295-AF295),0)</f>
        <v>0</v>
      </c>
      <c r="AI295" s="49">
        <f>_xlfn.IFNA(VLOOKUP($I295,'ประกาศราคาZ-Makro'!$A:$K,9,FALSE),0)</f>
        <v>0</v>
      </c>
      <c r="AJ295" s="47"/>
      <c r="AK295" s="36"/>
      <c r="AL295" s="50">
        <f>IFERROR(IF(AK295=0,0,AK295-AJ295),0)</f>
        <v>0</v>
      </c>
      <c r="AM295" s="49">
        <f>_xlfn.IFNA(VLOOKUP($I295,'ประกาศราคาZ-Makro'!$A:$K,10,FALSE),0)</f>
        <v>0</v>
      </c>
      <c r="AN295" s="47">
        <v>0</v>
      </c>
      <c r="AO295" s="36">
        <v>0</v>
      </c>
      <c r="AP295" s="72">
        <f>IFERROR(IF(AO295=0,0,AO295-AN295),0)</f>
        <v>0</v>
      </c>
      <c r="AQ295" s="49">
        <f>_xlfn.IFNA(VLOOKUP($I295,'ประกาศราคาZ-Makro'!$A:$K,11,FALSE),0)</f>
        <v>0</v>
      </c>
      <c r="AR295" s="47">
        <v>0</v>
      </c>
      <c r="AS295" s="36">
        <v>0</v>
      </c>
      <c r="AT295" s="50">
        <f>IFERROR(IF(AS295=0,0,AS295-AR295),0)</f>
        <v>0</v>
      </c>
      <c r="AU295" s="49">
        <f>_xlfn.IFNA(VLOOKUP($I295,'ประกาศราคาZ-Makro'!$A:$L,12,FALSE),0)</f>
        <v>0</v>
      </c>
      <c r="AV295" s="47">
        <v>0</v>
      </c>
      <c r="AW295" s="36">
        <v>0</v>
      </c>
      <c r="AX295" s="50">
        <f>IFERROR(IF(AW295=0,0,AW295-AV295),0)</f>
        <v>0</v>
      </c>
      <c r="AY295" s="49">
        <f>_xlfn.IFNA(VLOOKUP($I295,'ประกาศราคาZ-Makro'!$A:$M,13,FALSE),0)</f>
        <v>0</v>
      </c>
      <c r="AZ295" s="47">
        <v>0</v>
      </c>
      <c r="BA295" s="36">
        <v>0</v>
      </c>
      <c r="BB295" s="50">
        <f>IFERROR(IF(BA295=0,0,BA295-AZ295),0)</f>
        <v>0</v>
      </c>
      <c r="BC295" s="76"/>
      <c r="BD295" s="2"/>
    </row>
    <row r="296" spans="1:56" x14ac:dyDescent="0.4">
      <c r="A296" s="2" t="s">
        <v>1038</v>
      </c>
      <c r="B296" s="2" t="s">
        <v>1035</v>
      </c>
      <c r="C296" s="2" t="s">
        <v>1037</v>
      </c>
      <c r="D296" s="2" t="s">
        <v>1045</v>
      </c>
      <c r="E296" s="45" t="s">
        <v>1251</v>
      </c>
      <c r="F296" s="46"/>
      <c r="G296" s="42" t="s">
        <v>1252</v>
      </c>
      <c r="H296" s="48" t="s">
        <v>43</v>
      </c>
      <c r="I296" s="35"/>
      <c r="J296" s="56">
        <v>0</v>
      </c>
      <c r="K296" s="49">
        <f>_xlfn.IFNA(VLOOKUP($I296,'ประกาศราคาZ-Makro'!$A:$K,4,FALSE),0)</f>
        <v>0</v>
      </c>
      <c r="L296" s="47">
        <v>95</v>
      </c>
      <c r="M296" s="36">
        <v>95</v>
      </c>
      <c r="N296" s="50">
        <f t="shared" ref="N296" si="1018">IFERROR(IF(M296=0,0,M296-L296),0)</f>
        <v>0</v>
      </c>
      <c r="O296" s="49">
        <f>_xlfn.IFNA(VLOOKUP($I296,'ประกาศราคาZ-Makro'!$A:$K,5,FALSE),0)</f>
        <v>0</v>
      </c>
      <c r="P296" s="47">
        <v>0</v>
      </c>
      <c r="Q296" s="36">
        <v>0</v>
      </c>
      <c r="R296" s="50">
        <f t="shared" ref="R296" si="1019">IFERROR(IF(Q296=0,0,Q296-P296),0)</f>
        <v>0</v>
      </c>
      <c r="S296" s="49">
        <f>_xlfn.IFNA(VLOOKUP($I296,'ประกาศราคาZ-Makro'!$A:$K,6,FALSE),0)</f>
        <v>0</v>
      </c>
      <c r="T296" s="47">
        <v>0</v>
      </c>
      <c r="U296" s="36">
        <v>0</v>
      </c>
      <c r="V296" s="50">
        <f t="shared" ref="V296" si="1020">IFERROR(IF(U296=0,0,U296-T296),0)</f>
        <v>0</v>
      </c>
      <c r="W296" s="49">
        <f>_xlfn.IFNA(VLOOKUP($I296,'ประกาศราคาZ-Makro'!$A:$K,7,FALSE),0)</f>
        <v>0</v>
      </c>
      <c r="X296" s="47">
        <v>0</v>
      </c>
      <c r="Y296" s="36">
        <v>0</v>
      </c>
      <c r="Z296" s="50">
        <f t="shared" ref="Z296" si="1021">IFERROR(IF(Y296=0,0,Y296-X296),0)</f>
        <v>0</v>
      </c>
      <c r="AA296" s="49">
        <f>_xlfn.IFNA(VLOOKUP($I296,'ประกาศราคาZ-Makro'!$A:$K,8,FALSE),0)</f>
        <v>0</v>
      </c>
      <c r="AB296" s="47">
        <v>0</v>
      </c>
      <c r="AC296" s="36">
        <v>0</v>
      </c>
      <c r="AD296" s="50">
        <f t="shared" ref="AD296" si="1022">IFERROR(IF(AC296=0,0,AC296-AB296),0)</f>
        <v>0</v>
      </c>
      <c r="AE296" s="49">
        <f>_xlfn.IFNA(VLOOKUP($I296,'ประกาศราคาZ-Makro'!$A:$K,9,FALSE),0)</f>
        <v>0</v>
      </c>
      <c r="AF296" s="47">
        <v>0</v>
      </c>
      <c r="AG296" s="36">
        <v>0</v>
      </c>
      <c r="AH296" s="50">
        <f t="shared" ref="AH296" si="1023">IFERROR(IF(AG296=0,0,AG296-AF296),0)</f>
        <v>0</v>
      </c>
      <c r="AI296" s="49">
        <f>_xlfn.IFNA(VLOOKUP($I296,'ประกาศราคาZ-Makro'!$A:$K,9,FALSE),0)</f>
        <v>0</v>
      </c>
      <c r="AJ296" s="47"/>
      <c r="AK296" s="36"/>
      <c r="AL296" s="50">
        <f t="shared" si="774"/>
        <v>0</v>
      </c>
      <c r="AM296" s="49">
        <f>_xlfn.IFNA(VLOOKUP($I296,'ประกาศราคาZ-Makro'!$A:$K,10,FALSE),0)</f>
        <v>0</v>
      </c>
      <c r="AN296" s="47">
        <v>102</v>
      </c>
      <c r="AO296" s="36">
        <v>102</v>
      </c>
      <c r="AP296" s="72">
        <f t="shared" si="796"/>
        <v>0</v>
      </c>
      <c r="AQ296" s="49">
        <f>_xlfn.IFNA(VLOOKUP($I296,'ประกาศราคาZ-Makro'!$A:$K,11,FALSE),0)</f>
        <v>0</v>
      </c>
      <c r="AR296" s="47">
        <v>0</v>
      </c>
      <c r="AS296" s="36">
        <v>0</v>
      </c>
      <c r="AT296" s="50">
        <f t="shared" ref="AT296" si="1024">IFERROR(IF(AS296=0,0,AS296-AR296),0)</f>
        <v>0</v>
      </c>
      <c r="AU296" s="49">
        <f>_xlfn.IFNA(VLOOKUP($I296,'ประกาศราคาZ-Makro'!$A:$L,12,FALSE),0)</f>
        <v>0</v>
      </c>
      <c r="AV296" s="47">
        <v>114</v>
      </c>
      <c r="AW296" s="36">
        <v>114</v>
      </c>
      <c r="AX296" s="50">
        <f t="shared" si="797"/>
        <v>0</v>
      </c>
      <c r="AY296" s="49">
        <f>_xlfn.IFNA(VLOOKUP($I296,'ประกาศราคาZ-Makro'!$A:$M,13,FALSE),0)</f>
        <v>0</v>
      </c>
      <c r="AZ296" s="47">
        <v>114</v>
      </c>
      <c r="BA296" s="36">
        <v>114</v>
      </c>
      <c r="BB296" s="50">
        <f t="shared" si="700"/>
        <v>0</v>
      </c>
      <c r="BC296" s="76"/>
      <c r="BD296" s="2"/>
    </row>
    <row r="297" spans="1:56" x14ac:dyDescent="0.4">
      <c r="A297" s="2" t="s">
        <v>1038</v>
      </c>
      <c r="B297" s="2" t="s">
        <v>1035</v>
      </c>
      <c r="C297" s="2" t="s">
        <v>1037</v>
      </c>
      <c r="D297" s="2" t="s">
        <v>1045</v>
      </c>
      <c r="E297" s="45" t="s">
        <v>543</v>
      </c>
      <c r="F297" s="46"/>
      <c r="G297" s="37" t="s">
        <v>544</v>
      </c>
      <c r="H297" s="34" t="s">
        <v>43</v>
      </c>
      <c r="I297" s="35"/>
      <c r="J297" s="56">
        <v>0</v>
      </c>
      <c r="K297" s="49">
        <f>_xlfn.IFNA(VLOOKUP($I297,'ประกาศราคาZ-Makro'!$A:$K,4,FALSE),0)</f>
        <v>0</v>
      </c>
      <c r="L297" s="47">
        <v>61</v>
      </c>
      <c r="M297" s="36">
        <v>61</v>
      </c>
      <c r="N297" s="50">
        <f t="shared" si="923"/>
        <v>0</v>
      </c>
      <c r="O297" s="49">
        <f>_xlfn.IFNA(VLOOKUP($I297,'ประกาศราคาZ-Makro'!$A:$K,5,FALSE),0)</f>
        <v>0</v>
      </c>
      <c r="P297" s="47">
        <v>0</v>
      </c>
      <c r="Q297" s="36">
        <v>0</v>
      </c>
      <c r="R297" s="50">
        <f t="shared" si="979"/>
        <v>0</v>
      </c>
      <c r="S297" s="49">
        <f>_xlfn.IFNA(VLOOKUP($I297,'ประกาศราคาZ-Makro'!$A:$K,6,FALSE),0)</f>
        <v>0</v>
      </c>
      <c r="T297" s="47">
        <v>0</v>
      </c>
      <c r="U297" s="36">
        <v>0</v>
      </c>
      <c r="V297" s="50">
        <f t="shared" si="1007"/>
        <v>0</v>
      </c>
      <c r="W297" s="49">
        <f>_xlfn.IFNA(VLOOKUP($I297,'ประกาศราคาZ-Makro'!$A:$K,7,FALSE),0)</f>
        <v>0</v>
      </c>
      <c r="X297" s="47">
        <v>0</v>
      </c>
      <c r="Y297" s="36">
        <v>0</v>
      </c>
      <c r="Z297" s="50">
        <f t="shared" si="936"/>
        <v>0</v>
      </c>
      <c r="AA297" s="49">
        <f>_xlfn.IFNA(VLOOKUP($I297,'ประกาศราคาZ-Makro'!$A:$K,8,FALSE),0)</f>
        <v>0</v>
      </c>
      <c r="AB297" s="47">
        <v>0</v>
      </c>
      <c r="AC297" s="36">
        <v>0</v>
      </c>
      <c r="AD297" s="50">
        <f t="shared" si="937"/>
        <v>0</v>
      </c>
      <c r="AE297" s="49">
        <f>_xlfn.IFNA(VLOOKUP($I297,'ประกาศราคาZ-Makro'!$A:$K,9,FALSE),0)</f>
        <v>0</v>
      </c>
      <c r="AF297" s="47">
        <v>0</v>
      </c>
      <c r="AG297" s="36">
        <v>0</v>
      </c>
      <c r="AH297" s="50">
        <f t="shared" si="980"/>
        <v>0</v>
      </c>
      <c r="AI297" s="49">
        <f>_xlfn.IFNA(VLOOKUP($I297,'ประกาศราคาZ-Makro'!$A:$K,9,FALSE),0)</f>
        <v>0</v>
      </c>
      <c r="AJ297" s="47"/>
      <c r="AK297" s="36"/>
      <c r="AL297" s="50">
        <f t="shared" si="774"/>
        <v>0</v>
      </c>
      <c r="AM297" s="49">
        <f>_xlfn.IFNA(VLOOKUP($I297,'ประกาศราคาZ-Makro'!$A:$K,10,FALSE),0)</f>
        <v>0</v>
      </c>
      <c r="AN297" s="47">
        <v>0</v>
      </c>
      <c r="AO297" s="36">
        <v>0</v>
      </c>
      <c r="AP297" s="72">
        <f t="shared" si="796"/>
        <v>0</v>
      </c>
      <c r="AQ297" s="49">
        <f>_xlfn.IFNA(VLOOKUP($I297,'ประกาศราคาZ-Makro'!$A:$K,11,FALSE),0)</f>
        <v>0</v>
      </c>
      <c r="AR297" s="47">
        <v>0</v>
      </c>
      <c r="AS297" s="36">
        <v>0</v>
      </c>
      <c r="AT297" s="50">
        <f t="shared" si="981"/>
        <v>0</v>
      </c>
      <c r="AU297" s="49">
        <f>_xlfn.IFNA(VLOOKUP($I297,'ประกาศราคาZ-Makro'!$A:$L,12,FALSE),0)</f>
        <v>0</v>
      </c>
      <c r="AV297" s="47">
        <v>0</v>
      </c>
      <c r="AW297" s="36">
        <v>0</v>
      </c>
      <c r="AX297" s="50">
        <f t="shared" si="797"/>
        <v>0</v>
      </c>
      <c r="AY297" s="49">
        <f>_xlfn.IFNA(VLOOKUP($I297,'ประกาศราคาZ-Makro'!$A:$M,13,FALSE),0)</f>
        <v>0</v>
      </c>
      <c r="AZ297" s="47">
        <v>0</v>
      </c>
      <c r="BA297" s="36">
        <v>0</v>
      </c>
      <c r="BB297" s="50">
        <f t="shared" si="700"/>
        <v>0</v>
      </c>
      <c r="BC297" s="76"/>
      <c r="BD297" s="2"/>
    </row>
    <row r="298" spans="1:56" x14ac:dyDescent="0.4">
      <c r="A298" s="2" t="s">
        <v>1038</v>
      </c>
      <c r="B298" s="2" t="s">
        <v>1035</v>
      </c>
      <c r="C298" s="2" t="s">
        <v>1037</v>
      </c>
      <c r="D298" s="2" t="s">
        <v>1045</v>
      </c>
      <c r="E298" s="45" t="s">
        <v>545</v>
      </c>
      <c r="F298" s="46"/>
      <c r="G298" s="37" t="s">
        <v>546</v>
      </c>
      <c r="H298" s="34" t="s">
        <v>43</v>
      </c>
      <c r="I298" s="35"/>
      <c r="J298" s="56">
        <v>0</v>
      </c>
      <c r="K298" s="49">
        <f>_xlfn.IFNA(VLOOKUP($I298,'ประกาศราคาZ-Makro'!$A:$K,4,FALSE),0)</f>
        <v>0</v>
      </c>
      <c r="L298" s="47">
        <v>0</v>
      </c>
      <c r="M298" s="36">
        <v>0</v>
      </c>
      <c r="N298" s="50">
        <f t="shared" si="923"/>
        <v>0</v>
      </c>
      <c r="O298" s="49">
        <f>_xlfn.IFNA(VLOOKUP($I298,'ประกาศราคาZ-Makro'!$A:$K,5,FALSE),0)</f>
        <v>0</v>
      </c>
      <c r="P298" s="47">
        <v>0</v>
      </c>
      <c r="Q298" s="36">
        <v>0</v>
      </c>
      <c r="R298" s="50">
        <f t="shared" si="979"/>
        <v>0</v>
      </c>
      <c r="S298" s="49">
        <f>_xlfn.IFNA(VLOOKUP($I298,'ประกาศราคาZ-Makro'!$A:$K,6,FALSE),0)</f>
        <v>0</v>
      </c>
      <c r="T298" s="47">
        <v>0</v>
      </c>
      <c r="U298" s="36">
        <v>0</v>
      </c>
      <c r="V298" s="50">
        <f t="shared" si="1007"/>
        <v>0</v>
      </c>
      <c r="W298" s="49">
        <f>_xlfn.IFNA(VLOOKUP($I298,'ประกาศราคาZ-Makro'!$A:$K,7,FALSE),0)</f>
        <v>0</v>
      </c>
      <c r="X298" s="47">
        <v>0</v>
      </c>
      <c r="Y298" s="36">
        <v>0</v>
      </c>
      <c r="Z298" s="50">
        <f t="shared" si="936"/>
        <v>0</v>
      </c>
      <c r="AA298" s="49">
        <f>_xlfn.IFNA(VLOOKUP($I298,'ประกาศราคาZ-Makro'!$A:$K,8,FALSE),0)</f>
        <v>0</v>
      </c>
      <c r="AB298" s="47">
        <v>0</v>
      </c>
      <c r="AC298" s="36">
        <v>0</v>
      </c>
      <c r="AD298" s="50">
        <f t="shared" si="937"/>
        <v>0</v>
      </c>
      <c r="AE298" s="49">
        <f>_xlfn.IFNA(VLOOKUP($I298,'ประกาศราคาZ-Makro'!$A:$K,9,FALSE),0)</f>
        <v>0</v>
      </c>
      <c r="AF298" s="47">
        <v>0</v>
      </c>
      <c r="AG298" s="36">
        <v>0</v>
      </c>
      <c r="AH298" s="50">
        <f t="shared" si="980"/>
        <v>0</v>
      </c>
      <c r="AI298" s="49">
        <f>_xlfn.IFNA(VLOOKUP($I298,'ประกาศราคาZ-Makro'!$A:$K,9,FALSE),0)</f>
        <v>0</v>
      </c>
      <c r="AJ298" s="47"/>
      <c r="AK298" s="36"/>
      <c r="AL298" s="50">
        <f t="shared" si="774"/>
        <v>0</v>
      </c>
      <c r="AM298" s="49">
        <f>_xlfn.IFNA(VLOOKUP($I298,'ประกาศราคาZ-Makro'!$A:$K,10,FALSE),0)</f>
        <v>0</v>
      </c>
      <c r="AN298" s="47">
        <v>36</v>
      </c>
      <c r="AO298" s="36">
        <v>36</v>
      </c>
      <c r="AP298" s="72">
        <f t="shared" si="796"/>
        <v>0</v>
      </c>
      <c r="AQ298" s="49">
        <f>_xlfn.IFNA(VLOOKUP($I298,'ประกาศราคาZ-Makro'!$A:$K,11,FALSE),0)</f>
        <v>0</v>
      </c>
      <c r="AR298" s="47">
        <v>47</v>
      </c>
      <c r="AS298" s="36">
        <v>47</v>
      </c>
      <c r="AT298" s="50">
        <f t="shared" si="981"/>
        <v>0</v>
      </c>
      <c r="AU298" s="49">
        <f>_xlfn.IFNA(VLOOKUP($I298,'ประกาศราคาZ-Makro'!$A:$L,12,FALSE),0)</f>
        <v>0</v>
      </c>
      <c r="AV298" s="47">
        <v>0</v>
      </c>
      <c r="AW298" s="36">
        <v>0</v>
      </c>
      <c r="AX298" s="50">
        <f t="shared" si="797"/>
        <v>0</v>
      </c>
      <c r="AY298" s="49">
        <f>_xlfn.IFNA(VLOOKUP($I298,'ประกาศราคาZ-Makro'!$A:$M,13,FALSE),0)</f>
        <v>0</v>
      </c>
      <c r="AZ298" s="47">
        <v>0</v>
      </c>
      <c r="BA298" s="36">
        <v>0</v>
      </c>
      <c r="BB298" s="50">
        <f t="shared" si="700"/>
        <v>0</v>
      </c>
      <c r="BC298" s="76"/>
      <c r="BD298" s="2"/>
    </row>
    <row r="299" spans="1:56" x14ac:dyDescent="0.4">
      <c r="A299" s="2" t="s">
        <v>1038</v>
      </c>
      <c r="B299" s="2" t="s">
        <v>1035</v>
      </c>
      <c r="C299" s="2" t="s">
        <v>1037</v>
      </c>
      <c r="D299" s="2" t="s">
        <v>1045</v>
      </c>
      <c r="E299" s="45" t="s">
        <v>1153</v>
      </c>
      <c r="F299" s="46"/>
      <c r="G299" s="42" t="s">
        <v>1155</v>
      </c>
      <c r="H299" s="48" t="s">
        <v>43</v>
      </c>
      <c r="I299" s="58"/>
      <c r="J299" s="57">
        <v>0</v>
      </c>
      <c r="K299" s="49">
        <f>_xlfn.IFNA(VLOOKUP($I299,'ประกาศราคาZ-Makro'!$A:$K,4,FALSE),0)</f>
        <v>0</v>
      </c>
      <c r="L299" s="47">
        <v>59</v>
      </c>
      <c r="M299" s="36">
        <v>65</v>
      </c>
      <c r="N299" s="50">
        <f t="shared" ref="N299" si="1025">IFERROR(IF(M299=0,0,M299-L299),0)</f>
        <v>6</v>
      </c>
      <c r="O299" s="49">
        <f>_xlfn.IFNA(VLOOKUP($I299,'ประกาศราคาZ-Makro'!$A:$K,5,FALSE),0)</f>
        <v>0</v>
      </c>
      <c r="P299" s="47">
        <v>0</v>
      </c>
      <c r="Q299" s="36">
        <v>0</v>
      </c>
      <c r="R299" s="50">
        <f t="shared" ref="R299" si="1026">IFERROR(IF(Q299=0,0,Q299-P299),0)</f>
        <v>0</v>
      </c>
      <c r="S299" s="49">
        <f>_xlfn.IFNA(VLOOKUP($I299,'ประกาศราคาZ-Makro'!$A:$K,6,FALSE),0)</f>
        <v>0</v>
      </c>
      <c r="T299" s="47">
        <v>58</v>
      </c>
      <c r="U299" s="36">
        <v>58</v>
      </c>
      <c r="V299" s="50">
        <f t="shared" ref="V299" si="1027">IFERROR(IF(U299=0,0,U299-T299),0)</f>
        <v>0</v>
      </c>
      <c r="W299" s="49">
        <f>_xlfn.IFNA(VLOOKUP($I299,'ประกาศราคาZ-Makro'!$A:$K,7,FALSE),0)</f>
        <v>0</v>
      </c>
      <c r="X299" s="47">
        <v>71</v>
      </c>
      <c r="Y299" s="36">
        <v>71</v>
      </c>
      <c r="Z299" s="50">
        <f t="shared" ref="Z299" si="1028">IFERROR(IF(Y299=0,0,Y299-X299),0)</f>
        <v>0</v>
      </c>
      <c r="AA299" s="49">
        <f>_xlfn.IFNA(VLOOKUP($I299,'ประกาศราคาZ-Makro'!$A:$K,8,FALSE),0)</f>
        <v>0</v>
      </c>
      <c r="AB299" s="47">
        <v>71</v>
      </c>
      <c r="AC299" s="36">
        <v>71</v>
      </c>
      <c r="AD299" s="50">
        <f t="shared" ref="AD299" si="1029">IFERROR(IF(AC299=0,0,AC299-AB299),0)</f>
        <v>0</v>
      </c>
      <c r="AE299" s="49">
        <f>_xlfn.IFNA(VLOOKUP($I299,'ประกาศราคาZ-Makro'!$A:$K,9,FALSE),0)</f>
        <v>0</v>
      </c>
      <c r="AF299" s="47">
        <v>0</v>
      </c>
      <c r="AG299" s="36">
        <v>0</v>
      </c>
      <c r="AH299" s="50">
        <f t="shared" ref="AH299" si="1030">IFERROR(IF(AG299=0,0,AG299-AF299),0)</f>
        <v>0</v>
      </c>
      <c r="AI299" s="49">
        <f>_xlfn.IFNA(VLOOKUP($I299,'ประกาศราคาZ-Makro'!$A:$K,9,FALSE),0)</f>
        <v>0</v>
      </c>
      <c r="AJ299" s="47"/>
      <c r="AK299" s="36"/>
      <c r="AL299" s="50">
        <f t="shared" si="774"/>
        <v>0</v>
      </c>
      <c r="AM299" s="49">
        <f>_xlfn.IFNA(VLOOKUP($I299,'ประกาศราคาZ-Makro'!$A:$K,10,FALSE),0)</f>
        <v>0</v>
      </c>
      <c r="AN299" s="47">
        <v>0</v>
      </c>
      <c r="AO299" s="36">
        <v>0</v>
      </c>
      <c r="AP299" s="72">
        <f t="shared" si="796"/>
        <v>0</v>
      </c>
      <c r="AQ299" s="49">
        <f>_xlfn.IFNA(VLOOKUP($I299,'ประกาศราคาZ-Makro'!$A:$K,11,FALSE),0)</f>
        <v>0</v>
      </c>
      <c r="AR299" s="47">
        <v>61</v>
      </c>
      <c r="AS299" s="36">
        <v>61</v>
      </c>
      <c r="AT299" s="50">
        <f t="shared" ref="AT299" si="1031">IFERROR(IF(AS299=0,0,AS299-AR299),0)</f>
        <v>0</v>
      </c>
      <c r="AU299" s="49">
        <f>_xlfn.IFNA(VLOOKUP($I299,'ประกาศราคาZ-Makro'!$A:$L,12,FALSE),0)</f>
        <v>0</v>
      </c>
      <c r="AV299" s="47">
        <v>0</v>
      </c>
      <c r="AW299" s="36">
        <v>0</v>
      </c>
      <c r="AX299" s="50">
        <f t="shared" si="797"/>
        <v>0</v>
      </c>
      <c r="AY299" s="49">
        <f>_xlfn.IFNA(VLOOKUP($I299,'ประกาศราคาZ-Makro'!$A:$M,13,FALSE),0)</f>
        <v>0</v>
      </c>
      <c r="AZ299" s="47">
        <v>0</v>
      </c>
      <c r="BA299" s="36">
        <v>0</v>
      </c>
      <c r="BB299" s="50">
        <f t="shared" si="700"/>
        <v>0</v>
      </c>
      <c r="BC299" s="76"/>
      <c r="BD299" s="2"/>
    </row>
    <row r="300" spans="1:56" x14ac:dyDescent="0.4">
      <c r="A300" s="2" t="s">
        <v>1038</v>
      </c>
      <c r="B300" s="2" t="s">
        <v>1035</v>
      </c>
      <c r="C300" s="2" t="s">
        <v>1037</v>
      </c>
      <c r="D300" s="2" t="s">
        <v>1045</v>
      </c>
      <c r="E300" s="45" t="s">
        <v>1154</v>
      </c>
      <c r="F300" s="46"/>
      <c r="G300" s="42" t="s">
        <v>1156</v>
      </c>
      <c r="H300" s="48" t="s">
        <v>43</v>
      </c>
      <c r="I300" s="58"/>
      <c r="J300" s="57">
        <v>0</v>
      </c>
      <c r="K300" s="49">
        <f>_xlfn.IFNA(VLOOKUP($I300,'ประกาศราคาZ-Makro'!$A:$K,4,FALSE),0)</f>
        <v>0</v>
      </c>
      <c r="L300" s="47">
        <v>59</v>
      </c>
      <c r="M300" s="36">
        <v>65</v>
      </c>
      <c r="N300" s="50">
        <f t="shared" ref="N300" si="1032">IFERROR(IF(M300=0,0,M300-L300),0)</f>
        <v>6</v>
      </c>
      <c r="O300" s="49">
        <f>_xlfn.IFNA(VLOOKUP($I300,'ประกาศราคาZ-Makro'!$A:$K,5,FALSE),0)</f>
        <v>0</v>
      </c>
      <c r="P300" s="47">
        <v>0</v>
      </c>
      <c r="Q300" s="36">
        <v>0</v>
      </c>
      <c r="R300" s="50">
        <f t="shared" ref="R300" si="1033">IFERROR(IF(Q300=0,0,Q300-P300),0)</f>
        <v>0</v>
      </c>
      <c r="S300" s="49">
        <f>_xlfn.IFNA(VLOOKUP($I300,'ประกาศราคาZ-Makro'!$A:$K,6,FALSE),0)</f>
        <v>0</v>
      </c>
      <c r="T300" s="47">
        <v>58</v>
      </c>
      <c r="U300" s="36">
        <v>58</v>
      </c>
      <c r="V300" s="50">
        <f t="shared" ref="V300" si="1034">IFERROR(IF(U300=0,0,U300-T300),0)</f>
        <v>0</v>
      </c>
      <c r="W300" s="49">
        <f>_xlfn.IFNA(VLOOKUP($I300,'ประกาศราคาZ-Makro'!$A:$K,7,FALSE),0)</f>
        <v>0</v>
      </c>
      <c r="X300" s="47">
        <v>0</v>
      </c>
      <c r="Y300" s="36">
        <v>0</v>
      </c>
      <c r="Z300" s="50">
        <f t="shared" ref="Z300" si="1035">IFERROR(IF(Y300=0,0,Y300-X300),0)</f>
        <v>0</v>
      </c>
      <c r="AA300" s="49">
        <f>_xlfn.IFNA(VLOOKUP($I300,'ประกาศราคาZ-Makro'!$A:$K,8,FALSE),0)</f>
        <v>0</v>
      </c>
      <c r="AB300" s="47">
        <v>0</v>
      </c>
      <c r="AC300" s="36">
        <v>0</v>
      </c>
      <c r="AD300" s="50">
        <f t="shared" ref="AD300" si="1036">IFERROR(IF(AC300=0,0,AC300-AB300),0)</f>
        <v>0</v>
      </c>
      <c r="AE300" s="49">
        <f>_xlfn.IFNA(VLOOKUP($I300,'ประกาศราคาZ-Makro'!$A:$K,9,FALSE),0)</f>
        <v>0</v>
      </c>
      <c r="AF300" s="47">
        <v>0</v>
      </c>
      <c r="AG300" s="36">
        <v>0</v>
      </c>
      <c r="AH300" s="50">
        <f t="shared" ref="AH300" si="1037">IFERROR(IF(AG300=0,0,AG300-AF300),0)</f>
        <v>0</v>
      </c>
      <c r="AI300" s="49">
        <f>_xlfn.IFNA(VLOOKUP($I300,'ประกาศราคาZ-Makro'!$A:$K,9,FALSE),0)</f>
        <v>0</v>
      </c>
      <c r="AJ300" s="47"/>
      <c r="AK300" s="36"/>
      <c r="AL300" s="50">
        <f t="shared" si="774"/>
        <v>0</v>
      </c>
      <c r="AM300" s="49">
        <f>_xlfn.IFNA(VLOOKUP($I300,'ประกาศราคาZ-Makro'!$A:$K,10,FALSE),0)</f>
        <v>0</v>
      </c>
      <c r="AN300" s="47">
        <v>0</v>
      </c>
      <c r="AO300" s="36">
        <v>0</v>
      </c>
      <c r="AP300" s="72">
        <f t="shared" si="796"/>
        <v>0</v>
      </c>
      <c r="AQ300" s="49">
        <f>_xlfn.IFNA(VLOOKUP($I300,'ประกาศราคาZ-Makro'!$A:$K,11,FALSE),0)</f>
        <v>0</v>
      </c>
      <c r="AR300" s="47">
        <v>0</v>
      </c>
      <c r="AS300" s="36">
        <v>0</v>
      </c>
      <c r="AT300" s="50">
        <f t="shared" ref="AT300" si="1038">IFERROR(IF(AS300=0,0,AS300-AR300),0)</f>
        <v>0</v>
      </c>
      <c r="AU300" s="49">
        <f>_xlfn.IFNA(VLOOKUP($I300,'ประกาศราคาZ-Makro'!$A:$L,12,FALSE),0)</f>
        <v>0</v>
      </c>
      <c r="AV300" s="47">
        <v>0</v>
      </c>
      <c r="AW300" s="36">
        <v>0</v>
      </c>
      <c r="AX300" s="50">
        <f t="shared" si="797"/>
        <v>0</v>
      </c>
      <c r="AY300" s="49">
        <f>_xlfn.IFNA(VLOOKUP($I300,'ประกาศราคาZ-Makro'!$A:$M,13,FALSE),0)</f>
        <v>0</v>
      </c>
      <c r="AZ300" s="47">
        <v>0</v>
      </c>
      <c r="BA300" s="36">
        <v>0</v>
      </c>
      <c r="BB300" s="50">
        <f t="shared" si="700"/>
        <v>0</v>
      </c>
      <c r="BC300" s="76"/>
      <c r="BD300" s="2"/>
    </row>
    <row r="301" spans="1:56" x14ac:dyDescent="0.4">
      <c r="A301" s="2" t="s">
        <v>1038</v>
      </c>
      <c r="B301" s="2" t="s">
        <v>1035</v>
      </c>
      <c r="C301" s="2" t="s">
        <v>1037</v>
      </c>
      <c r="D301" s="2" t="s">
        <v>1045</v>
      </c>
      <c r="E301" s="45" t="s">
        <v>570</v>
      </c>
      <c r="F301" s="46"/>
      <c r="G301" s="37" t="s">
        <v>571</v>
      </c>
      <c r="H301" s="34" t="s">
        <v>43</v>
      </c>
      <c r="I301" s="35"/>
      <c r="J301" s="56">
        <v>0</v>
      </c>
      <c r="K301" s="49">
        <f>_xlfn.IFNA(VLOOKUP($I301,'ประกาศราคาZ-Makro'!$A:$K,4,FALSE),0)</f>
        <v>0</v>
      </c>
      <c r="L301" s="47">
        <v>0</v>
      </c>
      <c r="M301" s="63">
        <v>0</v>
      </c>
      <c r="N301" s="50">
        <f>IFERROR(IF(M301=0,0,M301-L301),0)</f>
        <v>0</v>
      </c>
      <c r="O301" s="49">
        <f>_xlfn.IFNA(VLOOKUP($I301,'ประกาศราคาZ-Makro'!$A:$K,5,FALSE),0)</f>
        <v>0</v>
      </c>
      <c r="P301" s="47">
        <v>0</v>
      </c>
      <c r="Q301" s="63">
        <v>0</v>
      </c>
      <c r="R301" s="50">
        <f>IFERROR(IF(Q301=0,0,Q301-P301),0)</f>
        <v>0</v>
      </c>
      <c r="S301" s="49">
        <f>_xlfn.IFNA(VLOOKUP($I301,'ประกาศราคาZ-Makro'!$A:$K,6,FALSE),0)</f>
        <v>0</v>
      </c>
      <c r="T301" s="47">
        <v>0</v>
      </c>
      <c r="U301" s="63">
        <v>0</v>
      </c>
      <c r="V301" s="50">
        <f>IFERROR(IF(U301=0,0,U301-T301),0)</f>
        <v>0</v>
      </c>
      <c r="W301" s="49">
        <f>_xlfn.IFNA(VLOOKUP($I301,'ประกาศราคาZ-Makro'!$A:$K,7,FALSE),0)</f>
        <v>0</v>
      </c>
      <c r="X301" s="47">
        <v>0</v>
      </c>
      <c r="Y301" s="63">
        <v>0</v>
      </c>
      <c r="Z301" s="50">
        <f>IFERROR(IF(Y301=0,0,Y301-X301),0)</f>
        <v>0</v>
      </c>
      <c r="AA301" s="49">
        <f>_xlfn.IFNA(VLOOKUP($I301,'ประกาศราคาZ-Makro'!$A:$K,8,FALSE),0)</f>
        <v>0</v>
      </c>
      <c r="AB301" s="47">
        <v>0</v>
      </c>
      <c r="AC301" s="63">
        <v>0</v>
      </c>
      <c r="AD301" s="50">
        <f>IFERROR(IF(AC301=0,0,AC301-AB301),0)</f>
        <v>0</v>
      </c>
      <c r="AE301" s="49">
        <f>_xlfn.IFNA(VLOOKUP($I301,'ประกาศราคาZ-Makro'!$A:$K,9,FALSE),0)</f>
        <v>0</v>
      </c>
      <c r="AF301" s="47" t="s">
        <v>1090</v>
      </c>
      <c r="AG301" s="63" t="s">
        <v>1090</v>
      </c>
      <c r="AH301" s="50">
        <f>IFERROR(IF(AG301=0,0,AG301-AF301),0)</f>
        <v>0</v>
      </c>
      <c r="AI301" s="49">
        <f>_xlfn.IFNA(VLOOKUP($I301,'ประกาศราคาZ-Makro'!$A:$K,9,FALSE),0)</f>
        <v>0</v>
      </c>
      <c r="AJ301" s="47"/>
      <c r="AK301" s="63"/>
      <c r="AL301" s="50">
        <f>IFERROR(IF(AK301=0,0,AK301-AJ301),0)</f>
        <v>0</v>
      </c>
      <c r="AM301" s="49">
        <f>_xlfn.IFNA(VLOOKUP($I301,'ประกาศราคาZ-Makro'!$A:$K,10,FALSE),0)</f>
        <v>0</v>
      </c>
      <c r="AN301" s="47">
        <v>4</v>
      </c>
      <c r="AO301" s="36">
        <v>4</v>
      </c>
      <c r="AP301" s="72">
        <f>IFERROR(IF(AO301=0,0,AO301-AN301),0)</f>
        <v>0</v>
      </c>
      <c r="AQ301" s="49">
        <f>_xlfn.IFNA(VLOOKUP($I301,'ประกาศราคาZ-Makro'!$A:$K,11,FALSE),0)</f>
        <v>0</v>
      </c>
      <c r="AR301" s="47">
        <v>52</v>
      </c>
      <c r="AS301" s="63">
        <v>52</v>
      </c>
      <c r="AT301" s="50">
        <f>IFERROR(IF(AS301=0,0,AS301-AR301),0)</f>
        <v>0</v>
      </c>
      <c r="AU301" s="49">
        <f>_xlfn.IFNA(VLOOKUP($I301,'ประกาศราคาZ-Makro'!$A:$L,12,FALSE),0)</f>
        <v>0</v>
      </c>
      <c r="AV301" s="47">
        <v>0</v>
      </c>
      <c r="AW301" s="63">
        <v>0</v>
      </c>
      <c r="AX301" s="50">
        <f>IFERROR(IF(AW301=0,0,AW301-AV301),0)</f>
        <v>0</v>
      </c>
      <c r="AY301" s="49">
        <f>_xlfn.IFNA(VLOOKUP($I301,'ประกาศราคาZ-Makro'!$A:$M,13,FALSE),0)</f>
        <v>0</v>
      </c>
      <c r="AZ301" s="47">
        <v>0</v>
      </c>
      <c r="BA301" s="63">
        <v>0</v>
      </c>
      <c r="BB301" s="50">
        <f>IFERROR(IF(BA301=0,0,BA301-AZ301),0)</f>
        <v>0</v>
      </c>
      <c r="BC301" s="76"/>
      <c r="BD301" s="2"/>
    </row>
    <row r="302" spans="1:56" x14ac:dyDescent="0.4">
      <c r="A302" s="2" t="s">
        <v>1038</v>
      </c>
      <c r="B302" s="2" t="s">
        <v>1035</v>
      </c>
      <c r="C302" s="2" t="s">
        <v>1037</v>
      </c>
      <c r="D302" s="2" t="s">
        <v>1045</v>
      </c>
      <c r="E302" s="45" t="s">
        <v>562</v>
      </c>
      <c r="F302" s="46"/>
      <c r="G302" s="37" t="s">
        <v>563</v>
      </c>
      <c r="H302" s="34" t="s">
        <v>43</v>
      </c>
      <c r="I302" s="35"/>
      <c r="J302" s="56">
        <v>0</v>
      </c>
      <c r="K302" s="49">
        <f>_xlfn.IFNA(VLOOKUP($I302,'ประกาศราคาZ-Makro'!$A:$K,4,FALSE),0)</f>
        <v>0</v>
      </c>
      <c r="L302" s="47">
        <v>0</v>
      </c>
      <c r="M302" s="63">
        <v>0</v>
      </c>
      <c r="N302" s="50">
        <f t="shared" si="923"/>
        <v>0</v>
      </c>
      <c r="O302" s="49">
        <f>_xlfn.IFNA(VLOOKUP($I302,'ประกาศราคาZ-Makro'!$A:$K,5,FALSE),0)</f>
        <v>0</v>
      </c>
      <c r="P302" s="47">
        <v>0</v>
      </c>
      <c r="Q302" s="63">
        <v>0</v>
      </c>
      <c r="R302" s="50">
        <f t="shared" si="979"/>
        <v>0</v>
      </c>
      <c r="S302" s="49">
        <f>_xlfn.IFNA(VLOOKUP($I302,'ประกาศราคาZ-Makro'!$A:$K,6,FALSE),0)</f>
        <v>0</v>
      </c>
      <c r="T302" s="47">
        <v>0</v>
      </c>
      <c r="U302" s="63">
        <v>0</v>
      </c>
      <c r="V302" s="50">
        <f t="shared" si="1007"/>
        <v>0</v>
      </c>
      <c r="W302" s="49">
        <f>_xlfn.IFNA(VLOOKUP($I302,'ประกาศราคาZ-Makro'!$A:$K,7,FALSE),0)</f>
        <v>0</v>
      </c>
      <c r="X302" s="47">
        <v>0</v>
      </c>
      <c r="Y302" s="63">
        <v>0</v>
      </c>
      <c r="Z302" s="50">
        <f t="shared" si="936"/>
        <v>0</v>
      </c>
      <c r="AA302" s="49">
        <f>_xlfn.IFNA(VLOOKUP($I302,'ประกาศราคาZ-Makro'!$A:$K,8,FALSE),0)</f>
        <v>0</v>
      </c>
      <c r="AB302" s="47">
        <v>0</v>
      </c>
      <c r="AC302" s="63">
        <v>0</v>
      </c>
      <c r="AD302" s="50">
        <f t="shared" si="937"/>
        <v>0</v>
      </c>
      <c r="AE302" s="49">
        <f>_xlfn.IFNA(VLOOKUP($I302,'ประกาศราคาZ-Makro'!$A:$K,9,FALSE),0)</f>
        <v>0</v>
      </c>
      <c r="AF302" s="47" t="s">
        <v>1090</v>
      </c>
      <c r="AG302" s="63" t="s">
        <v>1090</v>
      </c>
      <c r="AH302" s="50">
        <f t="shared" si="980"/>
        <v>0</v>
      </c>
      <c r="AI302" s="49">
        <f>_xlfn.IFNA(VLOOKUP($I302,'ประกาศราคาZ-Makro'!$A:$K,9,FALSE),0)</f>
        <v>0</v>
      </c>
      <c r="AJ302" s="47"/>
      <c r="AK302" s="63"/>
      <c r="AL302" s="50">
        <f t="shared" si="774"/>
        <v>0</v>
      </c>
      <c r="AM302" s="49">
        <f>_xlfn.IFNA(VLOOKUP($I302,'ประกาศราคาZ-Makro'!$A:$K,10,FALSE),0)</f>
        <v>0</v>
      </c>
      <c r="AN302" s="47">
        <v>4</v>
      </c>
      <c r="AO302" s="36">
        <v>4</v>
      </c>
      <c r="AP302" s="72">
        <f t="shared" si="796"/>
        <v>0</v>
      </c>
      <c r="AQ302" s="49">
        <f>_xlfn.IFNA(VLOOKUP($I302,'ประกาศราคาZ-Makro'!$A:$K,11,FALSE),0)</f>
        <v>0</v>
      </c>
      <c r="AR302" s="47">
        <v>0</v>
      </c>
      <c r="AS302" s="63">
        <v>0</v>
      </c>
      <c r="AT302" s="50">
        <f t="shared" si="981"/>
        <v>0</v>
      </c>
      <c r="AU302" s="49">
        <f>_xlfn.IFNA(VLOOKUP($I302,'ประกาศราคาZ-Makro'!$A:$L,12,FALSE),0)</f>
        <v>0</v>
      </c>
      <c r="AV302" s="47">
        <v>0</v>
      </c>
      <c r="AW302" s="63">
        <v>0</v>
      </c>
      <c r="AX302" s="50">
        <f t="shared" si="797"/>
        <v>0</v>
      </c>
      <c r="AY302" s="49">
        <f>_xlfn.IFNA(VLOOKUP($I302,'ประกาศราคาZ-Makro'!$A:$M,13,FALSE),0)</f>
        <v>0</v>
      </c>
      <c r="AZ302" s="47">
        <v>0</v>
      </c>
      <c r="BA302" s="63">
        <v>0</v>
      </c>
      <c r="BB302" s="50">
        <f t="shared" si="700"/>
        <v>0</v>
      </c>
      <c r="BC302" s="76"/>
      <c r="BD302" s="2"/>
    </row>
    <row r="303" spans="1:56" x14ac:dyDescent="0.4">
      <c r="A303" s="2" t="s">
        <v>1038</v>
      </c>
      <c r="B303" s="2" t="s">
        <v>1035</v>
      </c>
      <c r="C303" s="2" t="s">
        <v>1037</v>
      </c>
      <c r="D303" s="2" t="s">
        <v>1045</v>
      </c>
      <c r="E303" s="45" t="s">
        <v>182</v>
      </c>
      <c r="F303" s="46"/>
      <c r="G303" s="42" t="s">
        <v>183</v>
      </c>
      <c r="H303" s="48" t="s">
        <v>43</v>
      </c>
      <c r="I303" s="35"/>
      <c r="J303" s="56">
        <v>0</v>
      </c>
      <c r="K303" s="49">
        <f>_xlfn.IFNA(VLOOKUP($I303,'ประกาศราคาZ-Makro'!$A:$K,4,FALSE),0)</f>
        <v>0</v>
      </c>
      <c r="L303" s="47">
        <v>2</v>
      </c>
      <c r="M303" s="36">
        <v>2</v>
      </c>
      <c r="N303" s="50">
        <f>IFERROR(IF(M303=0,0,M303-L303),0)</f>
        <v>0</v>
      </c>
      <c r="O303" s="49">
        <f>_xlfn.IFNA(VLOOKUP($I303,'ประกาศราคาZ-Makro'!$A:$K,5,FALSE),0)</f>
        <v>0</v>
      </c>
      <c r="P303" s="47">
        <v>1</v>
      </c>
      <c r="Q303" s="36">
        <v>1</v>
      </c>
      <c r="R303" s="72">
        <f>IFERROR(IF(Q303=0,0,Q303-P303),0)</f>
        <v>0</v>
      </c>
      <c r="S303" s="49">
        <f>_xlfn.IFNA(VLOOKUP($I303,'ประกาศราคาZ-Makro'!$A:$K,6,FALSE),0)</f>
        <v>0</v>
      </c>
      <c r="T303" s="47">
        <v>1.75</v>
      </c>
      <c r="U303" s="36">
        <v>1.75</v>
      </c>
      <c r="V303" s="50">
        <f>IFERROR(IF(U303=0,0,U303-T303),0)</f>
        <v>0</v>
      </c>
      <c r="W303" s="49">
        <f>_xlfn.IFNA(VLOOKUP($I303,'ประกาศราคาZ-Makro'!$A:$K,7,FALSE),0)</f>
        <v>0</v>
      </c>
      <c r="X303" s="47">
        <v>0</v>
      </c>
      <c r="Y303" s="36">
        <v>0</v>
      </c>
      <c r="Z303" s="50">
        <f>IFERROR(IF(Y303=0,0,Y303-X303),0)</f>
        <v>0</v>
      </c>
      <c r="AA303" s="49">
        <f>_xlfn.IFNA(VLOOKUP($I303,'ประกาศราคาZ-Makro'!$A:$K,8,FALSE),0)</f>
        <v>0</v>
      </c>
      <c r="AB303" s="47">
        <v>0</v>
      </c>
      <c r="AC303" s="36">
        <v>0</v>
      </c>
      <c r="AD303" s="50">
        <f>IFERROR(IF(AC303=0,0,AC303-AB303),0)</f>
        <v>0</v>
      </c>
      <c r="AE303" s="49">
        <f>_xlfn.IFNA(VLOOKUP($I303,'ประกาศราคาZ-Makro'!$A:$K,9,FALSE),0)</f>
        <v>0</v>
      </c>
      <c r="AF303" s="47" t="s">
        <v>1090</v>
      </c>
      <c r="AG303" s="36" t="s">
        <v>1090</v>
      </c>
      <c r="AH303" s="50">
        <f>IFERROR(IF(AG303=0,0,AG303-AF303),0)</f>
        <v>0</v>
      </c>
      <c r="AI303" s="49">
        <f>_xlfn.IFNA(VLOOKUP($I303,'ประกาศราคาZ-Makro'!$A:$K,9,FALSE),0)</f>
        <v>0</v>
      </c>
      <c r="AJ303" s="47"/>
      <c r="AK303" s="36"/>
      <c r="AL303" s="50">
        <f>IFERROR(IF(AK303=0,0,AK303-AJ303),0)</f>
        <v>0</v>
      </c>
      <c r="AM303" s="49">
        <f>_xlfn.IFNA(VLOOKUP($I303,'ประกาศราคาZ-Makro'!$A:$K,10,FALSE),0)</f>
        <v>0</v>
      </c>
      <c r="AN303" s="47">
        <v>2</v>
      </c>
      <c r="AO303" s="36">
        <v>2</v>
      </c>
      <c r="AP303" s="72">
        <f>IFERROR(IF(AO303=0,0,AO303-AN303),0)</f>
        <v>0</v>
      </c>
      <c r="AQ303" s="49">
        <f>_xlfn.IFNA(VLOOKUP($I303,'ประกาศราคาZ-Makro'!$A:$K,11,FALSE),0)</f>
        <v>0</v>
      </c>
      <c r="AR303" s="47">
        <v>51</v>
      </c>
      <c r="AS303" s="36">
        <v>51</v>
      </c>
      <c r="AT303" s="50">
        <f>IFERROR(IF(AS303=0,0,AS303-AR303),0)</f>
        <v>0</v>
      </c>
      <c r="AU303" s="49">
        <f>_xlfn.IFNA(VLOOKUP($I303,'ประกาศราคาZ-Makro'!$A:$L,12,FALSE),0)</f>
        <v>0</v>
      </c>
      <c r="AV303" s="47">
        <v>1.75</v>
      </c>
      <c r="AW303" s="36">
        <v>1.75</v>
      </c>
      <c r="AX303" s="50">
        <f>IFERROR(IF(AW303=0,0,AW303-AV303),0)</f>
        <v>0</v>
      </c>
      <c r="AY303" s="49">
        <f>_xlfn.IFNA(VLOOKUP($I303,'ประกาศราคาZ-Makro'!$A:$M,13,FALSE),0)</f>
        <v>0</v>
      </c>
      <c r="AZ303" s="47">
        <v>1.75</v>
      </c>
      <c r="BA303" s="36">
        <v>1.75</v>
      </c>
      <c r="BB303" s="50">
        <f>IFERROR(IF(BA303=0,0,BA303-AZ303),0)</f>
        <v>0</v>
      </c>
      <c r="BC303" s="76"/>
      <c r="BD303" s="2"/>
    </row>
    <row r="304" spans="1:56" x14ac:dyDescent="0.4">
      <c r="A304" s="2" t="s">
        <v>1038</v>
      </c>
      <c r="B304" s="2" t="s">
        <v>1035</v>
      </c>
      <c r="C304" s="2" t="s">
        <v>1049</v>
      </c>
      <c r="D304" s="2" t="s">
        <v>1065</v>
      </c>
      <c r="E304" s="45" t="s">
        <v>233</v>
      </c>
      <c r="F304" s="46" t="s">
        <v>231</v>
      </c>
      <c r="G304" s="41" t="s">
        <v>234</v>
      </c>
      <c r="H304" s="34" t="s">
        <v>43</v>
      </c>
      <c r="I304" s="35" t="s">
        <v>912</v>
      </c>
      <c r="J304" s="56" t="s">
        <v>913</v>
      </c>
      <c r="K304" s="49">
        <f>_xlfn.IFNA(VLOOKUP($I304,'ประกาศราคาZ-Makro'!$A:$K,4,FALSE),0)</f>
        <v>0</v>
      </c>
      <c r="L304" s="47">
        <v>155</v>
      </c>
      <c r="M304" s="36">
        <v>159</v>
      </c>
      <c r="N304" s="50">
        <f t="shared" si="923"/>
        <v>4</v>
      </c>
      <c r="O304" s="49">
        <f>_xlfn.IFNA(VLOOKUP($I304,'ประกาศราคาZ-Makro'!$A:$K,5,FALSE),0)</f>
        <v>0</v>
      </c>
      <c r="P304" s="47">
        <v>153</v>
      </c>
      <c r="Q304" s="36">
        <v>156</v>
      </c>
      <c r="R304" s="50">
        <f t="shared" si="979"/>
        <v>3</v>
      </c>
      <c r="S304" s="49">
        <f>_xlfn.IFNA(VLOOKUP($I304,'ประกาศราคาZ-Makro'!$A:$K,6,FALSE),0)</f>
        <v>0</v>
      </c>
      <c r="T304" s="47">
        <v>154</v>
      </c>
      <c r="U304" s="36">
        <v>156</v>
      </c>
      <c r="V304" s="50">
        <f t="shared" si="1007"/>
        <v>2</v>
      </c>
      <c r="W304" s="49">
        <f>_xlfn.IFNA(VLOOKUP($I304,'ประกาศราคาZ-Makro'!$A:$K,7,FALSE),0)</f>
        <v>0</v>
      </c>
      <c r="X304" s="47">
        <v>159</v>
      </c>
      <c r="Y304" s="36">
        <v>159</v>
      </c>
      <c r="Z304" s="50">
        <f t="shared" si="936"/>
        <v>0</v>
      </c>
      <c r="AA304" s="49">
        <f>_xlfn.IFNA(VLOOKUP($I304,'ประกาศราคาZ-Makro'!$A:$K,8,FALSE),0)</f>
        <v>0</v>
      </c>
      <c r="AB304" s="47">
        <v>159</v>
      </c>
      <c r="AC304" s="36">
        <v>159</v>
      </c>
      <c r="AD304" s="50">
        <f t="shared" si="937"/>
        <v>0</v>
      </c>
      <c r="AE304" s="49">
        <f>_xlfn.IFNA(VLOOKUP($I304,'ประกาศราคาZ-Makro'!$A:$K,9,FALSE),0)</f>
        <v>0</v>
      </c>
      <c r="AF304" s="47">
        <v>150</v>
      </c>
      <c r="AG304" s="36">
        <v>150</v>
      </c>
      <c r="AH304" s="50">
        <f t="shared" si="980"/>
        <v>0</v>
      </c>
      <c r="AI304" s="49">
        <f>_xlfn.IFNA(VLOOKUP($I304,'ประกาศราคาZ-Makro'!$A:$K,9,FALSE),0)</f>
        <v>0</v>
      </c>
      <c r="AJ304" s="47"/>
      <c r="AK304" s="36"/>
      <c r="AL304" s="50">
        <f t="shared" si="774"/>
        <v>0</v>
      </c>
      <c r="AM304" s="49">
        <f>_xlfn.IFNA(VLOOKUP($I304,'ประกาศราคาZ-Makro'!$A:$K,10,FALSE),0)</f>
        <v>0</v>
      </c>
      <c r="AN304" s="47">
        <v>159</v>
      </c>
      <c r="AO304" s="36">
        <v>159</v>
      </c>
      <c r="AP304" s="72">
        <f t="shared" si="796"/>
        <v>0</v>
      </c>
      <c r="AQ304" s="49">
        <f>_xlfn.IFNA(VLOOKUP($I304,'ประกาศราคาZ-Makro'!$A:$K,11,FALSE),0)</f>
        <v>0</v>
      </c>
      <c r="AR304" s="47">
        <v>159</v>
      </c>
      <c r="AS304" s="36">
        <v>159</v>
      </c>
      <c r="AT304" s="50">
        <f t="shared" si="981"/>
        <v>0</v>
      </c>
      <c r="AU304" s="49">
        <f>_xlfn.IFNA(VLOOKUP($I304,'ประกาศราคาZ-Makro'!$A:$L,12,FALSE),0)</f>
        <v>0</v>
      </c>
      <c r="AV304" s="47">
        <v>154</v>
      </c>
      <c r="AW304" s="36">
        <v>156</v>
      </c>
      <c r="AX304" s="50">
        <f t="shared" si="797"/>
        <v>2</v>
      </c>
      <c r="AY304" s="49">
        <f>_xlfn.IFNA(VLOOKUP($I304,'ประกาศราคาZ-Makro'!$A:$M,13,FALSE),0)</f>
        <v>0</v>
      </c>
      <c r="AZ304" s="47">
        <v>154</v>
      </c>
      <c r="BA304" s="36">
        <v>156</v>
      </c>
      <c r="BB304" s="50">
        <f t="shared" si="700"/>
        <v>2</v>
      </c>
      <c r="BC304" s="76"/>
      <c r="BD304" s="2"/>
    </row>
    <row r="305" spans="1:56" x14ac:dyDescent="0.4">
      <c r="A305" s="2" t="s">
        <v>1038</v>
      </c>
      <c r="B305" s="2" t="s">
        <v>1035</v>
      </c>
      <c r="C305" s="2" t="s">
        <v>1049</v>
      </c>
      <c r="D305" s="2" t="s">
        <v>1065</v>
      </c>
      <c r="E305" s="45" t="s">
        <v>230</v>
      </c>
      <c r="F305" s="46" t="s">
        <v>231</v>
      </c>
      <c r="G305" s="37" t="s">
        <v>232</v>
      </c>
      <c r="H305" s="34" t="s">
        <v>43</v>
      </c>
      <c r="I305" s="35"/>
      <c r="J305" s="56">
        <v>0</v>
      </c>
      <c r="K305" s="49">
        <f>_xlfn.IFNA(VLOOKUP($I305,'ประกาศราคาZ-Makro'!$A:$K,4,FALSE),0)</f>
        <v>0</v>
      </c>
      <c r="L305" s="47">
        <v>155</v>
      </c>
      <c r="M305" s="36">
        <v>159</v>
      </c>
      <c r="N305" s="50">
        <f t="shared" si="923"/>
        <v>4</v>
      </c>
      <c r="O305" s="49">
        <f>_xlfn.IFNA(VLOOKUP($I305,'ประกาศราคาZ-Makro'!$A:$K,5,FALSE),0)</f>
        <v>0</v>
      </c>
      <c r="P305" s="47">
        <v>0</v>
      </c>
      <c r="Q305" s="36">
        <v>0</v>
      </c>
      <c r="R305" s="50">
        <f t="shared" si="979"/>
        <v>0</v>
      </c>
      <c r="S305" s="49">
        <f>_xlfn.IFNA(VLOOKUP($I305,'ประกาศราคาZ-Makro'!$A:$K,6,FALSE),0)</f>
        <v>0</v>
      </c>
      <c r="T305" s="47">
        <v>154</v>
      </c>
      <c r="U305" s="36">
        <v>156</v>
      </c>
      <c r="V305" s="50">
        <f t="shared" si="1007"/>
        <v>2</v>
      </c>
      <c r="W305" s="49">
        <f>_xlfn.IFNA(VLOOKUP($I305,'ประกาศราคาZ-Makro'!$A:$K,7,FALSE),0)</f>
        <v>0</v>
      </c>
      <c r="X305" s="47">
        <v>149</v>
      </c>
      <c r="Y305" s="36">
        <v>149</v>
      </c>
      <c r="Z305" s="50">
        <f t="shared" si="936"/>
        <v>0</v>
      </c>
      <c r="AA305" s="49">
        <f>_xlfn.IFNA(VLOOKUP($I305,'ประกาศราคาZ-Makro'!$A:$K,8,FALSE),0)</f>
        <v>0</v>
      </c>
      <c r="AB305" s="47">
        <v>149</v>
      </c>
      <c r="AC305" s="36">
        <v>149</v>
      </c>
      <c r="AD305" s="50">
        <f t="shared" si="937"/>
        <v>0</v>
      </c>
      <c r="AE305" s="49">
        <f>_xlfn.IFNA(VLOOKUP($I305,'ประกาศราคาZ-Makro'!$A:$K,9,FALSE),0)</f>
        <v>0</v>
      </c>
      <c r="AF305" s="47">
        <v>0</v>
      </c>
      <c r="AG305" s="36">
        <v>0</v>
      </c>
      <c r="AH305" s="50">
        <f t="shared" si="980"/>
        <v>0</v>
      </c>
      <c r="AI305" s="49">
        <f>_xlfn.IFNA(VLOOKUP($I305,'ประกาศราคาZ-Makro'!$A:$K,9,FALSE),0)</f>
        <v>0</v>
      </c>
      <c r="AJ305" s="47"/>
      <c r="AK305" s="36"/>
      <c r="AL305" s="50">
        <f t="shared" si="774"/>
        <v>0</v>
      </c>
      <c r="AM305" s="49">
        <f>_xlfn.IFNA(VLOOKUP($I305,'ประกาศราคาZ-Makro'!$A:$K,10,FALSE),0)</f>
        <v>0</v>
      </c>
      <c r="AN305" s="47">
        <v>0</v>
      </c>
      <c r="AO305" s="36">
        <v>0</v>
      </c>
      <c r="AP305" s="72">
        <f t="shared" si="796"/>
        <v>0</v>
      </c>
      <c r="AQ305" s="49">
        <f>_xlfn.IFNA(VLOOKUP($I305,'ประกาศราคาZ-Makro'!$A:$K,11,FALSE),0)</f>
        <v>0</v>
      </c>
      <c r="AR305" s="47">
        <v>0</v>
      </c>
      <c r="AS305" s="36">
        <v>0</v>
      </c>
      <c r="AT305" s="50">
        <f t="shared" si="981"/>
        <v>0</v>
      </c>
      <c r="AU305" s="49">
        <f>_xlfn.IFNA(VLOOKUP($I305,'ประกาศราคาZ-Makro'!$A:$L,12,FALSE),0)</f>
        <v>0</v>
      </c>
      <c r="AV305" s="47">
        <v>154</v>
      </c>
      <c r="AW305" s="36">
        <v>156</v>
      </c>
      <c r="AX305" s="50">
        <f t="shared" si="797"/>
        <v>2</v>
      </c>
      <c r="AY305" s="49">
        <f>_xlfn.IFNA(VLOOKUP($I305,'ประกาศราคาZ-Makro'!$A:$M,13,FALSE),0)</f>
        <v>0</v>
      </c>
      <c r="AZ305" s="47">
        <v>154</v>
      </c>
      <c r="BA305" s="36">
        <v>156</v>
      </c>
      <c r="BB305" s="50">
        <f t="shared" si="700"/>
        <v>2</v>
      </c>
      <c r="BC305" s="76"/>
      <c r="BD305" s="2"/>
    </row>
    <row r="306" spans="1:56" x14ac:dyDescent="0.4">
      <c r="A306" s="2" t="s">
        <v>1038</v>
      </c>
      <c r="B306" s="2" t="s">
        <v>1035</v>
      </c>
      <c r="C306" s="2" t="s">
        <v>1049</v>
      </c>
      <c r="D306" s="2" t="s">
        <v>1065</v>
      </c>
      <c r="E306" s="45" t="s">
        <v>816</v>
      </c>
      <c r="F306" s="46"/>
      <c r="G306" s="42" t="s">
        <v>817</v>
      </c>
      <c r="H306" s="34" t="s">
        <v>43</v>
      </c>
      <c r="I306" s="35"/>
      <c r="J306" s="56">
        <v>0</v>
      </c>
      <c r="K306" s="49">
        <f>_xlfn.IFNA(VLOOKUP($I306,'ประกาศราคาZ-Makro'!$A:$K,4,FALSE),0)</f>
        <v>0</v>
      </c>
      <c r="L306" s="47">
        <v>0</v>
      </c>
      <c r="M306" s="36">
        <v>0</v>
      </c>
      <c r="N306" s="50">
        <f t="shared" si="923"/>
        <v>0</v>
      </c>
      <c r="O306" s="49">
        <f>_xlfn.IFNA(VLOOKUP($I306,'ประกาศราคาZ-Makro'!$A:$K,5,FALSE),0)</f>
        <v>0</v>
      </c>
      <c r="P306" s="47">
        <v>0</v>
      </c>
      <c r="Q306" s="36">
        <v>0</v>
      </c>
      <c r="R306" s="50">
        <f t="shared" si="979"/>
        <v>0</v>
      </c>
      <c r="S306" s="49">
        <f>_xlfn.IFNA(VLOOKUP($I306,'ประกาศราคาZ-Makro'!$A:$K,6,FALSE),0)</f>
        <v>0</v>
      </c>
      <c r="T306" s="47">
        <v>0</v>
      </c>
      <c r="U306" s="36">
        <v>0</v>
      </c>
      <c r="V306" s="50">
        <f t="shared" si="1007"/>
        <v>0</v>
      </c>
      <c r="W306" s="49">
        <f>_xlfn.IFNA(VLOOKUP($I306,'ประกาศราคาZ-Makro'!$A:$K,7,FALSE),0)</f>
        <v>0</v>
      </c>
      <c r="X306" s="47">
        <v>0</v>
      </c>
      <c r="Y306" s="36">
        <v>0</v>
      </c>
      <c r="Z306" s="50">
        <f t="shared" si="936"/>
        <v>0</v>
      </c>
      <c r="AA306" s="49">
        <f>_xlfn.IFNA(VLOOKUP($I306,'ประกาศราคาZ-Makro'!$A:$K,8,FALSE),0)</f>
        <v>0</v>
      </c>
      <c r="AB306" s="47">
        <v>0</v>
      </c>
      <c r="AC306" s="36">
        <v>0</v>
      </c>
      <c r="AD306" s="50">
        <f t="shared" si="937"/>
        <v>0</v>
      </c>
      <c r="AE306" s="49">
        <f>_xlfn.IFNA(VLOOKUP($I306,'ประกาศราคาZ-Makro'!$A:$K,9,FALSE),0)</f>
        <v>0</v>
      </c>
      <c r="AF306" s="47">
        <v>0</v>
      </c>
      <c r="AG306" s="36">
        <v>0</v>
      </c>
      <c r="AH306" s="50">
        <f t="shared" si="980"/>
        <v>0</v>
      </c>
      <c r="AI306" s="49">
        <f>_xlfn.IFNA(VLOOKUP($I306,'ประกาศราคาZ-Makro'!$A:$K,9,FALSE),0)</f>
        <v>0</v>
      </c>
      <c r="AJ306" s="47"/>
      <c r="AK306" s="36"/>
      <c r="AL306" s="50">
        <f t="shared" si="774"/>
        <v>0</v>
      </c>
      <c r="AM306" s="49">
        <f>_xlfn.IFNA(VLOOKUP($I306,'ประกาศราคาZ-Makro'!$A:$K,10,FALSE),0)</f>
        <v>0</v>
      </c>
      <c r="AN306" s="47">
        <v>0</v>
      </c>
      <c r="AO306" s="36">
        <v>0</v>
      </c>
      <c r="AP306" s="72">
        <f t="shared" si="796"/>
        <v>0</v>
      </c>
      <c r="AQ306" s="49">
        <f>_xlfn.IFNA(VLOOKUP($I306,'ประกาศราคาZ-Makro'!$A:$K,11,FALSE),0)</f>
        <v>0</v>
      </c>
      <c r="AR306" s="47">
        <v>0</v>
      </c>
      <c r="AS306" s="36">
        <v>0</v>
      </c>
      <c r="AT306" s="50">
        <f t="shared" si="981"/>
        <v>0</v>
      </c>
      <c r="AU306" s="49">
        <f>_xlfn.IFNA(VLOOKUP($I306,'ประกาศราคาZ-Makro'!$A:$L,12,FALSE),0)</f>
        <v>0</v>
      </c>
      <c r="AV306" s="47">
        <v>0</v>
      </c>
      <c r="AW306" s="36">
        <v>0</v>
      </c>
      <c r="AX306" s="50">
        <f t="shared" si="797"/>
        <v>0</v>
      </c>
      <c r="AY306" s="49">
        <f>_xlfn.IFNA(VLOOKUP($I306,'ประกาศราคาZ-Makro'!$A:$M,13,FALSE),0)</f>
        <v>0</v>
      </c>
      <c r="AZ306" s="47">
        <v>0</v>
      </c>
      <c r="BA306" s="36">
        <v>0</v>
      </c>
      <c r="BB306" s="50">
        <f t="shared" si="700"/>
        <v>0</v>
      </c>
      <c r="BC306" s="76"/>
      <c r="BD306" s="2"/>
    </row>
    <row r="307" spans="1:56" x14ac:dyDescent="0.4">
      <c r="A307" s="2" t="s">
        <v>1038</v>
      </c>
      <c r="B307" s="2" t="s">
        <v>1035</v>
      </c>
      <c r="C307" s="2" t="s">
        <v>1049</v>
      </c>
      <c r="D307" s="2" t="s">
        <v>1053</v>
      </c>
      <c r="E307" s="45" t="s">
        <v>1740</v>
      </c>
      <c r="F307" s="73"/>
      <c r="G307" s="42" t="s">
        <v>1741</v>
      </c>
      <c r="H307" s="48" t="s">
        <v>43</v>
      </c>
      <c r="I307" s="35"/>
      <c r="J307" s="56">
        <v>0</v>
      </c>
      <c r="K307" s="49">
        <f>_xlfn.IFNA(VLOOKUP($I307,'ประกาศราคาZ-Makro'!$A:$K,4,FALSE),0)</f>
        <v>0</v>
      </c>
      <c r="L307" s="68">
        <v>0</v>
      </c>
      <c r="M307" s="36">
        <v>0</v>
      </c>
      <c r="N307" s="69">
        <f t="shared" si="923"/>
        <v>0</v>
      </c>
      <c r="O307" s="49">
        <f>_xlfn.IFNA(VLOOKUP($I307,'ประกาศราคาZ-Makro'!$A:$K,5,FALSE),0)</f>
        <v>0</v>
      </c>
      <c r="P307" s="68">
        <v>0</v>
      </c>
      <c r="Q307" s="36">
        <v>0</v>
      </c>
      <c r="R307" s="69">
        <f t="shared" si="979"/>
        <v>0</v>
      </c>
      <c r="S307" s="49">
        <f>_xlfn.IFNA(VLOOKUP($I307,'ประกาศราคาZ-Makro'!$A:$K,6,FALSE),0)</f>
        <v>0</v>
      </c>
      <c r="T307" s="68">
        <v>155</v>
      </c>
      <c r="U307" s="36">
        <v>157</v>
      </c>
      <c r="V307" s="69">
        <f t="shared" si="1007"/>
        <v>2</v>
      </c>
      <c r="W307" s="49">
        <f>_xlfn.IFNA(VLOOKUP($I307,'ประกาศราคาZ-Makro'!$A:$K,7,FALSE),0)</f>
        <v>0</v>
      </c>
      <c r="X307" s="68">
        <v>159</v>
      </c>
      <c r="Y307" s="36">
        <v>159</v>
      </c>
      <c r="Z307" s="69">
        <f t="shared" si="936"/>
        <v>0</v>
      </c>
      <c r="AA307" s="49">
        <f>_xlfn.IFNA(VLOOKUP($I307,'ประกาศราคาZ-Makro'!$A:$K,8,FALSE),0)</f>
        <v>0</v>
      </c>
      <c r="AB307" s="68">
        <v>159</v>
      </c>
      <c r="AC307" s="36">
        <v>159</v>
      </c>
      <c r="AD307" s="69">
        <f t="shared" si="937"/>
        <v>0</v>
      </c>
      <c r="AE307" s="49">
        <f>_xlfn.IFNA(VLOOKUP($I307,'ประกาศราคาZ-Makro'!$A:$K,9,FALSE),0)</f>
        <v>0</v>
      </c>
      <c r="AF307" s="68">
        <v>0</v>
      </c>
      <c r="AG307" s="36">
        <v>0</v>
      </c>
      <c r="AH307" s="69">
        <f t="shared" si="980"/>
        <v>0</v>
      </c>
      <c r="AI307" s="49">
        <f>_xlfn.IFNA(VLOOKUP($I307,'ประกาศราคาZ-Makro'!$A:$K,9,FALSE),0)</f>
        <v>0</v>
      </c>
      <c r="AJ307" s="68"/>
      <c r="AK307" s="36"/>
      <c r="AL307" s="69">
        <f t="shared" si="774"/>
        <v>0</v>
      </c>
      <c r="AM307" s="49">
        <f>_xlfn.IFNA(VLOOKUP($I307,'ประกาศราคาZ-Makro'!$A:$K,10,FALSE),0)</f>
        <v>0</v>
      </c>
      <c r="AN307" s="68">
        <v>160</v>
      </c>
      <c r="AO307" s="36">
        <v>160</v>
      </c>
      <c r="AP307" s="105">
        <f t="shared" si="796"/>
        <v>0</v>
      </c>
      <c r="AQ307" s="49">
        <f>_xlfn.IFNA(VLOOKUP($I307,'ประกาศราคาZ-Makro'!$A:$K,11,FALSE),0)</f>
        <v>0</v>
      </c>
      <c r="AR307" s="68">
        <v>163</v>
      </c>
      <c r="AS307" s="36">
        <v>163</v>
      </c>
      <c r="AT307" s="69">
        <f t="shared" si="981"/>
        <v>0</v>
      </c>
      <c r="AU307" s="49">
        <f>_xlfn.IFNA(VLOOKUP($I307,'ประกาศราคาZ-Makro'!$A:$L,12,FALSE),0)</f>
        <v>0</v>
      </c>
      <c r="AV307" s="68">
        <v>154</v>
      </c>
      <c r="AW307" s="36">
        <v>156</v>
      </c>
      <c r="AX307" s="69">
        <f t="shared" si="797"/>
        <v>2</v>
      </c>
      <c r="AY307" s="49">
        <f>_xlfn.IFNA(VLOOKUP($I307,'ประกาศราคาZ-Makro'!$A:$M,13,FALSE),0)</f>
        <v>0</v>
      </c>
      <c r="AZ307" s="68">
        <v>154</v>
      </c>
      <c r="BA307" s="36">
        <v>156</v>
      </c>
      <c r="BB307" s="69">
        <f t="shared" si="700"/>
        <v>2</v>
      </c>
      <c r="BC307" s="76"/>
      <c r="BD307" s="2"/>
    </row>
    <row r="308" spans="1:56" x14ac:dyDescent="0.4">
      <c r="A308" s="2" t="s">
        <v>1038</v>
      </c>
      <c r="B308" s="2" t="s">
        <v>1035</v>
      </c>
      <c r="C308" s="2" t="s">
        <v>1049</v>
      </c>
      <c r="D308" s="2" t="s">
        <v>1065</v>
      </c>
      <c r="E308" s="45" t="s">
        <v>592</v>
      </c>
      <c r="F308" s="46"/>
      <c r="G308" s="37" t="s">
        <v>593</v>
      </c>
      <c r="H308" s="34" t="s">
        <v>43</v>
      </c>
      <c r="I308" s="35"/>
      <c r="J308" s="56">
        <v>0</v>
      </c>
      <c r="K308" s="49">
        <f>_xlfn.IFNA(VLOOKUP($I308,'ประกาศราคาZ-Makro'!$A:$K,4,FALSE),0)</f>
        <v>0</v>
      </c>
      <c r="L308" s="47">
        <v>0</v>
      </c>
      <c r="M308" s="63">
        <v>0</v>
      </c>
      <c r="N308" s="50">
        <f t="shared" si="923"/>
        <v>0</v>
      </c>
      <c r="O308" s="49">
        <f>_xlfn.IFNA(VLOOKUP($I308,'ประกาศราคาZ-Makro'!$A:$K,5,FALSE),0)</f>
        <v>0</v>
      </c>
      <c r="P308" s="47">
        <v>0</v>
      </c>
      <c r="Q308" s="63">
        <v>0</v>
      </c>
      <c r="R308" s="50">
        <f t="shared" si="979"/>
        <v>0</v>
      </c>
      <c r="S308" s="49">
        <f>_xlfn.IFNA(VLOOKUP($I308,'ประกาศราคาZ-Makro'!$A:$K,6,FALSE),0)</f>
        <v>0</v>
      </c>
      <c r="T308" s="47">
        <v>0</v>
      </c>
      <c r="U308" s="63">
        <v>0</v>
      </c>
      <c r="V308" s="50">
        <f t="shared" si="1007"/>
        <v>0</v>
      </c>
      <c r="W308" s="49">
        <f>_xlfn.IFNA(VLOOKUP($I308,'ประกาศราคาZ-Makro'!$A:$K,7,FALSE),0)</f>
        <v>0</v>
      </c>
      <c r="X308" s="47">
        <v>0</v>
      </c>
      <c r="Y308" s="63">
        <v>0</v>
      </c>
      <c r="Z308" s="50">
        <f t="shared" si="936"/>
        <v>0</v>
      </c>
      <c r="AA308" s="49">
        <f>_xlfn.IFNA(VLOOKUP($I308,'ประกาศราคาZ-Makro'!$A:$K,8,FALSE),0)</f>
        <v>0</v>
      </c>
      <c r="AB308" s="47">
        <v>0</v>
      </c>
      <c r="AC308" s="63">
        <v>0</v>
      </c>
      <c r="AD308" s="50">
        <f t="shared" si="937"/>
        <v>0</v>
      </c>
      <c r="AE308" s="49">
        <f>_xlfn.IFNA(VLOOKUP($I308,'ประกาศราคาZ-Makro'!$A:$K,9,FALSE),0)</f>
        <v>0</v>
      </c>
      <c r="AF308" s="47" t="s">
        <v>1090</v>
      </c>
      <c r="AG308" s="63" t="s">
        <v>1090</v>
      </c>
      <c r="AH308" s="50">
        <f t="shared" si="980"/>
        <v>0</v>
      </c>
      <c r="AI308" s="49">
        <f>_xlfn.IFNA(VLOOKUP($I308,'ประกาศราคาZ-Makro'!$A:$K,9,FALSE),0)</f>
        <v>0</v>
      </c>
      <c r="AJ308" s="47"/>
      <c r="AK308" s="63"/>
      <c r="AL308" s="50">
        <f t="shared" si="774"/>
        <v>0</v>
      </c>
      <c r="AM308" s="49">
        <f>_xlfn.IFNA(VLOOKUP($I308,'ประกาศราคาZ-Makro'!$A:$K,10,FALSE),0)</f>
        <v>0</v>
      </c>
      <c r="AN308" s="47">
        <v>159</v>
      </c>
      <c r="AO308" s="36">
        <v>159</v>
      </c>
      <c r="AP308" s="72">
        <f t="shared" si="796"/>
        <v>0</v>
      </c>
      <c r="AQ308" s="49">
        <f>_xlfn.IFNA(VLOOKUP($I308,'ประกาศราคาZ-Makro'!$A:$K,11,FALSE),0)</f>
        <v>0</v>
      </c>
      <c r="AR308" s="47">
        <v>0</v>
      </c>
      <c r="AS308" s="63">
        <v>0</v>
      </c>
      <c r="AT308" s="50">
        <f t="shared" si="981"/>
        <v>0</v>
      </c>
      <c r="AU308" s="49">
        <f>_xlfn.IFNA(VLOOKUP($I308,'ประกาศราคาZ-Makro'!$A:$L,12,FALSE),0)</f>
        <v>0</v>
      </c>
      <c r="AV308" s="47">
        <v>0</v>
      </c>
      <c r="AW308" s="63">
        <v>0</v>
      </c>
      <c r="AX308" s="50">
        <f t="shared" si="797"/>
        <v>0</v>
      </c>
      <c r="AY308" s="49">
        <f>_xlfn.IFNA(VLOOKUP($I308,'ประกาศราคาZ-Makro'!$A:$M,13,FALSE),0)</f>
        <v>0</v>
      </c>
      <c r="AZ308" s="47">
        <v>0</v>
      </c>
      <c r="BA308" s="63">
        <v>0</v>
      </c>
      <c r="BB308" s="50">
        <f t="shared" si="700"/>
        <v>0</v>
      </c>
      <c r="BC308" s="76"/>
      <c r="BD308" s="2"/>
    </row>
    <row r="309" spans="1:56" x14ac:dyDescent="0.4">
      <c r="A309" s="2" t="s">
        <v>1038</v>
      </c>
      <c r="B309" s="2" t="s">
        <v>1035</v>
      </c>
      <c r="C309" s="2" t="s">
        <v>1049</v>
      </c>
      <c r="D309" s="2" t="s">
        <v>1065</v>
      </c>
      <c r="E309" s="45" t="s">
        <v>790</v>
      </c>
      <c r="F309" s="46"/>
      <c r="G309" s="42" t="s">
        <v>791</v>
      </c>
      <c r="H309" s="34" t="s">
        <v>43</v>
      </c>
      <c r="I309" s="35"/>
      <c r="J309" s="56">
        <v>0</v>
      </c>
      <c r="K309" s="49">
        <f>_xlfn.IFNA(VLOOKUP($I309,'ประกาศราคาZ-Makro'!$A:$K,4,FALSE),0)</f>
        <v>0</v>
      </c>
      <c r="L309" s="47">
        <v>155</v>
      </c>
      <c r="M309" s="63">
        <v>159</v>
      </c>
      <c r="N309" s="50">
        <f t="shared" si="923"/>
        <v>4</v>
      </c>
      <c r="O309" s="49">
        <f>_xlfn.IFNA(VLOOKUP($I309,'ประกาศราคาZ-Makro'!$A:$K,5,FALSE),0)</f>
        <v>0</v>
      </c>
      <c r="P309" s="47">
        <v>0</v>
      </c>
      <c r="Q309" s="63">
        <v>0</v>
      </c>
      <c r="R309" s="50">
        <f t="shared" si="979"/>
        <v>0</v>
      </c>
      <c r="S309" s="49">
        <f>_xlfn.IFNA(VLOOKUP($I309,'ประกาศราคาZ-Makro'!$A:$K,6,FALSE),0)</f>
        <v>0</v>
      </c>
      <c r="T309" s="47">
        <v>0</v>
      </c>
      <c r="U309" s="63">
        <v>0</v>
      </c>
      <c r="V309" s="50">
        <f t="shared" si="1007"/>
        <v>0</v>
      </c>
      <c r="W309" s="49">
        <f>_xlfn.IFNA(VLOOKUP($I309,'ประกาศราคาZ-Makro'!$A:$K,7,FALSE),0)</f>
        <v>0</v>
      </c>
      <c r="X309" s="47">
        <v>0</v>
      </c>
      <c r="Y309" s="63">
        <v>0</v>
      </c>
      <c r="Z309" s="50">
        <f t="shared" si="936"/>
        <v>0</v>
      </c>
      <c r="AA309" s="49">
        <f>_xlfn.IFNA(VLOOKUP($I309,'ประกาศราคาZ-Makro'!$A:$K,8,FALSE),0)</f>
        <v>0</v>
      </c>
      <c r="AB309" s="47">
        <v>0</v>
      </c>
      <c r="AC309" s="63">
        <v>0</v>
      </c>
      <c r="AD309" s="50">
        <f t="shared" si="937"/>
        <v>0</v>
      </c>
      <c r="AE309" s="49">
        <f>_xlfn.IFNA(VLOOKUP($I309,'ประกาศราคาZ-Makro'!$A:$K,9,FALSE),0)</f>
        <v>0</v>
      </c>
      <c r="AF309" s="47">
        <v>0</v>
      </c>
      <c r="AG309" s="63">
        <v>0</v>
      </c>
      <c r="AH309" s="50">
        <f t="shared" si="980"/>
        <v>0</v>
      </c>
      <c r="AI309" s="49">
        <f>_xlfn.IFNA(VLOOKUP($I309,'ประกาศราคาZ-Makro'!$A:$K,9,FALSE),0)</f>
        <v>0</v>
      </c>
      <c r="AJ309" s="47"/>
      <c r="AK309" s="63"/>
      <c r="AL309" s="50">
        <f t="shared" si="774"/>
        <v>0</v>
      </c>
      <c r="AM309" s="49">
        <f>_xlfn.IFNA(VLOOKUP($I309,'ประกาศราคาZ-Makro'!$A:$K,10,FALSE),0)</f>
        <v>0</v>
      </c>
      <c r="AN309" s="47">
        <v>159</v>
      </c>
      <c r="AO309" s="36">
        <v>159</v>
      </c>
      <c r="AP309" s="72">
        <f t="shared" si="796"/>
        <v>0</v>
      </c>
      <c r="AQ309" s="49">
        <f>_xlfn.IFNA(VLOOKUP($I309,'ประกาศราคาZ-Makro'!$A:$K,11,FALSE),0)</f>
        <v>0</v>
      </c>
      <c r="AR309" s="47">
        <v>0</v>
      </c>
      <c r="AS309" s="63">
        <v>0</v>
      </c>
      <c r="AT309" s="50">
        <f t="shared" si="981"/>
        <v>0</v>
      </c>
      <c r="AU309" s="49">
        <f>_xlfn.IFNA(VLOOKUP($I309,'ประกาศราคาZ-Makro'!$A:$L,12,FALSE),0)</f>
        <v>0</v>
      </c>
      <c r="AV309" s="47">
        <v>0</v>
      </c>
      <c r="AW309" s="63">
        <v>0</v>
      </c>
      <c r="AX309" s="50">
        <f t="shared" si="797"/>
        <v>0</v>
      </c>
      <c r="AY309" s="49">
        <f>_xlfn.IFNA(VLOOKUP($I309,'ประกาศราคาZ-Makro'!$A:$M,13,FALSE),0)</f>
        <v>0</v>
      </c>
      <c r="AZ309" s="47">
        <v>0</v>
      </c>
      <c r="BA309" s="63">
        <v>0</v>
      </c>
      <c r="BB309" s="50">
        <f t="shared" si="700"/>
        <v>0</v>
      </c>
      <c r="BC309" s="76"/>
      <c r="BD309" s="2"/>
    </row>
    <row r="310" spans="1:56" x14ac:dyDescent="0.4">
      <c r="A310" s="2" t="s">
        <v>1038</v>
      </c>
      <c r="B310" s="2" t="s">
        <v>1035</v>
      </c>
      <c r="C310" s="2" t="s">
        <v>1049</v>
      </c>
      <c r="D310" s="2" t="s">
        <v>1065</v>
      </c>
      <c r="E310" s="45" t="s">
        <v>1098</v>
      </c>
      <c r="F310" s="73"/>
      <c r="G310" s="42" t="s">
        <v>1099</v>
      </c>
      <c r="H310" s="48" t="s">
        <v>43</v>
      </c>
      <c r="I310" s="35"/>
      <c r="J310" s="56">
        <v>0</v>
      </c>
      <c r="K310" s="49">
        <f>_xlfn.IFNA(VLOOKUP($I310,'ประกาศราคาZ-Makro'!$A:$K,4,FALSE),0)</f>
        <v>0</v>
      </c>
      <c r="L310" s="47">
        <v>157</v>
      </c>
      <c r="M310" s="63">
        <v>161</v>
      </c>
      <c r="N310" s="50">
        <f t="shared" ref="N310:N312" si="1039">IFERROR(IF(M310=0,0,M310-L310),0)</f>
        <v>4</v>
      </c>
      <c r="O310" s="49">
        <f>_xlfn.IFNA(VLOOKUP($I310,'ประกาศราคาZ-Makro'!$A:$K,5,FALSE),0)</f>
        <v>0</v>
      </c>
      <c r="P310" s="47">
        <v>162</v>
      </c>
      <c r="Q310" s="63">
        <v>162</v>
      </c>
      <c r="R310" s="50">
        <f t="shared" ref="R310:R312" si="1040">IFERROR(IF(Q310=0,0,Q310-P310),0)</f>
        <v>0</v>
      </c>
      <c r="S310" s="49">
        <f>_xlfn.IFNA(VLOOKUP($I310,'ประกาศราคาZ-Makro'!$A:$K,6,FALSE),0)</f>
        <v>0</v>
      </c>
      <c r="T310" s="47">
        <v>0</v>
      </c>
      <c r="U310" s="63">
        <v>0</v>
      </c>
      <c r="V310" s="50">
        <f t="shared" ref="V310:V312" si="1041">IFERROR(IF(U310=0,0,U310-T310),0)</f>
        <v>0</v>
      </c>
      <c r="W310" s="49">
        <f>_xlfn.IFNA(VLOOKUP($I310,'ประกาศราคาZ-Makro'!$A:$K,7,FALSE),0)</f>
        <v>0</v>
      </c>
      <c r="X310" s="47">
        <v>0</v>
      </c>
      <c r="Y310" s="63">
        <v>0</v>
      </c>
      <c r="Z310" s="50">
        <f t="shared" ref="Z310:Z312" si="1042">IFERROR(IF(Y310=0,0,Y310-X310),0)</f>
        <v>0</v>
      </c>
      <c r="AA310" s="49">
        <f>_xlfn.IFNA(VLOOKUP($I310,'ประกาศราคาZ-Makro'!$A:$K,8,FALSE),0)</f>
        <v>0</v>
      </c>
      <c r="AB310" s="47">
        <v>0</v>
      </c>
      <c r="AC310" s="63">
        <v>0</v>
      </c>
      <c r="AD310" s="50">
        <f t="shared" si="937"/>
        <v>0</v>
      </c>
      <c r="AE310" s="49">
        <f>_xlfn.IFNA(VLOOKUP($I310,'ประกาศราคาZ-Makro'!$A:$K,9,FALSE),0)</f>
        <v>0</v>
      </c>
      <c r="AF310" s="47">
        <v>0</v>
      </c>
      <c r="AG310" s="63">
        <v>0</v>
      </c>
      <c r="AH310" s="50">
        <f t="shared" ref="AH310:AH312" si="1043">IFERROR(IF(AG310=0,0,AG310-AF310),0)</f>
        <v>0</v>
      </c>
      <c r="AI310" s="49">
        <f>_xlfn.IFNA(VLOOKUP($I310,'ประกาศราคาZ-Makro'!$A:$K,9,FALSE),0)</f>
        <v>0</v>
      </c>
      <c r="AJ310" s="47"/>
      <c r="AK310" s="63"/>
      <c r="AL310" s="50">
        <f t="shared" si="774"/>
        <v>0</v>
      </c>
      <c r="AM310" s="49">
        <f>_xlfn.IFNA(VLOOKUP($I310,'ประกาศราคาZ-Makro'!$A:$K,10,FALSE),0)</f>
        <v>0</v>
      </c>
      <c r="AN310" s="47">
        <v>0</v>
      </c>
      <c r="AO310" s="36">
        <v>0</v>
      </c>
      <c r="AP310" s="72">
        <f t="shared" si="796"/>
        <v>0</v>
      </c>
      <c r="AQ310" s="49">
        <f>_xlfn.IFNA(VLOOKUP($I310,'ประกาศราคาZ-Makro'!$A:$K,11,FALSE),0)</f>
        <v>0</v>
      </c>
      <c r="AR310" s="47">
        <v>0</v>
      </c>
      <c r="AS310" s="63">
        <v>0</v>
      </c>
      <c r="AT310" s="50">
        <f t="shared" ref="AT310:AT312" si="1044">IFERROR(IF(AS310=0,0,AS310-AR310),0)</f>
        <v>0</v>
      </c>
      <c r="AU310" s="49">
        <f>_xlfn.IFNA(VLOOKUP($I310,'ประกาศราคาZ-Makro'!$A:$L,12,FALSE),0)</f>
        <v>0</v>
      </c>
      <c r="AV310" s="47">
        <v>0</v>
      </c>
      <c r="AW310" s="63">
        <v>0</v>
      </c>
      <c r="AX310" s="50">
        <f t="shared" si="797"/>
        <v>0</v>
      </c>
      <c r="AY310" s="49">
        <f>_xlfn.IFNA(VLOOKUP($I310,'ประกาศราคาZ-Makro'!$A:$M,13,FALSE),0)</f>
        <v>0</v>
      </c>
      <c r="AZ310" s="47">
        <v>0</v>
      </c>
      <c r="BA310" s="63">
        <v>0</v>
      </c>
      <c r="BB310" s="50">
        <f t="shared" si="700"/>
        <v>0</v>
      </c>
      <c r="BC310" s="76"/>
      <c r="BD310" s="2"/>
    </row>
    <row r="311" spans="1:56" x14ac:dyDescent="0.4">
      <c r="A311" s="2" t="s">
        <v>1038</v>
      </c>
      <c r="B311" s="2" t="s">
        <v>1035</v>
      </c>
      <c r="C311" s="2" t="s">
        <v>1049</v>
      </c>
      <c r="D311" s="2" t="s">
        <v>1065</v>
      </c>
      <c r="E311" s="45" t="s">
        <v>1876</v>
      </c>
      <c r="F311" s="73"/>
      <c r="G311" s="42" t="s">
        <v>1875</v>
      </c>
      <c r="H311" s="48" t="s">
        <v>43</v>
      </c>
      <c r="I311" s="35"/>
      <c r="J311" s="56">
        <v>0</v>
      </c>
      <c r="K311" s="49">
        <f>_xlfn.IFNA(VLOOKUP($I311,'ประกาศราคาZ-Makro'!$A:$K,4,FALSE),0)</f>
        <v>0</v>
      </c>
      <c r="L311" s="47">
        <v>155</v>
      </c>
      <c r="M311" s="63">
        <v>159</v>
      </c>
      <c r="N311" s="50">
        <f t="shared" ref="N311" si="1045">IFERROR(IF(M311=0,0,M311-L311),0)</f>
        <v>4</v>
      </c>
      <c r="O311" s="49">
        <f>_xlfn.IFNA(VLOOKUP($I311,'ประกาศราคาZ-Makro'!$A:$K,5,FALSE),0)</f>
        <v>0</v>
      </c>
      <c r="P311" s="47">
        <v>168</v>
      </c>
      <c r="Q311" s="63">
        <v>168</v>
      </c>
      <c r="R311" s="50">
        <f t="shared" ref="R311" si="1046">IFERROR(IF(Q311=0,0,Q311-P311),0)</f>
        <v>0</v>
      </c>
      <c r="S311" s="49">
        <f>_xlfn.IFNA(VLOOKUP($I311,'ประกาศราคาZ-Makro'!$A:$K,6,FALSE),0)</f>
        <v>0</v>
      </c>
      <c r="T311" s="47">
        <v>0</v>
      </c>
      <c r="U311" s="63">
        <v>0</v>
      </c>
      <c r="V311" s="50">
        <f t="shared" ref="V311" si="1047">IFERROR(IF(U311=0,0,U311-T311),0)</f>
        <v>0</v>
      </c>
      <c r="W311" s="49">
        <f>_xlfn.IFNA(VLOOKUP($I311,'ประกาศราคาZ-Makro'!$A:$K,7,FALSE),0)</f>
        <v>0</v>
      </c>
      <c r="X311" s="47">
        <v>0</v>
      </c>
      <c r="Y311" s="63">
        <v>0</v>
      </c>
      <c r="Z311" s="50">
        <f t="shared" ref="Z311" si="1048">IFERROR(IF(Y311=0,0,Y311-X311),0)</f>
        <v>0</v>
      </c>
      <c r="AA311" s="49">
        <f>_xlfn.IFNA(VLOOKUP($I311,'ประกาศราคาZ-Makro'!$A:$K,8,FALSE),0)</f>
        <v>0</v>
      </c>
      <c r="AB311" s="47">
        <v>0</v>
      </c>
      <c r="AC311" s="63">
        <v>0</v>
      </c>
      <c r="AD311" s="50">
        <f t="shared" ref="AD311" si="1049">IFERROR(IF(AC311=0,0,AC311-AB311),0)</f>
        <v>0</v>
      </c>
      <c r="AE311" s="49">
        <f>_xlfn.IFNA(VLOOKUP($I311,'ประกาศราคาZ-Makro'!$A:$K,9,FALSE),0)</f>
        <v>0</v>
      </c>
      <c r="AF311" s="47">
        <v>0</v>
      </c>
      <c r="AG311" s="63">
        <v>0</v>
      </c>
      <c r="AH311" s="50">
        <f t="shared" ref="AH311" si="1050">IFERROR(IF(AG311=0,0,AG311-AF311),0)</f>
        <v>0</v>
      </c>
      <c r="AI311" s="49">
        <f>_xlfn.IFNA(VLOOKUP($I311,'ประกาศราคาZ-Makro'!$A:$K,9,FALSE),0)</f>
        <v>0</v>
      </c>
      <c r="AJ311" s="47"/>
      <c r="AK311" s="63"/>
      <c r="AL311" s="50">
        <f t="shared" si="774"/>
        <v>0</v>
      </c>
      <c r="AM311" s="49">
        <f>_xlfn.IFNA(VLOOKUP($I311,'ประกาศราคาZ-Makro'!$A:$K,10,FALSE),0)</f>
        <v>0</v>
      </c>
      <c r="AN311" s="47">
        <v>0</v>
      </c>
      <c r="AO311" s="36">
        <v>0</v>
      </c>
      <c r="AP311" s="72">
        <f t="shared" ref="AP311" si="1051">IFERROR(IF(AO311=0,0,AO311-AN311),0)</f>
        <v>0</v>
      </c>
      <c r="AQ311" s="49">
        <f>_xlfn.IFNA(VLOOKUP($I311,'ประกาศราคาZ-Makro'!$A:$K,11,FALSE),0)</f>
        <v>0</v>
      </c>
      <c r="AR311" s="47">
        <v>0</v>
      </c>
      <c r="AS311" s="63">
        <v>0</v>
      </c>
      <c r="AT311" s="50">
        <f t="shared" ref="AT311" si="1052">IFERROR(IF(AS311=0,0,AS311-AR311),0)</f>
        <v>0</v>
      </c>
      <c r="AU311" s="49">
        <f>_xlfn.IFNA(VLOOKUP($I311,'ประกาศราคาZ-Makro'!$A:$L,12,FALSE),0)</f>
        <v>0</v>
      </c>
      <c r="AV311" s="47">
        <v>0</v>
      </c>
      <c r="AW311" s="63">
        <v>0</v>
      </c>
      <c r="AX311" s="50">
        <f t="shared" ref="AX311" si="1053">IFERROR(IF(AW311=0,0,AW311-AV311),0)</f>
        <v>0</v>
      </c>
      <c r="AY311" s="49">
        <f>_xlfn.IFNA(VLOOKUP($I311,'ประกาศราคาZ-Makro'!$A:$M,13,FALSE),0)</f>
        <v>0</v>
      </c>
      <c r="AZ311" s="47">
        <v>0</v>
      </c>
      <c r="BA311" s="63">
        <v>0</v>
      </c>
      <c r="BB311" s="50">
        <f t="shared" ref="BB311" si="1054">IFERROR(IF(BA311=0,0,BA311-AZ311),0)</f>
        <v>0</v>
      </c>
      <c r="BC311" s="76"/>
      <c r="BD311" s="2"/>
    </row>
    <row r="312" spans="1:56" x14ac:dyDescent="0.4">
      <c r="A312" s="2" t="s">
        <v>1038</v>
      </c>
      <c r="B312" s="2" t="s">
        <v>1035</v>
      </c>
      <c r="C312" s="2" t="s">
        <v>1037</v>
      </c>
      <c r="D312" s="2" t="s">
        <v>1042</v>
      </c>
      <c r="E312" s="45" t="s">
        <v>1547</v>
      </c>
      <c r="F312" s="73"/>
      <c r="G312" s="42" t="s">
        <v>1548</v>
      </c>
      <c r="H312" s="48" t="s">
        <v>43</v>
      </c>
      <c r="I312" s="58"/>
      <c r="J312" s="57">
        <v>0</v>
      </c>
      <c r="K312" s="49">
        <f>_xlfn.IFNA(VLOOKUP($I312,'ประกาศราคาZ-Makro'!$A:$K,4,FALSE),0)</f>
        <v>0</v>
      </c>
      <c r="L312" s="47">
        <v>0</v>
      </c>
      <c r="M312" s="59">
        <v>0</v>
      </c>
      <c r="N312" s="50">
        <f t="shared" si="1039"/>
        <v>0</v>
      </c>
      <c r="O312" s="49">
        <f>_xlfn.IFNA(VLOOKUP($I312,'ประกาศราคาZ-Makro'!$A:$K,5,FALSE),0)</f>
        <v>0</v>
      </c>
      <c r="P312" s="47">
        <v>0</v>
      </c>
      <c r="Q312" s="59">
        <v>0</v>
      </c>
      <c r="R312" s="50">
        <f t="shared" si="1040"/>
        <v>0</v>
      </c>
      <c r="S312" s="49">
        <f>_xlfn.IFNA(VLOOKUP($I312,'ประกาศราคาZ-Makro'!$A:$K,6,FALSE),0)</f>
        <v>0</v>
      </c>
      <c r="T312" s="47">
        <v>0</v>
      </c>
      <c r="U312" s="59">
        <v>0</v>
      </c>
      <c r="V312" s="50">
        <f t="shared" si="1041"/>
        <v>0</v>
      </c>
      <c r="W312" s="49">
        <f>_xlfn.IFNA(VLOOKUP($I312,'ประกาศราคาZ-Makro'!$A:$K,7,FALSE),0)</f>
        <v>0</v>
      </c>
      <c r="X312" s="47">
        <v>0</v>
      </c>
      <c r="Y312" s="59">
        <v>0</v>
      </c>
      <c r="Z312" s="50">
        <f t="shared" si="1042"/>
        <v>0</v>
      </c>
      <c r="AA312" s="49">
        <f>_xlfn.IFNA(VLOOKUP($I312,'ประกาศราคาZ-Makro'!$A:$K,8,FALSE),0)</f>
        <v>0</v>
      </c>
      <c r="AB312" s="47">
        <v>0</v>
      </c>
      <c r="AC312" s="59">
        <v>0</v>
      </c>
      <c r="AD312" s="50">
        <f t="shared" si="937"/>
        <v>0</v>
      </c>
      <c r="AE312" s="49">
        <f>_xlfn.IFNA(VLOOKUP($I312,'ประกาศราคาZ-Makro'!$A:$K,9,FALSE),0)</f>
        <v>0</v>
      </c>
      <c r="AF312" s="47">
        <v>0</v>
      </c>
      <c r="AG312" s="59">
        <v>0</v>
      </c>
      <c r="AH312" s="50">
        <f t="shared" si="1043"/>
        <v>0</v>
      </c>
      <c r="AI312" s="49">
        <f>_xlfn.IFNA(VLOOKUP($I312,'ประกาศราคาZ-Makro'!$A:$K,9,FALSE),0)</f>
        <v>0</v>
      </c>
      <c r="AJ312" s="47"/>
      <c r="AK312" s="59"/>
      <c r="AL312" s="50">
        <f t="shared" si="774"/>
        <v>0</v>
      </c>
      <c r="AM312" s="49">
        <f>_xlfn.IFNA(VLOOKUP($I312,'ประกาศราคาZ-Makro'!$A:$K,10,FALSE),0)</f>
        <v>0</v>
      </c>
      <c r="AN312" s="47">
        <v>0</v>
      </c>
      <c r="AO312" s="36">
        <v>0</v>
      </c>
      <c r="AP312" s="72">
        <f t="shared" si="796"/>
        <v>0</v>
      </c>
      <c r="AQ312" s="49">
        <f>_xlfn.IFNA(VLOOKUP($I312,'ประกาศราคาZ-Makro'!$A:$K,11,FALSE),0)</f>
        <v>0</v>
      </c>
      <c r="AR312" s="47">
        <v>0</v>
      </c>
      <c r="AS312" s="59">
        <v>0</v>
      </c>
      <c r="AT312" s="50">
        <f t="shared" si="1044"/>
        <v>0</v>
      </c>
      <c r="AU312" s="49">
        <f>_xlfn.IFNA(VLOOKUP($I312,'ประกาศราคาZ-Makro'!$A:$L,12,FALSE),0)</f>
        <v>0</v>
      </c>
      <c r="AV312" s="47">
        <v>168</v>
      </c>
      <c r="AW312" s="59">
        <v>170</v>
      </c>
      <c r="AX312" s="50">
        <f t="shared" si="797"/>
        <v>2</v>
      </c>
      <c r="AY312" s="49">
        <f>_xlfn.IFNA(VLOOKUP($I312,'ประกาศราคาZ-Makro'!$A:$M,13,FALSE),0)</f>
        <v>0</v>
      </c>
      <c r="AZ312" s="47">
        <v>168</v>
      </c>
      <c r="BA312" s="59">
        <v>170</v>
      </c>
      <c r="BB312" s="50">
        <f t="shared" si="700"/>
        <v>2</v>
      </c>
      <c r="BC312" s="76"/>
      <c r="BD312" s="2"/>
    </row>
    <row r="313" spans="1:56" x14ac:dyDescent="0.4">
      <c r="A313" s="2" t="s">
        <v>1038</v>
      </c>
      <c r="B313" s="2" t="s">
        <v>1035</v>
      </c>
      <c r="C313" s="2" t="s">
        <v>1049</v>
      </c>
      <c r="D313" s="2" t="s">
        <v>1085</v>
      </c>
      <c r="E313" s="45" t="s">
        <v>222</v>
      </c>
      <c r="F313" s="73" t="s">
        <v>203</v>
      </c>
      <c r="G313" s="41" t="s">
        <v>223</v>
      </c>
      <c r="H313" s="48" t="s">
        <v>43</v>
      </c>
      <c r="I313" s="35" t="s">
        <v>914</v>
      </c>
      <c r="J313" s="56" t="s">
        <v>915</v>
      </c>
      <c r="K313" s="49">
        <f>_xlfn.IFNA(VLOOKUP($I313,'ประกาศราคาZ-Makro'!$A:$K,4,FALSE),0)</f>
        <v>0</v>
      </c>
      <c r="L313" s="47">
        <v>54</v>
      </c>
      <c r="M313" s="36">
        <v>58</v>
      </c>
      <c r="N313" s="50">
        <f t="shared" si="923"/>
        <v>4</v>
      </c>
      <c r="O313" s="49">
        <f>_xlfn.IFNA(VLOOKUP($I313,'ประกาศราคาZ-Makro'!$A:$K,5,FALSE),0)</f>
        <v>0</v>
      </c>
      <c r="P313" s="47">
        <v>54</v>
      </c>
      <c r="Q313" s="36">
        <v>58</v>
      </c>
      <c r="R313" s="50">
        <f t="shared" si="979"/>
        <v>4</v>
      </c>
      <c r="S313" s="49">
        <f>_xlfn.IFNA(VLOOKUP($I313,'ประกาศราคาZ-Makro'!$A:$K,6,FALSE),0)</f>
        <v>0</v>
      </c>
      <c r="T313" s="47">
        <v>55</v>
      </c>
      <c r="U313" s="36">
        <v>58</v>
      </c>
      <c r="V313" s="50">
        <f t="shared" si="1007"/>
        <v>3</v>
      </c>
      <c r="W313" s="49">
        <f>_xlfn.IFNA(VLOOKUP($I313,'ประกาศราคาZ-Makro'!$A:$K,7,FALSE),0)</f>
        <v>0</v>
      </c>
      <c r="X313" s="47">
        <v>56</v>
      </c>
      <c r="Y313" s="36">
        <v>58</v>
      </c>
      <c r="Z313" s="50">
        <f t="shared" si="936"/>
        <v>2</v>
      </c>
      <c r="AA313" s="49">
        <f>_xlfn.IFNA(VLOOKUP($I313,'ประกาศราคาZ-Makro'!$A:$K,8,FALSE),0)</f>
        <v>0</v>
      </c>
      <c r="AB313" s="47">
        <v>56</v>
      </c>
      <c r="AC313" s="36">
        <v>58</v>
      </c>
      <c r="AD313" s="50">
        <f t="shared" si="937"/>
        <v>2</v>
      </c>
      <c r="AE313" s="49">
        <f>_xlfn.IFNA(VLOOKUP($I313,'ประกาศราคาZ-Makro'!$A:$K,9,FALSE),0)</f>
        <v>0</v>
      </c>
      <c r="AF313" s="47">
        <v>59</v>
      </c>
      <c r="AG313" s="36">
        <v>62</v>
      </c>
      <c r="AH313" s="50">
        <f t="shared" si="980"/>
        <v>3</v>
      </c>
      <c r="AI313" s="49">
        <f>_xlfn.IFNA(VLOOKUP($I313,'ประกาศราคาZ-Makro'!$A:$K,9,FALSE),0)</f>
        <v>0</v>
      </c>
      <c r="AJ313" s="47"/>
      <c r="AK313" s="36"/>
      <c r="AL313" s="50">
        <f t="shared" si="774"/>
        <v>0</v>
      </c>
      <c r="AM313" s="49">
        <f>_xlfn.IFNA(VLOOKUP($I313,'ประกาศราคาZ-Makro'!$A:$K,10,FALSE),0)</f>
        <v>0</v>
      </c>
      <c r="AN313" s="47">
        <v>70</v>
      </c>
      <c r="AO313" s="36">
        <v>72</v>
      </c>
      <c r="AP313" s="72">
        <f t="shared" si="796"/>
        <v>2</v>
      </c>
      <c r="AQ313" s="49">
        <f>_xlfn.IFNA(VLOOKUP($I313,'ประกาศราคาZ-Makro'!$A:$K,11,FALSE),0)</f>
        <v>0</v>
      </c>
      <c r="AR313" s="47">
        <v>61</v>
      </c>
      <c r="AS313" s="36">
        <v>61</v>
      </c>
      <c r="AT313" s="50">
        <f t="shared" si="981"/>
        <v>0</v>
      </c>
      <c r="AU313" s="49">
        <f>_xlfn.IFNA(VLOOKUP($I313,'ประกาศราคาZ-Makro'!$A:$L,12,FALSE),0)</f>
        <v>0</v>
      </c>
      <c r="AV313" s="47">
        <v>55</v>
      </c>
      <c r="AW313" s="36">
        <v>58</v>
      </c>
      <c r="AX313" s="50">
        <f t="shared" si="797"/>
        <v>3</v>
      </c>
      <c r="AY313" s="49">
        <f>_xlfn.IFNA(VLOOKUP($I313,'ประกาศราคาZ-Makro'!$A:$M,13,FALSE),0)</f>
        <v>0</v>
      </c>
      <c r="AZ313" s="47">
        <v>55</v>
      </c>
      <c r="BA313" s="36">
        <v>58</v>
      </c>
      <c r="BB313" s="50">
        <f t="shared" si="700"/>
        <v>3</v>
      </c>
      <c r="BC313" s="76"/>
      <c r="BD313" s="2"/>
    </row>
    <row r="314" spans="1:56" x14ac:dyDescent="0.4">
      <c r="A314" s="2" t="s">
        <v>1038</v>
      </c>
      <c r="B314" s="2" t="s">
        <v>1035</v>
      </c>
      <c r="C314" s="2" t="s">
        <v>1049</v>
      </c>
      <c r="D314" s="2" t="s">
        <v>1064</v>
      </c>
      <c r="E314" s="45" t="s">
        <v>844</v>
      </c>
      <c r="F314" s="46"/>
      <c r="G314" s="42" t="s">
        <v>845</v>
      </c>
      <c r="H314" s="34" t="s">
        <v>43</v>
      </c>
      <c r="I314" s="35"/>
      <c r="J314" s="56">
        <v>0</v>
      </c>
      <c r="K314" s="49">
        <f>_xlfn.IFNA(VLOOKUP($I314,'ประกาศราคาZ-Makro'!$A:$K,4,FALSE),0)</f>
        <v>0</v>
      </c>
      <c r="L314" s="47">
        <v>54</v>
      </c>
      <c r="M314" s="36">
        <v>58</v>
      </c>
      <c r="N314" s="50">
        <f t="shared" si="923"/>
        <v>4</v>
      </c>
      <c r="O314" s="49">
        <f>_xlfn.IFNA(VLOOKUP($I314,'ประกาศราคาZ-Makro'!$A:$K,5,FALSE),0)</f>
        <v>0</v>
      </c>
      <c r="P314" s="47">
        <v>54</v>
      </c>
      <c r="Q314" s="36">
        <v>58</v>
      </c>
      <c r="R314" s="50">
        <f t="shared" si="979"/>
        <v>4</v>
      </c>
      <c r="S314" s="49">
        <f>_xlfn.IFNA(VLOOKUP($I314,'ประกาศราคาZ-Makro'!$A:$K,6,FALSE),0)</f>
        <v>0</v>
      </c>
      <c r="T314" s="47">
        <v>61</v>
      </c>
      <c r="U314" s="36">
        <v>64</v>
      </c>
      <c r="V314" s="50">
        <f t="shared" si="1007"/>
        <v>3</v>
      </c>
      <c r="W314" s="49">
        <f>_xlfn.IFNA(VLOOKUP($I314,'ประกาศราคาZ-Makro'!$A:$K,7,FALSE),0)</f>
        <v>0</v>
      </c>
      <c r="X314" s="47">
        <v>56</v>
      </c>
      <c r="Y314" s="36">
        <v>58</v>
      </c>
      <c r="Z314" s="50">
        <f t="shared" si="936"/>
        <v>2</v>
      </c>
      <c r="AA314" s="49">
        <f>_xlfn.IFNA(VLOOKUP($I314,'ประกาศราคาZ-Makro'!$A:$K,8,FALSE),0)</f>
        <v>0</v>
      </c>
      <c r="AB314" s="47">
        <v>56</v>
      </c>
      <c r="AC314" s="36">
        <v>58</v>
      </c>
      <c r="AD314" s="50">
        <f t="shared" si="937"/>
        <v>2</v>
      </c>
      <c r="AE314" s="49">
        <f>_xlfn.IFNA(VLOOKUP($I314,'ประกาศราคาZ-Makro'!$A:$K,9,FALSE),0)</f>
        <v>0</v>
      </c>
      <c r="AF314" s="47">
        <v>0</v>
      </c>
      <c r="AG314" s="36">
        <v>0</v>
      </c>
      <c r="AH314" s="50">
        <f t="shared" si="980"/>
        <v>0</v>
      </c>
      <c r="AI314" s="49">
        <f>_xlfn.IFNA(VLOOKUP($I314,'ประกาศราคาZ-Makro'!$A:$K,9,FALSE),0)</f>
        <v>0</v>
      </c>
      <c r="AJ314" s="47"/>
      <c r="AK314" s="36"/>
      <c r="AL314" s="50">
        <f t="shared" si="774"/>
        <v>0</v>
      </c>
      <c r="AM314" s="49">
        <f>_xlfn.IFNA(VLOOKUP($I314,'ประกาศราคาZ-Makro'!$A:$K,10,FALSE),0)</f>
        <v>0</v>
      </c>
      <c r="AN314" s="47">
        <v>48</v>
      </c>
      <c r="AO314" s="36">
        <v>48</v>
      </c>
      <c r="AP314" s="72">
        <f t="shared" si="796"/>
        <v>0</v>
      </c>
      <c r="AQ314" s="49">
        <f>_xlfn.IFNA(VLOOKUP($I314,'ประกาศราคาZ-Makro'!$A:$K,11,FALSE),0)</f>
        <v>0</v>
      </c>
      <c r="AR314" s="47">
        <v>0</v>
      </c>
      <c r="AS314" s="36">
        <v>0</v>
      </c>
      <c r="AT314" s="50">
        <f t="shared" si="981"/>
        <v>0</v>
      </c>
      <c r="AU314" s="49">
        <f>_xlfn.IFNA(VLOOKUP($I314,'ประกาศราคาZ-Makro'!$A:$L,12,FALSE),0)</f>
        <v>0</v>
      </c>
      <c r="AV314" s="47">
        <v>55</v>
      </c>
      <c r="AW314" s="36">
        <v>58</v>
      </c>
      <c r="AX314" s="50">
        <f t="shared" si="797"/>
        <v>3</v>
      </c>
      <c r="AY314" s="49">
        <f>_xlfn.IFNA(VLOOKUP($I314,'ประกาศราคาZ-Makro'!$A:$M,13,FALSE),0)</f>
        <v>0</v>
      </c>
      <c r="AZ314" s="47">
        <v>55</v>
      </c>
      <c r="BA314" s="36">
        <v>58</v>
      </c>
      <c r="BB314" s="50">
        <f t="shared" si="700"/>
        <v>3</v>
      </c>
      <c r="BC314" s="76"/>
      <c r="BD314" s="2"/>
    </row>
    <row r="315" spans="1:56" x14ac:dyDescent="0.4">
      <c r="A315" s="2" t="s">
        <v>1038</v>
      </c>
      <c r="B315" s="2" t="s">
        <v>1035</v>
      </c>
      <c r="C315" s="2" t="s">
        <v>1049</v>
      </c>
      <c r="D315" s="2" t="s">
        <v>1064</v>
      </c>
      <c r="E315" s="45" t="s">
        <v>1431</v>
      </c>
      <c r="F315" s="73"/>
      <c r="G315" s="42" t="s">
        <v>1432</v>
      </c>
      <c r="H315" s="48" t="s">
        <v>43</v>
      </c>
      <c r="I315" s="35"/>
      <c r="J315" s="56">
        <v>0</v>
      </c>
      <c r="K315" s="49">
        <f>_xlfn.IFNA(VLOOKUP($I315,'ประกาศราคาZ-Makro'!$A:$K,4,FALSE),0)</f>
        <v>0</v>
      </c>
      <c r="L315" s="47">
        <v>61</v>
      </c>
      <c r="M315" s="36">
        <v>65</v>
      </c>
      <c r="N315" s="50">
        <f t="shared" ref="N315" si="1055">IFERROR(IF(M315=0,0,M315-L315),0)</f>
        <v>4</v>
      </c>
      <c r="O315" s="49">
        <f>_xlfn.IFNA(VLOOKUP($I315,'ประกาศราคาZ-Makro'!$A:$K,5,FALSE),0)</f>
        <v>0</v>
      </c>
      <c r="P315" s="47">
        <v>57</v>
      </c>
      <c r="Q315" s="36">
        <v>61</v>
      </c>
      <c r="R315" s="50">
        <f t="shared" ref="R315" si="1056">IFERROR(IF(Q315=0,0,Q315-P315),0)</f>
        <v>4</v>
      </c>
      <c r="S315" s="49">
        <f>_xlfn.IFNA(VLOOKUP($I315,'ประกาศราคาZ-Makro'!$A:$K,6,FALSE),0)</f>
        <v>0</v>
      </c>
      <c r="T315" s="47">
        <v>0</v>
      </c>
      <c r="U315" s="36">
        <v>0</v>
      </c>
      <c r="V315" s="50">
        <f t="shared" ref="V315" si="1057">IFERROR(IF(U315=0,0,U315-T315),0)</f>
        <v>0</v>
      </c>
      <c r="W315" s="49">
        <f>_xlfn.IFNA(VLOOKUP($I315,'ประกาศราคาZ-Makro'!$A:$K,7,FALSE),0)</f>
        <v>0</v>
      </c>
      <c r="X315" s="47">
        <v>0</v>
      </c>
      <c r="Y315" s="36">
        <v>0</v>
      </c>
      <c r="Z315" s="50">
        <f t="shared" ref="Z315" si="1058">IFERROR(IF(Y315=0,0,Y315-X315),0)</f>
        <v>0</v>
      </c>
      <c r="AA315" s="49">
        <f>_xlfn.IFNA(VLOOKUP($I315,'ประกาศราคาZ-Makro'!$A:$K,8,FALSE),0)</f>
        <v>0</v>
      </c>
      <c r="AB315" s="47">
        <v>0</v>
      </c>
      <c r="AC315" s="36">
        <v>0</v>
      </c>
      <c r="AD315" s="50">
        <f t="shared" ref="AD315" si="1059">IFERROR(IF(AC315=0,0,AC315-AB315),0)</f>
        <v>0</v>
      </c>
      <c r="AE315" s="49">
        <f>_xlfn.IFNA(VLOOKUP($I315,'ประกาศราคาZ-Makro'!$A:$K,9,FALSE),0)</f>
        <v>0</v>
      </c>
      <c r="AF315" s="47">
        <v>0</v>
      </c>
      <c r="AG315" s="36">
        <v>0</v>
      </c>
      <c r="AH315" s="50">
        <f t="shared" ref="AH315" si="1060">IFERROR(IF(AG315=0,0,AG315-AF315),0)</f>
        <v>0</v>
      </c>
      <c r="AI315" s="49">
        <f>_xlfn.IFNA(VLOOKUP($I315,'ประกาศราคาZ-Makro'!$A:$K,9,FALSE),0)</f>
        <v>0</v>
      </c>
      <c r="AJ315" s="47"/>
      <c r="AK315" s="36"/>
      <c r="AL315" s="50">
        <f t="shared" si="774"/>
        <v>0</v>
      </c>
      <c r="AM315" s="49">
        <f>_xlfn.IFNA(VLOOKUP($I315,'ประกาศราคาZ-Makro'!$A:$K,10,FALSE),0)</f>
        <v>0</v>
      </c>
      <c r="AN315" s="47">
        <v>0</v>
      </c>
      <c r="AO315" s="36">
        <v>0</v>
      </c>
      <c r="AP315" s="72">
        <f t="shared" ref="AP315:AP393" si="1061">IFERROR(IF(AO315=0,0,AO315-AN315),0)</f>
        <v>0</v>
      </c>
      <c r="AQ315" s="49">
        <f>_xlfn.IFNA(VLOOKUP($I315,'ประกาศราคาZ-Makro'!$A:$K,11,FALSE),0)</f>
        <v>0</v>
      </c>
      <c r="AR315" s="47">
        <v>0</v>
      </c>
      <c r="AS315" s="36">
        <v>0</v>
      </c>
      <c r="AT315" s="50">
        <f t="shared" ref="AT315" si="1062">IFERROR(IF(AS315=0,0,AS315-AR315),0)</f>
        <v>0</v>
      </c>
      <c r="AU315" s="49">
        <f>_xlfn.IFNA(VLOOKUP($I315,'ประกาศราคาZ-Makro'!$A:$L,12,FALSE),0)</f>
        <v>0</v>
      </c>
      <c r="AV315" s="47">
        <v>56</v>
      </c>
      <c r="AW315" s="36">
        <v>59</v>
      </c>
      <c r="AX315" s="50">
        <f t="shared" ref="AX315" si="1063">IFERROR(IF(AW315=0,0,AW315-AV315),0)</f>
        <v>3</v>
      </c>
      <c r="AY315" s="49">
        <f>_xlfn.IFNA(VLOOKUP($I315,'ประกาศราคาZ-Makro'!$A:$M,13,FALSE),0)</f>
        <v>0</v>
      </c>
      <c r="AZ315" s="47">
        <v>56</v>
      </c>
      <c r="BA315" s="36">
        <v>59</v>
      </c>
      <c r="BB315" s="50">
        <f t="shared" si="700"/>
        <v>3</v>
      </c>
      <c r="BC315" s="76"/>
      <c r="BD315" s="2"/>
    </row>
    <row r="316" spans="1:56" x14ac:dyDescent="0.4">
      <c r="A316" s="2" t="s">
        <v>1038</v>
      </c>
      <c r="B316" s="2" t="s">
        <v>1035</v>
      </c>
      <c r="C316" s="2" t="s">
        <v>1049</v>
      </c>
      <c r="D316" s="2" t="s">
        <v>1064</v>
      </c>
      <c r="E316" s="45" t="s">
        <v>1779</v>
      </c>
      <c r="F316" s="73"/>
      <c r="G316" s="42" t="s">
        <v>1778</v>
      </c>
      <c r="H316" s="48" t="s">
        <v>43</v>
      </c>
      <c r="I316" s="35"/>
      <c r="J316" s="56">
        <v>0</v>
      </c>
      <c r="K316" s="49">
        <f>_xlfn.IFNA(VLOOKUP($I316,'ประกาศราคาZ-Makro'!$A:$K,4,FALSE),0)</f>
        <v>0</v>
      </c>
      <c r="L316" s="47">
        <v>0</v>
      </c>
      <c r="M316" s="36">
        <v>0</v>
      </c>
      <c r="N316" s="50">
        <f t="shared" ref="N316" si="1064">IFERROR(IF(M316=0,0,M316-L316),0)</f>
        <v>0</v>
      </c>
      <c r="O316" s="49">
        <f>_xlfn.IFNA(VLOOKUP($I316,'ประกาศราคาZ-Makro'!$A:$K,5,FALSE),0)</f>
        <v>0</v>
      </c>
      <c r="P316" s="47">
        <v>0</v>
      </c>
      <c r="Q316" s="36">
        <v>0</v>
      </c>
      <c r="R316" s="50">
        <f t="shared" ref="R316" si="1065">IFERROR(IF(Q316=0,0,Q316-P316),0)</f>
        <v>0</v>
      </c>
      <c r="S316" s="49">
        <f>_xlfn.IFNA(VLOOKUP($I316,'ประกาศราคาZ-Makro'!$A:$K,6,FALSE),0)</f>
        <v>0</v>
      </c>
      <c r="T316" s="47">
        <v>0</v>
      </c>
      <c r="U316" s="36">
        <v>0</v>
      </c>
      <c r="V316" s="50">
        <f t="shared" ref="V316" si="1066">IFERROR(IF(U316=0,0,U316-T316),0)</f>
        <v>0</v>
      </c>
      <c r="W316" s="49">
        <f>_xlfn.IFNA(VLOOKUP($I316,'ประกาศราคาZ-Makro'!$A:$K,7,FALSE),0)</f>
        <v>0</v>
      </c>
      <c r="X316" s="47">
        <v>0</v>
      </c>
      <c r="Y316" s="36">
        <v>0</v>
      </c>
      <c r="Z316" s="50">
        <f t="shared" ref="Z316" si="1067">IFERROR(IF(Y316=0,0,Y316-X316),0)</f>
        <v>0</v>
      </c>
      <c r="AA316" s="49">
        <f>_xlfn.IFNA(VLOOKUP($I316,'ประกาศราคาZ-Makro'!$A:$K,8,FALSE),0)</f>
        <v>0</v>
      </c>
      <c r="AB316" s="47">
        <v>0</v>
      </c>
      <c r="AC316" s="36">
        <v>0</v>
      </c>
      <c r="AD316" s="50">
        <f t="shared" ref="AD316" si="1068">IFERROR(IF(AC316=0,0,AC316-AB316),0)</f>
        <v>0</v>
      </c>
      <c r="AE316" s="49">
        <f>_xlfn.IFNA(VLOOKUP($I316,'ประกาศราคาZ-Makro'!$A:$K,9,FALSE),0)</f>
        <v>0</v>
      </c>
      <c r="AF316" s="47">
        <v>0</v>
      </c>
      <c r="AG316" s="36">
        <v>0</v>
      </c>
      <c r="AH316" s="50">
        <f t="shared" ref="AH316" si="1069">IFERROR(IF(AG316=0,0,AG316-AF316),0)</f>
        <v>0</v>
      </c>
      <c r="AI316" s="49">
        <f>_xlfn.IFNA(VLOOKUP($I316,'ประกาศราคาZ-Makro'!$A:$K,9,FALSE),0)</f>
        <v>0</v>
      </c>
      <c r="AJ316" s="47"/>
      <c r="AK316" s="36"/>
      <c r="AL316" s="50">
        <f t="shared" si="774"/>
        <v>0</v>
      </c>
      <c r="AM316" s="49">
        <f>_xlfn.IFNA(VLOOKUP($I316,'ประกาศราคาZ-Makro'!$A:$K,10,FALSE),0)</f>
        <v>0</v>
      </c>
      <c r="AN316" s="47">
        <v>70</v>
      </c>
      <c r="AO316" s="36">
        <v>72</v>
      </c>
      <c r="AP316" s="72">
        <f t="shared" ref="AP316" si="1070">IFERROR(IF(AO316=0,0,AO316-AN316),0)</f>
        <v>2</v>
      </c>
      <c r="AQ316" s="49">
        <f>_xlfn.IFNA(VLOOKUP($I316,'ประกาศราคาZ-Makro'!$A:$K,11,FALSE),0)</f>
        <v>0</v>
      </c>
      <c r="AR316" s="47">
        <v>0</v>
      </c>
      <c r="AS316" s="36">
        <v>0</v>
      </c>
      <c r="AT316" s="50">
        <f t="shared" ref="AT316" si="1071">IFERROR(IF(AS316=0,0,AS316-AR316),0)</f>
        <v>0</v>
      </c>
      <c r="AU316" s="49">
        <f>_xlfn.IFNA(VLOOKUP($I316,'ประกาศราคาZ-Makro'!$A:$L,12,FALSE),0)</f>
        <v>0</v>
      </c>
      <c r="AV316" s="47">
        <v>0</v>
      </c>
      <c r="AW316" s="36">
        <v>0</v>
      </c>
      <c r="AX316" s="50">
        <f t="shared" ref="AX316" si="1072">IFERROR(IF(AW316=0,0,AW316-AV316),0)</f>
        <v>0</v>
      </c>
      <c r="AY316" s="49">
        <f>_xlfn.IFNA(VLOOKUP($I316,'ประกาศราคาZ-Makro'!$A:$M,13,FALSE),0)</f>
        <v>0</v>
      </c>
      <c r="AZ316" s="47">
        <v>0</v>
      </c>
      <c r="BA316" s="36">
        <v>0</v>
      </c>
      <c r="BB316" s="50">
        <f t="shared" ref="BB316" si="1073">IFERROR(IF(BA316=0,0,BA316-AZ316),0)</f>
        <v>0</v>
      </c>
      <c r="BC316" s="76"/>
      <c r="BD316" s="2"/>
    </row>
    <row r="317" spans="1:56" x14ac:dyDescent="0.4">
      <c r="A317" s="2" t="s">
        <v>1038</v>
      </c>
      <c r="B317" s="2" t="s">
        <v>1035</v>
      </c>
      <c r="C317" s="2" t="s">
        <v>1049</v>
      </c>
      <c r="D317" s="2" t="s">
        <v>1064</v>
      </c>
      <c r="E317" s="45" t="s">
        <v>1628</v>
      </c>
      <c r="F317" s="73"/>
      <c r="G317" s="42" t="s">
        <v>1630</v>
      </c>
      <c r="H317" s="48" t="s">
        <v>43</v>
      </c>
      <c r="I317" s="35"/>
      <c r="J317" s="56">
        <v>0</v>
      </c>
      <c r="K317" s="49">
        <f>_xlfn.IFNA(VLOOKUP($I317,'ประกาศราคาZ-Makro'!$A:$K,4,FALSE),0)</f>
        <v>0</v>
      </c>
      <c r="L317" s="47">
        <v>59</v>
      </c>
      <c r="M317" s="36">
        <v>63</v>
      </c>
      <c r="N317" s="50">
        <f t="shared" ref="N317" si="1074">IFERROR(IF(M317=0,0,M317-L317),0)</f>
        <v>4</v>
      </c>
      <c r="O317" s="49">
        <f>_xlfn.IFNA(VLOOKUP($I317,'ประกาศราคาZ-Makro'!$A:$K,5,FALSE),0)</f>
        <v>0</v>
      </c>
      <c r="P317" s="47">
        <v>57</v>
      </c>
      <c r="Q317" s="36">
        <v>61</v>
      </c>
      <c r="R317" s="50">
        <f t="shared" ref="R317" si="1075">IFERROR(IF(Q317=0,0,Q317-P317),0)</f>
        <v>4</v>
      </c>
      <c r="S317" s="49">
        <f>_xlfn.IFNA(VLOOKUP($I317,'ประกาศราคาZ-Makro'!$A:$K,6,FALSE),0)</f>
        <v>0</v>
      </c>
      <c r="T317" s="47">
        <v>0</v>
      </c>
      <c r="U317" s="36">
        <v>0</v>
      </c>
      <c r="V317" s="50">
        <f t="shared" ref="V317" si="1076">IFERROR(IF(U317=0,0,U317-T317),0)</f>
        <v>0</v>
      </c>
      <c r="W317" s="49">
        <f>_xlfn.IFNA(VLOOKUP($I317,'ประกาศราคาZ-Makro'!$A:$K,7,FALSE),0)</f>
        <v>0</v>
      </c>
      <c r="X317" s="47">
        <v>0</v>
      </c>
      <c r="Y317" s="36">
        <v>0</v>
      </c>
      <c r="Z317" s="50">
        <f t="shared" ref="Z317" si="1077">IFERROR(IF(Y317=0,0,Y317-X317),0)</f>
        <v>0</v>
      </c>
      <c r="AA317" s="49">
        <f>_xlfn.IFNA(VLOOKUP($I317,'ประกาศราคาZ-Makro'!$A:$K,8,FALSE),0)</f>
        <v>0</v>
      </c>
      <c r="AB317" s="47">
        <v>0</v>
      </c>
      <c r="AC317" s="36">
        <v>0</v>
      </c>
      <c r="AD317" s="50">
        <f t="shared" ref="AD317" si="1078">IFERROR(IF(AC317=0,0,AC317-AB317),0)</f>
        <v>0</v>
      </c>
      <c r="AE317" s="49">
        <f>_xlfn.IFNA(VLOOKUP($I317,'ประกาศราคาZ-Makro'!$A:$K,9,FALSE),0)</f>
        <v>0</v>
      </c>
      <c r="AF317" s="47">
        <v>0</v>
      </c>
      <c r="AG317" s="36">
        <v>0</v>
      </c>
      <c r="AH317" s="50">
        <f t="shared" ref="AH317" si="1079">IFERROR(IF(AG317=0,0,AG317-AF317),0)</f>
        <v>0</v>
      </c>
      <c r="AI317" s="49">
        <f>_xlfn.IFNA(VLOOKUP($I317,'ประกาศราคาZ-Makro'!$A:$K,9,FALSE),0)</f>
        <v>0</v>
      </c>
      <c r="AJ317" s="47"/>
      <c r="AK317" s="36"/>
      <c r="AL317" s="50">
        <f t="shared" si="774"/>
        <v>0</v>
      </c>
      <c r="AM317" s="49">
        <f>_xlfn.IFNA(VLOOKUP($I317,'ประกาศราคาZ-Makro'!$A:$K,10,FALSE),0)</f>
        <v>0</v>
      </c>
      <c r="AN317" s="47">
        <v>70</v>
      </c>
      <c r="AO317" s="36">
        <v>72</v>
      </c>
      <c r="AP317" s="72">
        <f t="shared" si="1061"/>
        <v>2</v>
      </c>
      <c r="AQ317" s="49">
        <f>_xlfn.IFNA(VLOOKUP($I317,'ประกาศราคาZ-Makro'!$A:$K,11,FALSE),0)</f>
        <v>0</v>
      </c>
      <c r="AR317" s="47">
        <v>0</v>
      </c>
      <c r="AS317" s="36">
        <v>0</v>
      </c>
      <c r="AT317" s="50">
        <f t="shared" ref="AT317" si="1080">IFERROR(IF(AS317=0,0,AS317-AR317),0)</f>
        <v>0</v>
      </c>
      <c r="AU317" s="49">
        <f>_xlfn.IFNA(VLOOKUP($I317,'ประกาศราคาZ-Makro'!$A:$L,12,FALSE),0)</f>
        <v>0</v>
      </c>
      <c r="AV317" s="47">
        <v>0</v>
      </c>
      <c r="AW317" s="36">
        <v>0</v>
      </c>
      <c r="AX317" s="50">
        <f t="shared" ref="AX317" si="1081">IFERROR(IF(AW317=0,0,AW317-AV317),0)</f>
        <v>0</v>
      </c>
      <c r="AY317" s="49">
        <f>_xlfn.IFNA(VLOOKUP($I317,'ประกาศราคาZ-Makro'!$A:$M,13,FALSE),0)</f>
        <v>0</v>
      </c>
      <c r="AZ317" s="47">
        <v>0</v>
      </c>
      <c r="BA317" s="36">
        <v>0</v>
      </c>
      <c r="BB317" s="50">
        <f t="shared" ref="BB317" si="1082">IFERROR(IF(BA317=0,0,BA317-AZ317),0)</f>
        <v>0</v>
      </c>
      <c r="BC317" s="76"/>
      <c r="BD317" s="2"/>
    </row>
    <row r="318" spans="1:56" x14ac:dyDescent="0.4">
      <c r="A318" s="2" t="s">
        <v>1038</v>
      </c>
      <c r="B318" s="2" t="s">
        <v>1035</v>
      </c>
      <c r="C318" s="2" t="s">
        <v>1049</v>
      </c>
      <c r="D318" s="2" t="s">
        <v>1064</v>
      </c>
      <c r="E318" s="45" t="s">
        <v>1629</v>
      </c>
      <c r="F318" s="73"/>
      <c r="G318" s="42" t="s">
        <v>1631</v>
      </c>
      <c r="H318" s="48" t="s">
        <v>43</v>
      </c>
      <c r="I318" s="35"/>
      <c r="J318" s="56">
        <v>0</v>
      </c>
      <c r="K318" s="49">
        <f>_xlfn.IFNA(VLOOKUP($I318,'ประกาศราคาZ-Makro'!$A:$K,4,FALSE),0)</f>
        <v>0</v>
      </c>
      <c r="L318" s="47">
        <v>0</v>
      </c>
      <c r="M318" s="36">
        <v>0</v>
      </c>
      <c r="N318" s="50">
        <f t="shared" ref="N318:N319" si="1083">IFERROR(IF(M318=0,0,M318-L318),0)</f>
        <v>0</v>
      </c>
      <c r="O318" s="49">
        <f>_xlfn.IFNA(VLOOKUP($I318,'ประกาศราคาZ-Makro'!$A:$K,5,FALSE),0)</f>
        <v>0</v>
      </c>
      <c r="P318" s="47">
        <v>0</v>
      </c>
      <c r="Q318" s="36">
        <v>0</v>
      </c>
      <c r="R318" s="50">
        <f t="shared" ref="R318:R319" si="1084">IFERROR(IF(Q318=0,0,Q318-P318),0)</f>
        <v>0</v>
      </c>
      <c r="S318" s="49">
        <f>_xlfn.IFNA(VLOOKUP($I318,'ประกาศราคาZ-Makro'!$A:$K,6,FALSE),0)</f>
        <v>0</v>
      </c>
      <c r="T318" s="47">
        <v>0</v>
      </c>
      <c r="U318" s="36">
        <v>0</v>
      </c>
      <c r="V318" s="50">
        <f t="shared" ref="V318:V319" si="1085">IFERROR(IF(U318=0,0,U318-T318),0)</f>
        <v>0</v>
      </c>
      <c r="W318" s="49">
        <f>_xlfn.IFNA(VLOOKUP($I318,'ประกาศราคาZ-Makro'!$A:$K,7,FALSE),0)</f>
        <v>0</v>
      </c>
      <c r="X318" s="47">
        <v>0</v>
      </c>
      <c r="Y318" s="36">
        <v>0</v>
      </c>
      <c r="Z318" s="50">
        <f t="shared" ref="Z318:Z319" si="1086">IFERROR(IF(Y318=0,0,Y318-X318),0)</f>
        <v>0</v>
      </c>
      <c r="AA318" s="49">
        <f>_xlfn.IFNA(VLOOKUP($I318,'ประกาศราคาZ-Makro'!$A:$K,8,FALSE),0)</f>
        <v>0</v>
      </c>
      <c r="AB318" s="47">
        <v>0</v>
      </c>
      <c r="AC318" s="36">
        <v>0</v>
      </c>
      <c r="AD318" s="50">
        <f t="shared" ref="AD318:AD319" si="1087">IFERROR(IF(AC318=0,0,AC318-AB318),0)</f>
        <v>0</v>
      </c>
      <c r="AE318" s="49">
        <f>_xlfn.IFNA(VLOOKUP($I318,'ประกาศราคาZ-Makro'!$A:$K,9,FALSE),0)</f>
        <v>0</v>
      </c>
      <c r="AF318" s="47">
        <v>0</v>
      </c>
      <c r="AG318" s="36">
        <v>0</v>
      </c>
      <c r="AH318" s="50">
        <f t="shared" ref="AH318:AH319" si="1088">IFERROR(IF(AG318=0,0,AG318-AF318),0)</f>
        <v>0</v>
      </c>
      <c r="AI318" s="49">
        <f>_xlfn.IFNA(VLOOKUP($I318,'ประกาศราคาZ-Makro'!$A:$K,9,FALSE),0)</f>
        <v>0</v>
      </c>
      <c r="AJ318" s="47"/>
      <c r="AK318" s="36"/>
      <c r="AL318" s="50">
        <f t="shared" si="774"/>
        <v>0</v>
      </c>
      <c r="AM318" s="49">
        <f>_xlfn.IFNA(VLOOKUP($I318,'ประกาศราคาZ-Makro'!$A:$K,10,FALSE),0)</f>
        <v>0</v>
      </c>
      <c r="AN318" s="47">
        <v>70</v>
      </c>
      <c r="AO318" s="36">
        <v>72</v>
      </c>
      <c r="AP318" s="72">
        <f t="shared" si="1061"/>
        <v>2</v>
      </c>
      <c r="AQ318" s="49">
        <f>_xlfn.IFNA(VLOOKUP($I318,'ประกาศราคาZ-Makro'!$A:$K,11,FALSE),0)</f>
        <v>0</v>
      </c>
      <c r="AR318" s="47">
        <v>0</v>
      </c>
      <c r="AS318" s="36">
        <v>0</v>
      </c>
      <c r="AT318" s="50">
        <f t="shared" ref="AT318:AT319" si="1089">IFERROR(IF(AS318=0,0,AS318-AR318),0)</f>
        <v>0</v>
      </c>
      <c r="AU318" s="49">
        <f>_xlfn.IFNA(VLOOKUP($I318,'ประกาศราคาZ-Makro'!$A:$L,12,FALSE),0)</f>
        <v>0</v>
      </c>
      <c r="AV318" s="47">
        <v>0</v>
      </c>
      <c r="AW318" s="36">
        <v>0</v>
      </c>
      <c r="AX318" s="50">
        <f t="shared" ref="AX318:AX319" si="1090">IFERROR(IF(AW318=0,0,AW318-AV318),0)</f>
        <v>0</v>
      </c>
      <c r="AY318" s="49">
        <f>_xlfn.IFNA(VLOOKUP($I318,'ประกาศราคาZ-Makro'!$A:$M,13,FALSE),0)</f>
        <v>0</v>
      </c>
      <c r="AZ318" s="47">
        <v>0</v>
      </c>
      <c r="BA318" s="36">
        <v>0</v>
      </c>
      <c r="BB318" s="50">
        <f t="shared" ref="BB318:BB319" si="1091">IFERROR(IF(BA318=0,0,BA318-AZ318),0)</f>
        <v>0</v>
      </c>
      <c r="BC318" s="76"/>
      <c r="BD318" s="2"/>
    </row>
    <row r="319" spans="1:56" x14ac:dyDescent="0.4">
      <c r="A319" s="2" t="s">
        <v>1038</v>
      </c>
      <c r="B319" s="2" t="s">
        <v>1035</v>
      </c>
      <c r="C319" s="2" t="s">
        <v>1037</v>
      </c>
      <c r="D319" s="2" t="s">
        <v>1042</v>
      </c>
      <c r="E319" s="45" t="s">
        <v>1704</v>
      </c>
      <c r="F319" s="73" t="s">
        <v>112</v>
      </c>
      <c r="G319" s="42" t="s">
        <v>1727</v>
      </c>
      <c r="H319" s="48" t="s">
        <v>43</v>
      </c>
      <c r="I319" s="35"/>
      <c r="J319" s="56">
        <v>0</v>
      </c>
      <c r="K319" s="49">
        <f>_xlfn.IFNA(VLOOKUP($I319,'ประกาศราคาZ-Makro'!$A:$K,4,FALSE),0)</f>
        <v>0</v>
      </c>
      <c r="L319" s="47">
        <v>60</v>
      </c>
      <c r="M319" s="36">
        <v>64</v>
      </c>
      <c r="N319" s="50">
        <f t="shared" si="1083"/>
        <v>4</v>
      </c>
      <c r="O319" s="49">
        <f>_xlfn.IFNA(VLOOKUP($I319,'ประกาศราคาZ-Makro'!$A:$K,5,FALSE),0)</f>
        <v>0</v>
      </c>
      <c r="P319" s="47">
        <v>60</v>
      </c>
      <c r="Q319" s="36">
        <v>64</v>
      </c>
      <c r="R319" s="50">
        <f t="shared" si="1084"/>
        <v>4</v>
      </c>
      <c r="S319" s="49">
        <f>_xlfn.IFNA(VLOOKUP($I319,'ประกาศราคาZ-Makro'!$A:$K,6,FALSE),0)</f>
        <v>0</v>
      </c>
      <c r="T319" s="47">
        <v>61</v>
      </c>
      <c r="U319" s="36">
        <v>64</v>
      </c>
      <c r="V319" s="50">
        <f t="shared" si="1085"/>
        <v>3</v>
      </c>
      <c r="W319" s="49">
        <f>_xlfn.IFNA(VLOOKUP($I319,'ประกาศราคาZ-Makro'!$A:$K,7,FALSE),0)</f>
        <v>0</v>
      </c>
      <c r="X319" s="47">
        <v>56</v>
      </c>
      <c r="Y319" s="36">
        <v>58</v>
      </c>
      <c r="Z319" s="50">
        <f t="shared" si="1086"/>
        <v>2</v>
      </c>
      <c r="AA319" s="49">
        <f>_xlfn.IFNA(VLOOKUP($I319,'ประกาศราคาZ-Makro'!$A:$K,8,FALSE),0)</f>
        <v>0</v>
      </c>
      <c r="AB319" s="47">
        <v>56</v>
      </c>
      <c r="AC319" s="36">
        <v>58</v>
      </c>
      <c r="AD319" s="50">
        <f t="shared" si="1087"/>
        <v>2</v>
      </c>
      <c r="AE319" s="49">
        <f>_xlfn.IFNA(VLOOKUP($I319,'ประกาศราคาZ-Makro'!$A:$K,9,FALSE),0)</f>
        <v>0</v>
      </c>
      <c r="AF319" s="47">
        <v>47</v>
      </c>
      <c r="AG319" s="36">
        <v>49</v>
      </c>
      <c r="AH319" s="50">
        <f t="shared" si="1088"/>
        <v>2</v>
      </c>
      <c r="AI319" s="49">
        <f>_xlfn.IFNA(VLOOKUP($I319,'ประกาศราคาZ-Makro'!$A:$K,9,FALSE),0)</f>
        <v>0</v>
      </c>
      <c r="AJ319" s="47"/>
      <c r="AK319" s="36"/>
      <c r="AL319" s="50">
        <f t="shared" si="774"/>
        <v>0</v>
      </c>
      <c r="AM319" s="49">
        <f>_xlfn.IFNA(VLOOKUP($I319,'ประกาศราคาZ-Makro'!$A:$K,10,FALSE),0)</f>
        <v>0</v>
      </c>
      <c r="AN319" s="47">
        <v>70</v>
      </c>
      <c r="AO319" s="36">
        <v>72</v>
      </c>
      <c r="AP319" s="72">
        <f t="shared" si="1061"/>
        <v>2</v>
      </c>
      <c r="AQ319" s="49">
        <f>_xlfn.IFNA(VLOOKUP($I319,'ประกาศราคาZ-Makro'!$A:$K,11,FALSE),0)</f>
        <v>0</v>
      </c>
      <c r="AR319" s="47">
        <v>64</v>
      </c>
      <c r="AS319" s="36">
        <v>64</v>
      </c>
      <c r="AT319" s="50">
        <f t="shared" si="1089"/>
        <v>0</v>
      </c>
      <c r="AU319" s="49">
        <f>_xlfn.IFNA(VLOOKUP($I319,'ประกาศราคาZ-Makro'!$A:$L,12,FALSE),0)</f>
        <v>0</v>
      </c>
      <c r="AV319" s="47">
        <v>56</v>
      </c>
      <c r="AW319" s="36">
        <v>59</v>
      </c>
      <c r="AX319" s="50">
        <f t="shared" si="1090"/>
        <v>3</v>
      </c>
      <c r="AY319" s="49">
        <f>_xlfn.IFNA(VLOOKUP($I319,'ประกาศราคาZ-Makro'!$A:$M,13,FALSE),0)</f>
        <v>0</v>
      </c>
      <c r="AZ319" s="47">
        <v>56</v>
      </c>
      <c r="BA319" s="36">
        <v>59</v>
      </c>
      <c r="BB319" s="50">
        <f t="shared" si="1091"/>
        <v>3</v>
      </c>
      <c r="BC319" s="76"/>
      <c r="BD319" s="2"/>
    </row>
    <row r="320" spans="1:56" x14ac:dyDescent="0.4">
      <c r="A320" s="2" t="s">
        <v>1038</v>
      </c>
      <c r="B320" s="2" t="s">
        <v>1035</v>
      </c>
      <c r="C320" s="2" t="s">
        <v>1049</v>
      </c>
      <c r="D320" s="2" t="s">
        <v>1064</v>
      </c>
      <c r="E320" s="45" t="s">
        <v>888</v>
      </c>
      <c r="F320" s="46"/>
      <c r="G320" s="42" t="s">
        <v>889</v>
      </c>
      <c r="H320" s="48" t="s">
        <v>43</v>
      </c>
      <c r="I320" s="35"/>
      <c r="J320" s="56">
        <v>0</v>
      </c>
      <c r="K320" s="49">
        <f>_xlfn.IFNA(VLOOKUP($I320,'ประกาศราคาZ-Makro'!$A:$K,4,FALSE),0)</f>
        <v>0</v>
      </c>
      <c r="L320" s="47">
        <v>54</v>
      </c>
      <c r="M320" s="36">
        <v>58</v>
      </c>
      <c r="N320" s="50">
        <f t="shared" si="923"/>
        <v>4</v>
      </c>
      <c r="O320" s="49">
        <f>_xlfn.IFNA(VLOOKUP($I320,'ประกาศราคาZ-Makro'!$A:$K,5,FALSE),0)</f>
        <v>0</v>
      </c>
      <c r="P320" s="47">
        <v>0</v>
      </c>
      <c r="Q320" s="36">
        <v>0</v>
      </c>
      <c r="R320" s="50">
        <f t="shared" si="979"/>
        <v>0</v>
      </c>
      <c r="S320" s="49">
        <f>_xlfn.IFNA(VLOOKUP($I320,'ประกาศราคาZ-Makro'!$A:$K,6,FALSE),0)</f>
        <v>0</v>
      </c>
      <c r="T320" s="47">
        <v>47</v>
      </c>
      <c r="U320" s="36">
        <v>50</v>
      </c>
      <c r="V320" s="50">
        <f t="shared" si="1007"/>
        <v>3</v>
      </c>
      <c r="W320" s="49">
        <f>_xlfn.IFNA(VLOOKUP($I320,'ประกาศราคาZ-Makro'!$A:$K,7,FALSE),0)</f>
        <v>0</v>
      </c>
      <c r="X320" s="47">
        <v>51</v>
      </c>
      <c r="Y320" s="36">
        <v>53</v>
      </c>
      <c r="Z320" s="50">
        <f t="shared" si="936"/>
        <v>2</v>
      </c>
      <c r="AA320" s="49">
        <f>_xlfn.IFNA(VLOOKUP($I320,'ประกาศราคาZ-Makro'!$A:$K,8,FALSE),0)</f>
        <v>0</v>
      </c>
      <c r="AB320" s="47">
        <v>51</v>
      </c>
      <c r="AC320" s="36">
        <v>53</v>
      </c>
      <c r="AD320" s="50">
        <f t="shared" si="937"/>
        <v>2</v>
      </c>
      <c r="AE320" s="49">
        <f>_xlfn.IFNA(VLOOKUP($I320,'ประกาศราคาZ-Makro'!$A:$K,9,FALSE),0)</f>
        <v>0</v>
      </c>
      <c r="AF320" s="47">
        <v>0</v>
      </c>
      <c r="AG320" s="36">
        <v>0</v>
      </c>
      <c r="AH320" s="50">
        <f t="shared" si="980"/>
        <v>0</v>
      </c>
      <c r="AI320" s="49">
        <f>_xlfn.IFNA(VLOOKUP($I320,'ประกาศราคาZ-Makro'!$A:$K,9,FALSE),0)</f>
        <v>0</v>
      </c>
      <c r="AJ320" s="47"/>
      <c r="AK320" s="36"/>
      <c r="AL320" s="50">
        <f t="shared" si="774"/>
        <v>0</v>
      </c>
      <c r="AM320" s="49">
        <f>_xlfn.IFNA(VLOOKUP($I320,'ประกาศราคาZ-Makro'!$A:$K,10,FALSE),0)</f>
        <v>0</v>
      </c>
      <c r="AN320" s="47">
        <v>56</v>
      </c>
      <c r="AO320" s="36">
        <v>70</v>
      </c>
      <c r="AP320" s="72">
        <f t="shared" si="1061"/>
        <v>14</v>
      </c>
      <c r="AQ320" s="49">
        <f>_xlfn.IFNA(VLOOKUP($I320,'ประกาศราคาZ-Makro'!$A:$K,11,FALSE),0)</f>
        <v>0</v>
      </c>
      <c r="AR320" s="47">
        <v>0</v>
      </c>
      <c r="AS320" s="36">
        <v>0</v>
      </c>
      <c r="AT320" s="50">
        <f t="shared" si="981"/>
        <v>0</v>
      </c>
      <c r="AU320" s="49">
        <f>_xlfn.IFNA(VLOOKUP($I320,'ประกาศราคาZ-Makro'!$A:$L,12,FALSE),0)</f>
        <v>0</v>
      </c>
      <c r="AV320" s="47">
        <v>10</v>
      </c>
      <c r="AW320" s="36">
        <v>10</v>
      </c>
      <c r="AX320" s="50">
        <f t="shared" si="797"/>
        <v>0</v>
      </c>
      <c r="AY320" s="49">
        <f>_xlfn.IFNA(VLOOKUP($I320,'ประกาศราคาZ-Makro'!$A:$M,13,FALSE),0)</f>
        <v>0</v>
      </c>
      <c r="AZ320" s="47">
        <v>10</v>
      </c>
      <c r="BA320" s="36">
        <v>10</v>
      </c>
      <c r="BB320" s="50">
        <f t="shared" si="700"/>
        <v>0</v>
      </c>
      <c r="BC320" s="76"/>
      <c r="BD320" s="2"/>
    </row>
    <row r="321" spans="1:56" x14ac:dyDescent="0.4">
      <c r="A321" s="2" t="s">
        <v>1038</v>
      </c>
      <c r="B321" s="2" t="s">
        <v>1035</v>
      </c>
      <c r="C321" s="2" t="s">
        <v>1049</v>
      </c>
      <c r="D321" s="2" t="s">
        <v>1064</v>
      </c>
      <c r="E321" s="45" t="s">
        <v>788</v>
      </c>
      <c r="F321" s="46"/>
      <c r="G321" s="42" t="s">
        <v>789</v>
      </c>
      <c r="H321" s="48" t="s">
        <v>43</v>
      </c>
      <c r="I321" s="35"/>
      <c r="J321" s="56">
        <v>0</v>
      </c>
      <c r="K321" s="49">
        <f>_xlfn.IFNA(VLOOKUP($I321,'ประกาศราคาZ-Makro'!$A:$K,4,FALSE),0)</f>
        <v>0</v>
      </c>
      <c r="L321" s="47">
        <v>54</v>
      </c>
      <c r="M321" s="63">
        <v>58</v>
      </c>
      <c r="N321" s="50">
        <f t="shared" si="923"/>
        <v>4</v>
      </c>
      <c r="O321" s="49">
        <f>_xlfn.IFNA(VLOOKUP($I321,'ประกาศราคาZ-Makro'!$A:$K,5,FALSE),0)</f>
        <v>0</v>
      </c>
      <c r="P321" s="47">
        <v>0</v>
      </c>
      <c r="Q321" s="63">
        <v>0</v>
      </c>
      <c r="R321" s="50">
        <f t="shared" si="979"/>
        <v>0</v>
      </c>
      <c r="S321" s="49">
        <f>_xlfn.IFNA(VLOOKUP($I321,'ประกาศราคาZ-Makro'!$A:$K,6,FALSE),0)</f>
        <v>0</v>
      </c>
      <c r="T321" s="47">
        <v>0</v>
      </c>
      <c r="U321" s="63">
        <v>0</v>
      </c>
      <c r="V321" s="50">
        <f t="shared" si="1007"/>
        <v>0</v>
      </c>
      <c r="W321" s="49">
        <f>_xlfn.IFNA(VLOOKUP($I321,'ประกาศราคาZ-Makro'!$A:$K,7,FALSE),0)</f>
        <v>0</v>
      </c>
      <c r="X321" s="47">
        <v>0</v>
      </c>
      <c r="Y321" s="63">
        <v>0</v>
      </c>
      <c r="Z321" s="50">
        <f t="shared" si="936"/>
        <v>0</v>
      </c>
      <c r="AA321" s="49">
        <f>_xlfn.IFNA(VLOOKUP($I321,'ประกาศราคาZ-Makro'!$A:$K,8,FALSE),0)</f>
        <v>0</v>
      </c>
      <c r="AB321" s="47">
        <v>0</v>
      </c>
      <c r="AC321" s="63">
        <v>0</v>
      </c>
      <c r="AD321" s="50">
        <f t="shared" si="937"/>
        <v>0</v>
      </c>
      <c r="AE321" s="49">
        <f>_xlfn.IFNA(VLOOKUP($I321,'ประกาศราคาZ-Makro'!$A:$K,9,FALSE),0)</f>
        <v>0</v>
      </c>
      <c r="AF321" s="47">
        <v>0</v>
      </c>
      <c r="AG321" s="63">
        <v>0</v>
      </c>
      <c r="AH321" s="50">
        <f t="shared" si="980"/>
        <v>0</v>
      </c>
      <c r="AI321" s="49">
        <f>_xlfn.IFNA(VLOOKUP($I321,'ประกาศราคาZ-Makro'!$A:$K,9,FALSE),0)</f>
        <v>0</v>
      </c>
      <c r="AJ321" s="47"/>
      <c r="AK321" s="63"/>
      <c r="AL321" s="50">
        <f t="shared" si="774"/>
        <v>0</v>
      </c>
      <c r="AM321" s="49">
        <f>_xlfn.IFNA(VLOOKUP($I321,'ประกาศราคาZ-Makro'!$A:$K,10,FALSE),0)</f>
        <v>0</v>
      </c>
      <c r="AN321" s="47">
        <v>70</v>
      </c>
      <c r="AO321" s="36">
        <v>72</v>
      </c>
      <c r="AP321" s="72">
        <f t="shared" si="1061"/>
        <v>2</v>
      </c>
      <c r="AQ321" s="49">
        <f>_xlfn.IFNA(VLOOKUP($I321,'ประกาศราคาZ-Makro'!$A:$K,11,FALSE),0)</f>
        <v>0</v>
      </c>
      <c r="AR321" s="47">
        <v>0</v>
      </c>
      <c r="AS321" s="63">
        <v>0</v>
      </c>
      <c r="AT321" s="50">
        <f t="shared" si="981"/>
        <v>0</v>
      </c>
      <c r="AU321" s="49">
        <f>_xlfn.IFNA(VLOOKUP($I321,'ประกาศราคาZ-Makro'!$A:$L,12,FALSE),0)</f>
        <v>0</v>
      </c>
      <c r="AV321" s="47">
        <v>0</v>
      </c>
      <c r="AW321" s="63">
        <v>0</v>
      </c>
      <c r="AX321" s="50">
        <f t="shared" si="797"/>
        <v>0</v>
      </c>
      <c r="AY321" s="49">
        <f>_xlfn.IFNA(VLOOKUP($I321,'ประกาศราคาZ-Makro'!$A:$M,13,FALSE),0)</f>
        <v>0</v>
      </c>
      <c r="AZ321" s="47">
        <v>0</v>
      </c>
      <c r="BA321" s="63">
        <v>0</v>
      </c>
      <c r="BB321" s="50">
        <f t="shared" si="700"/>
        <v>0</v>
      </c>
      <c r="BC321" s="76"/>
      <c r="BD321" s="2"/>
    </row>
    <row r="322" spans="1:56" x14ac:dyDescent="0.4">
      <c r="A322" s="2" t="s">
        <v>1038</v>
      </c>
      <c r="B322" s="2" t="s">
        <v>1035</v>
      </c>
      <c r="C322" s="2" t="s">
        <v>1049</v>
      </c>
      <c r="D322" s="2" t="s">
        <v>1084</v>
      </c>
      <c r="E322" s="45" t="s">
        <v>202</v>
      </c>
      <c r="F322" s="46" t="s">
        <v>203</v>
      </c>
      <c r="G322" s="74" t="s">
        <v>204</v>
      </c>
      <c r="H322" s="48" t="s">
        <v>43</v>
      </c>
      <c r="I322" s="35"/>
      <c r="J322" s="56">
        <v>0</v>
      </c>
      <c r="K322" s="49">
        <f>_xlfn.IFNA(VLOOKUP($I322,'ประกาศราคาZ-Makro'!$A:$K,4,FALSE),0)</f>
        <v>0</v>
      </c>
      <c r="L322" s="47">
        <v>0</v>
      </c>
      <c r="M322" s="36">
        <v>0</v>
      </c>
      <c r="N322" s="50">
        <f t="shared" si="923"/>
        <v>0</v>
      </c>
      <c r="O322" s="49">
        <f>_xlfn.IFNA(VLOOKUP($I322,'ประกาศราคาZ-Makro'!$A:$K,5,FALSE),0)</f>
        <v>0</v>
      </c>
      <c r="P322" s="47">
        <v>0</v>
      </c>
      <c r="Q322" s="36">
        <v>0</v>
      </c>
      <c r="R322" s="50">
        <f t="shared" si="979"/>
        <v>0</v>
      </c>
      <c r="S322" s="49">
        <f>_xlfn.IFNA(VLOOKUP($I322,'ประกาศราคาZ-Makro'!$A:$K,6,FALSE),0)</f>
        <v>0</v>
      </c>
      <c r="T322" s="47">
        <v>0</v>
      </c>
      <c r="U322" s="36">
        <v>0</v>
      </c>
      <c r="V322" s="50">
        <f t="shared" si="1007"/>
        <v>0</v>
      </c>
      <c r="W322" s="49">
        <f>_xlfn.IFNA(VLOOKUP($I322,'ประกาศราคาZ-Makro'!$A:$K,7,FALSE),0)</f>
        <v>0</v>
      </c>
      <c r="X322" s="47">
        <v>0</v>
      </c>
      <c r="Y322" s="36">
        <v>0</v>
      </c>
      <c r="Z322" s="50">
        <f t="shared" si="936"/>
        <v>0</v>
      </c>
      <c r="AA322" s="49">
        <f>_xlfn.IFNA(VLOOKUP($I322,'ประกาศราคาZ-Makro'!$A:$K,8,FALSE),0)</f>
        <v>0</v>
      </c>
      <c r="AB322" s="47">
        <v>0</v>
      </c>
      <c r="AC322" s="36">
        <v>0</v>
      </c>
      <c r="AD322" s="50">
        <f t="shared" si="937"/>
        <v>0</v>
      </c>
      <c r="AE322" s="49">
        <f>_xlfn.IFNA(VLOOKUP($I322,'ประกาศราคาZ-Makro'!$A:$K,9,FALSE),0)</f>
        <v>0</v>
      </c>
      <c r="AF322" s="47">
        <v>0</v>
      </c>
      <c r="AG322" s="36">
        <v>0</v>
      </c>
      <c r="AH322" s="50">
        <f t="shared" si="980"/>
        <v>0</v>
      </c>
      <c r="AI322" s="49">
        <f>_xlfn.IFNA(VLOOKUP($I322,'ประกาศราคาZ-Makro'!$A:$K,9,FALSE),0)</f>
        <v>0</v>
      </c>
      <c r="AJ322" s="47"/>
      <c r="AK322" s="36"/>
      <c r="AL322" s="50">
        <f t="shared" si="774"/>
        <v>0</v>
      </c>
      <c r="AM322" s="49">
        <f>_xlfn.IFNA(VLOOKUP($I322,'ประกาศราคาZ-Makro'!$A:$K,10,FALSE),0)</f>
        <v>0</v>
      </c>
      <c r="AN322" s="47">
        <v>0</v>
      </c>
      <c r="AO322" s="36">
        <v>0</v>
      </c>
      <c r="AP322" s="72">
        <f t="shared" si="1061"/>
        <v>0</v>
      </c>
      <c r="AQ322" s="49">
        <f>_xlfn.IFNA(VLOOKUP($I322,'ประกาศราคาZ-Makro'!$A:$K,11,FALSE),0)</f>
        <v>0</v>
      </c>
      <c r="AR322" s="47">
        <v>44</v>
      </c>
      <c r="AS322" s="36">
        <v>44</v>
      </c>
      <c r="AT322" s="50">
        <f t="shared" si="981"/>
        <v>0</v>
      </c>
      <c r="AU322" s="49">
        <f>_xlfn.IFNA(VLOOKUP($I322,'ประกาศราคาZ-Makro'!$A:$L,12,FALSE),0)</f>
        <v>0</v>
      </c>
      <c r="AV322" s="47">
        <v>0</v>
      </c>
      <c r="AW322" s="36">
        <v>0</v>
      </c>
      <c r="AX322" s="50">
        <f t="shared" si="797"/>
        <v>0</v>
      </c>
      <c r="AY322" s="49">
        <f>_xlfn.IFNA(VLOOKUP($I322,'ประกาศราคาZ-Makro'!$A:$M,13,FALSE),0)</f>
        <v>0</v>
      </c>
      <c r="AZ322" s="47">
        <v>0</v>
      </c>
      <c r="BA322" s="36">
        <v>0</v>
      </c>
      <c r="BB322" s="50">
        <f t="shared" si="700"/>
        <v>0</v>
      </c>
      <c r="BC322" s="76"/>
      <c r="BD322" s="2"/>
    </row>
    <row r="323" spans="1:56" x14ac:dyDescent="0.4">
      <c r="A323" s="2" t="s">
        <v>1038</v>
      </c>
      <c r="B323" s="2" t="s">
        <v>1035</v>
      </c>
      <c r="C323" s="2" t="s">
        <v>1049</v>
      </c>
      <c r="D323" s="2" t="s">
        <v>1086</v>
      </c>
      <c r="E323" s="45" t="s">
        <v>224</v>
      </c>
      <c r="F323" s="46"/>
      <c r="G323" s="37" t="s">
        <v>225</v>
      </c>
      <c r="H323" s="34" t="s">
        <v>43</v>
      </c>
      <c r="I323" s="35"/>
      <c r="J323" s="56">
        <v>0</v>
      </c>
      <c r="K323" s="49">
        <f>_xlfn.IFNA(VLOOKUP($I323,'ประกาศราคาZ-Makro'!$A:$K,4,FALSE),0)</f>
        <v>0</v>
      </c>
      <c r="L323" s="47">
        <v>0</v>
      </c>
      <c r="M323" s="36">
        <v>0</v>
      </c>
      <c r="N323" s="50">
        <f t="shared" si="923"/>
        <v>0</v>
      </c>
      <c r="O323" s="49">
        <f>_xlfn.IFNA(VLOOKUP($I323,'ประกาศราคาZ-Makro'!$A:$K,5,FALSE),0)</f>
        <v>0</v>
      </c>
      <c r="P323" s="47">
        <v>0</v>
      </c>
      <c r="Q323" s="36">
        <v>0</v>
      </c>
      <c r="R323" s="50">
        <f t="shared" si="979"/>
        <v>0</v>
      </c>
      <c r="S323" s="49">
        <f>_xlfn.IFNA(VLOOKUP($I323,'ประกาศราคาZ-Makro'!$A:$K,6,FALSE),0)</f>
        <v>0</v>
      </c>
      <c r="T323" s="47">
        <v>0</v>
      </c>
      <c r="U323" s="36">
        <v>0</v>
      </c>
      <c r="V323" s="50">
        <f t="shared" si="1007"/>
        <v>0</v>
      </c>
      <c r="W323" s="49">
        <f>_xlfn.IFNA(VLOOKUP($I323,'ประกาศราคาZ-Makro'!$A:$K,7,FALSE),0)</f>
        <v>0</v>
      </c>
      <c r="X323" s="47">
        <v>0</v>
      </c>
      <c r="Y323" s="36">
        <v>0</v>
      </c>
      <c r="Z323" s="50">
        <f t="shared" si="936"/>
        <v>0</v>
      </c>
      <c r="AA323" s="49">
        <f>_xlfn.IFNA(VLOOKUP($I323,'ประกาศราคาZ-Makro'!$A:$K,8,FALSE),0)</f>
        <v>0</v>
      </c>
      <c r="AB323" s="47">
        <v>0</v>
      </c>
      <c r="AC323" s="36">
        <v>0</v>
      </c>
      <c r="AD323" s="50">
        <f t="shared" si="937"/>
        <v>0</v>
      </c>
      <c r="AE323" s="49">
        <f>_xlfn.IFNA(VLOOKUP($I323,'ประกาศราคาZ-Makro'!$A:$K,9,FALSE),0)</f>
        <v>0</v>
      </c>
      <c r="AF323" s="47">
        <v>0</v>
      </c>
      <c r="AG323" s="36">
        <v>0</v>
      </c>
      <c r="AH323" s="50">
        <f t="shared" si="980"/>
        <v>0</v>
      </c>
      <c r="AI323" s="49">
        <f>_xlfn.IFNA(VLOOKUP($I323,'ประกาศราคาZ-Makro'!$A:$K,9,FALSE),0)</f>
        <v>0</v>
      </c>
      <c r="AJ323" s="47"/>
      <c r="AK323" s="36"/>
      <c r="AL323" s="50">
        <f t="shared" si="774"/>
        <v>0</v>
      </c>
      <c r="AM323" s="49">
        <f>_xlfn.IFNA(VLOOKUP($I323,'ประกาศราคาZ-Makro'!$A:$K,10,FALSE),0)</f>
        <v>0</v>
      </c>
      <c r="AN323" s="47">
        <v>0</v>
      </c>
      <c r="AO323" s="36">
        <v>0</v>
      </c>
      <c r="AP323" s="72">
        <f t="shared" si="1061"/>
        <v>0</v>
      </c>
      <c r="AQ323" s="49">
        <f>_xlfn.IFNA(VLOOKUP($I323,'ประกาศราคาZ-Makro'!$A:$K,11,FALSE),0)</f>
        <v>0</v>
      </c>
      <c r="AR323" s="47">
        <v>0</v>
      </c>
      <c r="AS323" s="36">
        <v>0</v>
      </c>
      <c r="AT323" s="50">
        <f t="shared" si="981"/>
        <v>0</v>
      </c>
      <c r="AU323" s="49">
        <f>_xlfn.IFNA(VLOOKUP($I323,'ประกาศราคาZ-Makro'!$A:$L,12,FALSE),0)</f>
        <v>0</v>
      </c>
      <c r="AV323" s="47">
        <v>0</v>
      </c>
      <c r="AW323" s="36">
        <v>0</v>
      </c>
      <c r="AX323" s="50">
        <f t="shared" si="797"/>
        <v>0</v>
      </c>
      <c r="AY323" s="49">
        <f>_xlfn.IFNA(VLOOKUP($I323,'ประกาศราคาZ-Makro'!$A:$M,13,FALSE),0)</f>
        <v>0</v>
      </c>
      <c r="AZ323" s="47">
        <v>0</v>
      </c>
      <c r="BA323" s="36">
        <v>0</v>
      </c>
      <c r="BB323" s="50">
        <f t="shared" si="700"/>
        <v>0</v>
      </c>
      <c r="BC323" s="76"/>
      <c r="BD323" s="2"/>
    </row>
    <row r="324" spans="1:56" x14ac:dyDescent="0.4">
      <c r="A324" s="2" t="s">
        <v>1038</v>
      </c>
      <c r="B324" s="2" t="s">
        <v>1035</v>
      </c>
      <c r="C324" s="2" t="s">
        <v>1049</v>
      </c>
      <c r="D324" s="2" t="s">
        <v>1087</v>
      </c>
      <c r="E324" s="45" t="s">
        <v>226</v>
      </c>
      <c r="F324" s="46"/>
      <c r="G324" s="37" t="s">
        <v>227</v>
      </c>
      <c r="H324" s="34" t="s">
        <v>43</v>
      </c>
      <c r="I324" s="35"/>
      <c r="J324" s="56">
        <v>0</v>
      </c>
      <c r="K324" s="49">
        <f>_xlfn.IFNA(VLOOKUP($I324,'ประกาศราคาZ-Makro'!$A:$K,4,FALSE),0)</f>
        <v>0</v>
      </c>
      <c r="L324" s="47">
        <v>45</v>
      </c>
      <c r="M324" s="36">
        <v>49</v>
      </c>
      <c r="N324" s="50">
        <f t="shared" si="923"/>
        <v>4</v>
      </c>
      <c r="O324" s="49">
        <f>_xlfn.IFNA(VLOOKUP($I324,'ประกาศราคาZ-Makro'!$A:$K,5,FALSE),0)</f>
        <v>0</v>
      </c>
      <c r="P324" s="47">
        <v>0</v>
      </c>
      <c r="Q324" s="36">
        <v>0</v>
      </c>
      <c r="R324" s="50">
        <f t="shared" si="979"/>
        <v>0</v>
      </c>
      <c r="S324" s="49">
        <f>_xlfn.IFNA(VLOOKUP($I324,'ประกาศราคาZ-Makro'!$A:$K,6,FALSE),0)</f>
        <v>0</v>
      </c>
      <c r="T324" s="47">
        <v>0</v>
      </c>
      <c r="U324" s="36">
        <v>0</v>
      </c>
      <c r="V324" s="50">
        <f t="shared" si="1007"/>
        <v>0</v>
      </c>
      <c r="W324" s="49">
        <f>_xlfn.IFNA(VLOOKUP($I324,'ประกาศราคาZ-Makro'!$A:$K,7,FALSE),0)</f>
        <v>0</v>
      </c>
      <c r="X324" s="47">
        <v>0</v>
      </c>
      <c r="Y324" s="36">
        <v>0</v>
      </c>
      <c r="Z324" s="50">
        <f t="shared" si="936"/>
        <v>0</v>
      </c>
      <c r="AA324" s="49">
        <f>_xlfn.IFNA(VLOOKUP($I324,'ประกาศราคาZ-Makro'!$A:$K,8,FALSE),0)</f>
        <v>0</v>
      </c>
      <c r="AB324" s="47">
        <v>0</v>
      </c>
      <c r="AC324" s="36">
        <v>0</v>
      </c>
      <c r="AD324" s="50">
        <f t="shared" si="937"/>
        <v>0</v>
      </c>
      <c r="AE324" s="49">
        <f>_xlfn.IFNA(VLOOKUP($I324,'ประกาศราคาZ-Makro'!$A:$K,9,FALSE),0)</f>
        <v>0</v>
      </c>
      <c r="AF324" s="47">
        <v>67</v>
      </c>
      <c r="AG324" s="36">
        <v>70</v>
      </c>
      <c r="AH324" s="50">
        <f t="shared" si="980"/>
        <v>3</v>
      </c>
      <c r="AI324" s="49">
        <f>_xlfn.IFNA(VLOOKUP($I324,'ประกาศราคาZ-Makro'!$A:$K,9,FALSE),0)</f>
        <v>0</v>
      </c>
      <c r="AJ324" s="47"/>
      <c r="AK324" s="36"/>
      <c r="AL324" s="50">
        <f t="shared" si="774"/>
        <v>0</v>
      </c>
      <c r="AM324" s="49">
        <f>_xlfn.IFNA(VLOOKUP($I324,'ประกาศราคาZ-Makro'!$A:$K,10,FALSE),0)</f>
        <v>0</v>
      </c>
      <c r="AN324" s="47">
        <v>0</v>
      </c>
      <c r="AO324" s="36">
        <v>0</v>
      </c>
      <c r="AP324" s="72">
        <f t="shared" si="1061"/>
        <v>0</v>
      </c>
      <c r="AQ324" s="49">
        <f>_xlfn.IFNA(VLOOKUP($I324,'ประกาศราคาZ-Makro'!$A:$K,11,FALSE),0)</f>
        <v>0</v>
      </c>
      <c r="AR324" s="47">
        <v>0</v>
      </c>
      <c r="AS324" s="36">
        <v>0</v>
      </c>
      <c r="AT324" s="50">
        <f t="shared" si="981"/>
        <v>0</v>
      </c>
      <c r="AU324" s="49">
        <f>_xlfn.IFNA(VLOOKUP($I324,'ประกาศราคาZ-Makro'!$A:$L,12,FALSE),0)</f>
        <v>0</v>
      </c>
      <c r="AV324" s="47">
        <v>0</v>
      </c>
      <c r="AW324" s="36">
        <v>0</v>
      </c>
      <c r="AX324" s="50">
        <f t="shared" si="797"/>
        <v>0</v>
      </c>
      <c r="AY324" s="49">
        <f>_xlfn.IFNA(VLOOKUP($I324,'ประกาศราคาZ-Makro'!$A:$M,13,FALSE),0)</f>
        <v>0</v>
      </c>
      <c r="AZ324" s="47">
        <v>0</v>
      </c>
      <c r="BA324" s="36">
        <v>0</v>
      </c>
      <c r="BB324" s="50">
        <f t="shared" si="700"/>
        <v>0</v>
      </c>
      <c r="BC324" s="76"/>
      <c r="BD324" s="2"/>
    </row>
    <row r="325" spans="1:56" x14ac:dyDescent="0.4">
      <c r="A325" s="2" t="s">
        <v>1038</v>
      </c>
      <c r="B325" s="2" t="s">
        <v>1035</v>
      </c>
      <c r="C325" s="2" t="s">
        <v>1037</v>
      </c>
      <c r="D325" s="2" t="s">
        <v>1040</v>
      </c>
      <c r="E325" s="45" t="s">
        <v>1689</v>
      </c>
      <c r="F325" s="73"/>
      <c r="G325" s="42" t="s">
        <v>1690</v>
      </c>
      <c r="H325" s="48" t="s">
        <v>43</v>
      </c>
      <c r="I325" s="35"/>
      <c r="J325" s="56">
        <v>0</v>
      </c>
      <c r="K325" s="49">
        <f>_xlfn.IFNA(VLOOKUP($I325,'ประกาศราคาZ-Makro'!$A:$K,4,FALSE),0)</f>
        <v>0</v>
      </c>
      <c r="L325" s="47">
        <v>0</v>
      </c>
      <c r="M325" s="36">
        <v>0</v>
      </c>
      <c r="N325" s="50">
        <f>IFERROR(IF(M325=0,0,M325-L325),0)</f>
        <v>0</v>
      </c>
      <c r="O325" s="49">
        <f>_xlfn.IFNA(VLOOKUP($I325,'ประกาศราคาZ-Makro'!$A:$K,5,FALSE),0)</f>
        <v>0</v>
      </c>
      <c r="P325" s="47">
        <v>0</v>
      </c>
      <c r="Q325" s="36">
        <v>0</v>
      </c>
      <c r="R325" s="50">
        <f>IFERROR(IF(Q325=0,0,Q325-P325),0)</f>
        <v>0</v>
      </c>
      <c r="S325" s="49">
        <f>_xlfn.IFNA(VLOOKUP($I325,'ประกาศราคาZ-Makro'!$A:$K,6,FALSE),0)</f>
        <v>0</v>
      </c>
      <c r="T325" s="47">
        <v>0</v>
      </c>
      <c r="U325" s="36">
        <v>0</v>
      </c>
      <c r="V325" s="50">
        <f>IFERROR(IF(U325=0,0,U325-T325),0)</f>
        <v>0</v>
      </c>
      <c r="W325" s="49">
        <f>_xlfn.IFNA(VLOOKUP($I325,'ประกาศราคาZ-Makro'!$A:$K,7,FALSE),0)</f>
        <v>0</v>
      </c>
      <c r="X325" s="47">
        <v>0</v>
      </c>
      <c r="Y325" s="36">
        <v>0</v>
      </c>
      <c r="Z325" s="50">
        <f>IFERROR(IF(Y325=0,0,Y325-X325),0)</f>
        <v>0</v>
      </c>
      <c r="AA325" s="49">
        <f>_xlfn.IFNA(VLOOKUP($I325,'ประกาศราคาZ-Makro'!$A:$K,8,FALSE),0)</f>
        <v>0</v>
      </c>
      <c r="AB325" s="47">
        <v>0</v>
      </c>
      <c r="AC325" s="36">
        <v>0</v>
      </c>
      <c r="AD325" s="50">
        <f>IFERROR(IF(AC325=0,0,AC325-AB325),0)</f>
        <v>0</v>
      </c>
      <c r="AE325" s="49">
        <f>_xlfn.IFNA(VLOOKUP($I325,'ประกาศราคาZ-Makro'!$A:$K,9,FALSE),0)</f>
        <v>0</v>
      </c>
      <c r="AF325" s="47">
        <v>0</v>
      </c>
      <c r="AG325" s="36">
        <v>0</v>
      </c>
      <c r="AH325" s="50">
        <f>IFERROR(IF(AG325=0,0,AG325-AF325),0)</f>
        <v>0</v>
      </c>
      <c r="AI325" s="49">
        <f>_xlfn.IFNA(VLOOKUP($I325,'ประกาศราคาZ-Makro'!$A:$K,9,FALSE),0)</f>
        <v>0</v>
      </c>
      <c r="AJ325" s="47"/>
      <c r="AK325" s="36"/>
      <c r="AL325" s="50">
        <f>IFERROR(IF(AK325=0,0,AK325-AJ325),0)</f>
        <v>0</v>
      </c>
      <c r="AM325" s="49">
        <f>_xlfn.IFNA(VLOOKUP($I325,'ประกาศราคาZ-Makro'!$A:$K,10,FALSE),0)</f>
        <v>0</v>
      </c>
      <c r="AN325" s="47">
        <v>53</v>
      </c>
      <c r="AO325" s="36">
        <v>53</v>
      </c>
      <c r="AP325" s="72">
        <f t="shared" si="1061"/>
        <v>0</v>
      </c>
      <c r="AQ325" s="49">
        <f>_xlfn.IFNA(VLOOKUP($I325,'ประกาศราคาZ-Makro'!$A:$K,11,FALSE),0)</f>
        <v>0</v>
      </c>
      <c r="AR325" s="47">
        <v>0</v>
      </c>
      <c r="AS325" s="36">
        <v>0</v>
      </c>
      <c r="AT325" s="50">
        <f>IFERROR(IF(AS325=0,0,AS325-AR325),0)</f>
        <v>0</v>
      </c>
      <c r="AU325" s="49">
        <f>_xlfn.IFNA(VLOOKUP($I325,'ประกาศราคาZ-Makro'!$A:$L,12,FALSE),0)</f>
        <v>0</v>
      </c>
      <c r="AV325" s="47">
        <v>0</v>
      </c>
      <c r="AW325" s="36">
        <v>0</v>
      </c>
      <c r="AX325" s="50">
        <f t="shared" si="797"/>
        <v>0</v>
      </c>
      <c r="AY325" s="49">
        <f>_xlfn.IFNA(VLOOKUP($I325,'ประกาศราคาZ-Makro'!$A:$M,13,FALSE),0)</f>
        <v>0</v>
      </c>
      <c r="AZ325" s="47">
        <v>0</v>
      </c>
      <c r="BA325" s="36">
        <v>0</v>
      </c>
      <c r="BB325" s="50">
        <f t="shared" si="700"/>
        <v>0</v>
      </c>
      <c r="BC325" s="76"/>
      <c r="BD325" s="2"/>
    </row>
    <row r="326" spans="1:56" x14ac:dyDescent="0.4">
      <c r="A326" s="2" t="s">
        <v>1038</v>
      </c>
      <c r="B326" s="2" t="s">
        <v>1035</v>
      </c>
      <c r="C326" s="2" t="s">
        <v>1049</v>
      </c>
      <c r="D326" s="2" t="s">
        <v>1061</v>
      </c>
      <c r="E326" s="45" t="s">
        <v>218</v>
      </c>
      <c r="F326" s="46" t="s">
        <v>216</v>
      </c>
      <c r="G326" s="41" t="s">
        <v>219</v>
      </c>
      <c r="H326" s="34" t="s">
        <v>43</v>
      </c>
      <c r="I326" s="35" t="s">
        <v>969</v>
      </c>
      <c r="J326" s="56" t="s">
        <v>970</v>
      </c>
      <c r="K326" s="49">
        <f>_xlfn.IFNA(VLOOKUP($I326,'ประกาศราคาZ-Makro'!$A:$K,4,FALSE),0)</f>
        <v>0</v>
      </c>
      <c r="L326" s="47">
        <v>7</v>
      </c>
      <c r="M326" s="36">
        <v>9</v>
      </c>
      <c r="N326" s="50">
        <f t="shared" si="923"/>
        <v>2</v>
      </c>
      <c r="O326" s="49">
        <f>_xlfn.IFNA(VLOOKUP($I326,'ประกาศราคาZ-Makro'!$A:$K,5,FALSE),0)</f>
        <v>0</v>
      </c>
      <c r="P326" s="47">
        <v>8</v>
      </c>
      <c r="Q326" s="36">
        <v>8</v>
      </c>
      <c r="R326" s="50">
        <f t="shared" si="979"/>
        <v>0</v>
      </c>
      <c r="S326" s="49">
        <f>_xlfn.IFNA(VLOOKUP($I326,'ประกาศราคาZ-Makro'!$A:$K,6,FALSE),0)</f>
        <v>0</v>
      </c>
      <c r="T326" s="47">
        <v>9</v>
      </c>
      <c r="U326" s="36">
        <v>9</v>
      </c>
      <c r="V326" s="50">
        <f t="shared" si="1007"/>
        <v>0</v>
      </c>
      <c r="W326" s="49">
        <f>_xlfn.IFNA(VLOOKUP($I326,'ประกาศราคาZ-Makro'!$A:$K,7,FALSE),0)</f>
        <v>0</v>
      </c>
      <c r="X326" s="47">
        <v>16</v>
      </c>
      <c r="Y326" s="36">
        <v>16</v>
      </c>
      <c r="Z326" s="50">
        <f t="shared" si="936"/>
        <v>0</v>
      </c>
      <c r="AA326" s="49">
        <f>_xlfn.IFNA(VLOOKUP($I326,'ประกาศราคาZ-Makro'!$A:$K,8,FALSE),0)</f>
        <v>0</v>
      </c>
      <c r="AB326" s="47">
        <v>16</v>
      </c>
      <c r="AC326" s="36">
        <v>16</v>
      </c>
      <c r="AD326" s="50">
        <f t="shared" si="937"/>
        <v>0</v>
      </c>
      <c r="AE326" s="49">
        <f>_xlfn.IFNA(VLOOKUP($I326,'ประกาศราคาZ-Makro'!$A:$K,9,FALSE),0)</f>
        <v>0</v>
      </c>
      <c r="AF326" s="47">
        <v>22</v>
      </c>
      <c r="AG326" s="36">
        <v>24</v>
      </c>
      <c r="AH326" s="50">
        <f t="shared" si="980"/>
        <v>2</v>
      </c>
      <c r="AI326" s="49">
        <f>_xlfn.IFNA(VLOOKUP($I326,'ประกาศราคาZ-Makro'!$A:$K,9,FALSE),0)</f>
        <v>0</v>
      </c>
      <c r="AJ326" s="47"/>
      <c r="AK326" s="36"/>
      <c r="AL326" s="50">
        <f t="shared" ref="AL326:AL343" si="1092">IFERROR(IF(AK326=0,0,AK326-AJ326),0)</f>
        <v>0</v>
      </c>
      <c r="AM326" s="49">
        <f>_xlfn.IFNA(VLOOKUP($I326,'ประกาศราคาZ-Makro'!$A:$K,10,FALSE),0)</f>
        <v>0</v>
      </c>
      <c r="AN326" s="47">
        <v>29</v>
      </c>
      <c r="AO326" s="36">
        <v>31</v>
      </c>
      <c r="AP326" s="72">
        <f t="shared" si="1061"/>
        <v>2</v>
      </c>
      <c r="AQ326" s="49">
        <f>_xlfn.IFNA(VLOOKUP($I326,'ประกาศราคาZ-Makro'!$A:$K,11,FALSE),0)</f>
        <v>0</v>
      </c>
      <c r="AR326" s="47">
        <v>17</v>
      </c>
      <c r="AS326" s="36">
        <v>17</v>
      </c>
      <c r="AT326" s="50">
        <f t="shared" si="981"/>
        <v>0</v>
      </c>
      <c r="AU326" s="49">
        <f>_xlfn.IFNA(VLOOKUP($I326,'ประกาศราคาZ-Makro'!$A:$L,12,FALSE),0)</f>
        <v>0</v>
      </c>
      <c r="AV326" s="47">
        <v>9</v>
      </c>
      <c r="AW326" s="36">
        <v>9</v>
      </c>
      <c r="AX326" s="50">
        <f t="shared" si="797"/>
        <v>0</v>
      </c>
      <c r="AY326" s="49">
        <f>_xlfn.IFNA(VLOOKUP($I326,'ประกาศราคาZ-Makro'!$A:$M,13,FALSE),0)</f>
        <v>0</v>
      </c>
      <c r="AZ326" s="47">
        <v>9</v>
      </c>
      <c r="BA326" s="36">
        <v>9</v>
      </c>
      <c r="BB326" s="50">
        <f t="shared" si="700"/>
        <v>0</v>
      </c>
      <c r="BC326" s="76"/>
    </row>
    <row r="327" spans="1:56" x14ac:dyDescent="0.4">
      <c r="A327" s="2" t="s">
        <v>1038</v>
      </c>
      <c r="B327" s="2" t="s">
        <v>1035</v>
      </c>
      <c r="C327" s="2" t="s">
        <v>1049</v>
      </c>
      <c r="D327" s="2" t="s">
        <v>1061</v>
      </c>
      <c r="E327" s="45" t="s">
        <v>1840</v>
      </c>
      <c r="F327" s="46" t="s">
        <v>216</v>
      </c>
      <c r="G327" s="42" t="s">
        <v>1841</v>
      </c>
      <c r="H327" s="48" t="s">
        <v>43</v>
      </c>
      <c r="I327" s="35"/>
      <c r="J327" s="56">
        <v>0</v>
      </c>
      <c r="K327" s="49">
        <f>_xlfn.IFNA(VLOOKUP($I327,'ประกาศราคาZ-Makro'!$A:$K,4,FALSE),0)</f>
        <v>0</v>
      </c>
      <c r="L327" s="47">
        <v>0</v>
      </c>
      <c r="M327" s="36">
        <v>0</v>
      </c>
      <c r="N327" s="50">
        <f t="shared" ref="N327" si="1093">IFERROR(IF(M327=0,0,M327-L327),0)</f>
        <v>0</v>
      </c>
      <c r="O327" s="49">
        <f>_xlfn.IFNA(VLOOKUP($I327,'ประกาศราคาZ-Makro'!$A:$K,5,FALSE),0)</f>
        <v>0</v>
      </c>
      <c r="P327" s="47">
        <v>8</v>
      </c>
      <c r="Q327" s="36">
        <v>8</v>
      </c>
      <c r="R327" s="50">
        <f t="shared" ref="R327" si="1094">IFERROR(IF(Q327=0,0,Q327-P327),0)</f>
        <v>0</v>
      </c>
      <c r="S327" s="49">
        <f>_xlfn.IFNA(VLOOKUP($I327,'ประกาศราคาZ-Makro'!$A:$K,6,FALSE),0)</f>
        <v>0</v>
      </c>
      <c r="T327" s="47">
        <v>0</v>
      </c>
      <c r="U327" s="36">
        <v>0</v>
      </c>
      <c r="V327" s="50">
        <f t="shared" ref="V327" si="1095">IFERROR(IF(U327=0,0,U327-T327),0)</f>
        <v>0</v>
      </c>
      <c r="W327" s="49">
        <f>_xlfn.IFNA(VLOOKUP($I327,'ประกาศราคาZ-Makro'!$A:$K,7,FALSE),0)</f>
        <v>0</v>
      </c>
      <c r="X327" s="47">
        <v>0</v>
      </c>
      <c r="Y327" s="36">
        <v>0</v>
      </c>
      <c r="Z327" s="50">
        <f t="shared" ref="Z327" si="1096">IFERROR(IF(Y327=0,0,Y327-X327),0)</f>
        <v>0</v>
      </c>
      <c r="AA327" s="49">
        <f>_xlfn.IFNA(VLOOKUP($I327,'ประกาศราคาZ-Makro'!$A:$K,8,FALSE),0)</f>
        <v>0</v>
      </c>
      <c r="AB327" s="47">
        <v>0</v>
      </c>
      <c r="AC327" s="36">
        <v>0</v>
      </c>
      <c r="AD327" s="50">
        <f t="shared" ref="AD327" si="1097">IFERROR(IF(AC327=0,0,AC327-AB327),0)</f>
        <v>0</v>
      </c>
      <c r="AE327" s="49">
        <f>_xlfn.IFNA(VLOOKUP($I327,'ประกาศราคาZ-Makro'!$A:$K,9,FALSE),0)</f>
        <v>0</v>
      </c>
      <c r="AF327" s="47">
        <v>22</v>
      </c>
      <c r="AG327" s="36">
        <v>24</v>
      </c>
      <c r="AH327" s="50">
        <f t="shared" ref="AH327" si="1098">IFERROR(IF(AG327=0,0,AG327-AF327),0)</f>
        <v>2</v>
      </c>
      <c r="AI327" s="49">
        <f>_xlfn.IFNA(VLOOKUP($I327,'ประกาศราคาZ-Makro'!$A:$K,9,FALSE),0)</f>
        <v>0</v>
      </c>
      <c r="AJ327" s="47"/>
      <c r="AK327" s="36"/>
      <c r="AL327" s="50">
        <f t="shared" si="1092"/>
        <v>0</v>
      </c>
      <c r="AM327" s="49">
        <f>_xlfn.IFNA(VLOOKUP($I327,'ประกาศราคาZ-Makro'!$A:$K,10,FALSE),0)</f>
        <v>0</v>
      </c>
      <c r="AN327" s="47">
        <v>0</v>
      </c>
      <c r="AO327" s="36">
        <v>0</v>
      </c>
      <c r="AP327" s="72">
        <f t="shared" ref="AP327" si="1099">IFERROR(IF(AO327=0,0,AO327-AN327),0)</f>
        <v>0</v>
      </c>
      <c r="AQ327" s="49">
        <f>_xlfn.IFNA(VLOOKUP($I327,'ประกาศราคาZ-Makro'!$A:$K,11,FALSE),0)</f>
        <v>0</v>
      </c>
      <c r="AR327" s="47">
        <v>0</v>
      </c>
      <c r="AS327" s="36">
        <v>0</v>
      </c>
      <c r="AT327" s="50">
        <f t="shared" ref="AT327" si="1100">IFERROR(IF(AS327=0,0,AS327-AR327),0)</f>
        <v>0</v>
      </c>
      <c r="AU327" s="49">
        <f>_xlfn.IFNA(VLOOKUP($I327,'ประกาศราคาZ-Makro'!$A:$L,12,FALSE),0)</f>
        <v>0</v>
      </c>
      <c r="AV327" s="47">
        <v>0</v>
      </c>
      <c r="AW327" s="36">
        <v>0</v>
      </c>
      <c r="AX327" s="50">
        <f t="shared" ref="AX327" si="1101">IFERROR(IF(AW327=0,0,AW327-AV327),0)</f>
        <v>0</v>
      </c>
      <c r="AY327" s="49">
        <f>_xlfn.IFNA(VLOOKUP($I327,'ประกาศราคาZ-Makro'!$A:$M,13,FALSE),0)</f>
        <v>0</v>
      </c>
      <c r="AZ327" s="47">
        <v>0</v>
      </c>
      <c r="BA327" s="36">
        <v>0</v>
      </c>
      <c r="BB327" s="50">
        <f t="shared" ref="BB327" si="1102">IFERROR(IF(BA327=0,0,BA327-AZ327),0)</f>
        <v>0</v>
      </c>
      <c r="BC327" s="76"/>
      <c r="BD327" s="2"/>
    </row>
    <row r="328" spans="1:56" x14ac:dyDescent="0.4">
      <c r="A328" s="2" t="s">
        <v>1038</v>
      </c>
      <c r="B328" s="2" t="s">
        <v>1035</v>
      </c>
      <c r="C328" s="2" t="s">
        <v>1049</v>
      </c>
      <c r="D328" s="2" t="s">
        <v>1061</v>
      </c>
      <c r="E328" s="45" t="s">
        <v>215</v>
      </c>
      <c r="F328" s="46" t="s">
        <v>216</v>
      </c>
      <c r="G328" s="42" t="s">
        <v>217</v>
      </c>
      <c r="H328" s="48" t="s">
        <v>43</v>
      </c>
      <c r="I328" s="35"/>
      <c r="J328" s="56">
        <v>0</v>
      </c>
      <c r="K328" s="49">
        <f>_xlfn.IFNA(VLOOKUP($I328,'ประกาศราคาZ-Makro'!$A:$K,4,FALSE),0)</f>
        <v>0</v>
      </c>
      <c r="L328" s="47">
        <v>0</v>
      </c>
      <c r="M328" s="36">
        <v>0</v>
      </c>
      <c r="N328" s="50">
        <f t="shared" si="923"/>
        <v>0</v>
      </c>
      <c r="O328" s="49">
        <f>_xlfn.IFNA(VLOOKUP($I328,'ประกาศราคาZ-Makro'!$A:$K,5,FALSE),0)</f>
        <v>0</v>
      </c>
      <c r="P328" s="47">
        <v>0</v>
      </c>
      <c r="Q328" s="36">
        <v>0</v>
      </c>
      <c r="R328" s="50">
        <f t="shared" si="979"/>
        <v>0</v>
      </c>
      <c r="S328" s="49">
        <f>_xlfn.IFNA(VLOOKUP($I328,'ประกาศราคาZ-Makro'!$A:$K,6,FALSE),0)</f>
        <v>0</v>
      </c>
      <c r="T328" s="47">
        <v>0</v>
      </c>
      <c r="U328" s="36">
        <v>0</v>
      </c>
      <c r="V328" s="50">
        <f t="shared" si="1007"/>
        <v>0</v>
      </c>
      <c r="W328" s="49">
        <f>_xlfn.IFNA(VLOOKUP($I328,'ประกาศราคาZ-Makro'!$A:$K,7,FALSE),0)</f>
        <v>0</v>
      </c>
      <c r="X328" s="47">
        <v>16</v>
      </c>
      <c r="Y328" s="36">
        <v>16</v>
      </c>
      <c r="Z328" s="50">
        <f t="shared" si="936"/>
        <v>0</v>
      </c>
      <c r="AA328" s="49">
        <f>_xlfn.IFNA(VLOOKUP($I328,'ประกาศราคาZ-Makro'!$A:$K,8,FALSE),0)</f>
        <v>0</v>
      </c>
      <c r="AB328" s="47">
        <v>0</v>
      </c>
      <c r="AC328" s="36">
        <v>0</v>
      </c>
      <c r="AD328" s="50">
        <f t="shared" si="937"/>
        <v>0</v>
      </c>
      <c r="AE328" s="49">
        <f>_xlfn.IFNA(VLOOKUP($I328,'ประกาศราคาZ-Makro'!$A:$K,9,FALSE),0)</f>
        <v>0</v>
      </c>
      <c r="AF328" s="47">
        <v>0</v>
      </c>
      <c r="AG328" s="36">
        <v>0</v>
      </c>
      <c r="AH328" s="50">
        <f t="shared" si="980"/>
        <v>0</v>
      </c>
      <c r="AI328" s="49">
        <f>_xlfn.IFNA(VLOOKUP($I328,'ประกาศราคาZ-Makro'!$A:$K,9,FALSE),0)</f>
        <v>0</v>
      </c>
      <c r="AJ328" s="47"/>
      <c r="AK328" s="36"/>
      <c r="AL328" s="50">
        <f t="shared" si="1092"/>
        <v>0</v>
      </c>
      <c r="AM328" s="49">
        <f>_xlfn.IFNA(VLOOKUP($I328,'ประกาศราคาZ-Makro'!$A:$K,10,FALSE),0)</f>
        <v>0</v>
      </c>
      <c r="AN328" s="47">
        <v>0</v>
      </c>
      <c r="AO328" s="36">
        <v>0</v>
      </c>
      <c r="AP328" s="72">
        <f t="shared" si="1061"/>
        <v>0</v>
      </c>
      <c r="AQ328" s="49">
        <f>_xlfn.IFNA(VLOOKUP($I328,'ประกาศราคาZ-Makro'!$A:$K,11,FALSE),0)</f>
        <v>0</v>
      </c>
      <c r="AR328" s="47">
        <v>0</v>
      </c>
      <c r="AS328" s="36">
        <v>0</v>
      </c>
      <c r="AT328" s="50">
        <f t="shared" si="981"/>
        <v>0</v>
      </c>
      <c r="AU328" s="49">
        <f>_xlfn.IFNA(VLOOKUP($I328,'ประกาศราคาZ-Makro'!$A:$L,12,FALSE),0)</f>
        <v>0</v>
      </c>
      <c r="AV328" s="47">
        <v>9</v>
      </c>
      <c r="AW328" s="36">
        <v>9</v>
      </c>
      <c r="AX328" s="50">
        <f t="shared" si="797"/>
        <v>0</v>
      </c>
      <c r="AY328" s="49">
        <f>_xlfn.IFNA(VLOOKUP($I328,'ประกาศราคาZ-Makro'!$A:$M,13,FALSE),0)</f>
        <v>0</v>
      </c>
      <c r="AZ328" s="47">
        <v>9</v>
      </c>
      <c r="BA328" s="36">
        <v>9</v>
      </c>
      <c r="BB328" s="50">
        <f t="shared" ref="BB328:BB449" si="1103">IFERROR(IF(BA328=0,0,BA328-AZ328),0)</f>
        <v>0</v>
      </c>
      <c r="BC328" s="76"/>
      <c r="BD328" s="2"/>
    </row>
    <row r="329" spans="1:56" x14ac:dyDescent="0.4">
      <c r="A329" s="2" t="s">
        <v>1038</v>
      </c>
      <c r="B329" s="2" t="s">
        <v>1035</v>
      </c>
      <c r="C329" s="2" t="s">
        <v>1049</v>
      </c>
      <c r="D329" s="2" t="s">
        <v>1061</v>
      </c>
      <c r="E329" s="45" t="s">
        <v>1130</v>
      </c>
      <c r="F329" s="73" t="s">
        <v>216</v>
      </c>
      <c r="G329" s="42" t="s">
        <v>1131</v>
      </c>
      <c r="H329" s="48" t="s">
        <v>43</v>
      </c>
      <c r="I329" s="35"/>
      <c r="J329" s="56">
        <v>0</v>
      </c>
      <c r="K329" s="49">
        <f>_xlfn.IFNA(VLOOKUP($I329,'ประกาศราคาZ-Makro'!$A:$K,4,FALSE),0)</f>
        <v>0</v>
      </c>
      <c r="L329" s="47">
        <v>7</v>
      </c>
      <c r="M329" s="36">
        <v>9</v>
      </c>
      <c r="N329" s="50">
        <f t="shared" ref="N329:N330" si="1104">IFERROR(IF(M329=0,0,M329-L329),0)</f>
        <v>2</v>
      </c>
      <c r="O329" s="49">
        <f>_xlfn.IFNA(VLOOKUP($I329,'ประกาศราคาZ-Makro'!$A:$K,5,FALSE),0)</f>
        <v>0</v>
      </c>
      <c r="P329" s="47">
        <v>0</v>
      </c>
      <c r="Q329" s="36">
        <v>0</v>
      </c>
      <c r="R329" s="50">
        <f t="shared" ref="R329:R330" si="1105">IFERROR(IF(Q329=0,0,Q329-P329),0)</f>
        <v>0</v>
      </c>
      <c r="S329" s="49">
        <f>_xlfn.IFNA(VLOOKUP($I329,'ประกาศราคาZ-Makro'!$A:$K,6,FALSE),0)</f>
        <v>0</v>
      </c>
      <c r="T329" s="47">
        <v>0</v>
      </c>
      <c r="U329" s="36">
        <v>0</v>
      </c>
      <c r="V329" s="50">
        <f t="shared" ref="V329:V330" si="1106">IFERROR(IF(U329=0,0,U329-T329),0)</f>
        <v>0</v>
      </c>
      <c r="W329" s="49">
        <f>_xlfn.IFNA(VLOOKUP($I329,'ประกาศราคาZ-Makro'!$A:$K,7,FALSE),0)</f>
        <v>0</v>
      </c>
      <c r="X329" s="47">
        <v>2</v>
      </c>
      <c r="Y329" s="36">
        <v>2</v>
      </c>
      <c r="Z329" s="50">
        <f t="shared" ref="Z329:Z330" si="1107">IFERROR(IF(Y329=0,0,Y329-X329),0)</f>
        <v>0</v>
      </c>
      <c r="AA329" s="49">
        <f>_xlfn.IFNA(VLOOKUP($I329,'ประกาศราคาZ-Makro'!$A:$K,8,FALSE),0)</f>
        <v>0</v>
      </c>
      <c r="AB329" s="47">
        <v>2</v>
      </c>
      <c r="AC329" s="36">
        <v>2</v>
      </c>
      <c r="AD329" s="50">
        <f t="shared" si="937"/>
        <v>0</v>
      </c>
      <c r="AE329" s="49">
        <f>_xlfn.IFNA(VLOOKUP($I329,'ประกาศราคาZ-Makro'!$A:$K,9,FALSE),0)</f>
        <v>0</v>
      </c>
      <c r="AF329" s="47">
        <v>0</v>
      </c>
      <c r="AG329" s="36">
        <v>0</v>
      </c>
      <c r="AH329" s="50">
        <f t="shared" ref="AH329:AH330" si="1108">IFERROR(IF(AG329=0,0,AG329-AF329),0)</f>
        <v>0</v>
      </c>
      <c r="AI329" s="49">
        <f>_xlfn.IFNA(VLOOKUP($I329,'ประกาศราคาZ-Makro'!$A:$K,9,FALSE),0)</f>
        <v>0</v>
      </c>
      <c r="AJ329" s="47"/>
      <c r="AK329" s="36"/>
      <c r="AL329" s="50">
        <f t="shared" si="1092"/>
        <v>0</v>
      </c>
      <c r="AM329" s="49">
        <f>_xlfn.IFNA(VLOOKUP($I329,'ประกาศราคาZ-Makro'!$A:$K,10,FALSE),0)</f>
        <v>0</v>
      </c>
      <c r="AN329" s="47">
        <v>0</v>
      </c>
      <c r="AO329" s="36">
        <v>0</v>
      </c>
      <c r="AP329" s="72">
        <f t="shared" si="1061"/>
        <v>0</v>
      </c>
      <c r="AQ329" s="49">
        <f>_xlfn.IFNA(VLOOKUP($I329,'ประกาศราคาZ-Makro'!$A:$K,11,FALSE),0)</f>
        <v>0</v>
      </c>
      <c r="AR329" s="47">
        <v>0</v>
      </c>
      <c r="AS329" s="36">
        <v>0</v>
      </c>
      <c r="AT329" s="50">
        <f t="shared" ref="AT329:AT330" si="1109">IFERROR(IF(AS329=0,0,AS329-AR329),0)</f>
        <v>0</v>
      </c>
      <c r="AU329" s="49">
        <f>_xlfn.IFNA(VLOOKUP($I329,'ประกาศราคาZ-Makro'!$A:$L,12,FALSE),0)</f>
        <v>0</v>
      </c>
      <c r="AV329" s="47">
        <v>9</v>
      </c>
      <c r="AW329" s="36">
        <v>9</v>
      </c>
      <c r="AX329" s="50">
        <f t="shared" si="797"/>
        <v>0</v>
      </c>
      <c r="AY329" s="49">
        <f>_xlfn.IFNA(VLOOKUP($I329,'ประกาศราคาZ-Makro'!$A:$M,13,FALSE),0)</f>
        <v>0</v>
      </c>
      <c r="AZ329" s="47">
        <v>9</v>
      </c>
      <c r="BA329" s="36">
        <v>9</v>
      </c>
      <c r="BB329" s="50">
        <f t="shared" si="1103"/>
        <v>0</v>
      </c>
      <c r="BC329" s="76"/>
    </row>
    <row r="330" spans="1:56" x14ac:dyDescent="0.4">
      <c r="A330" s="2" t="s">
        <v>1038</v>
      </c>
      <c r="B330" s="2" t="s">
        <v>1035</v>
      </c>
      <c r="C330" s="2" t="s">
        <v>1037</v>
      </c>
      <c r="D330" s="2" t="s">
        <v>1042</v>
      </c>
      <c r="E330" s="45" t="s">
        <v>1705</v>
      </c>
      <c r="F330" s="73" t="s">
        <v>112</v>
      </c>
      <c r="G330" s="42" t="s">
        <v>1728</v>
      </c>
      <c r="H330" s="48" t="s">
        <v>43</v>
      </c>
      <c r="I330" s="35"/>
      <c r="J330" s="56">
        <v>0</v>
      </c>
      <c r="K330" s="49">
        <f>_xlfn.IFNA(VLOOKUP($I330,'ประกาศราคาZ-Makro'!$A:$K,4,FALSE),0)</f>
        <v>0</v>
      </c>
      <c r="L330" s="47">
        <v>7</v>
      </c>
      <c r="M330" s="36">
        <v>9</v>
      </c>
      <c r="N330" s="50">
        <f t="shared" si="1104"/>
        <v>2</v>
      </c>
      <c r="O330" s="49">
        <f>_xlfn.IFNA(VLOOKUP($I330,'ประกาศราคาZ-Makro'!$A:$K,5,FALSE),0)</f>
        <v>0</v>
      </c>
      <c r="P330" s="47">
        <v>8</v>
      </c>
      <c r="Q330" s="36">
        <v>8</v>
      </c>
      <c r="R330" s="50">
        <f t="shared" si="1105"/>
        <v>0</v>
      </c>
      <c r="S330" s="49">
        <f>_xlfn.IFNA(VLOOKUP($I330,'ประกาศราคาZ-Makro'!$A:$K,6,FALSE),0)</f>
        <v>0</v>
      </c>
      <c r="T330" s="47">
        <v>9</v>
      </c>
      <c r="U330" s="36">
        <v>9</v>
      </c>
      <c r="V330" s="50">
        <f t="shared" si="1106"/>
        <v>0</v>
      </c>
      <c r="W330" s="49">
        <f>_xlfn.IFNA(VLOOKUP($I330,'ประกาศราคาZ-Makro'!$A:$K,7,FALSE),0)</f>
        <v>0</v>
      </c>
      <c r="X330" s="47">
        <v>16</v>
      </c>
      <c r="Y330" s="36">
        <v>16</v>
      </c>
      <c r="Z330" s="50">
        <f t="shared" si="1107"/>
        <v>0</v>
      </c>
      <c r="AA330" s="49">
        <f>_xlfn.IFNA(VLOOKUP($I330,'ประกาศราคาZ-Makro'!$A:$K,8,FALSE),0)</f>
        <v>0</v>
      </c>
      <c r="AB330" s="47">
        <v>16</v>
      </c>
      <c r="AC330" s="36">
        <v>16</v>
      </c>
      <c r="AD330" s="50">
        <f t="shared" si="937"/>
        <v>0</v>
      </c>
      <c r="AE330" s="49">
        <f>_xlfn.IFNA(VLOOKUP($I330,'ประกาศราคาZ-Makro'!$A:$K,9,FALSE),0)</f>
        <v>0</v>
      </c>
      <c r="AF330" s="47">
        <v>18</v>
      </c>
      <c r="AG330" s="36">
        <v>19</v>
      </c>
      <c r="AH330" s="50">
        <f t="shared" si="1108"/>
        <v>1</v>
      </c>
      <c r="AI330" s="49">
        <f>_xlfn.IFNA(VLOOKUP($I330,'ประกาศราคาZ-Makro'!$A:$K,9,FALSE),0)</f>
        <v>0</v>
      </c>
      <c r="AJ330" s="47"/>
      <c r="AK330" s="36"/>
      <c r="AL330" s="50">
        <f t="shared" si="1092"/>
        <v>0</v>
      </c>
      <c r="AM330" s="49">
        <f>_xlfn.IFNA(VLOOKUP($I330,'ประกาศราคาZ-Makro'!$A:$K,10,FALSE),0)</f>
        <v>0</v>
      </c>
      <c r="AN330" s="47">
        <v>29</v>
      </c>
      <c r="AO330" s="36">
        <v>31</v>
      </c>
      <c r="AP330" s="72">
        <f t="shared" ref="AP330" si="1110">IFERROR(IF(AO330=0,0,AO330-AN330),0)</f>
        <v>2</v>
      </c>
      <c r="AQ330" s="49">
        <f>_xlfn.IFNA(VLOOKUP($I330,'ประกาศราคาZ-Makro'!$A:$K,11,FALSE),0)</f>
        <v>0</v>
      </c>
      <c r="AR330" s="47">
        <v>20</v>
      </c>
      <c r="AS330" s="36">
        <v>20</v>
      </c>
      <c r="AT330" s="50">
        <f t="shared" si="1109"/>
        <v>0</v>
      </c>
      <c r="AU330" s="49">
        <f>_xlfn.IFNA(VLOOKUP($I330,'ประกาศราคาZ-Makro'!$A:$L,12,FALSE),0)</f>
        <v>0</v>
      </c>
      <c r="AV330" s="47">
        <v>9</v>
      </c>
      <c r="AW330" s="36">
        <v>9</v>
      </c>
      <c r="AX330" s="50">
        <f t="shared" si="797"/>
        <v>0</v>
      </c>
      <c r="AY330" s="49">
        <f>_xlfn.IFNA(VLOOKUP($I330,'ประกาศราคาZ-Makro'!$A:$M,13,FALSE),0)</f>
        <v>0</v>
      </c>
      <c r="AZ330" s="47">
        <v>9</v>
      </c>
      <c r="BA330" s="36">
        <v>9</v>
      </c>
      <c r="BB330" s="50">
        <f t="shared" si="1103"/>
        <v>0</v>
      </c>
      <c r="BC330" s="76"/>
      <c r="BD330" s="2"/>
    </row>
    <row r="331" spans="1:56" x14ac:dyDescent="0.4">
      <c r="A331" s="2" t="s">
        <v>1038</v>
      </c>
      <c r="B331" s="2" t="s">
        <v>1035</v>
      </c>
      <c r="C331" s="2" t="s">
        <v>1049</v>
      </c>
      <c r="D331" s="2" t="s">
        <v>1061</v>
      </c>
      <c r="E331" s="45" t="s">
        <v>786</v>
      </c>
      <c r="F331" s="46"/>
      <c r="G331" s="42" t="s">
        <v>787</v>
      </c>
      <c r="H331" s="34" t="s">
        <v>43</v>
      </c>
      <c r="I331" s="35"/>
      <c r="J331" s="56">
        <v>0</v>
      </c>
      <c r="K331" s="49">
        <f>_xlfn.IFNA(VLOOKUP($I331,'ประกาศราคาZ-Makro'!$A:$K,4,FALSE),0)</f>
        <v>0</v>
      </c>
      <c r="L331" s="47">
        <v>0</v>
      </c>
      <c r="M331" s="63">
        <v>0</v>
      </c>
      <c r="N331" s="50">
        <f t="shared" si="923"/>
        <v>0</v>
      </c>
      <c r="O331" s="49">
        <f>_xlfn.IFNA(VLOOKUP($I331,'ประกาศราคาZ-Makro'!$A:$K,5,FALSE),0)</f>
        <v>0</v>
      </c>
      <c r="P331" s="47">
        <v>0</v>
      </c>
      <c r="Q331" s="63">
        <v>0</v>
      </c>
      <c r="R331" s="50">
        <f t="shared" si="979"/>
        <v>0</v>
      </c>
      <c r="S331" s="49">
        <f>_xlfn.IFNA(VLOOKUP($I331,'ประกาศราคาZ-Makro'!$A:$K,6,FALSE),0)</f>
        <v>0</v>
      </c>
      <c r="T331" s="47">
        <v>0</v>
      </c>
      <c r="U331" s="63">
        <v>0</v>
      </c>
      <c r="V331" s="50">
        <f t="shared" si="1007"/>
        <v>0</v>
      </c>
      <c r="W331" s="49">
        <f>_xlfn.IFNA(VLOOKUP($I331,'ประกาศราคาZ-Makro'!$A:$K,7,FALSE),0)</f>
        <v>0</v>
      </c>
      <c r="X331" s="47">
        <v>0</v>
      </c>
      <c r="Y331" s="63">
        <v>0</v>
      </c>
      <c r="Z331" s="50">
        <f t="shared" si="936"/>
        <v>0</v>
      </c>
      <c r="AA331" s="49">
        <f>_xlfn.IFNA(VLOOKUP($I331,'ประกาศราคาZ-Makro'!$A:$K,8,FALSE),0)</f>
        <v>0</v>
      </c>
      <c r="AB331" s="47">
        <v>0</v>
      </c>
      <c r="AC331" s="63">
        <v>0</v>
      </c>
      <c r="AD331" s="50">
        <f t="shared" si="937"/>
        <v>0</v>
      </c>
      <c r="AE331" s="49">
        <f>_xlfn.IFNA(VLOOKUP($I331,'ประกาศราคาZ-Makro'!$A:$K,9,FALSE),0)</f>
        <v>0</v>
      </c>
      <c r="AF331" s="47">
        <v>0</v>
      </c>
      <c r="AG331" s="63">
        <v>0</v>
      </c>
      <c r="AH331" s="50">
        <f t="shared" si="980"/>
        <v>0</v>
      </c>
      <c r="AI331" s="49">
        <f>_xlfn.IFNA(VLOOKUP($I331,'ประกาศราคาZ-Makro'!$A:$K,9,FALSE),0)</f>
        <v>0</v>
      </c>
      <c r="AJ331" s="47"/>
      <c r="AK331" s="63"/>
      <c r="AL331" s="50">
        <f t="shared" si="1092"/>
        <v>0</v>
      </c>
      <c r="AM331" s="49">
        <f>_xlfn.IFNA(VLOOKUP($I331,'ประกาศราคาZ-Makro'!$A:$K,10,FALSE),0)</f>
        <v>0</v>
      </c>
      <c r="AN331" s="47">
        <v>8</v>
      </c>
      <c r="AO331" s="36">
        <v>8</v>
      </c>
      <c r="AP331" s="72">
        <f t="shared" si="1061"/>
        <v>0</v>
      </c>
      <c r="AQ331" s="49">
        <f>_xlfn.IFNA(VLOOKUP($I331,'ประกาศราคาZ-Makro'!$A:$K,11,FALSE),0)</f>
        <v>0</v>
      </c>
      <c r="AR331" s="47">
        <v>0</v>
      </c>
      <c r="AS331" s="63">
        <v>0</v>
      </c>
      <c r="AT331" s="50">
        <f t="shared" si="981"/>
        <v>0</v>
      </c>
      <c r="AU331" s="49">
        <f>_xlfn.IFNA(VLOOKUP($I331,'ประกาศราคาZ-Makro'!$A:$L,12,FALSE),0)</f>
        <v>0</v>
      </c>
      <c r="AV331" s="47">
        <v>0</v>
      </c>
      <c r="AW331" s="63">
        <v>0</v>
      </c>
      <c r="AX331" s="50">
        <f t="shared" si="797"/>
        <v>0</v>
      </c>
      <c r="AY331" s="49">
        <f>_xlfn.IFNA(VLOOKUP($I331,'ประกาศราคาZ-Makro'!$A:$M,13,FALSE),0)</f>
        <v>0</v>
      </c>
      <c r="AZ331" s="47">
        <v>0</v>
      </c>
      <c r="BA331" s="63">
        <v>0</v>
      </c>
      <c r="BB331" s="50">
        <f t="shared" si="1103"/>
        <v>0</v>
      </c>
      <c r="BC331" s="76"/>
      <c r="BD331" s="2"/>
    </row>
    <row r="332" spans="1:56" x14ac:dyDescent="0.4">
      <c r="A332" s="2" t="s">
        <v>1038</v>
      </c>
      <c r="B332" s="2" t="s">
        <v>1035</v>
      </c>
      <c r="C332" s="2" t="s">
        <v>1049</v>
      </c>
      <c r="D332" s="2" t="s">
        <v>1063</v>
      </c>
      <c r="E332" s="45" t="s">
        <v>210</v>
      </c>
      <c r="F332" s="46" t="s">
        <v>211</v>
      </c>
      <c r="G332" s="41" t="s">
        <v>212</v>
      </c>
      <c r="H332" s="48" t="s">
        <v>43</v>
      </c>
      <c r="I332" s="35"/>
      <c r="J332" s="56">
        <v>0</v>
      </c>
      <c r="K332" s="49">
        <f>_xlfn.IFNA(VLOOKUP($I332,'ประกาศราคาZ-Makro'!$A:$K,4,FALSE),0)</f>
        <v>0</v>
      </c>
      <c r="L332" s="47">
        <v>0.5</v>
      </c>
      <c r="M332" s="36">
        <v>0.5</v>
      </c>
      <c r="N332" s="107">
        <f t="shared" si="923"/>
        <v>0</v>
      </c>
      <c r="O332" s="49">
        <f>_xlfn.IFNA(VLOOKUP($I332,'ประกาศราคาZ-Makro'!$A:$K,5,FALSE),0)</f>
        <v>0</v>
      </c>
      <c r="P332" s="47">
        <v>0.5</v>
      </c>
      <c r="Q332" s="36">
        <v>0.5</v>
      </c>
      <c r="R332" s="50">
        <f t="shared" si="979"/>
        <v>0</v>
      </c>
      <c r="S332" s="49">
        <f>_xlfn.IFNA(VLOOKUP($I332,'ประกาศราคาZ-Makro'!$A:$K,6,FALSE),0)</f>
        <v>0</v>
      </c>
      <c r="T332" s="47">
        <v>0</v>
      </c>
      <c r="U332" s="36">
        <v>0</v>
      </c>
      <c r="V332" s="50">
        <f t="shared" si="1007"/>
        <v>0</v>
      </c>
      <c r="W332" s="49">
        <f>_xlfn.IFNA(VLOOKUP($I332,'ประกาศราคาZ-Makro'!$A:$K,7,FALSE),0)</f>
        <v>0</v>
      </c>
      <c r="X332" s="47">
        <v>2</v>
      </c>
      <c r="Y332" s="36">
        <v>3</v>
      </c>
      <c r="Z332" s="50">
        <f t="shared" si="936"/>
        <v>1</v>
      </c>
      <c r="AA332" s="49">
        <f>_xlfn.IFNA(VLOOKUP($I332,'ประกาศราคาZ-Makro'!$A:$K,8,FALSE),0)</f>
        <v>0</v>
      </c>
      <c r="AB332" s="47">
        <v>2</v>
      </c>
      <c r="AC332" s="36">
        <v>3</v>
      </c>
      <c r="AD332" s="50">
        <f t="shared" si="937"/>
        <v>1</v>
      </c>
      <c r="AE332" s="49">
        <f>_xlfn.IFNA(VLOOKUP($I332,'ประกาศราคาZ-Makro'!$A:$K,9,FALSE),0)</f>
        <v>0</v>
      </c>
      <c r="AF332" s="47">
        <v>1.5</v>
      </c>
      <c r="AG332" s="36">
        <v>1.5</v>
      </c>
      <c r="AH332" s="50">
        <f t="shared" si="980"/>
        <v>0</v>
      </c>
      <c r="AI332" s="49">
        <f>_xlfn.IFNA(VLOOKUP($I332,'ประกาศราคาZ-Makro'!$A:$K,9,FALSE),0)</f>
        <v>0</v>
      </c>
      <c r="AJ332" s="47"/>
      <c r="AK332" s="36"/>
      <c r="AL332" s="50">
        <f t="shared" si="1092"/>
        <v>0</v>
      </c>
      <c r="AM332" s="49">
        <f>_xlfn.IFNA(VLOOKUP($I332,'ประกาศราคาZ-Makro'!$A:$K,10,FALSE),0)</f>
        <v>0</v>
      </c>
      <c r="AN332" s="47">
        <v>0.5</v>
      </c>
      <c r="AO332" s="36">
        <v>0.5</v>
      </c>
      <c r="AP332" s="72">
        <f t="shared" si="1061"/>
        <v>0</v>
      </c>
      <c r="AQ332" s="49">
        <f>_xlfn.IFNA(VLOOKUP($I332,'ประกาศราคาZ-Makro'!$A:$K,11,FALSE),0)</f>
        <v>0</v>
      </c>
      <c r="AR332" s="47">
        <v>1</v>
      </c>
      <c r="AS332" s="36">
        <v>1</v>
      </c>
      <c r="AT332" s="72">
        <f t="shared" si="981"/>
        <v>0</v>
      </c>
      <c r="AU332" s="49">
        <f>_xlfn.IFNA(VLOOKUP($I332,'ประกาศราคาZ-Makro'!$A:$L,12,FALSE),0)</f>
        <v>0</v>
      </c>
      <c r="AV332" s="47">
        <v>1</v>
      </c>
      <c r="AW332" s="36">
        <v>1</v>
      </c>
      <c r="AX332" s="50">
        <f t="shared" si="797"/>
        <v>0</v>
      </c>
      <c r="AY332" s="49">
        <f>_xlfn.IFNA(VLOOKUP($I332,'ประกาศราคาZ-Makro'!$A:$M,13,FALSE),0)</f>
        <v>0</v>
      </c>
      <c r="AZ332" s="47">
        <v>1</v>
      </c>
      <c r="BA332" s="36">
        <v>1</v>
      </c>
      <c r="BB332" s="50">
        <f t="shared" si="1103"/>
        <v>0</v>
      </c>
      <c r="BC332" s="76"/>
      <c r="BD332" s="2"/>
    </row>
    <row r="333" spans="1:56" x14ac:dyDescent="0.4">
      <c r="A333" s="2" t="s">
        <v>1038</v>
      </c>
      <c r="B333" s="2" t="s">
        <v>1035</v>
      </c>
      <c r="C333" s="2" t="s">
        <v>1049</v>
      </c>
      <c r="D333" s="2" t="s">
        <v>1063</v>
      </c>
      <c r="E333" s="45" t="s">
        <v>213</v>
      </c>
      <c r="F333" s="46" t="s">
        <v>211</v>
      </c>
      <c r="G333" s="42" t="s">
        <v>214</v>
      </c>
      <c r="H333" s="48" t="s">
        <v>43</v>
      </c>
      <c r="I333" s="35"/>
      <c r="J333" s="56">
        <v>0</v>
      </c>
      <c r="K333" s="49">
        <f>_xlfn.IFNA(VLOOKUP($I333,'ประกาศราคาZ-Makro'!$A:$K,4,FALSE),0)</f>
        <v>0</v>
      </c>
      <c r="L333" s="47">
        <v>0.5</v>
      </c>
      <c r="M333" s="36">
        <v>0.5</v>
      </c>
      <c r="N333" s="72">
        <f t="shared" si="923"/>
        <v>0</v>
      </c>
      <c r="O333" s="49">
        <f>_xlfn.IFNA(VLOOKUP($I333,'ประกาศราคาZ-Makro'!$A:$K,5,FALSE),0)</f>
        <v>0</v>
      </c>
      <c r="P333" s="47">
        <v>0.5</v>
      </c>
      <c r="Q333" s="36">
        <v>0.5</v>
      </c>
      <c r="R333" s="72">
        <f t="shared" si="979"/>
        <v>0</v>
      </c>
      <c r="S333" s="49">
        <f>_xlfn.IFNA(VLOOKUP($I333,'ประกาศราคาZ-Makro'!$A:$K,6,FALSE),0)</f>
        <v>0</v>
      </c>
      <c r="T333" s="47">
        <v>2</v>
      </c>
      <c r="U333" s="36">
        <v>2</v>
      </c>
      <c r="V333" s="50">
        <f t="shared" si="1007"/>
        <v>0</v>
      </c>
      <c r="W333" s="49">
        <f>_xlfn.IFNA(VLOOKUP($I333,'ประกาศราคาZ-Makro'!$A:$K,7,FALSE),0)</f>
        <v>0</v>
      </c>
      <c r="X333" s="47">
        <v>1</v>
      </c>
      <c r="Y333" s="36">
        <v>3</v>
      </c>
      <c r="Z333" s="50">
        <f t="shared" si="936"/>
        <v>2</v>
      </c>
      <c r="AA333" s="49">
        <f>_xlfn.IFNA(VLOOKUP($I333,'ประกาศราคาZ-Makro'!$A:$K,8,FALSE),0)</f>
        <v>0</v>
      </c>
      <c r="AB333" s="47">
        <v>1</v>
      </c>
      <c r="AC333" s="36">
        <v>3</v>
      </c>
      <c r="AD333" s="50">
        <f t="shared" si="937"/>
        <v>2</v>
      </c>
      <c r="AE333" s="49">
        <f>_xlfn.IFNA(VLOOKUP($I333,'ประกาศราคาZ-Makro'!$A:$K,9,FALSE),0)</f>
        <v>0</v>
      </c>
      <c r="AF333" s="47">
        <v>0</v>
      </c>
      <c r="AG333" s="36">
        <v>0</v>
      </c>
      <c r="AH333" s="50">
        <f t="shared" si="980"/>
        <v>0</v>
      </c>
      <c r="AI333" s="49">
        <f>_xlfn.IFNA(VLOOKUP($I333,'ประกาศราคาZ-Makro'!$A:$K,9,FALSE),0)</f>
        <v>0</v>
      </c>
      <c r="AJ333" s="47"/>
      <c r="AK333" s="36"/>
      <c r="AL333" s="50">
        <f t="shared" si="1092"/>
        <v>0</v>
      </c>
      <c r="AM333" s="49">
        <f>_xlfn.IFNA(VLOOKUP($I333,'ประกาศราคาZ-Makro'!$A:$K,10,FALSE),0)</f>
        <v>0</v>
      </c>
      <c r="AN333" s="47">
        <v>0</v>
      </c>
      <c r="AO333" s="36">
        <v>0</v>
      </c>
      <c r="AP333" s="72">
        <f t="shared" si="1061"/>
        <v>0</v>
      </c>
      <c r="AQ333" s="49">
        <f>_xlfn.IFNA(VLOOKUP($I333,'ประกาศราคาZ-Makro'!$A:$K,11,FALSE),0)</f>
        <v>0</v>
      </c>
      <c r="AR333" s="47">
        <v>0</v>
      </c>
      <c r="AS333" s="36">
        <v>0</v>
      </c>
      <c r="AT333" s="50">
        <f t="shared" si="981"/>
        <v>0</v>
      </c>
      <c r="AU333" s="49">
        <f>_xlfn.IFNA(VLOOKUP($I333,'ประกาศราคาZ-Makro'!$A:$L,12,FALSE),0)</f>
        <v>0</v>
      </c>
      <c r="AV333" s="47">
        <v>1</v>
      </c>
      <c r="AW333" s="36">
        <v>1</v>
      </c>
      <c r="AX333" s="50">
        <f t="shared" si="797"/>
        <v>0</v>
      </c>
      <c r="AY333" s="49">
        <f>_xlfn.IFNA(VLOOKUP($I333,'ประกาศราคาZ-Makro'!$A:$M,13,FALSE),0)</f>
        <v>0</v>
      </c>
      <c r="AZ333" s="47">
        <v>1</v>
      </c>
      <c r="BA333" s="36">
        <v>1</v>
      </c>
      <c r="BB333" s="50">
        <f t="shared" si="1103"/>
        <v>0</v>
      </c>
      <c r="BC333" s="76"/>
      <c r="BD333" s="2"/>
    </row>
    <row r="334" spans="1:56" x14ac:dyDescent="0.4">
      <c r="A334" s="2" t="s">
        <v>1038</v>
      </c>
      <c r="B334" s="2" t="s">
        <v>1035</v>
      </c>
      <c r="C334" s="2" t="s">
        <v>1049</v>
      </c>
      <c r="D334" s="2" t="s">
        <v>1062</v>
      </c>
      <c r="E334" s="45" t="s">
        <v>207</v>
      </c>
      <c r="F334" s="46" t="s">
        <v>208</v>
      </c>
      <c r="G334" s="41" t="s">
        <v>209</v>
      </c>
      <c r="H334" s="34" t="s">
        <v>43</v>
      </c>
      <c r="I334" s="35" t="s">
        <v>910</v>
      </c>
      <c r="J334" s="56" t="s">
        <v>911</v>
      </c>
      <c r="K334" s="49">
        <f>_xlfn.IFNA(VLOOKUP($I334,'ประกาศราคาZ-Makro'!$A:$K,4,FALSE),0)</f>
        <v>0</v>
      </c>
      <c r="L334" s="47">
        <v>2</v>
      </c>
      <c r="M334" s="36">
        <v>2</v>
      </c>
      <c r="N334" s="50">
        <f t="shared" si="923"/>
        <v>0</v>
      </c>
      <c r="O334" s="49">
        <f>_xlfn.IFNA(VLOOKUP($I334,'ประกาศราคาZ-Makro'!$A:$K,5,FALSE),0)</f>
        <v>0</v>
      </c>
      <c r="P334" s="47">
        <v>2.5</v>
      </c>
      <c r="Q334" s="36">
        <v>2</v>
      </c>
      <c r="R334" s="50">
        <f t="shared" si="979"/>
        <v>-0.5</v>
      </c>
      <c r="S334" s="49">
        <f>_xlfn.IFNA(VLOOKUP($I334,'ประกาศราคาZ-Makro'!$A:$K,6,FALSE),0)</f>
        <v>0</v>
      </c>
      <c r="T334" s="47">
        <v>2</v>
      </c>
      <c r="U334" s="36">
        <v>2</v>
      </c>
      <c r="V334" s="50">
        <f t="shared" si="1007"/>
        <v>0</v>
      </c>
      <c r="W334" s="49">
        <f>_xlfn.IFNA(VLOOKUP($I334,'ประกาศราคาZ-Makro'!$A:$K,7,FALSE),0)</f>
        <v>0</v>
      </c>
      <c r="X334" s="47">
        <v>6</v>
      </c>
      <c r="Y334" s="36">
        <v>7</v>
      </c>
      <c r="Z334" s="50">
        <f t="shared" si="936"/>
        <v>1</v>
      </c>
      <c r="AA334" s="49">
        <f>_xlfn.IFNA(VLOOKUP($I334,'ประกาศราคาZ-Makro'!$A:$K,8,FALSE),0)</f>
        <v>0</v>
      </c>
      <c r="AB334" s="47">
        <v>6</v>
      </c>
      <c r="AC334" s="36">
        <v>7</v>
      </c>
      <c r="AD334" s="50">
        <f t="shared" si="937"/>
        <v>1</v>
      </c>
      <c r="AE334" s="49">
        <f>_xlfn.IFNA(VLOOKUP($I334,'ประกาศราคาZ-Makro'!$A:$K,9,FALSE),0)</f>
        <v>0</v>
      </c>
      <c r="AF334" s="47">
        <v>14</v>
      </c>
      <c r="AG334" s="36">
        <v>14</v>
      </c>
      <c r="AH334" s="50">
        <f t="shared" si="980"/>
        <v>0</v>
      </c>
      <c r="AI334" s="49">
        <f>_xlfn.IFNA(VLOOKUP($I334,'ประกาศราคาZ-Makro'!$A:$K,9,FALSE),0)</f>
        <v>0</v>
      </c>
      <c r="AJ334" s="47"/>
      <c r="AK334" s="36"/>
      <c r="AL334" s="50">
        <f t="shared" si="1092"/>
        <v>0</v>
      </c>
      <c r="AM334" s="49">
        <f>_xlfn.IFNA(VLOOKUP($I334,'ประกาศราคาZ-Makro'!$A:$K,10,FALSE),0)</f>
        <v>0</v>
      </c>
      <c r="AN334" s="47">
        <v>12</v>
      </c>
      <c r="AO334" s="36">
        <v>12</v>
      </c>
      <c r="AP334" s="72">
        <f t="shared" si="1061"/>
        <v>0</v>
      </c>
      <c r="AQ334" s="49">
        <f>_xlfn.IFNA(VLOOKUP($I334,'ประกาศราคาZ-Makro'!$A:$K,11,FALSE),0)</f>
        <v>0</v>
      </c>
      <c r="AR334" s="47">
        <v>3</v>
      </c>
      <c r="AS334" s="36">
        <v>3</v>
      </c>
      <c r="AT334" s="72">
        <f t="shared" si="981"/>
        <v>0</v>
      </c>
      <c r="AU334" s="49">
        <f>_xlfn.IFNA(VLOOKUP($I334,'ประกาศราคาZ-Makro'!$A:$L,12,FALSE),0)</f>
        <v>0</v>
      </c>
      <c r="AV334" s="47">
        <v>2</v>
      </c>
      <c r="AW334" s="36">
        <v>2</v>
      </c>
      <c r="AX334" s="50">
        <f t="shared" si="797"/>
        <v>0</v>
      </c>
      <c r="AY334" s="49">
        <f>_xlfn.IFNA(VLOOKUP($I334,'ประกาศราคาZ-Makro'!$A:$M,13,FALSE),0)</f>
        <v>0</v>
      </c>
      <c r="AZ334" s="47">
        <v>2</v>
      </c>
      <c r="BA334" s="36">
        <v>2</v>
      </c>
      <c r="BB334" s="50">
        <f t="shared" si="1103"/>
        <v>0</v>
      </c>
      <c r="BC334" s="76"/>
      <c r="BD334" s="2"/>
    </row>
    <row r="335" spans="1:56" x14ac:dyDescent="0.4">
      <c r="A335" s="2" t="s">
        <v>1038</v>
      </c>
      <c r="B335" s="2" t="s">
        <v>1035</v>
      </c>
      <c r="C335" s="2" t="s">
        <v>1049</v>
      </c>
      <c r="D335" s="2" t="s">
        <v>1062</v>
      </c>
      <c r="E335" s="45" t="s">
        <v>842</v>
      </c>
      <c r="F335" s="46"/>
      <c r="G335" s="42" t="s">
        <v>843</v>
      </c>
      <c r="H335" s="34" t="s">
        <v>43</v>
      </c>
      <c r="I335" s="35"/>
      <c r="J335" s="56">
        <v>0</v>
      </c>
      <c r="K335" s="49">
        <f>_xlfn.IFNA(VLOOKUP($I335,'ประกาศราคาZ-Makro'!$A:$K,4,FALSE),0)</f>
        <v>0</v>
      </c>
      <c r="L335" s="47">
        <v>2</v>
      </c>
      <c r="M335" s="36">
        <v>2</v>
      </c>
      <c r="N335" s="50">
        <f t="shared" si="923"/>
        <v>0</v>
      </c>
      <c r="O335" s="49">
        <f>_xlfn.IFNA(VLOOKUP($I335,'ประกาศราคาZ-Makro'!$A:$K,5,FALSE),0)</f>
        <v>0</v>
      </c>
      <c r="P335" s="47">
        <v>0</v>
      </c>
      <c r="Q335" s="36">
        <v>0</v>
      </c>
      <c r="R335" s="50">
        <f t="shared" si="979"/>
        <v>0</v>
      </c>
      <c r="S335" s="49">
        <f>_xlfn.IFNA(VLOOKUP($I335,'ประกาศราคาZ-Makro'!$A:$K,6,FALSE),0)</f>
        <v>0</v>
      </c>
      <c r="T335" s="47">
        <v>2</v>
      </c>
      <c r="U335" s="36">
        <v>2</v>
      </c>
      <c r="V335" s="50">
        <f t="shared" si="1007"/>
        <v>0</v>
      </c>
      <c r="W335" s="49">
        <f>_xlfn.IFNA(VLOOKUP($I335,'ประกาศราคาZ-Makro'!$A:$K,7,FALSE),0)</f>
        <v>0</v>
      </c>
      <c r="X335" s="47">
        <v>6</v>
      </c>
      <c r="Y335" s="36">
        <v>7</v>
      </c>
      <c r="Z335" s="50">
        <f t="shared" si="936"/>
        <v>1</v>
      </c>
      <c r="AA335" s="49">
        <f>_xlfn.IFNA(VLOOKUP($I335,'ประกาศราคาZ-Makro'!$A:$K,8,FALSE),0)</f>
        <v>0</v>
      </c>
      <c r="AB335" s="47">
        <v>6</v>
      </c>
      <c r="AC335" s="36">
        <v>7</v>
      </c>
      <c r="AD335" s="50">
        <f t="shared" si="937"/>
        <v>1</v>
      </c>
      <c r="AE335" s="49">
        <f>_xlfn.IFNA(VLOOKUP($I335,'ประกาศราคาZ-Makro'!$A:$K,9,FALSE),0)</f>
        <v>0</v>
      </c>
      <c r="AF335" s="47">
        <v>14</v>
      </c>
      <c r="AG335" s="36">
        <v>14</v>
      </c>
      <c r="AH335" s="50">
        <f t="shared" si="980"/>
        <v>0</v>
      </c>
      <c r="AI335" s="49">
        <f>_xlfn.IFNA(VLOOKUP($I335,'ประกาศราคาZ-Makro'!$A:$K,9,FALSE),0)</f>
        <v>0</v>
      </c>
      <c r="AJ335" s="47"/>
      <c r="AK335" s="36"/>
      <c r="AL335" s="50">
        <f t="shared" si="1092"/>
        <v>0</v>
      </c>
      <c r="AM335" s="49">
        <f>_xlfn.IFNA(VLOOKUP($I335,'ประกาศราคาZ-Makro'!$A:$K,10,FALSE),0)</f>
        <v>0</v>
      </c>
      <c r="AN335" s="47">
        <v>0</v>
      </c>
      <c r="AO335" s="36">
        <v>0</v>
      </c>
      <c r="AP335" s="72">
        <f t="shared" si="1061"/>
        <v>0</v>
      </c>
      <c r="AQ335" s="49">
        <f>_xlfn.IFNA(VLOOKUP($I335,'ประกาศราคาZ-Makro'!$A:$K,11,FALSE),0)</f>
        <v>0</v>
      </c>
      <c r="AR335" s="47">
        <v>0</v>
      </c>
      <c r="AS335" s="36">
        <v>0</v>
      </c>
      <c r="AT335" s="50">
        <f t="shared" si="981"/>
        <v>0</v>
      </c>
      <c r="AU335" s="49">
        <f>_xlfn.IFNA(VLOOKUP($I335,'ประกาศราคาZ-Makro'!$A:$L,12,FALSE),0)</f>
        <v>0</v>
      </c>
      <c r="AV335" s="47">
        <v>2</v>
      </c>
      <c r="AW335" s="36">
        <v>2</v>
      </c>
      <c r="AX335" s="50">
        <f t="shared" si="797"/>
        <v>0</v>
      </c>
      <c r="AY335" s="49">
        <f>_xlfn.IFNA(VLOOKUP($I335,'ประกาศราคาZ-Makro'!$A:$M,13,FALSE),0)</f>
        <v>0</v>
      </c>
      <c r="AZ335" s="47">
        <v>2</v>
      </c>
      <c r="BA335" s="36">
        <v>2</v>
      </c>
      <c r="BB335" s="50">
        <f t="shared" si="1103"/>
        <v>0</v>
      </c>
      <c r="BC335" s="76"/>
      <c r="BD335" s="2"/>
    </row>
    <row r="336" spans="1:56" x14ac:dyDescent="0.4">
      <c r="A336" s="2" t="s">
        <v>1038</v>
      </c>
      <c r="B336" s="2" t="s">
        <v>1035</v>
      </c>
      <c r="C336" s="2" t="s">
        <v>1049</v>
      </c>
      <c r="D336" s="2" t="s">
        <v>1062</v>
      </c>
      <c r="E336" s="45" t="s">
        <v>890</v>
      </c>
      <c r="F336" s="46"/>
      <c r="G336" s="37" t="s">
        <v>891</v>
      </c>
      <c r="H336" s="34" t="s">
        <v>43</v>
      </c>
      <c r="I336" s="35"/>
      <c r="J336" s="56">
        <v>0</v>
      </c>
      <c r="K336" s="49">
        <f>_xlfn.IFNA(VLOOKUP($I336,'ประกาศราคาZ-Makro'!$A:$K,4,FALSE),0)</f>
        <v>0</v>
      </c>
      <c r="L336" s="47">
        <v>2</v>
      </c>
      <c r="M336" s="36">
        <v>2</v>
      </c>
      <c r="N336" s="50">
        <f t="shared" si="923"/>
        <v>0</v>
      </c>
      <c r="O336" s="49">
        <f>_xlfn.IFNA(VLOOKUP($I336,'ประกาศราคาZ-Makro'!$A:$K,5,FALSE),0)</f>
        <v>0</v>
      </c>
      <c r="P336" s="47">
        <v>0</v>
      </c>
      <c r="Q336" s="36">
        <v>0</v>
      </c>
      <c r="R336" s="50">
        <f t="shared" si="979"/>
        <v>0</v>
      </c>
      <c r="S336" s="49">
        <f>_xlfn.IFNA(VLOOKUP($I336,'ประกาศราคาZ-Makro'!$A:$K,6,FALSE),0)</f>
        <v>0</v>
      </c>
      <c r="T336" s="47">
        <v>2</v>
      </c>
      <c r="U336" s="36">
        <v>2</v>
      </c>
      <c r="V336" s="50">
        <f t="shared" si="1007"/>
        <v>0</v>
      </c>
      <c r="W336" s="49">
        <f>_xlfn.IFNA(VLOOKUP($I336,'ประกาศราคาZ-Makro'!$A:$K,7,FALSE),0)</f>
        <v>0</v>
      </c>
      <c r="X336" s="47">
        <v>1</v>
      </c>
      <c r="Y336" s="36">
        <v>1</v>
      </c>
      <c r="Z336" s="50">
        <f t="shared" si="936"/>
        <v>0</v>
      </c>
      <c r="AA336" s="49">
        <f>_xlfn.IFNA(VLOOKUP($I336,'ประกาศราคาZ-Makro'!$A:$K,8,FALSE),0)</f>
        <v>0</v>
      </c>
      <c r="AB336" s="47">
        <v>1</v>
      </c>
      <c r="AC336" s="36">
        <v>1</v>
      </c>
      <c r="AD336" s="50">
        <f t="shared" si="937"/>
        <v>0</v>
      </c>
      <c r="AE336" s="49">
        <f>_xlfn.IFNA(VLOOKUP($I336,'ประกาศราคาZ-Makro'!$A:$K,9,FALSE),0)</f>
        <v>0</v>
      </c>
      <c r="AF336" s="47">
        <v>0</v>
      </c>
      <c r="AG336" s="36">
        <v>0</v>
      </c>
      <c r="AH336" s="50">
        <f t="shared" si="980"/>
        <v>0</v>
      </c>
      <c r="AI336" s="49">
        <f>_xlfn.IFNA(VLOOKUP($I336,'ประกาศราคาZ-Makro'!$A:$K,9,FALSE),0)</f>
        <v>0</v>
      </c>
      <c r="AJ336" s="47"/>
      <c r="AK336" s="36"/>
      <c r="AL336" s="50">
        <f t="shared" si="1092"/>
        <v>0</v>
      </c>
      <c r="AM336" s="49">
        <f>_xlfn.IFNA(VLOOKUP($I336,'ประกาศราคาZ-Makro'!$A:$K,10,FALSE),0)</f>
        <v>0</v>
      </c>
      <c r="AN336" s="47">
        <v>0</v>
      </c>
      <c r="AO336" s="36">
        <v>0</v>
      </c>
      <c r="AP336" s="72">
        <f t="shared" si="1061"/>
        <v>0</v>
      </c>
      <c r="AQ336" s="49">
        <f>_xlfn.IFNA(VLOOKUP($I336,'ประกาศราคาZ-Makro'!$A:$K,11,FALSE),0)</f>
        <v>0</v>
      </c>
      <c r="AR336" s="47">
        <v>0</v>
      </c>
      <c r="AS336" s="36">
        <v>0</v>
      </c>
      <c r="AT336" s="50">
        <f t="shared" si="981"/>
        <v>0</v>
      </c>
      <c r="AU336" s="49">
        <f>_xlfn.IFNA(VLOOKUP($I336,'ประกาศราคาZ-Makro'!$A:$L,12,FALSE),0)</f>
        <v>0</v>
      </c>
      <c r="AV336" s="47">
        <v>2</v>
      </c>
      <c r="AW336" s="36">
        <v>2</v>
      </c>
      <c r="AX336" s="50">
        <f t="shared" si="797"/>
        <v>0</v>
      </c>
      <c r="AY336" s="49">
        <f>_xlfn.IFNA(VLOOKUP($I336,'ประกาศราคาZ-Makro'!$A:$M,13,FALSE),0)</f>
        <v>0</v>
      </c>
      <c r="AZ336" s="47">
        <v>2</v>
      </c>
      <c r="BA336" s="36">
        <v>2</v>
      </c>
      <c r="BB336" s="50">
        <f t="shared" si="1103"/>
        <v>0</v>
      </c>
      <c r="BC336" s="76"/>
      <c r="BD336" s="2"/>
    </row>
    <row r="337" spans="1:56" x14ac:dyDescent="0.4">
      <c r="A337" s="2" t="s">
        <v>1038</v>
      </c>
      <c r="B337" s="2" t="s">
        <v>1035</v>
      </c>
      <c r="C337" s="2" t="s">
        <v>1049</v>
      </c>
      <c r="D337" s="2" t="s">
        <v>1089</v>
      </c>
      <c r="E337" s="45" t="s">
        <v>566</v>
      </c>
      <c r="F337" s="46"/>
      <c r="G337" s="42" t="s">
        <v>567</v>
      </c>
      <c r="H337" s="34" t="s">
        <v>43</v>
      </c>
      <c r="I337" s="35"/>
      <c r="J337" s="56">
        <v>0</v>
      </c>
      <c r="K337" s="49">
        <f>_xlfn.IFNA(VLOOKUP($I337,'ประกาศราคาZ-Makro'!$A:$K,4,FALSE),0)</f>
        <v>0</v>
      </c>
      <c r="L337" s="47">
        <v>0</v>
      </c>
      <c r="M337" s="63">
        <v>0</v>
      </c>
      <c r="N337" s="50">
        <f t="shared" si="923"/>
        <v>0</v>
      </c>
      <c r="O337" s="49">
        <f>_xlfn.IFNA(VLOOKUP($I337,'ประกาศราคาZ-Makro'!$A:$K,5,FALSE),0)</f>
        <v>0</v>
      </c>
      <c r="P337" s="47">
        <v>0</v>
      </c>
      <c r="Q337" s="63">
        <v>0</v>
      </c>
      <c r="R337" s="50">
        <f t="shared" si="979"/>
        <v>0</v>
      </c>
      <c r="S337" s="49">
        <f>_xlfn.IFNA(VLOOKUP($I337,'ประกาศราคาZ-Makro'!$A:$K,6,FALSE),0)</f>
        <v>0</v>
      </c>
      <c r="T337" s="47">
        <v>0</v>
      </c>
      <c r="U337" s="63">
        <v>0</v>
      </c>
      <c r="V337" s="50">
        <f t="shared" si="1007"/>
        <v>0</v>
      </c>
      <c r="W337" s="49">
        <f>_xlfn.IFNA(VLOOKUP($I337,'ประกาศราคาZ-Makro'!$A:$K,7,FALSE),0)</f>
        <v>0</v>
      </c>
      <c r="X337" s="47">
        <v>0</v>
      </c>
      <c r="Y337" s="63">
        <v>0</v>
      </c>
      <c r="Z337" s="50">
        <f t="shared" si="936"/>
        <v>0</v>
      </c>
      <c r="AA337" s="49">
        <f>_xlfn.IFNA(VLOOKUP($I337,'ประกาศราคาZ-Makro'!$A:$K,8,FALSE),0)</f>
        <v>0</v>
      </c>
      <c r="AB337" s="47">
        <v>0</v>
      </c>
      <c r="AC337" s="63">
        <v>0</v>
      </c>
      <c r="AD337" s="50">
        <f t="shared" si="937"/>
        <v>0</v>
      </c>
      <c r="AE337" s="49">
        <f>_xlfn.IFNA(VLOOKUP($I337,'ประกาศราคาZ-Makro'!$A:$K,9,FALSE),0)</f>
        <v>0</v>
      </c>
      <c r="AF337" s="47" t="s">
        <v>1090</v>
      </c>
      <c r="AG337" s="63" t="s">
        <v>1090</v>
      </c>
      <c r="AH337" s="50">
        <f t="shared" si="980"/>
        <v>0</v>
      </c>
      <c r="AI337" s="49">
        <f>_xlfn.IFNA(VLOOKUP($I337,'ประกาศราคาZ-Makro'!$A:$K,9,FALSE),0)</f>
        <v>0</v>
      </c>
      <c r="AJ337" s="47"/>
      <c r="AK337" s="63"/>
      <c r="AL337" s="50">
        <f t="shared" si="1092"/>
        <v>0</v>
      </c>
      <c r="AM337" s="49">
        <f>_xlfn.IFNA(VLOOKUP($I337,'ประกาศราคาZ-Makro'!$A:$K,10,FALSE),0)</f>
        <v>0</v>
      </c>
      <c r="AN337" s="47">
        <v>12</v>
      </c>
      <c r="AO337" s="36">
        <v>12</v>
      </c>
      <c r="AP337" s="72">
        <f t="shared" si="1061"/>
        <v>0</v>
      </c>
      <c r="AQ337" s="49">
        <f>_xlfn.IFNA(VLOOKUP($I337,'ประกาศราคาZ-Makro'!$A:$K,11,FALSE),0)</f>
        <v>0</v>
      </c>
      <c r="AR337" s="47">
        <v>0</v>
      </c>
      <c r="AS337" s="63">
        <v>0</v>
      </c>
      <c r="AT337" s="50">
        <f t="shared" si="981"/>
        <v>0</v>
      </c>
      <c r="AU337" s="49">
        <f>_xlfn.IFNA(VLOOKUP($I337,'ประกาศราคาZ-Makro'!$A:$L,12,FALSE),0)</f>
        <v>0</v>
      </c>
      <c r="AV337" s="47">
        <v>0</v>
      </c>
      <c r="AW337" s="63">
        <v>0</v>
      </c>
      <c r="AX337" s="50">
        <f t="shared" si="797"/>
        <v>0</v>
      </c>
      <c r="AY337" s="49">
        <f>_xlfn.IFNA(VLOOKUP($I337,'ประกาศราคาZ-Makro'!$A:$M,13,FALSE),0)</f>
        <v>0</v>
      </c>
      <c r="AZ337" s="47">
        <v>0</v>
      </c>
      <c r="BA337" s="63">
        <v>0</v>
      </c>
      <c r="BB337" s="50">
        <f t="shared" si="1103"/>
        <v>0</v>
      </c>
      <c r="BC337" s="76"/>
      <c r="BD337" s="2"/>
    </row>
    <row r="338" spans="1:56" x14ac:dyDescent="0.4">
      <c r="A338" s="2" t="s">
        <v>1038</v>
      </c>
      <c r="B338" s="2" t="s">
        <v>1035</v>
      </c>
      <c r="C338" s="2" t="s">
        <v>1049</v>
      </c>
      <c r="D338" s="2" t="s">
        <v>1088</v>
      </c>
      <c r="E338" s="45" t="s">
        <v>228</v>
      </c>
      <c r="F338" s="46"/>
      <c r="G338" s="41" t="s">
        <v>229</v>
      </c>
      <c r="H338" s="34" t="s">
        <v>43</v>
      </c>
      <c r="I338" s="35" t="s">
        <v>973</v>
      </c>
      <c r="J338" s="56" t="s">
        <v>974</v>
      </c>
      <c r="K338" s="49">
        <f>_xlfn.IFNA(VLOOKUP($I338,'ประกาศราคาZ-Makro'!$A:$K,4,FALSE),0)</f>
        <v>0</v>
      </c>
      <c r="L338" s="47">
        <v>61</v>
      </c>
      <c r="M338" s="36">
        <v>65</v>
      </c>
      <c r="N338" s="50">
        <f t="shared" si="923"/>
        <v>4</v>
      </c>
      <c r="O338" s="49">
        <f>_xlfn.IFNA(VLOOKUP($I338,'ประกาศราคาZ-Makro'!$A:$K,5,FALSE),0)</f>
        <v>0</v>
      </c>
      <c r="P338" s="47">
        <v>69</v>
      </c>
      <c r="Q338" s="36">
        <v>73</v>
      </c>
      <c r="R338" s="50">
        <f t="shared" si="979"/>
        <v>4</v>
      </c>
      <c r="S338" s="49">
        <f>_xlfn.IFNA(VLOOKUP($I338,'ประกาศราคาZ-Makro'!$A:$K,6,FALSE),0)</f>
        <v>0</v>
      </c>
      <c r="T338" s="47">
        <v>65</v>
      </c>
      <c r="U338" s="36">
        <v>66</v>
      </c>
      <c r="V338" s="50">
        <f t="shared" si="1007"/>
        <v>1</v>
      </c>
      <c r="W338" s="49">
        <f>_xlfn.IFNA(VLOOKUP($I338,'ประกาศราคาZ-Makro'!$A:$K,7,FALSE),0)</f>
        <v>0</v>
      </c>
      <c r="X338" s="47">
        <v>0</v>
      </c>
      <c r="Y338" s="36">
        <v>0</v>
      </c>
      <c r="Z338" s="50">
        <f t="shared" si="936"/>
        <v>0</v>
      </c>
      <c r="AA338" s="49">
        <f>_xlfn.IFNA(VLOOKUP($I338,'ประกาศราคาZ-Makro'!$A:$K,8,FALSE),0)</f>
        <v>0</v>
      </c>
      <c r="AB338" s="47">
        <v>0</v>
      </c>
      <c r="AC338" s="36">
        <v>0</v>
      </c>
      <c r="AD338" s="50">
        <f t="shared" si="937"/>
        <v>0</v>
      </c>
      <c r="AE338" s="49">
        <f>_xlfn.IFNA(VLOOKUP($I338,'ประกาศราคาZ-Makro'!$A:$K,9,FALSE),0)</f>
        <v>0</v>
      </c>
      <c r="AF338" s="47">
        <v>65</v>
      </c>
      <c r="AG338" s="36">
        <v>65</v>
      </c>
      <c r="AH338" s="50">
        <f t="shared" si="980"/>
        <v>0</v>
      </c>
      <c r="AI338" s="49">
        <f>_xlfn.IFNA(VLOOKUP($I338,'ประกาศราคาZ-Makro'!$A:$K,9,FALSE),0)</f>
        <v>0</v>
      </c>
      <c r="AJ338" s="47"/>
      <c r="AK338" s="36"/>
      <c r="AL338" s="50">
        <f t="shared" si="1092"/>
        <v>0</v>
      </c>
      <c r="AM338" s="49">
        <f>_xlfn.IFNA(VLOOKUP($I338,'ประกาศราคาZ-Makro'!$A:$K,10,FALSE),0)</f>
        <v>0</v>
      </c>
      <c r="AN338" s="47">
        <v>0</v>
      </c>
      <c r="AO338" s="36">
        <v>0</v>
      </c>
      <c r="AP338" s="72">
        <f t="shared" si="1061"/>
        <v>0</v>
      </c>
      <c r="AQ338" s="49">
        <f>_xlfn.IFNA(VLOOKUP($I338,'ประกาศราคาZ-Makro'!$A:$K,11,FALSE),0)</f>
        <v>0</v>
      </c>
      <c r="AR338" s="47">
        <v>51</v>
      </c>
      <c r="AS338" s="36">
        <v>51</v>
      </c>
      <c r="AT338" s="50">
        <f t="shared" si="981"/>
        <v>0</v>
      </c>
      <c r="AU338" s="49">
        <f>_xlfn.IFNA(VLOOKUP($I338,'ประกาศราคาZ-Makro'!$A:$L,12,FALSE),0)</f>
        <v>0</v>
      </c>
      <c r="AV338" s="47">
        <v>63</v>
      </c>
      <c r="AW338" s="36">
        <v>66</v>
      </c>
      <c r="AX338" s="50">
        <f t="shared" si="797"/>
        <v>3</v>
      </c>
      <c r="AY338" s="49">
        <f>_xlfn.IFNA(VLOOKUP($I338,'ประกาศราคาZ-Makro'!$A:$M,13,FALSE),0)</f>
        <v>0</v>
      </c>
      <c r="AZ338" s="47">
        <v>63</v>
      </c>
      <c r="BA338" s="36">
        <v>66</v>
      </c>
      <c r="BB338" s="50">
        <f t="shared" si="1103"/>
        <v>3</v>
      </c>
      <c r="BC338" s="76"/>
      <c r="BD338" s="2"/>
    </row>
    <row r="339" spans="1:56" x14ac:dyDescent="0.4">
      <c r="A339" s="2" t="s">
        <v>1038</v>
      </c>
      <c r="B339" s="2" t="s">
        <v>1035</v>
      </c>
      <c r="C339" s="2" t="s">
        <v>1049</v>
      </c>
      <c r="D339" s="2" t="s">
        <v>1048</v>
      </c>
      <c r="E339" s="45" t="s">
        <v>558</v>
      </c>
      <c r="F339" s="46"/>
      <c r="G339" s="37" t="s">
        <v>559</v>
      </c>
      <c r="H339" s="34" t="s">
        <v>43</v>
      </c>
      <c r="I339" s="35"/>
      <c r="J339" s="56">
        <v>0</v>
      </c>
      <c r="K339" s="49">
        <f>_xlfn.IFNA(VLOOKUP($I339,'ประกาศราคาZ-Makro'!$A:$K,4,FALSE),0)</f>
        <v>0</v>
      </c>
      <c r="L339" s="47">
        <v>10</v>
      </c>
      <c r="M339" s="63">
        <v>10</v>
      </c>
      <c r="N339" s="50">
        <f t="shared" si="923"/>
        <v>0</v>
      </c>
      <c r="O339" s="49">
        <f>_xlfn.IFNA(VLOOKUP($I339,'ประกาศราคาZ-Makro'!$A:$K,5,FALSE),0)</f>
        <v>0</v>
      </c>
      <c r="P339" s="47">
        <v>0</v>
      </c>
      <c r="Q339" s="63">
        <v>0</v>
      </c>
      <c r="R339" s="50">
        <f t="shared" si="979"/>
        <v>0</v>
      </c>
      <c r="S339" s="49">
        <f>_xlfn.IFNA(VLOOKUP($I339,'ประกาศราคาZ-Makro'!$A:$K,6,FALSE),0)</f>
        <v>0</v>
      </c>
      <c r="T339" s="47">
        <v>0</v>
      </c>
      <c r="U339" s="63">
        <v>0</v>
      </c>
      <c r="V339" s="50">
        <f t="shared" si="1007"/>
        <v>0</v>
      </c>
      <c r="W339" s="49">
        <f>_xlfn.IFNA(VLOOKUP($I339,'ประกาศราคาZ-Makro'!$A:$K,7,FALSE),0)</f>
        <v>0</v>
      </c>
      <c r="X339" s="47">
        <v>0</v>
      </c>
      <c r="Y339" s="63">
        <v>0</v>
      </c>
      <c r="Z339" s="50">
        <f t="shared" si="936"/>
        <v>0</v>
      </c>
      <c r="AA339" s="49">
        <f>_xlfn.IFNA(VLOOKUP($I339,'ประกาศราคาZ-Makro'!$A:$K,8,FALSE),0)</f>
        <v>0</v>
      </c>
      <c r="AB339" s="47">
        <v>0</v>
      </c>
      <c r="AC339" s="63">
        <v>0</v>
      </c>
      <c r="AD339" s="50">
        <f t="shared" si="937"/>
        <v>0</v>
      </c>
      <c r="AE339" s="49">
        <f>_xlfn.IFNA(VLOOKUP($I339,'ประกาศราคาZ-Makro'!$A:$K,9,FALSE),0)</f>
        <v>0</v>
      </c>
      <c r="AF339" s="47" t="s">
        <v>1090</v>
      </c>
      <c r="AG339" s="63" t="s">
        <v>1090</v>
      </c>
      <c r="AH339" s="50">
        <f t="shared" si="980"/>
        <v>0</v>
      </c>
      <c r="AI339" s="49">
        <f>_xlfn.IFNA(VLOOKUP($I339,'ประกาศราคาZ-Makro'!$A:$K,9,FALSE),0)</f>
        <v>0</v>
      </c>
      <c r="AJ339" s="47"/>
      <c r="AK339" s="63"/>
      <c r="AL339" s="50">
        <f t="shared" si="1092"/>
        <v>0</v>
      </c>
      <c r="AM339" s="49">
        <f>_xlfn.IFNA(VLOOKUP($I339,'ประกาศราคาZ-Makro'!$A:$K,10,FALSE),0)</f>
        <v>0</v>
      </c>
      <c r="AN339" s="47">
        <v>4</v>
      </c>
      <c r="AO339" s="36">
        <v>4</v>
      </c>
      <c r="AP339" s="72">
        <f t="shared" si="1061"/>
        <v>0</v>
      </c>
      <c r="AQ339" s="49">
        <f>_xlfn.IFNA(VLOOKUP($I339,'ประกาศราคาZ-Makro'!$A:$K,11,FALSE),0)</f>
        <v>0</v>
      </c>
      <c r="AR339" s="47">
        <v>9</v>
      </c>
      <c r="AS339" s="63">
        <v>9</v>
      </c>
      <c r="AT339" s="50">
        <f t="shared" si="981"/>
        <v>0</v>
      </c>
      <c r="AU339" s="49">
        <f>_xlfn.IFNA(VLOOKUP($I339,'ประกาศราคาZ-Makro'!$A:$L,12,FALSE),0)</f>
        <v>0</v>
      </c>
      <c r="AV339" s="47">
        <v>0</v>
      </c>
      <c r="AW339" s="63">
        <v>0</v>
      </c>
      <c r="AX339" s="50">
        <f t="shared" si="797"/>
        <v>0</v>
      </c>
      <c r="AY339" s="49">
        <f>_xlfn.IFNA(VLOOKUP($I339,'ประกาศราคาZ-Makro'!$A:$M,13,FALSE),0)</f>
        <v>0</v>
      </c>
      <c r="AZ339" s="47">
        <v>0</v>
      </c>
      <c r="BA339" s="63">
        <v>0</v>
      </c>
      <c r="BB339" s="50">
        <f t="shared" si="1103"/>
        <v>0</v>
      </c>
      <c r="BC339" s="76"/>
      <c r="BD339" s="2"/>
    </row>
    <row r="340" spans="1:56" x14ac:dyDescent="0.4">
      <c r="A340" s="2" t="s">
        <v>1038</v>
      </c>
      <c r="B340" s="2" t="s">
        <v>1035</v>
      </c>
      <c r="C340" s="2" t="s">
        <v>1049</v>
      </c>
      <c r="D340" s="2" t="s">
        <v>1048</v>
      </c>
      <c r="E340" s="45" t="s">
        <v>220</v>
      </c>
      <c r="F340" s="73"/>
      <c r="G340" s="42" t="s">
        <v>221</v>
      </c>
      <c r="H340" s="48" t="s">
        <v>43</v>
      </c>
      <c r="I340" s="35"/>
      <c r="J340" s="56">
        <v>0</v>
      </c>
      <c r="K340" s="49">
        <f>_xlfn.IFNA(VLOOKUP($I340,'ประกาศราคาZ-Makro'!$A:$K,4,FALSE),0)</f>
        <v>0</v>
      </c>
      <c r="L340" s="47">
        <v>0.25</v>
      </c>
      <c r="M340" s="36">
        <v>0.25</v>
      </c>
      <c r="N340" s="72">
        <f t="shared" si="923"/>
        <v>0</v>
      </c>
      <c r="O340" s="49">
        <f>_xlfn.IFNA(VLOOKUP($I340,'ประกาศราคาZ-Makro'!$A:$K,5,FALSE),0)</f>
        <v>0</v>
      </c>
      <c r="P340" s="47">
        <v>0.5</v>
      </c>
      <c r="Q340" s="36">
        <v>0.5</v>
      </c>
      <c r="R340" s="50">
        <f t="shared" si="979"/>
        <v>0</v>
      </c>
      <c r="S340" s="49">
        <f>_xlfn.IFNA(VLOOKUP($I340,'ประกาศราคาZ-Makro'!$A:$K,6,FALSE),0)</f>
        <v>0</v>
      </c>
      <c r="T340" s="47">
        <v>1</v>
      </c>
      <c r="U340" s="36">
        <v>1</v>
      </c>
      <c r="V340" s="50">
        <f t="shared" si="1007"/>
        <v>0</v>
      </c>
      <c r="W340" s="49">
        <f>_xlfn.IFNA(VLOOKUP($I340,'ประกาศราคาZ-Makro'!$A:$K,7,FALSE),0)</f>
        <v>0</v>
      </c>
      <c r="X340" s="47">
        <v>7</v>
      </c>
      <c r="Y340" s="36">
        <v>9</v>
      </c>
      <c r="Z340" s="50">
        <f t="shared" si="936"/>
        <v>2</v>
      </c>
      <c r="AA340" s="49">
        <f>_xlfn.IFNA(VLOOKUP($I340,'ประกาศราคาZ-Makro'!$A:$K,8,FALSE),0)</f>
        <v>0</v>
      </c>
      <c r="AB340" s="47">
        <v>7</v>
      </c>
      <c r="AC340" s="36">
        <v>9</v>
      </c>
      <c r="AD340" s="50">
        <f t="shared" si="937"/>
        <v>2</v>
      </c>
      <c r="AE340" s="49">
        <f>_xlfn.IFNA(VLOOKUP($I340,'ประกาศราคาZ-Makro'!$A:$K,9,FALSE),0)</f>
        <v>0</v>
      </c>
      <c r="AF340" s="47">
        <v>0.5</v>
      </c>
      <c r="AG340" s="36">
        <v>0.5</v>
      </c>
      <c r="AH340" s="72">
        <f t="shared" si="980"/>
        <v>0</v>
      </c>
      <c r="AI340" s="49">
        <f>_xlfn.IFNA(VLOOKUP($I340,'ประกาศราคาZ-Makro'!$A:$K,9,FALSE),0)</f>
        <v>0</v>
      </c>
      <c r="AJ340" s="47"/>
      <c r="AK340" s="36"/>
      <c r="AL340" s="50">
        <f t="shared" si="1092"/>
        <v>0</v>
      </c>
      <c r="AM340" s="49">
        <f>_xlfn.IFNA(VLOOKUP($I340,'ประกาศราคาZ-Makro'!$A:$K,10,FALSE),0)</f>
        <v>0</v>
      </c>
      <c r="AN340" s="47">
        <v>1</v>
      </c>
      <c r="AO340" s="36">
        <v>1</v>
      </c>
      <c r="AP340" s="72">
        <f t="shared" si="1061"/>
        <v>0</v>
      </c>
      <c r="AQ340" s="49">
        <f>_xlfn.IFNA(VLOOKUP($I340,'ประกาศราคาZ-Makro'!$A:$K,11,FALSE),0)</f>
        <v>0</v>
      </c>
      <c r="AR340" s="47">
        <v>1</v>
      </c>
      <c r="AS340" s="36">
        <v>1</v>
      </c>
      <c r="AT340" s="72">
        <f t="shared" si="981"/>
        <v>0</v>
      </c>
      <c r="AU340" s="49">
        <f>_xlfn.IFNA(VLOOKUP($I340,'ประกาศราคาZ-Makro'!$A:$L,12,FALSE),0)</f>
        <v>0</v>
      </c>
      <c r="AV340" s="47">
        <v>1</v>
      </c>
      <c r="AW340" s="36">
        <v>1</v>
      </c>
      <c r="AX340" s="50">
        <f t="shared" si="797"/>
        <v>0</v>
      </c>
      <c r="AY340" s="49">
        <f>_xlfn.IFNA(VLOOKUP($I340,'ประกาศราคาZ-Makro'!$A:$M,13,FALSE),0)</f>
        <v>0</v>
      </c>
      <c r="AZ340" s="47">
        <v>1</v>
      </c>
      <c r="BA340" s="36">
        <v>1</v>
      </c>
      <c r="BB340" s="50">
        <f t="shared" si="1103"/>
        <v>0</v>
      </c>
      <c r="BC340" s="76"/>
      <c r="BD340" s="2"/>
    </row>
    <row r="341" spans="1:56" x14ac:dyDescent="0.4">
      <c r="A341" s="2" t="s">
        <v>1038</v>
      </c>
      <c r="B341" s="2" t="s">
        <v>1035</v>
      </c>
      <c r="C341" s="2" t="s">
        <v>1049</v>
      </c>
      <c r="D341" s="2" t="s">
        <v>1048</v>
      </c>
      <c r="E341" s="45" t="s">
        <v>1216</v>
      </c>
      <c r="F341" s="73"/>
      <c r="G341" s="42" t="s">
        <v>1217</v>
      </c>
      <c r="H341" s="48" t="s">
        <v>43</v>
      </c>
      <c r="I341" s="35"/>
      <c r="J341" s="56">
        <v>0</v>
      </c>
      <c r="K341" s="49">
        <f>_xlfn.IFNA(VLOOKUP($I341,'ประกาศราคาZ-Makro'!$A:$K,4,FALSE),0)</f>
        <v>0</v>
      </c>
      <c r="L341" s="47">
        <v>0</v>
      </c>
      <c r="M341" s="36">
        <v>0</v>
      </c>
      <c r="N341" s="50">
        <f t="shared" ref="N341:N343" si="1111">IFERROR(IF(M341=0,0,M341-L341),0)</f>
        <v>0</v>
      </c>
      <c r="O341" s="49">
        <f>_xlfn.IFNA(VLOOKUP($I341,'ประกาศราคาZ-Makro'!$A:$K,5,FALSE),0)</f>
        <v>0</v>
      </c>
      <c r="P341" s="47">
        <v>0</v>
      </c>
      <c r="Q341" s="36">
        <v>0</v>
      </c>
      <c r="R341" s="50">
        <f t="shared" ref="R341:R343" si="1112">IFERROR(IF(Q341=0,0,Q341-P341),0)</f>
        <v>0</v>
      </c>
      <c r="S341" s="49">
        <f>_xlfn.IFNA(VLOOKUP($I341,'ประกาศราคาZ-Makro'!$A:$K,6,FALSE),0)</f>
        <v>0</v>
      </c>
      <c r="T341" s="47">
        <v>0</v>
      </c>
      <c r="U341" s="36">
        <v>0</v>
      </c>
      <c r="V341" s="50">
        <f t="shared" ref="V341:V343" si="1113">IFERROR(IF(U341=0,0,U341-T341),0)</f>
        <v>0</v>
      </c>
      <c r="W341" s="49">
        <f>_xlfn.IFNA(VLOOKUP($I341,'ประกาศราคาZ-Makro'!$A:$K,7,FALSE),0)</f>
        <v>0</v>
      </c>
      <c r="X341" s="47">
        <v>2</v>
      </c>
      <c r="Y341" s="36">
        <v>2</v>
      </c>
      <c r="Z341" s="50">
        <f t="shared" ref="Z341:Z343" si="1114">IFERROR(IF(Y341=0,0,Y341-X341),0)</f>
        <v>0</v>
      </c>
      <c r="AA341" s="49">
        <f>_xlfn.IFNA(VLOOKUP($I341,'ประกาศราคาZ-Makro'!$A:$K,8,FALSE),0)</f>
        <v>0</v>
      </c>
      <c r="AB341" s="47">
        <v>2</v>
      </c>
      <c r="AC341" s="36">
        <v>2</v>
      </c>
      <c r="AD341" s="50">
        <f t="shared" ref="AD341:AD343" si="1115">IFERROR(IF(AC341=0,0,AC341-AB341),0)</f>
        <v>0</v>
      </c>
      <c r="AE341" s="49">
        <f>_xlfn.IFNA(VLOOKUP($I341,'ประกาศราคาZ-Makro'!$A:$K,9,FALSE),0)</f>
        <v>0</v>
      </c>
      <c r="AF341" s="47">
        <v>0</v>
      </c>
      <c r="AG341" s="36">
        <v>0</v>
      </c>
      <c r="AH341" s="50">
        <f t="shared" ref="AH341:AH343" si="1116">IFERROR(IF(AG341=0,0,AG341-AF341),0)</f>
        <v>0</v>
      </c>
      <c r="AI341" s="49">
        <f>_xlfn.IFNA(VLOOKUP($I341,'ประกาศราคาZ-Makro'!$A:$K,9,FALSE),0)</f>
        <v>0</v>
      </c>
      <c r="AJ341" s="47"/>
      <c r="AK341" s="36"/>
      <c r="AL341" s="50">
        <f t="shared" si="1092"/>
        <v>0</v>
      </c>
      <c r="AM341" s="49">
        <f>_xlfn.IFNA(VLOOKUP($I341,'ประกาศราคาZ-Makro'!$A:$K,10,FALSE),0)</f>
        <v>0</v>
      </c>
      <c r="AN341" s="47">
        <v>0</v>
      </c>
      <c r="AO341" s="36">
        <v>0</v>
      </c>
      <c r="AP341" s="72">
        <f t="shared" si="1061"/>
        <v>0</v>
      </c>
      <c r="AQ341" s="49">
        <f>_xlfn.IFNA(VLOOKUP($I341,'ประกาศราคาZ-Makro'!$A:$K,11,FALSE),0)</f>
        <v>0</v>
      </c>
      <c r="AR341" s="47">
        <v>0</v>
      </c>
      <c r="AS341" s="36">
        <v>0</v>
      </c>
      <c r="AT341" s="50">
        <f t="shared" ref="AT341:AT343" si="1117">IFERROR(IF(AS341=0,0,AS341-AR341),0)</f>
        <v>0</v>
      </c>
      <c r="AU341" s="49">
        <f>_xlfn.IFNA(VLOOKUP($I341,'ประกาศราคาZ-Makro'!$A:$L,12,FALSE),0)</f>
        <v>0</v>
      </c>
      <c r="AV341" s="47">
        <v>1</v>
      </c>
      <c r="AW341" s="36">
        <v>1</v>
      </c>
      <c r="AX341" s="50">
        <f t="shared" si="797"/>
        <v>0</v>
      </c>
      <c r="AY341" s="49">
        <f>_xlfn.IFNA(VLOOKUP($I341,'ประกาศราคาZ-Makro'!$A:$M,13,FALSE),0)</f>
        <v>0</v>
      </c>
      <c r="AZ341" s="47">
        <v>1</v>
      </c>
      <c r="BA341" s="36">
        <v>1</v>
      </c>
      <c r="BB341" s="50">
        <f t="shared" si="1103"/>
        <v>0</v>
      </c>
      <c r="BC341" s="76"/>
      <c r="BD341" s="2"/>
    </row>
    <row r="342" spans="1:56" x14ac:dyDescent="0.4">
      <c r="A342" s="2" t="s">
        <v>1038</v>
      </c>
      <c r="B342" s="2" t="s">
        <v>1035</v>
      </c>
      <c r="C342" s="2" t="s">
        <v>1049</v>
      </c>
      <c r="D342" s="2" t="s">
        <v>1048</v>
      </c>
      <c r="E342" s="45" t="s">
        <v>1457</v>
      </c>
      <c r="F342" s="46"/>
      <c r="G342" s="42" t="s">
        <v>1458</v>
      </c>
      <c r="H342" s="48" t="s">
        <v>43</v>
      </c>
      <c r="I342" s="35"/>
      <c r="J342" s="56">
        <v>0</v>
      </c>
      <c r="K342" s="49">
        <f>_xlfn.IFNA(VLOOKUP($I342,'ประกาศราคาZ-Makro'!$A:$K,4,FALSE),0)</f>
        <v>0</v>
      </c>
      <c r="L342" s="47">
        <v>0</v>
      </c>
      <c r="M342" s="36">
        <v>0</v>
      </c>
      <c r="N342" s="50">
        <f t="shared" si="1111"/>
        <v>0</v>
      </c>
      <c r="O342" s="49">
        <f>_xlfn.IFNA(VLOOKUP($I342,'ประกาศราคาZ-Makro'!$A:$K,5,FALSE),0)</f>
        <v>0</v>
      </c>
      <c r="P342" s="47">
        <v>0</v>
      </c>
      <c r="Q342" s="36">
        <v>0</v>
      </c>
      <c r="R342" s="50">
        <f t="shared" si="1112"/>
        <v>0</v>
      </c>
      <c r="S342" s="49">
        <f>_xlfn.IFNA(VLOOKUP($I342,'ประกาศราคาZ-Makro'!$A:$K,6,FALSE),0)</f>
        <v>0</v>
      </c>
      <c r="T342" s="47">
        <v>0</v>
      </c>
      <c r="U342" s="36">
        <v>0</v>
      </c>
      <c r="V342" s="50">
        <f t="shared" si="1113"/>
        <v>0</v>
      </c>
      <c r="W342" s="49">
        <f>_xlfn.IFNA(VLOOKUP($I342,'ประกาศราคาZ-Makro'!$A:$K,7,FALSE),0)</f>
        <v>0</v>
      </c>
      <c r="X342" s="47">
        <v>0</v>
      </c>
      <c r="Y342" s="36">
        <v>0</v>
      </c>
      <c r="Z342" s="50">
        <f t="shared" si="1114"/>
        <v>0</v>
      </c>
      <c r="AA342" s="49">
        <f>_xlfn.IFNA(VLOOKUP($I342,'ประกาศราคาZ-Makro'!$A:$K,8,FALSE),0)</f>
        <v>0</v>
      </c>
      <c r="AB342" s="47">
        <v>0</v>
      </c>
      <c r="AC342" s="36">
        <v>0</v>
      </c>
      <c r="AD342" s="50">
        <f t="shared" si="1115"/>
        <v>0</v>
      </c>
      <c r="AE342" s="49">
        <f>_xlfn.IFNA(VLOOKUP($I342,'ประกาศราคาZ-Makro'!$A:$K,9,FALSE),0)</f>
        <v>0</v>
      </c>
      <c r="AF342" s="47">
        <v>0</v>
      </c>
      <c r="AG342" s="36">
        <v>0</v>
      </c>
      <c r="AH342" s="50">
        <f t="shared" si="1116"/>
        <v>0</v>
      </c>
      <c r="AI342" s="49">
        <f>_xlfn.IFNA(VLOOKUP($I342,'ประกาศราคาZ-Makro'!$A:$K,9,FALSE),0)</f>
        <v>0</v>
      </c>
      <c r="AJ342" s="47"/>
      <c r="AK342" s="36"/>
      <c r="AL342" s="50">
        <f t="shared" si="1092"/>
        <v>0</v>
      </c>
      <c r="AM342" s="49">
        <f>_xlfn.IFNA(VLOOKUP($I342,'ประกาศราคาZ-Makro'!$A:$K,10,FALSE),0)</f>
        <v>0</v>
      </c>
      <c r="AN342" s="47">
        <v>1</v>
      </c>
      <c r="AO342" s="36">
        <v>1</v>
      </c>
      <c r="AP342" s="72">
        <f t="shared" si="1061"/>
        <v>0</v>
      </c>
      <c r="AQ342" s="49">
        <f>_xlfn.IFNA(VLOOKUP($I342,'ประกาศราคาZ-Makro'!$A:$K,11,FALSE),0)</f>
        <v>0</v>
      </c>
      <c r="AR342" s="47">
        <v>0</v>
      </c>
      <c r="AS342" s="36">
        <v>0</v>
      </c>
      <c r="AT342" s="50">
        <f t="shared" si="1117"/>
        <v>0</v>
      </c>
      <c r="AU342" s="49">
        <f>_xlfn.IFNA(VLOOKUP($I342,'ประกาศราคาZ-Makro'!$A:$L,12,FALSE),0)</f>
        <v>0</v>
      </c>
      <c r="AV342" s="47">
        <v>0</v>
      </c>
      <c r="AW342" s="36">
        <v>0</v>
      </c>
      <c r="AX342" s="50">
        <f t="shared" ref="AX342" si="1118">IFERROR(IF(AW342=0,0,AW342-AV342),0)</f>
        <v>0</v>
      </c>
      <c r="AY342" s="49">
        <f>_xlfn.IFNA(VLOOKUP($I342,'ประกาศราคาZ-Makro'!$A:$M,13,FALSE),0)</f>
        <v>0</v>
      </c>
      <c r="AZ342" s="47">
        <v>0</v>
      </c>
      <c r="BA342" s="36">
        <v>0</v>
      </c>
      <c r="BB342" s="50">
        <f t="shared" si="1103"/>
        <v>0</v>
      </c>
      <c r="BC342" s="76"/>
      <c r="BD342" s="2"/>
    </row>
    <row r="343" spans="1:56" x14ac:dyDescent="0.4">
      <c r="A343" s="2" t="s">
        <v>1038</v>
      </c>
      <c r="B343" s="2" t="s">
        <v>1035</v>
      </c>
      <c r="C343" s="2" t="s">
        <v>1049</v>
      </c>
      <c r="D343" s="2" t="s">
        <v>1048</v>
      </c>
      <c r="E343" s="45" t="s">
        <v>1218</v>
      </c>
      <c r="F343" s="46"/>
      <c r="G343" s="42" t="s">
        <v>1219</v>
      </c>
      <c r="H343" s="48" t="s">
        <v>43</v>
      </c>
      <c r="I343" s="58"/>
      <c r="J343" s="57">
        <v>0</v>
      </c>
      <c r="K343" s="49">
        <f>_xlfn.IFNA(VLOOKUP($I343,'ประกาศราคาZ-Makro'!$A:$K,4,FALSE),0)</f>
        <v>0</v>
      </c>
      <c r="L343" s="47">
        <v>1.25</v>
      </c>
      <c r="M343" s="36">
        <v>1.25</v>
      </c>
      <c r="N343" s="50">
        <f t="shared" si="1111"/>
        <v>0</v>
      </c>
      <c r="O343" s="49">
        <f>_xlfn.IFNA(VLOOKUP($I343,'ประกาศราคาZ-Makro'!$A:$K,5,FALSE),0)</f>
        <v>0</v>
      </c>
      <c r="P343" s="47">
        <v>0</v>
      </c>
      <c r="Q343" s="36">
        <v>0</v>
      </c>
      <c r="R343" s="50">
        <f t="shared" si="1112"/>
        <v>0</v>
      </c>
      <c r="S343" s="49">
        <f>_xlfn.IFNA(VLOOKUP($I343,'ประกาศราคาZ-Makro'!$A:$K,6,FALSE),0)</f>
        <v>0</v>
      </c>
      <c r="T343" s="47">
        <v>4</v>
      </c>
      <c r="U343" s="36">
        <v>4</v>
      </c>
      <c r="V343" s="50">
        <f t="shared" si="1113"/>
        <v>0</v>
      </c>
      <c r="W343" s="49">
        <f>_xlfn.IFNA(VLOOKUP($I343,'ประกาศราคาZ-Makro'!$A:$K,7,FALSE),0)</f>
        <v>0</v>
      </c>
      <c r="X343" s="47">
        <v>2</v>
      </c>
      <c r="Y343" s="36">
        <v>2</v>
      </c>
      <c r="Z343" s="72">
        <f t="shared" si="1114"/>
        <v>0</v>
      </c>
      <c r="AA343" s="49">
        <f>_xlfn.IFNA(VLOOKUP($I343,'ประกาศราคาZ-Makro'!$A:$K,8,FALSE),0)</f>
        <v>0</v>
      </c>
      <c r="AB343" s="47">
        <v>2</v>
      </c>
      <c r="AC343" s="36">
        <v>2</v>
      </c>
      <c r="AD343" s="50">
        <f t="shared" si="1115"/>
        <v>0</v>
      </c>
      <c r="AE343" s="49">
        <f>_xlfn.IFNA(VLOOKUP($I343,'ประกาศราคาZ-Makro'!$A:$K,9,FALSE),0)</f>
        <v>0</v>
      </c>
      <c r="AF343" s="47">
        <v>0</v>
      </c>
      <c r="AG343" s="36">
        <v>0</v>
      </c>
      <c r="AH343" s="50">
        <f t="shared" si="1116"/>
        <v>0</v>
      </c>
      <c r="AI343" s="49">
        <f>_xlfn.IFNA(VLOOKUP($I343,'ประกาศราคาZ-Makro'!$A:$K,9,FALSE),0)</f>
        <v>0</v>
      </c>
      <c r="AJ343" s="47"/>
      <c r="AK343" s="36"/>
      <c r="AL343" s="50">
        <f t="shared" si="1092"/>
        <v>0</v>
      </c>
      <c r="AM343" s="49">
        <f>_xlfn.IFNA(VLOOKUP($I343,'ประกาศราคาZ-Makro'!$A:$K,10,FALSE),0)</f>
        <v>0</v>
      </c>
      <c r="AN343" s="47">
        <v>0</v>
      </c>
      <c r="AO343" s="36">
        <v>0</v>
      </c>
      <c r="AP343" s="72">
        <f t="shared" si="1061"/>
        <v>0</v>
      </c>
      <c r="AQ343" s="49">
        <f>_xlfn.IFNA(VLOOKUP($I343,'ประกาศราคาZ-Makro'!$A:$K,11,FALSE),0)</f>
        <v>0</v>
      </c>
      <c r="AR343" s="47">
        <v>0</v>
      </c>
      <c r="AS343" s="36">
        <v>0</v>
      </c>
      <c r="AT343" s="50">
        <f t="shared" si="1117"/>
        <v>0</v>
      </c>
      <c r="AU343" s="49">
        <f>_xlfn.IFNA(VLOOKUP($I343,'ประกาศราคาZ-Makro'!$A:$L,12,FALSE),0)</f>
        <v>0</v>
      </c>
      <c r="AV343" s="47">
        <v>2</v>
      </c>
      <c r="AW343" s="36">
        <v>2</v>
      </c>
      <c r="AX343" s="50">
        <f t="shared" si="797"/>
        <v>0</v>
      </c>
      <c r="AY343" s="49">
        <f>_xlfn.IFNA(VLOOKUP($I343,'ประกาศราคาZ-Makro'!$A:$M,13,FALSE),0)</f>
        <v>0</v>
      </c>
      <c r="AZ343" s="47">
        <v>2</v>
      </c>
      <c r="BA343" s="36">
        <v>2</v>
      </c>
      <c r="BB343" s="50">
        <f t="shared" si="1103"/>
        <v>0</v>
      </c>
      <c r="BC343" s="76"/>
      <c r="BD343" s="2"/>
    </row>
    <row r="344" spans="1:56" x14ac:dyDescent="0.4">
      <c r="A344" s="2" t="s">
        <v>1038</v>
      </c>
      <c r="B344" s="2" t="s">
        <v>1035</v>
      </c>
      <c r="C344" s="2" t="s">
        <v>1049</v>
      </c>
      <c r="D344" s="2" t="s">
        <v>1068</v>
      </c>
      <c r="E344" s="45" t="s">
        <v>245</v>
      </c>
      <c r="F344" s="46" t="s">
        <v>246</v>
      </c>
      <c r="G344" s="41" t="s">
        <v>247</v>
      </c>
      <c r="H344" s="48" t="s">
        <v>43</v>
      </c>
      <c r="I344" s="35"/>
      <c r="J344" s="56">
        <v>0</v>
      </c>
      <c r="K344" s="49">
        <f>_xlfn.IFNA(VLOOKUP($I344,'ประกาศราคาZ-Makro'!$A:$K,4,FALSE),0)</f>
        <v>0</v>
      </c>
      <c r="L344" s="47">
        <v>79</v>
      </c>
      <c r="M344" s="36">
        <v>83</v>
      </c>
      <c r="N344" s="50">
        <f>IFERROR(IF(M344=0,0,M344-L344),0)</f>
        <v>4</v>
      </c>
      <c r="O344" s="49">
        <f>_xlfn.IFNA(VLOOKUP($I344,'ประกาศราคาZ-Makro'!$A:$K,5,FALSE),0)</f>
        <v>0</v>
      </c>
      <c r="P344" s="47">
        <v>78</v>
      </c>
      <c r="Q344" s="36">
        <v>81</v>
      </c>
      <c r="R344" s="50">
        <f>IFERROR(IF(Q344=0,0,Q344-P344),0)</f>
        <v>3</v>
      </c>
      <c r="S344" s="49">
        <f>_xlfn.IFNA(VLOOKUP($I344,'ประกาศราคาZ-Makro'!$A:$K,6,FALSE),0)</f>
        <v>0</v>
      </c>
      <c r="T344" s="47">
        <v>79</v>
      </c>
      <c r="U344" s="36">
        <v>81</v>
      </c>
      <c r="V344" s="50">
        <f>IFERROR(IF(U344=0,0,U344-T344),0)</f>
        <v>2</v>
      </c>
      <c r="W344" s="49">
        <f>_xlfn.IFNA(VLOOKUP($I344,'ประกาศราคาZ-Makro'!$A:$K,7,FALSE),0)</f>
        <v>0</v>
      </c>
      <c r="X344" s="47">
        <v>79</v>
      </c>
      <c r="Y344" s="36">
        <v>84</v>
      </c>
      <c r="Z344" s="50">
        <f>IFERROR(IF(Y344=0,0,Y344-X344),0)</f>
        <v>5</v>
      </c>
      <c r="AA344" s="49">
        <f>_xlfn.IFNA(VLOOKUP($I344,'ประกาศราคาZ-Makro'!$A:$K,8,FALSE),0)</f>
        <v>0</v>
      </c>
      <c r="AB344" s="47">
        <v>79</v>
      </c>
      <c r="AC344" s="36">
        <v>84</v>
      </c>
      <c r="AD344" s="50">
        <f>IFERROR(IF(AC344=0,0,AC344-AB344),0)</f>
        <v>5</v>
      </c>
      <c r="AE344" s="49">
        <f>_xlfn.IFNA(VLOOKUP($I344,'ประกาศราคาZ-Makro'!$A:$K,9,FALSE),0)</f>
        <v>0</v>
      </c>
      <c r="AF344" s="47">
        <v>94</v>
      </c>
      <c r="AG344" s="36">
        <v>94</v>
      </c>
      <c r="AH344" s="50">
        <f>IFERROR(IF(AG344=0,0,AG344-AF344),0)</f>
        <v>0</v>
      </c>
      <c r="AI344" s="49">
        <f>_xlfn.IFNA(VLOOKUP($I344,'ประกาศราคาZ-Makro'!$A:$K,9,FALSE),0)</f>
        <v>0</v>
      </c>
      <c r="AJ344" s="47"/>
      <c r="AK344" s="36"/>
      <c r="AL344" s="50">
        <f>IFERROR(IF(AK344=0,0,AK344-AJ344),0)</f>
        <v>0</v>
      </c>
      <c r="AM344" s="49">
        <f>_xlfn.IFNA(VLOOKUP($I344,'ประกาศราคาZ-Makro'!$A:$K,10,FALSE),0)</f>
        <v>0</v>
      </c>
      <c r="AN344" s="47">
        <v>89</v>
      </c>
      <c r="AO344" s="36">
        <v>91</v>
      </c>
      <c r="AP344" s="72">
        <f>IFERROR(IF(AO344=0,0,AO344-AN344),0)</f>
        <v>2</v>
      </c>
      <c r="AQ344" s="49">
        <f>_xlfn.IFNA(VLOOKUP($I344,'ประกาศราคาZ-Makro'!$A:$K,11,FALSE),0)</f>
        <v>0</v>
      </c>
      <c r="AR344" s="47">
        <v>84</v>
      </c>
      <c r="AS344" s="36">
        <v>84</v>
      </c>
      <c r="AT344" s="50">
        <f>IFERROR(IF(AS344=0,0,AS344-AR344),0)</f>
        <v>0</v>
      </c>
      <c r="AU344" s="49">
        <f>_xlfn.IFNA(VLOOKUP($I344,'ประกาศราคาZ-Makro'!$A:$L,12,FALSE),0)</f>
        <v>0</v>
      </c>
      <c r="AV344" s="47">
        <v>79</v>
      </c>
      <c r="AW344" s="36">
        <v>81</v>
      </c>
      <c r="AX344" s="50">
        <f>IFERROR(IF(AW344=0,0,AW344-AV344),0)</f>
        <v>2</v>
      </c>
      <c r="AY344" s="49">
        <f>_xlfn.IFNA(VLOOKUP($I344,'ประกาศราคาZ-Makro'!$A:$M,13,FALSE),0)</f>
        <v>0</v>
      </c>
      <c r="AZ344" s="47">
        <v>79</v>
      </c>
      <c r="BA344" s="36">
        <v>81</v>
      </c>
      <c r="BB344" s="50">
        <f>IFERROR(IF(BA344=0,0,BA344-AZ344),0)</f>
        <v>2</v>
      </c>
      <c r="BC344" s="76"/>
    </row>
    <row r="345" spans="1:56" x14ac:dyDescent="0.4">
      <c r="A345" s="2" t="s">
        <v>1038</v>
      </c>
      <c r="B345" s="2" t="s">
        <v>1035</v>
      </c>
      <c r="C345" s="2" t="s">
        <v>1049</v>
      </c>
      <c r="D345" s="2" t="s">
        <v>1051</v>
      </c>
      <c r="E345" s="45" t="s">
        <v>257</v>
      </c>
      <c r="F345" s="46" t="s">
        <v>246</v>
      </c>
      <c r="G345" s="42" t="s">
        <v>258</v>
      </c>
      <c r="H345" s="48" t="s">
        <v>43</v>
      </c>
      <c r="I345" s="35"/>
      <c r="J345" s="56">
        <v>0</v>
      </c>
      <c r="K345" s="49">
        <f>_xlfn.IFNA(VLOOKUP($I345,'ประกาศราคาZ-Makro'!$A:$K,4,FALSE),0)</f>
        <v>0</v>
      </c>
      <c r="L345" s="47">
        <v>0</v>
      </c>
      <c r="M345" s="36">
        <v>0</v>
      </c>
      <c r="N345" s="50">
        <f t="shared" si="923"/>
        <v>0</v>
      </c>
      <c r="O345" s="49">
        <f>_xlfn.IFNA(VLOOKUP($I345,'ประกาศราคาZ-Makro'!$A:$K,5,FALSE),0)</f>
        <v>0</v>
      </c>
      <c r="P345" s="47">
        <v>0</v>
      </c>
      <c r="Q345" s="36">
        <v>0</v>
      </c>
      <c r="R345" s="50">
        <f t="shared" si="979"/>
        <v>0</v>
      </c>
      <c r="S345" s="49">
        <f>_xlfn.IFNA(VLOOKUP($I345,'ประกาศราคาZ-Makro'!$A:$K,6,FALSE),0)</f>
        <v>0</v>
      </c>
      <c r="T345" s="47">
        <v>0</v>
      </c>
      <c r="U345" s="36">
        <v>0</v>
      </c>
      <c r="V345" s="50">
        <f t="shared" si="1007"/>
        <v>0</v>
      </c>
      <c r="W345" s="49">
        <f>_xlfn.IFNA(VLOOKUP($I345,'ประกาศราคาZ-Makro'!$A:$K,7,FALSE),0)</f>
        <v>0</v>
      </c>
      <c r="X345" s="47">
        <v>0</v>
      </c>
      <c r="Y345" s="36">
        <v>0</v>
      </c>
      <c r="Z345" s="50">
        <f t="shared" si="936"/>
        <v>0</v>
      </c>
      <c r="AA345" s="49">
        <f>_xlfn.IFNA(VLOOKUP($I345,'ประกาศราคาZ-Makro'!$A:$K,8,FALSE),0)</f>
        <v>0</v>
      </c>
      <c r="AB345" s="47">
        <v>0</v>
      </c>
      <c r="AC345" s="36">
        <v>0</v>
      </c>
      <c r="AD345" s="50">
        <f t="shared" si="937"/>
        <v>0</v>
      </c>
      <c r="AE345" s="49">
        <f>_xlfn.IFNA(VLOOKUP($I345,'ประกาศราคาZ-Makro'!$A:$K,9,FALSE),0)</f>
        <v>0</v>
      </c>
      <c r="AF345" s="47">
        <v>0</v>
      </c>
      <c r="AG345" s="36">
        <v>0</v>
      </c>
      <c r="AH345" s="50">
        <f t="shared" si="980"/>
        <v>0</v>
      </c>
      <c r="AI345" s="49">
        <f>_xlfn.IFNA(VLOOKUP($I345,'ประกาศราคาZ-Makro'!$A:$K,9,FALSE),0)</f>
        <v>0</v>
      </c>
      <c r="AJ345" s="47"/>
      <c r="AK345" s="36"/>
      <c r="AL345" s="50">
        <f t="shared" ref="AL345:AL361" si="1119">IFERROR(IF(AK345=0,0,AK345-AJ345),0)</f>
        <v>0</v>
      </c>
      <c r="AM345" s="49">
        <f>_xlfn.IFNA(VLOOKUP($I345,'ประกาศราคาZ-Makro'!$A:$K,10,FALSE),0)</f>
        <v>0</v>
      </c>
      <c r="AN345" s="47">
        <v>0</v>
      </c>
      <c r="AO345" s="36">
        <v>0</v>
      </c>
      <c r="AP345" s="72">
        <f t="shared" si="1061"/>
        <v>0</v>
      </c>
      <c r="AQ345" s="49">
        <f>_xlfn.IFNA(VLOOKUP($I345,'ประกาศราคาZ-Makro'!$A:$K,11,FALSE),0)</f>
        <v>0</v>
      </c>
      <c r="AR345" s="47">
        <v>0</v>
      </c>
      <c r="AS345" s="36">
        <v>0</v>
      </c>
      <c r="AT345" s="50">
        <f t="shared" si="981"/>
        <v>0</v>
      </c>
      <c r="AU345" s="49">
        <f>_xlfn.IFNA(VLOOKUP($I345,'ประกาศราคาZ-Makro'!$A:$L,12,FALSE),0)</f>
        <v>0</v>
      </c>
      <c r="AV345" s="47">
        <v>0</v>
      </c>
      <c r="AW345" s="36">
        <v>0</v>
      </c>
      <c r="AX345" s="50">
        <f t="shared" si="797"/>
        <v>0</v>
      </c>
      <c r="AY345" s="49">
        <f>_xlfn.IFNA(VLOOKUP($I345,'ประกาศราคาZ-Makro'!$A:$M,13,FALSE),0)</f>
        <v>0</v>
      </c>
      <c r="AZ345" s="47">
        <v>0</v>
      </c>
      <c r="BA345" s="36">
        <v>0</v>
      </c>
      <c r="BB345" s="50">
        <f t="shared" si="1103"/>
        <v>0</v>
      </c>
      <c r="BC345" s="76"/>
      <c r="BD345" s="2"/>
    </row>
    <row r="346" spans="1:56" x14ac:dyDescent="0.4">
      <c r="A346" s="2" t="s">
        <v>1038</v>
      </c>
      <c r="B346" s="2" t="s">
        <v>1035</v>
      </c>
      <c r="C346" s="2" t="s">
        <v>1049</v>
      </c>
      <c r="D346" s="2" t="s">
        <v>1068</v>
      </c>
      <c r="E346" s="45" t="s">
        <v>1162</v>
      </c>
      <c r="F346" s="73"/>
      <c r="G346" s="42" t="s">
        <v>1163</v>
      </c>
      <c r="H346" s="48" t="s">
        <v>43</v>
      </c>
      <c r="I346" s="35"/>
      <c r="J346" s="56">
        <v>0</v>
      </c>
      <c r="K346" s="49">
        <f>_xlfn.IFNA(VLOOKUP($I346,'ประกาศราคาZ-Makro'!$A:$K,4,FALSE),0)</f>
        <v>0</v>
      </c>
      <c r="L346" s="47">
        <v>0</v>
      </c>
      <c r="M346" s="36">
        <v>0</v>
      </c>
      <c r="N346" s="50">
        <f t="shared" ref="N346:N347" si="1120">IFERROR(IF(M346=0,0,M346-L346),0)</f>
        <v>0</v>
      </c>
      <c r="O346" s="49">
        <f>_xlfn.IFNA(VLOOKUP($I346,'ประกาศราคาZ-Makro'!$A:$K,5,FALSE),0)</f>
        <v>0</v>
      </c>
      <c r="P346" s="47">
        <v>0</v>
      </c>
      <c r="Q346" s="36">
        <v>0</v>
      </c>
      <c r="R346" s="50">
        <f t="shared" ref="R346:R347" si="1121">IFERROR(IF(Q346=0,0,Q346-P346),0)</f>
        <v>0</v>
      </c>
      <c r="S346" s="49">
        <f>_xlfn.IFNA(VLOOKUP($I346,'ประกาศราคาZ-Makro'!$A:$K,6,FALSE),0)</f>
        <v>0</v>
      </c>
      <c r="T346" s="47">
        <v>69</v>
      </c>
      <c r="U346" s="36">
        <v>71</v>
      </c>
      <c r="V346" s="50">
        <f t="shared" ref="V346:V347" si="1122">IFERROR(IF(U346=0,0,U346-T346),0)</f>
        <v>2</v>
      </c>
      <c r="W346" s="49">
        <f>_xlfn.IFNA(VLOOKUP($I346,'ประกาศราคาZ-Makro'!$A:$K,7,FALSE),0)</f>
        <v>0</v>
      </c>
      <c r="X346" s="47">
        <v>79</v>
      </c>
      <c r="Y346" s="36">
        <v>84</v>
      </c>
      <c r="Z346" s="50">
        <f t="shared" ref="Z346:Z347" si="1123">IFERROR(IF(Y346=0,0,Y346-X346),0)</f>
        <v>5</v>
      </c>
      <c r="AA346" s="49">
        <f>_xlfn.IFNA(VLOOKUP($I346,'ประกาศราคาZ-Makro'!$A:$K,8,FALSE),0)</f>
        <v>0</v>
      </c>
      <c r="AB346" s="47">
        <v>79</v>
      </c>
      <c r="AC346" s="36">
        <v>84</v>
      </c>
      <c r="AD346" s="50">
        <f t="shared" ref="AD346:AD347" si="1124">IFERROR(IF(AC346=0,0,AC346-AB346),0)</f>
        <v>5</v>
      </c>
      <c r="AE346" s="49">
        <f>_xlfn.IFNA(VLOOKUP($I346,'ประกาศราคาZ-Makro'!$A:$K,9,FALSE),0)</f>
        <v>0</v>
      </c>
      <c r="AF346" s="47">
        <v>0</v>
      </c>
      <c r="AG346" s="36">
        <v>0</v>
      </c>
      <c r="AH346" s="50">
        <f t="shared" ref="AH346:AH347" si="1125">IFERROR(IF(AG346=0,0,AG346-AF346),0)</f>
        <v>0</v>
      </c>
      <c r="AI346" s="49">
        <f>_xlfn.IFNA(VLOOKUP($I346,'ประกาศราคาZ-Makro'!$A:$K,9,FALSE),0)</f>
        <v>0</v>
      </c>
      <c r="AJ346" s="47"/>
      <c r="AK346" s="36"/>
      <c r="AL346" s="50">
        <f t="shared" si="1119"/>
        <v>0</v>
      </c>
      <c r="AM346" s="49">
        <f>_xlfn.IFNA(VLOOKUP($I346,'ประกาศราคาZ-Makro'!$A:$K,10,FALSE),0)</f>
        <v>0</v>
      </c>
      <c r="AN346" s="47">
        <v>0</v>
      </c>
      <c r="AO346" s="36">
        <v>0</v>
      </c>
      <c r="AP346" s="72">
        <f t="shared" si="1061"/>
        <v>0</v>
      </c>
      <c r="AQ346" s="49">
        <f>_xlfn.IFNA(VLOOKUP($I346,'ประกาศราคาZ-Makro'!$A:$K,11,FALSE),0)</f>
        <v>0</v>
      </c>
      <c r="AR346" s="47">
        <v>84</v>
      </c>
      <c r="AS346" s="36">
        <v>84</v>
      </c>
      <c r="AT346" s="50">
        <f t="shared" ref="AT346:AT347" si="1126">IFERROR(IF(AS346=0,0,AS346-AR346),0)</f>
        <v>0</v>
      </c>
      <c r="AU346" s="49">
        <f>_xlfn.IFNA(VLOOKUP($I346,'ประกาศราคาZ-Makro'!$A:$L,12,FALSE),0)</f>
        <v>0</v>
      </c>
      <c r="AV346" s="47">
        <v>69</v>
      </c>
      <c r="AW346" s="36">
        <v>71</v>
      </c>
      <c r="AX346" s="50">
        <f t="shared" si="797"/>
        <v>2</v>
      </c>
      <c r="AY346" s="49">
        <f>_xlfn.IFNA(VLOOKUP($I346,'ประกาศราคาZ-Makro'!$A:$M,13,FALSE),0)</f>
        <v>0</v>
      </c>
      <c r="AZ346" s="47">
        <v>69</v>
      </c>
      <c r="BA346" s="36">
        <v>71</v>
      </c>
      <c r="BB346" s="50">
        <f t="shared" si="1103"/>
        <v>2</v>
      </c>
      <c r="BC346" s="76"/>
    </row>
    <row r="347" spans="1:56" x14ac:dyDescent="0.4">
      <c r="A347" s="2" t="s">
        <v>1038</v>
      </c>
      <c r="B347" s="2" t="s">
        <v>1035</v>
      </c>
      <c r="C347" s="2" t="s">
        <v>1049</v>
      </c>
      <c r="D347" s="2" t="s">
        <v>1068</v>
      </c>
      <c r="E347" s="45" t="s">
        <v>1173</v>
      </c>
      <c r="F347" s="73"/>
      <c r="G347" s="42" t="s">
        <v>1174</v>
      </c>
      <c r="H347" s="48" t="s">
        <v>43</v>
      </c>
      <c r="I347" s="35"/>
      <c r="J347" s="56">
        <v>0</v>
      </c>
      <c r="K347" s="49">
        <f>_xlfn.IFNA(VLOOKUP($I347,'ประกาศราคาZ-Makro'!$A:$K,4,FALSE),0)</f>
        <v>0</v>
      </c>
      <c r="L347" s="47">
        <v>0</v>
      </c>
      <c r="M347" s="36">
        <v>0</v>
      </c>
      <c r="N347" s="50">
        <f t="shared" si="1120"/>
        <v>0</v>
      </c>
      <c r="O347" s="49">
        <f>_xlfn.IFNA(VLOOKUP($I347,'ประกาศราคาZ-Makro'!$A:$K,5,FALSE),0)</f>
        <v>0</v>
      </c>
      <c r="P347" s="47">
        <v>0</v>
      </c>
      <c r="Q347" s="36">
        <v>0</v>
      </c>
      <c r="R347" s="50">
        <f t="shared" si="1121"/>
        <v>0</v>
      </c>
      <c r="S347" s="49">
        <f>_xlfn.IFNA(VLOOKUP($I347,'ประกาศราคาZ-Makro'!$A:$K,6,FALSE),0)</f>
        <v>0</v>
      </c>
      <c r="T347" s="47">
        <v>0</v>
      </c>
      <c r="U347" s="36">
        <v>0</v>
      </c>
      <c r="V347" s="50">
        <f t="shared" si="1122"/>
        <v>0</v>
      </c>
      <c r="W347" s="49">
        <f>_xlfn.IFNA(VLOOKUP($I347,'ประกาศราคาZ-Makro'!$A:$K,7,FALSE),0)</f>
        <v>0</v>
      </c>
      <c r="X347" s="47">
        <v>0</v>
      </c>
      <c r="Y347" s="36">
        <v>0</v>
      </c>
      <c r="Z347" s="50">
        <f t="shared" si="1123"/>
        <v>0</v>
      </c>
      <c r="AA347" s="49">
        <f>_xlfn.IFNA(VLOOKUP($I347,'ประกาศราคาZ-Makro'!$A:$K,8,FALSE),0)</f>
        <v>0</v>
      </c>
      <c r="AB347" s="47">
        <v>0</v>
      </c>
      <c r="AC347" s="36">
        <v>0</v>
      </c>
      <c r="AD347" s="50">
        <f t="shared" si="1124"/>
        <v>0</v>
      </c>
      <c r="AE347" s="49">
        <f>_xlfn.IFNA(VLOOKUP($I347,'ประกาศราคาZ-Makro'!$A:$K,9,FALSE),0)</f>
        <v>0</v>
      </c>
      <c r="AF347" s="47">
        <v>0</v>
      </c>
      <c r="AG347" s="36">
        <v>0</v>
      </c>
      <c r="AH347" s="50">
        <f t="shared" si="1125"/>
        <v>0</v>
      </c>
      <c r="AI347" s="49">
        <f>_xlfn.IFNA(VLOOKUP($I347,'ประกาศราคาZ-Makro'!$A:$K,9,FALSE),0)</f>
        <v>0</v>
      </c>
      <c r="AJ347" s="47"/>
      <c r="AK347" s="36"/>
      <c r="AL347" s="50">
        <f t="shared" si="1119"/>
        <v>0</v>
      </c>
      <c r="AM347" s="49">
        <f>_xlfn.IFNA(VLOOKUP($I347,'ประกาศราคาZ-Makro'!$A:$K,10,FALSE),0)</f>
        <v>0</v>
      </c>
      <c r="AN347" s="47">
        <v>89</v>
      </c>
      <c r="AO347" s="36">
        <v>91</v>
      </c>
      <c r="AP347" s="72">
        <f t="shared" si="1061"/>
        <v>2</v>
      </c>
      <c r="AQ347" s="49">
        <f>_xlfn.IFNA(VLOOKUP($I347,'ประกาศราคาZ-Makro'!$A:$K,11,FALSE),0)</f>
        <v>0</v>
      </c>
      <c r="AR347" s="47">
        <v>0</v>
      </c>
      <c r="AS347" s="36">
        <v>0</v>
      </c>
      <c r="AT347" s="50">
        <f t="shared" si="1126"/>
        <v>0</v>
      </c>
      <c r="AU347" s="49">
        <f>_xlfn.IFNA(VLOOKUP($I347,'ประกาศราคาZ-Makro'!$A:$L,12,FALSE),0)</f>
        <v>0</v>
      </c>
      <c r="AV347" s="47">
        <v>0</v>
      </c>
      <c r="AW347" s="36">
        <v>0</v>
      </c>
      <c r="AX347" s="50">
        <f t="shared" si="797"/>
        <v>0</v>
      </c>
      <c r="AY347" s="49">
        <f>_xlfn.IFNA(VLOOKUP($I347,'ประกาศราคาZ-Makro'!$A:$M,13,FALSE),0)</f>
        <v>0</v>
      </c>
      <c r="AZ347" s="47">
        <v>0</v>
      </c>
      <c r="BA347" s="36">
        <v>0</v>
      </c>
      <c r="BB347" s="50">
        <f t="shared" si="1103"/>
        <v>0</v>
      </c>
      <c r="BC347" s="76"/>
    </row>
    <row r="348" spans="1:56" x14ac:dyDescent="0.4">
      <c r="A348" s="2" t="s">
        <v>1038</v>
      </c>
      <c r="B348" s="2" t="s">
        <v>1035</v>
      </c>
      <c r="C348" s="2" t="s">
        <v>1049</v>
      </c>
      <c r="D348" s="2" t="s">
        <v>1068</v>
      </c>
      <c r="E348" s="45" t="s">
        <v>248</v>
      </c>
      <c r="F348" s="46" t="s">
        <v>249</v>
      </c>
      <c r="G348" s="42" t="s">
        <v>250</v>
      </c>
      <c r="H348" s="48" t="s">
        <v>43</v>
      </c>
      <c r="I348" s="35"/>
      <c r="J348" s="56">
        <v>0</v>
      </c>
      <c r="K348" s="49">
        <f>_xlfn.IFNA(VLOOKUP($I348,'ประกาศราคาZ-Makro'!$A:$K,4,FALSE),0)</f>
        <v>0</v>
      </c>
      <c r="L348" s="47">
        <v>82</v>
      </c>
      <c r="M348" s="36">
        <v>86</v>
      </c>
      <c r="N348" s="50">
        <f t="shared" si="923"/>
        <v>4</v>
      </c>
      <c r="O348" s="49">
        <f>_xlfn.IFNA(VLOOKUP($I348,'ประกาศราคาZ-Makro'!$A:$K,5,FALSE),0)</f>
        <v>0</v>
      </c>
      <c r="P348" s="47">
        <v>80</v>
      </c>
      <c r="Q348" s="36">
        <v>84</v>
      </c>
      <c r="R348" s="50">
        <f t="shared" si="979"/>
        <v>4</v>
      </c>
      <c r="S348" s="49">
        <f>_xlfn.IFNA(VLOOKUP($I348,'ประกาศราคาZ-Makro'!$A:$K,6,FALSE),0)</f>
        <v>0</v>
      </c>
      <c r="T348" s="47">
        <v>0</v>
      </c>
      <c r="U348" s="36">
        <v>0</v>
      </c>
      <c r="V348" s="50">
        <f t="shared" si="1007"/>
        <v>0</v>
      </c>
      <c r="W348" s="49">
        <f>_xlfn.IFNA(VLOOKUP($I348,'ประกาศราคาZ-Makro'!$A:$K,7,FALSE),0)</f>
        <v>0</v>
      </c>
      <c r="X348" s="47">
        <v>0</v>
      </c>
      <c r="Y348" s="36">
        <v>0</v>
      </c>
      <c r="Z348" s="50">
        <f t="shared" si="936"/>
        <v>0</v>
      </c>
      <c r="AA348" s="49">
        <f>_xlfn.IFNA(VLOOKUP($I348,'ประกาศราคาZ-Makro'!$A:$K,8,FALSE),0)</f>
        <v>0</v>
      </c>
      <c r="AB348" s="47">
        <v>0</v>
      </c>
      <c r="AC348" s="36">
        <v>0</v>
      </c>
      <c r="AD348" s="50">
        <f t="shared" si="937"/>
        <v>0</v>
      </c>
      <c r="AE348" s="49">
        <f>_xlfn.IFNA(VLOOKUP($I348,'ประกาศราคาZ-Makro'!$A:$K,9,FALSE),0)</f>
        <v>0</v>
      </c>
      <c r="AF348" s="47">
        <v>0</v>
      </c>
      <c r="AG348" s="36">
        <v>0</v>
      </c>
      <c r="AH348" s="50">
        <f t="shared" si="980"/>
        <v>0</v>
      </c>
      <c r="AI348" s="49">
        <f>_xlfn.IFNA(VLOOKUP($I348,'ประกาศราคาZ-Makro'!$A:$K,9,FALSE),0)</f>
        <v>0</v>
      </c>
      <c r="AJ348" s="47"/>
      <c r="AK348" s="36"/>
      <c r="AL348" s="50">
        <f t="shared" si="1119"/>
        <v>0</v>
      </c>
      <c r="AM348" s="49">
        <f>_xlfn.IFNA(VLOOKUP($I348,'ประกาศราคาZ-Makro'!$A:$K,10,FALSE),0)</f>
        <v>0</v>
      </c>
      <c r="AN348" s="47">
        <v>0</v>
      </c>
      <c r="AO348" s="36">
        <v>0</v>
      </c>
      <c r="AP348" s="72">
        <f t="shared" si="1061"/>
        <v>0</v>
      </c>
      <c r="AQ348" s="49">
        <f>_xlfn.IFNA(VLOOKUP($I348,'ประกาศราคาZ-Makro'!$A:$K,11,FALSE),0)</f>
        <v>0</v>
      </c>
      <c r="AR348" s="47">
        <v>0</v>
      </c>
      <c r="AS348" s="36">
        <v>0</v>
      </c>
      <c r="AT348" s="50">
        <f t="shared" si="981"/>
        <v>0</v>
      </c>
      <c r="AU348" s="49">
        <f>_xlfn.IFNA(VLOOKUP($I348,'ประกาศราคาZ-Makro'!$A:$L,12,FALSE),0)</f>
        <v>0</v>
      </c>
      <c r="AV348" s="47">
        <v>82</v>
      </c>
      <c r="AW348" s="36">
        <v>84</v>
      </c>
      <c r="AX348" s="50">
        <f t="shared" si="797"/>
        <v>2</v>
      </c>
      <c r="AY348" s="49">
        <f>_xlfn.IFNA(VLOOKUP($I348,'ประกาศราคาZ-Makro'!$A:$M,13,FALSE),0)</f>
        <v>0</v>
      </c>
      <c r="AZ348" s="47">
        <v>82</v>
      </c>
      <c r="BA348" s="36">
        <v>84</v>
      </c>
      <c r="BB348" s="50">
        <f t="shared" si="1103"/>
        <v>2</v>
      </c>
      <c r="BC348" s="76"/>
      <c r="BD348" s="2"/>
    </row>
    <row r="349" spans="1:56" x14ac:dyDescent="0.4">
      <c r="A349" s="2" t="s">
        <v>1038</v>
      </c>
      <c r="B349" s="2" t="s">
        <v>1035</v>
      </c>
      <c r="C349" s="2" t="s">
        <v>1049</v>
      </c>
      <c r="D349" s="2" t="s">
        <v>1068</v>
      </c>
      <c r="E349" s="45" t="s">
        <v>1788</v>
      </c>
      <c r="F349" s="73" t="s">
        <v>249</v>
      </c>
      <c r="G349" s="42" t="s">
        <v>1789</v>
      </c>
      <c r="H349" s="48" t="s">
        <v>43</v>
      </c>
      <c r="I349" s="35"/>
      <c r="J349" s="56">
        <v>0</v>
      </c>
      <c r="K349" s="49">
        <f>_xlfn.IFNA(VLOOKUP($I349,'ประกาศราคาZ-Makro'!$A:$K,4,FALSE),0)</f>
        <v>0</v>
      </c>
      <c r="L349" s="47">
        <v>0</v>
      </c>
      <c r="M349" s="36">
        <v>0</v>
      </c>
      <c r="N349" s="50">
        <f t="shared" ref="N349" si="1127">IFERROR(IF(M349=0,0,M349-L349),0)</f>
        <v>0</v>
      </c>
      <c r="O349" s="49">
        <f>_xlfn.IFNA(VLOOKUP($I349,'ประกาศราคาZ-Makro'!$A:$K,5,FALSE),0)</f>
        <v>0</v>
      </c>
      <c r="P349" s="47">
        <v>0</v>
      </c>
      <c r="Q349" s="36">
        <v>0</v>
      </c>
      <c r="R349" s="50">
        <f t="shared" ref="R349" si="1128">IFERROR(IF(Q349=0,0,Q349-P349),0)</f>
        <v>0</v>
      </c>
      <c r="S349" s="49">
        <f>_xlfn.IFNA(VLOOKUP($I349,'ประกาศราคาZ-Makro'!$A:$K,6,FALSE),0)</f>
        <v>0</v>
      </c>
      <c r="T349" s="47">
        <v>0</v>
      </c>
      <c r="U349" s="36">
        <v>0</v>
      </c>
      <c r="V349" s="50">
        <f t="shared" ref="V349" si="1129">IFERROR(IF(U349=0,0,U349-T349),0)</f>
        <v>0</v>
      </c>
      <c r="W349" s="49">
        <f>_xlfn.IFNA(VLOOKUP($I349,'ประกาศราคาZ-Makro'!$A:$K,7,FALSE),0)</f>
        <v>0</v>
      </c>
      <c r="X349" s="47">
        <v>0</v>
      </c>
      <c r="Y349" s="36">
        <v>0</v>
      </c>
      <c r="Z349" s="50">
        <f t="shared" ref="Z349" si="1130">IFERROR(IF(Y349=0,0,Y349-X349),0)</f>
        <v>0</v>
      </c>
      <c r="AA349" s="49">
        <f>_xlfn.IFNA(VLOOKUP($I349,'ประกาศราคาZ-Makro'!$A:$K,8,FALSE),0)</f>
        <v>0</v>
      </c>
      <c r="AB349" s="47">
        <v>0</v>
      </c>
      <c r="AC349" s="36">
        <v>0</v>
      </c>
      <c r="AD349" s="50">
        <f t="shared" ref="AD349" si="1131">IFERROR(IF(AC349=0,0,AC349-AB349),0)</f>
        <v>0</v>
      </c>
      <c r="AE349" s="49">
        <f>_xlfn.IFNA(VLOOKUP($I349,'ประกาศราคาZ-Makro'!$A:$K,9,FALSE),0)</f>
        <v>0</v>
      </c>
      <c r="AF349" s="47">
        <v>0</v>
      </c>
      <c r="AG349" s="36">
        <v>0</v>
      </c>
      <c r="AH349" s="50">
        <f t="shared" ref="AH349" si="1132">IFERROR(IF(AG349=0,0,AG349-AF349),0)</f>
        <v>0</v>
      </c>
      <c r="AI349" s="49">
        <f>_xlfn.IFNA(VLOOKUP($I349,'ประกาศราคาZ-Makro'!$A:$K,9,FALSE),0)</f>
        <v>0</v>
      </c>
      <c r="AJ349" s="47"/>
      <c r="AK349" s="36"/>
      <c r="AL349" s="50">
        <f t="shared" si="1119"/>
        <v>0</v>
      </c>
      <c r="AM349" s="49">
        <f>_xlfn.IFNA(VLOOKUP($I349,'ประกาศราคาZ-Makro'!$A:$K,10,FALSE),0)</f>
        <v>0</v>
      </c>
      <c r="AN349" s="47">
        <v>0</v>
      </c>
      <c r="AO349" s="36">
        <v>0</v>
      </c>
      <c r="AP349" s="72">
        <f t="shared" ref="AP349" si="1133">IFERROR(IF(AO349=0,0,AO349-AN349),0)</f>
        <v>0</v>
      </c>
      <c r="AQ349" s="49">
        <f>_xlfn.IFNA(VLOOKUP($I349,'ประกาศราคาZ-Makro'!$A:$K,11,FALSE),0)</f>
        <v>0</v>
      </c>
      <c r="AR349" s="47">
        <v>0</v>
      </c>
      <c r="AS349" s="36">
        <v>0</v>
      </c>
      <c r="AT349" s="50">
        <f t="shared" ref="AT349" si="1134">IFERROR(IF(AS349=0,0,AS349-AR349),0)</f>
        <v>0</v>
      </c>
      <c r="AU349" s="49">
        <f>_xlfn.IFNA(VLOOKUP($I349,'ประกาศราคาZ-Makro'!$A:$L,12,FALSE),0)</f>
        <v>0</v>
      </c>
      <c r="AV349" s="47">
        <v>0</v>
      </c>
      <c r="AW349" s="36">
        <v>0</v>
      </c>
      <c r="AX349" s="50">
        <f t="shared" ref="AX349" si="1135">IFERROR(IF(AW349=0,0,AW349-AV349),0)</f>
        <v>0</v>
      </c>
      <c r="AY349" s="49">
        <f>_xlfn.IFNA(VLOOKUP($I349,'ประกาศราคาZ-Makro'!$A:$M,13,FALSE),0)</f>
        <v>0</v>
      </c>
      <c r="AZ349" s="47">
        <v>0</v>
      </c>
      <c r="BA349" s="36">
        <v>0</v>
      </c>
      <c r="BB349" s="50">
        <f t="shared" ref="BB349" si="1136">IFERROR(IF(BA349=0,0,BA349-AZ349),0)</f>
        <v>0</v>
      </c>
      <c r="BC349" s="76"/>
      <c r="BD349" s="2"/>
    </row>
    <row r="350" spans="1:56" x14ac:dyDescent="0.4">
      <c r="A350" s="2" t="s">
        <v>1038</v>
      </c>
      <c r="B350" s="2" t="s">
        <v>1035</v>
      </c>
      <c r="C350" s="2" t="s">
        <v>1049</v>
      </c>
      <c r="D350" s="2" t="s">
        <v>1068</v>
      </c>
      <c r="E350" s="45" t="s">
        <v>1132</v>
      </c>
      <c r="F350" s="46" t="s">
        <v>249</v>
      </c>
      <c r="G350" s="42" t="s">
        <v>1133</v>
      </c>
      <c r="H350" s="48" t="s">
        <v>43</v>
      </c>
      <c r="I350" s="35"/>
      <c r="J350" s="56">
        <v>0</v>
      </c>
      <c r="K350" s="49">
        <f>_xlfn.IFNA(VLOOKUP($I350,'ประกาศราคาZ-Makro'!$A:$K,4,FALSE),0)</f>
        <v>0</v>
      </c>
      <c r="L350" s="47">
        <v>82</v>
      </c>
      <c r="M350" s="36">
        <v>86</v>
      </c>
      <c r="N350" s="50">
        <f t="shared" ref="N350" si="1137">IFERROR(IF(M350=0,0,M350-L350),0)</f>
        <v>4</v>
      </c>
      <c r="O350" s="49">
        <f>_xlfn.IFNA(VLOOKUP($I350,'ประกาศราคาZ-Makro'!$A:$K,5,FALSE),0)</f>
        <v>0</v>
      </c>
      <c r="P350" s="47">
        <v>0</v>
      </c>
      <c r="Q350" s="36">
        <v>0</v>
      </c>
      <c r="R350" s="50">
        <f t="shared" ref="R350" si="1138">IFERROR(IF(Q350=0,0,Q350-P350),0)</f>
        <v>0</v>
      </c>
      <c r="S350" s="49">
        <f>_xlfn.IFNA(VLOOKUP($I350,'ประกาศราคาZ-Makro'!$A:$K,6,FALSE),0)</f>
        <v>0</v>
      </c>
      <c r="T350" s="47">
        <v>0</v>
      </c>
      <c r="U350" s="36">
        <v>0</v>
      </c>
      <c r="V350" s="50">
        <f t="shared" ref="V350" si="1139">IFERROR(IF(U350=0,0,U350-T350),0)</f>
        <v>0</v>
      </c>
      <c r="W350" s="49">
        <f>_xlfn.IFNA(VLOOKUP($I350,'ประกาศราคาZ-Makro'!$A:$K,7,FALSE),0)</f>
        <v>0</v>
      </c>
      <c r="X350" s="47">
        <v>82</v>
      </c>
      <c r="Y350" s="36">
        <v>87</v>
      </c>
      <c r="Z350" s="50">
        <f t="shared" ref="Z350" si="1140">IFERROR(IF(Y350=0,0,Y350-X350),0)</f>
        <v>5</v>
      </c>
      <c r="AA350" s="49">
        <f>_xlfn.IFNA(VLOOKUP($I350,'ประกาศราคาZ-Makro'!$A:$K,8,FALSE),0)</f>
        <v>0</v>
      </c>
      <c r="AB350" s="47">
        <v>82</v>
      </c>
      <c r="AC350" s="36">
        <v>87</v>
      </c>
      <c r="AD350" s="50">
        <f t="shared" si="937"/>
        <v>5</v>
      </c>
      <c r="AE350" s="49">
        <f>_xlfn.IFNA(VLOOKUP($I350,'ประกาศราคาZ-Makro'!$A:$K,9,FALSE),0)</f>
        <v>0</v>
      </c>
      <c r="AF350" s="47">
        <v>0</v>
      </c>
      <c r="AG350" s="36">
        <v>0</v>
      </c>
      <c r="AH350" s="50">
        <f t="shared" ref="AH350" si="1141">IFERROR(IF(AG350=0,0,AG350-AF350),0)</f>
        <v>0</v>
      </c>
      <c r="AI350" s="49">
        <f>_xlfn.IFNA(VLOOKUP($I350,'ประกาศราคาZ-Makro'!$A:$K,9,FALSE),0)</f>
        <v>0</v>
      </c>
      <c r="AJ350" s="47"/>
      <c r="AK350" s="36"/>
      <c r="AL350" s="50">
        <f t="shared" si="1119"/>
        <v>0</v>
      </c>
      <c r="AM350" s="49">
        <f>_xlfn.IFNA(VLOOKUP($I350,'ประกาศราคาZ-Makro'!$A:$K,10,FALSE),0)</f>
        <v>0</v>
      </c>
      <c r="AN350" s="47">
        <v>0</v>
      </c>
      <c r="AO350" s="36">
        <v>0</v>
      </c>
      <c r="AP350" s="72">
        <f t="shared" si="1061"/>
        <v>0</v>
      </c>
      <c r="AQ350" s="49">
        <f>_xlfn.IFNA(VLOOKUP($I350,'ประกาศราคาZ-Makro'!$A:$K,11,FALSE),0)</f>
        <v>0</v>
      </c>
      <c r="AR350" s="47">
        <v>0</v>
      </c>
      <c r="AS350" s="36">
        <v>0</v>
      </c>
      <c r="AT350" s="50">
        <f t="shared" ref="AT350" si="1142">IFERROR(IF(AS350=0,0,AS350-AR350),0)</f>
        <v>0</v>
      </c>
      <c r="AU350" s="49">
        <f>_xlfn.IFNA(VLOOKUP($I350,'ประกาศราคาZ-Makro'!$A:$L,12,FALSE),0)</f>
        <v>0</v>
      </c>
      <c r="AV350" s="47">
        <v>82</v>
      </c>
      <c r="AW350" s="36">
        <v>84</v>
      </c>
      <c r="AX350" s="50">
        <f t="shared" si="797"/>
        <v>2</v>
      </c>
      <c r="AY350" s="49">
        <f>_xlfn.IFNA(VLOOKUP($I350,'ประกาศราคาZ-Makro'!$A:$M,13,FALSE),0)</f>
        <v>0</v>
      </c>
      <c r="AZ350" s="47">
        <v>82</v>
      </c>
      <c r="BA350" s="36">
        <v>84</v>
      </c>
      <c r="BB350" s="50">
        <f t="shared" si="1103"/>
        <v>2</v>
      </c>
      <c r="BC350" s="76"/>
      <c r="BD350" s="2"/>
    </row>
    <row r="351" spans="1:56" ht="21" customHeight="1" x14ac:dyDescent="0.4">
      <c r="A351" s="2" t="s">
        <v>1038</v>
      </c>
      <c r="B351" s="2" t="s">
        <v>1035</v>
      </c>
      <c r="C351" s="2" t="s">
        <v>1049</v>
      </c>
      <c r="D351" s="2" t="s">
        <v>1068</v>
      </c>
      <c r="E351" s="45" t="s">
        <v>251</v>
      </c>
      <c r="F351" s="73" t="s">
        <v>249</v>
      </c>
      <c r="G351" s="42" t="s">
        <v>252</v>
      </c>
      <c r="H351" s="48" t="s">
        <v>43</v>
      </c>
      <c r="I351" s="35" t="s">
        <v>916</v>
      </c>
      <c r="J351" s="56" t="s">
        <v>917</v>
      </c>
      <c r="K351" s="49">
        <f>_xlfn.IFNA(VLOOKUP($I351,'ประกาศราคาZ-Makro'!$A:$K,4,FALSE),0)</f>
        <v>0</v>
      </c>
      <c r="L351" s="47">
        <v>82</v>
      </c>
      <c r="M351" s="36">
        <v>86</v>
      </c>
      <c r="N351" s="50">
        <f t="shared" si="923"/>
        <v>4</v>
      </c>
      <c r="O351" s="49">
        <f>_xlfn.IFNA(VLOOKUP($I351,'ประกาศราคาZ-Makro'!$A:$K,5,FALSE),0)</f>
        <v>0</v>
      </c>
      <c r="P351" s="47">
        <v>80</v>
      </c>
      <c r="Q351" s="36">
        <v>84</v>
      </c>
      <c r="R351" s="50">
        <f t="shared" si="979"/>
        <v>4</v>
      </c>
      <c r="S351" s="49">
        <f>_xlfn.IFNA(VLOOKUP($I351,'ประกาศราคาZ-Makro'!$A:$K,6,FALSE),0)</f>
        <v>0</v>
      </c>
      <c r="T351" s="47">
        <v>82</v>
      </c>
      <c r="U351" s="36">
        <v>84</v>
      </c>
      <c r="V351" s="50">
        <f t="shared" si="1007"/>
        <v>2</v>
      </c>
      <c r="W351" s="49">
        <f>_xlfn.IFNA(VLOOKUP($I351,'ประกาศราคาZ-Makro'!$A:$K,7,FALSE),0)</f>
        <v>0</v>
      </c>
      <c r="X351" s="47">
        <v>82</v>
      </c>
      <c r="Y351" s="36">
        <v>87</v>
      </c>
      <c r="Z351" s="50">
        <f t="shared" si="936"/>
        <v>5</v>
      </c>
      <c r="AA351" s="49">
        <f>_xlfn.IFNA(VLOOKUP($I351,'ประกาศราคาZ-Makro'!$A:$K,8,FALSE),0)</f>
        <v>0</v>
      </c>
      <c r="AB351" s="47">
        <v>82</v>
      </c>
      <c r="AC351" s="36">
        <v>87</v>
      </c>
      <c r="AD351" s="50">
        <f t="shared" si="937"/>
        <v>5</v>
      </c>
      <c r="AE351" s="49">
        <f>_xlfn.IFNA(VLOOKUP($I351,'ประกาศราคาZ-Makro'!$A:$K,9,FALSE),0)</f>
        <v>0</v>
      </c>
      <c r="AF351" s="47">
        <v>94</v>
      </c>
      <c r="AG351" s="36">
        <v>94</v>
      </c>
      <c r="AH351" s="50">
        <f t="shared" si="980"/>
        <v>0</v>
      </c>
      <c r="AI351" s="49">
        <f>_xlfn.IFNA(VLOOKUP($I351,'ประกาศราคาZ-Makro'!$A:$K,9,FALSE),0)</f>
        <v>0</v>
      </c>
      <c r="AJ351" s="47"/>
      <c r="AK351" s="36"/>
      <c r="AL351" s="50">
        <f t="shared" si="1119"/>
        <v>0</v>
      </c>
      <c r="AM351" s="49">
        <f>_xlfn.IFNA(VLOOKUP($I351,'ประกาศราคาZ-Makro'!$A:$K,10,FALSE),0)</f>
        <v>0</v>
      </c>
      <c r="AN351" s="47">
        <v>92</v>
      </c>
      <c r="AO351" s="36">
        <v>94</v>
      </c>
      <c r="AP351" s="72">
        <f t="shared" si="1061"/>
        <v>2</v>
      </c>
      <c r="AQ351" s="49">
        <f>_xlfn.IFNA(VLOOKUP($I351,'ประกาศราคาZ-Makro'!$A:$K,11,FALSE),0)</f>
        <v>0</v>
      </c>
      <c r="AR351" s="47">
        <v>87</v>
      </c>
      <c r="AS351" s="36">
        <v>87</v>
      </c>
      <c r="AT351" s="50">
        <f t="shared" si="981"/>
        <v>0</v>
      </c>
      <c r="AU351" s="49">
        <f>_xlfn.IFNA(VLOOKUP($I351,'ประกาศราคาZ-Makro'!$A:$L,12,FALSE),0)</f>
        <v>0</v>
      </c>
      <c r="AV351" s="47">
        <v>82</v>
      </c>
      <c r="AW351" s="36">
        <v>84</v>
      </c>
      <c r="AX351" s="50">
        <f t="shared" si="797"/>
        <v>2</v>
      </c>
      <c r="AY351" s="49">
        <f>_xlfn.IFNA(VLOOKUP($I351,'ประกาศราคาZ-Makro'!$A:$M,13,FALSE),0)</f>
        <v>0</v>
      </c>
      <c r="AZ351" s="47">
        <v>82</v>
      </c>
      <c r="BA351" s="36">
        <v>84</v>
      </c>
      <c r="BB351" s="50">
        <f t="shared" si="1103"/>
        <v>2</v>
      </c>
      <c r="BC351" s="76"/>
      <c r="BD351" s="2"/>
    </row>
    <row r="352" spans="1:56" x14ac:dyDescent="0.4">
      <c r="A352" s="2" t="s">
        <v>1038</v>
      </c>
      <c r="B352" s="2" t="s">
        <v>1035</v>
      </c>
      <c r="C352" s="2" t="s">
        <v>1049</v>
      </c>
      <c r="D352" s="2" t="s">
        <v>1053</v>
      </c>
      <c r="E352" s="45" t="s">
        <v>1742</v>
      </c>
      <c r="F352" s="73"/>
      <c r="G352" s="42" t="s">
        <v>1743</v>
      </c>
      <c r="H352" s="48" t="s">
        <v>43</v>
      </c>
      <c r="I352" s="35"/>
      <c r="J352" s="56">
        <v>0</v>
      </c>
      <c r="K352" s="49">
        <f>_xlfn.IFNA(VLOOKUP($I352,'ประกาศราคาZ-Makro'!$A:$K,4,FALSE),0)</f>
        <v>0</v>
      </c>
      <c r="L352" s="68">
        <v>0</v>
      </c>
      <c r="M352" s="36">
        <v>0</v>
      </c>
      <c r="N352" s="69">
        <f t="shared" ref="N352" si="1143">IFERROR(IF(M352=0,0,M352-L352),0)</f>
        <v>0</v>
      </c>
      <c r="O352" s="49">
        <f>_xlfn.IFNA(VLOOKUP($I352,'ประกาศราคาZ-Makro'!$A:$K,5,FALSE),0)</f>
        <v>0</v>
      </c>
      <c r="P352" s="68">
        <v>0</v>
      </c>
      <c r="Q352" s="36">
        <v>0</v>
      </c>
      <c r="R352" s="69">
        <f t="shared" ref="R352" si="1144">IFERROR(IF(Q352=0,0,Q352-P352),0)</f>
        <v>0</v>
      </c>
      <c r="S352" s="49">
        <f>_xlfn.IFNA(VLOOKUP($I352,'ประกาศราคาZ-Makro'!$A:$K,6,FALSE),0)</f>
        <v>0</v>
      </c>
      <c r="T352" s="68">
        <v>82</v>
      </c>
      <c r="U352" s="36">
        <v>84</v>
      </c>
      <c r="V352" s="69">
        <f t="shared" ref="V352" si="1145">IFERROR(IF(U352=0,0,U352-T352),0)</f>
        <v>2</v>
      </c>
      <c r="W352" s="49">
        <f>_xlfn.IFNA(VLOOKUP($I352,'ประกาศราคาZ-Makro'!$A:$K,7,FALSE),0)</f>
        <v>0</v>
      </c>
      <c r="X352" s="68">
        <v>82</v>
      </c>
      <c r="Y352" s="36">
        <v>87</v>
      </c>
      <c r="Z352" s="69">
        <f t="shared" ref="Z352" si="1146">IFERROR(IF(Y352=0,0,Y352-X352),0)</f>
        <v>5</v>
      </c>
      <c r="AA352" s="49">
        <f>_xlfn.IFNA(VLOOKUP($I352,'ประกาศราคาZ-Makro'!$A:$K,8,FALSE),0)</f>
        <v>0</v>
      </c>
      <c r="AB352" s="68">
        <v>82</v>
      </c>
      <c r="AC352" s="36">
        <v>87</v>
      </c>
      <c r="AD352" s="69">
        <f t="shared" ref="AD352" si="1147">IFERROR(IF(AC352=0,0,AC352-AB352),0)</f>
        <v>5</v>
      </c>
      <c r="AE352" s="49">
        <f>_xlfn.IFNA(VLOOKUP($I352,'ประกาศราคาZ-Makro'!$A:$K,9,FALSE),0)</f>
        <v>0</v>
      </c>
      <c r="AF352" s="68">
        <v>0</v>
      </c>
      <c r="AG352" s="36">
        <v>0</v>
      </c>
      <c r="AH352" s="69">
        <f t="shared" ref="AH352" si="1148">IFERROR(IF(AG352=0,0,AG352-AF352),0)</f>
        <v>0</v>
      </c>
      <c r="AI352" s="49">
        <f>_xlfn.IFNA(VLOOKUP($I352,'ประกาศราคาZ-Makro'!$A:$K,9,FALSE),0)</f>
        <v>0</v>
      </c>
      <c r="AJ352" s="68"/>
      <c r="AK352" s="36"/>
      <c r="AL352" s="69">
        <f t="shared" si="1119"/>
        <v>0</v>
      </c>
      <c r="AM352" s="49">
        <f>_xlfn.IFNA(VLOOKUP($I352,'ประกาศราคาZ-Makro'!$A:$K,10,FALSE),0)</f>
        <v>0</v>
      </c>
      <c r="AN352" s="68">
        <v>93</v>
      </c>
      <c r="AO352" s="36">
        <v>94</v>
      </c>
      <c r="AP352" s="105">
        <f t="shared" si="1061"/>
        <v>1</v>
      </c>
      <c r="AQ352" s="49">
        <f>_xlfn.IFNA(VLOOKUP($I352,'ประกาศราคาZ-Makro'!$A:$K,11,FALSE),0)</f>
        <v>0</v>
      </c>
      <c r="AR352" s="68">
        <v>91</v>
      </c>
      <c r="AS352" s="36">
        <v>91</v>
      </c>
      <c r="AT352" s="69">
        <f t="shared" ref="AT352" si="1149">IFERROR(IF(AS352=0,0,AS352-AR352),0)</f>
        <v>0</v>
      </c>
      <c r="AU352" s="49">
        <f>_xlfn.IFNA(VLOOKUP($I352,'ประกาศราคาZ-Makro'!$A:$L,12,FALSE),0)</f>
        <v>0</v>
      </c>
      <c r="AV352" s="68">
        <v>82</v>
      </c>
      <c r="AW352" s="36">
        <v>84</v>
      </c>
      <c r="AX352" s="69">
        <f t="shared" ref="AX352" si="1150">IFERROR(IF(AW352=0,0,AW352-AV352),0)</f>
        <v>2</v>
      </c>
      <c r="AY352" s="49">
        <f>_xlfn.IFNA(VLOOKUP($I352,'ประกาศราคาZ-Makro'!$A:$M,13,FALSE),0)</f>
        <v>0</v>
      </c>
      <c r="AZ352" s="68">
        <v>82</v>
      </c>
      <c r="BA352" s="36">
        <v>84</v>
      </c>
      <c r="BB352" s="69">
        <f t="shared" si="1103"/>
        <v>2</v>
      </c>
      <c r="BC352" s="76"/>
      <c r="BD352" s="2"/>
    </row>
    <row r="353" spans="1:56" x14ac:dyDescent="0.4">
      <c r="A353" s="2" t="s">
        <v>1038</v>
      </c>
      <c r="B353" s="2" t="s">
        <v>1035</v>
      </c>
      <c r="C353" s="2" t="s">
        <v>1049</v>
      </c>
      <c r="D353" s="2" t="s">
        <v>1068</v>
      </c>
      <c r="E353" s="61" t="s">
        <v>253</v>
      </c>
      <c r="F353" s="46" t="s">
        <v>249</v>
      </c>
      <c r="G353" s="62" t="s">
        <v>254</v>
      </c>
      <c r="H353" s="48" t="s">
        <v>43</v>
      </c>
      <c r="I353" s="35"/>
      <c r="J353" s="56">
        <v>0</v>
      </c>
      <c r="K353" s="49">
        <f>_xlfn.IFNA(VLOOKUP($I353,'ประกาศราคาZ-Makro'!$A:$K,4,FALSE),0)</f>
        <v>0</v>
      </c>
      <c r="L353" s="47">
        <v>84</v>
      </c>
      <c r="M353" s="36">
        <v>88</v>
      </c>
      <c r="N353" s="50">
        <f t="shared" si="923"/>
        <v>4</v>
      </c>
      <c r="O353" s="49">
        <f>_xlfn.IFNA(VLOOKUP($I353,'ประกาศราคาZ-Makro'!$A:$K,5,FALSE),0)</f>
        <v>0</v>
      </c>
      <c r="P353" s="47">
        <v>82</v>
      </c>
      <c r="Q353" s="36">
        <v>86</v>
      </c>
      <c r="R353" s="50">
        <f t="shared" si="979"/>
        <v>4</v>
      </c>
      <c r="S353" s="49">
        <f>_xlfn.IFNA(VLOOKUP($I353,'ประกาศราคาZ-Makro'!$A:$K,6,FALSE),0)</f>
        <v>0</v>
      </c>
      <c r="T353" s="47">
        <v>85</v>
      </c>
      <c r="U353" s="36">
        <v>87</v>
      </c>
      <c r="V353" s="50">
        <f t="shared" si="1007"/>
        <v>2</v>
      </c>
      <c r="W353" s="49">
        <f>_xlfn.IFNA(VLOOKUP($I353,'ประกาศราคาZ-Makro'!$A:$K,7,FALSE),0)</f>
        <v>0</v>
      </c>
      <c r="X353" s="47">
        <v>85</v>
      </c>
      <c r="Y353" s="36">
        <v>90</v>
      </c>
      <c r="Z353" s="50">
        <f t="shared" si="936"/>
        <v>5</v>
      </c>
      <c r="AA353" s="49">
        <f>_xlfn.IFNA(VLOOKUP($I353,'ประกาศราคาZ-Makro'!$A:$K,8,FALSE),0)</f>
        <v>0</v>
      </c>
      <c r="AB353" s="47">
        <v>85</v>
      </c>
      <c r="AC353" s="36">
        <v>90</v>
      </c>
      <c r="AD353" s="50">
        <f t="shared" si="937"/>
        <v>5</v>
      </c>
      <c r="AE353" s="49">
        <f>_xlfn.IFNA(VLOOKUP($I353,'ประกาศราคาZ-Makro'!$A:$K,9,FALSE),0)</f>
        <v>0</v>
      </c>
      <c r="AF353" s="47">
        <v>98</v>
      </c>
      <c r="AG353" s="36">
        <v>98</v>
      </c>
      <c r="AH353" s="50">
        <f t="shared" si="980"/>
        <v>0</v>
      </c>
      <c r="AI353" s="49">
        <f>_xlfn.IFNA(VLOOKUP($I353,'ประกาศราคาZ-Makro'!$A:$K,9,FALSE),0)</f>
        <v>0</v>
      </c>
      <c r="AJ353" s="47"/>
      <c r="AK353" s="36"/>
      <c r="AL353" s="50">
        <f t="shared" si="1119"/>
        <v>0</v>
      </c>
      <c r="AM353" s="49">
        <f>_xlfn.IFNA(VLOOKUP($I353,'ประกาศราคาZ-Makro'!$A:$K,10,FALSE),0)</f>
        <v>0</v>
      </c>
      <c r="AN353" s="47">
        <v>0</v>
      </c>
      <c r="AO353" s="36">
        <v>0</v>
      </c>
      <c r="AP353" s="72">
        <f t="shared" si="1061"/>
        <v>0</v>
      </c>
      <c r="AQ353" s="49">
        <f>_xlfn.IFNA(VLOOKUP($I353,'ประกาศราคาZ-Makro'!$A:$K,11,FALSE),0)</f>
        <v>0</v>
      </c>
      <c r="AR353" s="47">
        <v>92</v>
      </c>
      <c r="AS353" s="36">
        <v>92</v>
      </c>
      <c r="AT353" s="50">
        <f t="shared" si="981"/>
        <v>0</v>
      </c>
      <c r="AU353" s="49">
        <f>_xlfn.IFNA(VLOOKUP($I353,'ประกาศราคาZ-Makro'!$A:$L,12,FALSE),0)</f>
        <v>0</v>
      </c>
      <c r="AV353" s="47">
        <v>85</v>
      </c>
      <c r="AW353" s="36">
        <v>87</v>
      </c>
      <c r="AX353" s="50">
        <f t="shared" si="797"/>
        <v>2</v>
      </c>
      <c r="AY353" s="49">
        <f>_xlfn.IFNA(VLOOKUP($I353,'ประกาศราคาZ-Makro'!$A:$M,13,FALSE),0)</f>
        <v>0</v>
      </c>
      <c r="AZ353" s="47">
        <v>85</v>
      </c>
      <c r="BA353" s="36">
        <v>87</v>
      </c>
      <c r="BB353" s="50">
        <f t="shared" si="1103"/>
        <v>2</v>
      </c>
      <c r="BC353" s="76"/>
      <c r="BD353" s="2"/>
    </row>
    <row r="354" spans="1:56" x14ac:dyDescent="0.4">
      <c r="A354" s="2" t="s">
        <v>1038</v>
      </c>
      <c r="B354" s="2" t="s">
        <v>1035</v>
      </c>
      <c r="C354" s="2" t="s">
        <v>1049</v>
      </c>
      <c r="D354" s="2" t="s">
        <v>1068</v>
      </c>
      <c r="E354" s="61" t="s">
        <v>1697</v>
      </c>
      <c r="F354" s="73" t="s">
        <v>249</v>
      </c>
      <c r="G354" s="62" t="s">
        <v>1698</v>
      </c>
      <c r="H354" s="48" t="s">
        <v>43</v>
      </c>
      <c r="I354" s="35"/>
      <c r="J354" s="56">
        <v>0</v>
      </c>
      <c r="K354" s="49">
        <f>_xlfn.IFNA(VLOOKUP($I354,'ประกาศราคาZ-Makro'!$A:$K,4,FALSE),0)</f>
        <v>0</v>
      </c>
      <c r="L354" s="47">
        <v>0</v>
      </c>
      <c r="M354" s="36">
        <v>0</v>
      </c>
      <c r="N354" s="50">
        <f t="shared" ref="N354" si="1151">IFERROR(IF(M354=0,0,M354-L354),0)</f>
        <v>0</v>
      </c>
      <c r="O354" s="49">
        <f>_xlfn.IFNA(VLOOKUP($I354,'ประกาศราคาZ-Makro'!$A:$K,5,FALSE),0)</f>
        <v>0</v>
      </c>
      <c r="P354" s="47">
        <v>0</v>
      </c>
      <c r="Q354" s="36">
        <v>0</v>
      </c>
      <c r="R354" s="50">
        <f t="shared" ref="R354" si="1152">IFERROR(IF(Q354=0,0,Q354-P354),0)</f>
        <v>0</v>
      </c>
      <c r="S354" s="49">
        <f>_xlfn.IFNA(VLOOKUP($I354,'ประกาศราคาZ-Makro'!$A:$K,6,FALSE),0)</f>
        <v>0</v>
      </c>
      <c r="T354" s="47">
        <v>0</v>
      </c>
      <c r="U354" s="36">
        <v>0</v>
      </c>
      <c r="V354" s="50">
        <f t="shared" ref="V354" si="1153">IFERROR(IF(U354=0,0,U354-T354),0)</f>
        <v>0</v>
      </c>
      <c r="W354" s="49">
        <f>_xlfn.IFNA(VLOOKUP($I354,'ประกาศราคาZ-Makro'!$A:$K,7,FALSE),0)</f>
        <v>0</v>
      </c>
      <c r="X354" s="47">
        <v>0</v>
      </c>
      <c r="Y354" s="36">
        <v>0</v>
      </c>
      <c r="Z354" s="50">
        <f t="shared" ref="Z354" si="1154">IFERROR(IF(Y354=0,0,Y354-X354),0)</f>
        <v>0</v>
      </c>
      <c r="AA354" s="49">
        <f>_xlfn.IFNA(VLOOKUP($I354,'ประกาศราคาZ-Makro'!$A:$K,8,FALSE),0)</f>
        <v>0</v>
      </c>
      <c r="AB354" s="47">
        <v>0</v>
      </c>
      <c r="AC354" s="36">
        <v>0</v>
      </c>
      <c r="AD354" s="50">
        <f t="shared" ref="AD354" si="1155">IFERROR(IF(AC354=0,0,AC354-AB354),0)</f>
        <v>0</v>
      </c>
      <c r="AE354" s="49">
        <f>_xlfn.IFNA(VLOOKUP($I354,'ประกาศราคาZ-Makro'!$A:$K,9,FALSE),0)</f>
        <v>0</v>
      </c>
      <c r="AF354" s="47">
        <v>0</v>
      </c>
      <c r="AG354" s="36">
        <v>0</v>
      </c>
      <c r="AH354" s="50">
        <f t="shared" ref="AH354" si="1156">IFERROR(IF(AG354=0,0,AG354-AF354),0)</f>
        <v>0</v>
      </c>
      <c r="AI354" s="49">
        <f>_xlfn.IFNA(VLOOKUP($I354,'ประกาศราคาZ-Makro'!$A:$K,9,FALSE),0)</f>
        <v>0</v>
      </c>
      <c r="AJ354" s="47"/>
      <c r="AK354" s="36"/>
      <c r="AL354" s="50">
        <f t="shared" si="1119"/>
        <v>0</v>
      </c>
      <c r="AM354" s="49">
        <f>_xlfn.IFNA(VLOOKUP($I354,'ประกาศราคาZ-Makro'!$A:$K,10,FALSE),0)</f>
        <v>0</v>
      </c>
      <c r="AN354" s="47">
        <v>99</v>
      </c>
      <c r="AO354" s="36">
        <v>101</v>
      </c>
      <c r="AP354" s="72">
        <f t="shared" ref="AP354" si="1157">IFERROR(IF(AO354=0,0,AO354-AN354),0)</f>
        <v>2</v>
      </c>
      <c r="AQ354" s="49">
        <f>_xlfn.IFNA(VLOOKUP($I354,'ประกาศราคาZ-Makro'!$A:$K,11,FALSE),0)</f>
        <v>0</v>
      </c>
      <c r="AR354" s="47">
        <v>0</v>
      </c>
      <c r="AS354" s="36">
        <v>0</v>
      </c>
      <c r="AT354" s="50">
        <f t="shared" ref="AT354" si="1158">IFERROR(IF(AS354=0,0,AS354-AR354),0)</f>
        <v>0</v>
      </c>
      <c r="AU354" s="49">
        <f>_xlfn.IFNA(VLOOKUP($I354,'ประกาศราคาZ-Makro'!$A:$L,12,FALSE),0)</f>
        <v>0</v>
      </c>
      <c r="AV354" s="47">
        <v>0</v>
      </c>
      <c r="AW354" s="36">
        <v>0</v>
      </c>
      <c r="AX354" s="50">
        <f t="shared" ref="AX354" si="1159">IFERROR(IF(AW354=0,0,AW354-AV354),0)</f>
        <v>0</v>
      </c>
      <c r="AY354" s="49">
        <f>_xlfn.IFNA(VLOOKUP($I354,'ประกาศราคาZ-Makro'!$A:$M,13,FALSE),0)</f>
        <v>0</v>
      </c>
      <c r="AZ354" s="47">
        <v>0</v>
      </c>
      <c r="BA354" s="36">
        <v>0</v>
      </c>
      <c r="BB354" s="50">
        <f t="shared" ref="BB354" si="1160">IFERROR(IF(BA354=0,0,BA354-AZ354),0)</f>
        <v>0</v>
      </c>
      <c r="BC354" s="76"/>
      <c r="BD354" s="2"/>
    </row>
    <row r="355" spans="1:56" x14ac:dyDescent="0.4">
      <c r="A355" s="2" t="s">
        <v>1038</v>
      </c>
      <c r="B355" s="2" t="s">
        <v>1035</v>
      </c>
      <c r="C355" s="2" t="s">
        <v>1049</v>
      </c>
      <c r="D355" s="2" t="s">
        <v>1068</v>
      </c>
      <c r="E355" s="61" t="s">
        <v>1459</v>
      </c>
      <c r="F355" s="46" t="s">
        <v>249</v>
      </c>
      <c r="G355" s="62" t="s">
        <v>1460</v>
      </c>
      <c r="H355" s="48" t="s">
        <v>43</v>
      </c>
      <c r="I355" s="35"/>
      <c r="J355" s="56">
        <v>0</v>
      </c>
      <c r="K355" s="49">
        <f>_xlfn.IFNA(VLOOKUP($I355,'ประกาศราคาZ-Makro'!$A:$K,4,FALSE),0)</f>
        <v>0</v>
      </c>
      <c r="L355" s="47">
        <v>0</v>
      </c>
      <c r="M355" s="36">
        <v>0</v>
      </c>
      <c r="N355" s="50">
        <f t="shared" ref="N355" si="1161">IFERROR(IF(M355=0,0,M355-L355),0)</f>
        <v>0</v>
      </c>
      <c r="O355" s="49">
        <f>_xlfn.IFNA(VLOOKUP($I355,'ประกาศราคาZ-Makro'!$A:$K,5,FALSE),0)</f>
        <v>0</v>
      </c>
      <c r="P355" s="47">
        <v>0</v>
      </c>
      <c r="Q355" s="36">
        <v>0</v>
      </c>
      <c r="R355" s="50">
        <f t="shared" ref="R355" si="1162">IFERROR(IF(Q355=0,0,Q355-P355),0)</f>
        <v>0</v>
      </c>
      <c r="S355" s="49">
        <f>_xlfn.IFNA(VLOOKUP($I355,'ประกาศราคาZ-Makro'!$A:$K,6,FALSE),0)</f>
        <v>0</v>
      </c>
      <c r="T355" s="47">
        <v>0</v>
      </c>
      <c r="U355" s="36">
        <v>0</v>
      </c>
      <c r="V355" s="50">
        <f t="shared" ref="V355" si="1163">IFERROR(IF(U355=0,0,U355-T355),0)</f>
        <v>0</v>
      </c>
      <c r="W355" s="49">
        <f>_xlfn.IFNA(VLOOKUP($I355,'ประกาศราคาZ-Makro'!$A:$K,7,FALSE),0)</f>
        <v>0</v>
      </c>
      <c r="X355" s="47">
        <v>0</v>
      </c>
      <c r="Y355" s="36">
        <v>0</v>
      </c>
      <c r="Z355" s="50">
        <f t="shared" ref="Z355" si="1164">IFERROR(IF(Y355=0,0,Y355-X355),0)</f>
        <v>0</v>
      </c>
      <c r="AA355" s="49">
        <f>_xlfn.IFNA(VLOOKUP($I355,'ประกาศราคาZ-Makro'!$A:$K,8,FALSE),0)</f>
        <v>0</v>
      </c>
      <c r="AB355" s="47">
        <v>0</v>
      </c>
      <c r="AC355" s="36">
        <v>0</v>
      </c>
      <c r="AD355" s="50">
        <f t="shared" ref="AD355" si="1165">IFERROR(IF(AC355=0,0,AC355-AB355),0)</f>
        <v>0</v>
      </c>
      <c r="AE355" s="49">
        <f>_xlfn.IFNA(VLOOKUP($I355,'ประกาศราคาZ-Makro'!$A:$K,9,FALSE),0)</f>
        <v>0</v>
      </c>
      <c r="AF355" s="47">
        <v>0</v>
      </c>
      <c r="AG355" s="36">
        <v>0</v>
      </c>
      <c r="AH355" s="50">
        <f t="shared" ref="AH355" si="1166">IFERROR(IF(AG355=0,0,AG355-AF355),0)</f>
        <v>0</v>
      </c>
      <c r="AI355" s="49">
        <f>_xlfn.IFNA(VLOOKUP($I355,'ประกาศราคาZ-Makro'!$A:$K,9,FALSE),0)</f>
        <v>0</v>
      </c>
      <c r="AJ355" s="47"/>
      <c r="AK355" s="36"/>
      <c r="AL355" s="50">
        <f t="shared" si="1119"/>
        <v>0</v>
      </c>
      <c r="AM355" s="49">
        <f>_xlfn.IFNA(VLOOKUP($I355,'ประกาศราคาZ-Makro'!$A:$K,10,FALSE),0)</f>
        <v>0</v>
      </c>
      <c r="AN355" s="47">
        <v>0</v>
      </c>
      <c r="AO355" s="36">
        <v>0</v>
      </c>
      <c r="AP355" s="72">
        <f t="shared" si="1061"/>
        <v>0</v>
      </c>
      <c r="AQ355" s="49">
        <f>_xlfn.IFNA(VLOOKUP($I355,'ประกาศราคาZ-Makro'!$A:$K,11,FALSE),0)</f>
        <v>0</v>
      </c>
      <c r="AR355" s="47">
        <v>0</v>
      </c>
      <c r="AS355" s="36">
        <v>0</v>
      </c>
      <c r="AT355" s="50">
        <f t="shared" ref="AT355" si="1167">IFERROR(IF(AS355=0,0,AS355-AR355),0)</f>
        <v>0</v>
      </c>
      <c r="AU355" s="49">
        <f>_xlfn.IFNA(VLOOKUP($I355,'ประกาศราคาZ-Makro'!$A:$L,12,FALSE),0)</f>
        <v>0</v>
      </c>
      <c r="AV355" s="47">
        <v>88</v>
      </c>
      <c r="AW355" s="36">
        <v>90</v>
      </c>
      <c r="AX355" s="50">
        <f t="shared" ref="AX355" si="1168">IFERROR(IF(AW355=0,0,AW355-AV355),0)</f>
        <v>2</v>
      </c>
      <c r="AY355" s="49">
        <f>_xlfn.IFNA(VLOOKUP($I355,'ประกาศราคาZ-Makro'!$A:$M,13,FALSE),0)</f>
        <v>0</v>
      </c>
      <c r="AZ355" s="47">
        <v>88</v>
      </c>
      <c r="BA355" s="36">
        <v>90</v>
      </c>
      <c r="BB355" s="50">
        <f t="shared" si="1103"/>
        <v>2</v>
      </c>
      <c r="BC355" s="76"/>
      <c r="BD355" s="2"/>
    </row>
    <row r="356" spans="1:56" x14ac:dyDescent="0.4">
      <c r="A356" s="2" t="s">
        <v>1038</v>
      </c>
      <c r="B356" s="2" t="s">
        <v>1035</v>
      </c>
      <c r="C356" s="2" t="s">
        <v>1049</v>
      </c>
      <c r="D356" s="2" t="s">
        <v>1068</v>
      </c>
      <c r="E356" s="61" t="s">
        <v>1000</v>
      </c>
      <c r="F356" s="73"/>
      <c r="G356" s="62" t="s">
        <v>1001</v>
      </c>
      <c r="H356" s="48" t="s">
        <v>43</v>
      </c>
      <c r="I356" s="35" t="s">
        <v>1000</v>
      </c>
      <c r="J356" s="56" t="s">
        <v>1001</v>
      </c>
      <c r="K356" s="49">
        <f>_xlfn.IFNA(VLOOKUP($I356,'ประกาศราคาZ-Makro'!$A:$K,4,FALSE),0)</f>
        <v>0</v>
      </c>
      <c r="L356" s="47">
        <v>0</v>
      </c>
      <c r="M356" s="36">
        <v>0</v>
      </c>
      <c r="N356" s="50">
        <f t="shared" ref="N356" si="1169">IFERROR(IF(M356=0,0,M356-L356),0)</f>
        <v>0</v>
      </c>
      <c r="O356" s="49">
        <f>_xlfn.IFNA(VLOOKUP($I356,'ประกาศราคาZ-Makro'!$A:$K,5,FALSE),0)</f>
        <v>0</v>
      </c>
      <c r="P356" s="47">
        <v>0</v>
      </c>
      <c r="Q356" s="36">
        <v>0</v>
      </c>
      <c r="R356" s="50">
        <f t="shared" ref="R356" si="1170">IFERROR(IF(Q356=0,0,Q356-P356),0)</f>
        <v>0</v>
      </c>
      <c r="S356" s="49">
        <f>_xlfn.IFNA(VLOOKUP($I356,'ประกาศราคาZ-Makro'!$A:$K,6,FALSE),0)</f>
        <v>0</v>
      </c>
      <c r="T356" s="47">
        <v>94</v>
      </c>
      <c r="U356" s="36">
        <v>96</v>
      </c>
      <c r="V356" s="50">
        <f t="shared" ref="V356" si="1171">IFERROR(IF(U356=0,0,U356-T356),0)</f>
        <v>2</v>
      </c>
      <c r="W356" s="49">
        <f>_xlfn.IFNA(VLOOKUP($I356,'ประกาศราคาZ-Makro'!$A:$K,7,FALSE),0)</f>
        <v>0</v>
      </c>
      <c r="X356" s="47">
        <v>0</v>
      </c>
      <c r="Y356" s="36">
        <v>0</v>
      </c>
      <c r="Z356" s="50">
        <f t="shared" ref="Z356" si="1172">IFERROR(IF(Y356=0,0,Y356-X356),0)</f>
        <v>0</v>
      </c>
      <c r="AA356" s="49">
        <f>_xlfn.IFNA(VLOOKUP($I356,'ประกาศราคาZ-Makro'!$A:$K,8,FALSE),0)</f>
        <v>0</v>
      </c>
      <c r="AB356" s="47">
        <v>0</v>
      </c>
      <c r="AC356" s="36">
        <v>0</v>
      </c>
      <c r="AD356" s="50">
        <f t="shared" ref="AD356" si="1173">IFERROR(IF(AC356=0,0,AC356-AB356),0)</f>
        <v>0</v>
      </c>
      <c r="AE356" s="49">
        <f>_xlfn.IFNA(VLOOKUP($I356,'ประกาศราคาZ-Makro'!$A:$K,9,FALSE),0)</f>
        <v>0</v>
      </c>
      <c r="AF356" s="47">
        <v>72</v>
      </c>
      <c r="AG356" s="36">
        <v>72</v>
      </c>
      <c r="AH356" s="50">
        <f t="shared" ref="AH356" si="1174">IFERROR(IF(AG356=0,0,AG356-AF356),0)</f>
        <v>0</v>
      </c>
      <c r="AI356" s="49">
        <f>_xlfn.IFNA(VLOOKUP($I356,'ประกาศราคาZ-Makro'!$A:$K,9,FALSE),0)</f>
        <v>0</v>
      </c>
      <c r="AJ356" s="47"/>
      <c r="AK356" s="36"/>
      <c r="AL356" s="50">
        <f t="shared" si="1119"/>
        <v>0</v>
      </c>
      <c r="AM356" s="49">
        <f>_xlfn.IFNA(VLOOKUP($I356,'ประกาศราคาZ-Makro'!$A:$K,10,FALSE),0)</f>
        <v>0</v>
      </c>
      <c r="AN356" s="47">
        <v>96</v>
      </c>
      <c r="AO356" s="36">
        <v>98</v>
      </c>
      <c r="AP356" s="72">
        <f t="shared" si="1061"/>
        <v>2</v>
      </c>
      <c r="AQ356" s="49">
        <f>_xlfn.IFNA(VLOOKUP($I356,'ประกาศราคาZ-Makro'!$A:$K,11,FALSE),0)</f>
        <v>0</v>
      </c>
      <c r="AR356" s="47">
        <v>70</v>
      </c>
      <c r="AS356" s="36">
        <v>70</v>
      </c>
      <c r="AT356" s="50">
        <f t="shared" ref="AT356" si="1175">IFERROR(IF(AS356=0,0,AS356-AR356),0)</f>
        <v>0</v>
      </c>
      <c r="AU356" s="49">
        <f>_xlfn.IFNA(VLOOKUP($I356,'ประกาศราคาZ-Makro'!$A:$L,12,FALSE),0)</f>
        <v>0</v>
      </c>
      <c r="AV356" s="47">
        <v>89</v>
      </c>
      <c r="AW356" s="36">
        <v>91</v>
      </c>
      <c r="AX356" s="50">
        <f t="shared" ref="AX356" si="1176">IFERROR(IF(AW356=0,0,AW356-AV356),0)</f>
        <v>2</v>
      </c>
      <c r="AY356" s="49">
        <f>_xlfn.IFNA(VLOOKUP($I356,'ประกาศราคาZ-Makro'!$A:$M,13,FALSE),0)</f>
        <v>0</v>
      </c>
      <c r="AZ356" s="47">
        <v>89</v>
      </c>
      <c r="BA356" s="36">
        <v>91</v>
      </c>
      <c r="BB356" s="50">
        <f t="shared" si="1103"/>
        <v>2</v>
      </c>
      <c r="BC356" s="76"/>
      <c r="BD356" s="2"/>
    </row>
    <row r="357" spans="1:56" x14ac:dyDescent="0.4">
      <c r="A357" s="2" t="s">
        <v>1038</v>
      </c>
      <c r="B357" s="2" t="s">
        <v>1035</v>
      </c>
      <c r="C357" s="2" t="s">
        <v>1049</v>
      </c>
      <c r="D357" s="2" t="s">
        <v>1068</v>
      </c>
      <c r="E357" s="61" t="s">
        <v>998</v>
      </c>
      <c r="F357" s="73"/>
      <c r="G357" s="62" t="s">
        <v>1528</v>
      </c>
      <c r="H357" s="48" t="s">
        <v>43</v>
      </c>
      <c r="I357" s="35" t="s">
        <v>1000</v>
      </c>
      <c r="J357" s="56" t="s">
        <v>1001</v>
      </c>
      <c r="K357" s="49">
        <f>_xlfn.IFNA(VLOOKUP($I357,'ประกาศราคาZ-Makro'!$A:$K,4,FALSE),0)</f>
        <v>0</v>
      </c>
      <c r="L357" s="47">
        <v>0</v>
      </c>
      <c r="M357" s="36">
        <v>0</v>
      </c>
      <c r="N357" s="50">
        <f t="shared" ref="N357:N358" si="1177">IFERROR(IF(M357=0,0,M357-L357),0)</f>
        <v>0</v>
      </c>
      <c r="O357" s="49">
        <f>_xlfn.IFNA(VLOOKUP($I357,'ประกาศราคาZ-Makro'!$A:$K,5,FALSE),0)</f>
        <v>0</v>
      </c>
      <c r="P357" s="47">
        <v>0</v>
      </c>
      <c r="Q357" s="36">
        <v>0</v>
      </c>
      <c r="R357" s="50">
        <f t="shared" ref="R357:R358" si="1178">IFERROR(IF(Q357=0,0,Q357-P357),0)</f>
        <v>0</v>
      </c>
      <c r="S357" s="49">
        <f>_xlfn.IFNA(VLOOKUP($I357,'ประกาศราคาZ-Makro'!$A:$K,6,FALSE),0)</f>
        <v>0</v>
      </c>
      <c r="T357" s="47">
        <v>88</v>
      </c>
      <c r="U357" s="36">
        <v>90</v>
      </c>
      <c r="V357" s="50">
        <f t="shared" ref="V357:V358" si="1179">IFERROR(IF(U357=0,0,U357-T357),0)</f>
        <v>2</v>
      </c>
      <c r="W357" s="49">
        <f>_xlfn.IFNA(VLOOKUP($I357,'ประกาศราคาZ-Makro'!$A:$K,7,FALSE),0)</f>
        <v>0</v>
      </c>
      <c r="X357" s="47">
        <v>0</v>
      </c>
      <c r="Y357" s="36">
        <v>0</v>
      </c>
      <c r="Z357" s="50">
        <f t="shared" ref="Z357:Z358" si="1180">IFERROR(IF(Y357=0,0,Y357-X357),0)</f>
        <v>0</v>
      </c>
      <c r="AA357" s="49">
        <f>_xlfn.IFNA(VLOOKUP($I357,'ประกาศราคาZ-Makro'!$A:$K,8,FALSE),0)</f>
        <v>0</v>
      </c>
      <c r="AB357" s="47">
        <v>0</v>
      </c>
      <c r="AC357" s="36">
        <v>0</v>
      </c>
      <c r="AD357" s="50">
        <f t="shared" ref="AD357:AD358" si="1181">IFERROR(IF(AC357=0,0,AC357-AB357),0)</f>
        <v>0</v>
      </c>
      <c r="AE357" s="49">
        <f>_xlfn.IFNA(VLOOKUP($I357,'ประกาศราคาZ-Makro'!$A:$K,9,FALSE),0)</f>
        <v>0</v>
      </c>
      <c r="AF357" s="47">
        <v>0</v>
      </c>
      <c r="AG357" s="36">
        <v>0</v>
      </c>
      <c r="AH357" s="50">
        <f t="shared" ref="AH357:AH358" si="1182">IFERROR(IF(AG357=0,0,AG357-AF357),0)</f>
        <v>0</v>
      </c>
      <c r="AI357" s="49">
        <f>_xlfn.IFNA(VLOOKUP($I357,'ประกาศราคาZ-Makro'!$A:$K,9,FALSE),0)</f>
        <v>0</v>
      </c>
      <c r="AJ357" s="47"/>
      <c r="AK357" s="36"/>
      <c r="AL357" s="50">
        <f t="shared" si="1119"/>
        <v>0</v>
      </c>
      <c r="AM357" s="49">
        <f>_xlfn.IFNA(VLOOKUP($I357,'ประกาศราคาZ-Makro'!$A:$K,10,FALSE),0)</f>
        <v>0</v>
      </c>
      <c r="AN357" s="47">
        <v>0</v>
      </c>
      <c r="AO357" s="36">
        <v>0</v>
      </c>
      <c r="AP357" s="72">
        <f t="shared" si="1061"/>
        <v>0</v>
      </c>
      <c r="AQ357" s="49">
        <f>_xlfn.IFNA(VLOOKUP($I357,'ประกาศราคาZ-Makro'!$A:$K,11,FALSE),0)</f>
        <v>0</v>
      </c>
      <c r="AR357" s="47">
        <v>65</v>
      </c>
      <c r="AS357" s="36">
        <v>65</v>
      </c>
      <c r="AT357" s="50">
        <f t="shared" ref="AT357:AT358" si="1183">IFERROR(IF(AS357=0,0,AS357-AR357),0)</f>
        <v>0</v>
      </c>
      <c r="AU357" s="49">
        <f>_xlfn.IFNA(VLOOKUP($I357,'ประกาศราคาZ-Makro'!$A:$L,12,FALSE),0)</f>
        <v>0</v>
      </c>
      <c r="AV357" s="47">
        <v>0</v>
      </c>
      <c r="AW357" s="36">
        <v>0</v>
      </c>
      <c r="AX357" s="50">
        <f t="shared" ref="AX357:AX358" si="1184">IFERROR(IF(AW357=0,0,AW357-AV357),0)</f>
        <v>0</v>
      </c>
      <c r="AY357" s="49">
        <f>_xlfn.IFNA(VLOOKUP($I357,'ประกาศราคาZ-Makro'!$A:$M,13,FALSE),0)</f>
        <v>0</v>
      </c>
      <c r="AZ357" s="47">
        <v>0</v>
      </c>
      <c r="BA357" s="36">
        <v>0</v>
      </c>
      <c r="BB357" s="50">
        <f t="shared" si="1103"/>
        <v>0</v>
      </c>
      <c r="BC357" s="76"/>
      <c r="BD357" s="2"/>
    </row>
    <row r="358" spans="1:56" x14ac:dyDescent="0.4">
      <c r="A358" s="2" t="s">
        <v>1038</v>
      </c>
      <c r="B358" s="2" t="s">
        <v>1035</v>
      </c>
      <c r="C358" s="2" t="s">
        <v>1049</v>
      </c>
      <c r="D358" s="2" t="s">
        <v>1068</v>
      </c>
      <c r="E358" s="45" t="s">
        <v>1619</v>
      </c>
      <c r="F358" s="73"/>
      <c r="G358" s="42" t="s">
        <v>1617</v>
      </c>
      <c r="H358" s="48" t="s">
        <v>1618</v>
      </c>
      <c r="I358" s="35"/>
      <c r="J358" s="56">
        <v>0</v>
      </c>
      <c r="K358" s="49">
        <f>_xlfn.IFNA(VLOOKUP($I358,'ประกาศราคาZ-Makro'!$A:$K,4,FALSE),0)</f>
        <v>0</v>
      </c>
      <c r="L358" s="47">
        <v>0</v>
      </c>
      <c r="M358" s="36">
        <v>0</v>
      </c>
      <c r="N358" s="50">
        <f t="shared" si="1177"/>
        <v>0</v>
      </c>
      <c r="O358" s="49">
        <f>_xlfn.IFNA(VLOOKUP($I358,'ประกาศราคาZ-Makro'!$A:$K,5,FALSE),0)</f>
        <v>0</v>
      </c>
      <c r="P358" s="47">
        <v>0</v>
      </c>
      <c r="Q358" s="36">
        <v>0</v>
      </c>
      <c r="R358" s="50">
        <f t="shared" si="1178"/>
        <v>0</v>
      </c>
      <c r="S358" s="49">
        <f>_xlfn.IFNA(VLOOKUP($I358,'ประกาศราคาZ-Makro'!$A:$K,6,FALSE),0)</f>
        <v>0</v>
      </c>
      <c r="T358" s="47">
        <v>0</v>
      </c>
      <c r="U358" s="36">
        <v>0</v>
      </c>
      <c r="V358" s="50">
        <f t="shared" si="1179"/>
        <v>0</v>
      </c>
      <c r="W358" s="49">
        <f>_xlfn.IFNA(VLOOKUP($I358,'ประกาศราคาZ-Makro'!$A:$K,7,FALSE),0)</f>
        <v>0</v>
      </c>
      <c r="X358" s="47">
        <v>0</v>
      </c>
      <c r="Y358" s="36">
        <v>0</v>
      </c>
      <c r="Z358" s="50">
        <f t="shared" si="1180"/>
        <v>0</v>
      </c>
      <c r="AA358" s="49">
        <f>_xlfn.IFNA(VLOOKUP($I358,'ประกาศราคาZ-Makro'!$A:$K,8,FALSE),0)</f>
        <v>0</v>
      </c>
      <c r="AB358" s="47">
        <v>0</v>
      </c>
      <c r="AC358" s="36">
        <v>0</v>
      </c>
      <c r="AD358" s="50">
        <f t="shared" si="1181"/>
        <v>0</v>
      </c>
      <c r="AE358" s="49">
        <f>_xlfn.IFNA(VLOOKUP($I358,'ประกาศราคาZ-Makro'!$A:$K,9,FALSE),0)</f>
        <v>0</v>
      </c>
      <c r="AF358" s="47">
        <v>0</v>
      </c>
      <c r="AG358" s="36">
        <v>0</v>
      </c>
      <c r="AH358" s="50">
        <f t="shared" si="1182"/>
        <v>0</v>
      </c>
      <c r="AI358" s="49">
        <f>_xlfn.IFNA(VLOOKUP($I358,'ประกาศราคาZ-Makro'!$A:$K,9,FALSE),0)</f>
        <v>0</v>
      </c>
      <c r="AJ358" s="47"/>
      <c r="AK358" s="36"/>
      <c r="AL358" s="50">
        <f t="shared" si="1119"/>
        <v>0</v>
      </c>
      <c r="AM358" s="49">
        <f>_xlfn.IFNA(VLOOKUP($I358,'ประกาศราคาZ-Makro'!$A:$K,10,FALSE),0)</f>
        <v>0</v>
      </c>
      <c r="AN358" s="47">
        <v>0</v>
      </c>
      <c r="AO358" s="36">
        <v>0</v>
      </c>
      <c r="AP358" s="72">
        <f t="shared" si="1061"/>
        <v>0</v>
      </c>
      <c r="AQ358" s="49">
        <f>_xlfn.IFNA(VLOOKUP($I358,'ประกาศราคาZ-Makro'!$A:$K,11,FALSE),0)</f>
        <v>0</v>
      </c>
      <c r="AR358" s="47">
        <v>0</v>
      </c>
      <c r="AS358" s="36">
        <v>0</v>
      </c>
      <c r="AT358" s="50">
        <f t="shared" si="1183"/>
        <v>0</v>
      </c>
      <c r="AU358" s="49">
        <f>_xlfn.IFNA(VLOOKUP($I358,'ประกาศราคาZ-Makro'!$A:$L,12,FALSE),0)</f>
        <v>0</v>
      </c>
      <c r="AV358" s="47">
        <v>107</v>
      </c>
      <c r="AW358" s="36">
        <v>109</v>
      </c>
      <c r="AX358" s="50">
        <f t="shared" si="1184"/>
        <v>2</v>
      </c>
      <c r="AY358" s="49">
        <f>_xlfn.IFNA(VLOOKUP($I358,'ประกาศราคาZ-Makro'!$A:$M,13,FALSE),0)</f>
        <v>0</v>
      </c>
      <c r="AZ358" s="47">
        <v>106</v>
      </c>
      <c r="BA358" s="36">
        <v>108</v>
      </c>
      <c r="BB358" s="50">
        <f t="shared" ref="BB358" si="1185">IFERROR(IF(BA358=0,0,BA358-AZ358),0)</f>
        <v>2</v>
      </c>
      <c r="BC358" s="76"/>
      <c r="BD358" s="2"/>
    </row>
    <row r="359" spans="1:56" x14ac:dyDescent="0.4">
      <c r="A359" s="2" t="s">
        <v>1038</v>
      </c>
      <c r="B359" s="2" t="s">
        <v>1035</v>
      </c>
      <c r="C359" s="2" t="s">
        <v>1049</v>
      </c>
      <c r="D359" s="2" t="s">
        <v>1068</v>
      </c>
      <c r="E359" s="45" t="s">
        <v>541</v>
      </c>
      <c r="F359" s="73" t="s">
        <v>246</v>
      </c>
      <c r="G359" s="42" t="s">
        <v>542</v>
      </c>
      <c r="H359" s="48" t="s">
        <v>43</v>
      </c>
      <c r="I359" s="35"/>
      <c r="J359" s="56">
        <v>0</v>
      </c>
      <c r="K359" s="49">
        <f>_xlfn.IFNA(VLOOKUP($I359,'ประกาศราคาZ-Makro'!$A:$K,4,FALSE),0)</f>
        <v>0</v>
      </c>
      <c r="L359" s="47">
        <v>116</v>
      </c>
      <c r="M359" s="36">
        <v>120</v>
      </c>
      <c r="N359" s="50">
        <f t="shared" si="923"/>
        <v>4</v>
      </c>
      <c r="O359" s="49">
        <f>_xlfn.IFNA(VLOOKUP($I359,'ประกาศราคาZ-Makro'!$A:$K,5,FALSE),0)</f>
        <v>0</v>
      </c>
      <c r="P359" s="47">
        <v>114</v>
      </c>
      <c r="Q359" s="36">
        <v>118</v>
      </c>
      <c r="R359" s="50">
        <f t="shared" si="979"/>
        <v>4</v>
      </c>
      <c r="S359" s="49">
        <f>_xlfn.IFNA(VLOOKUP($I359,'ประกาศราคาZ-Makro'!$A:$K,6,FALSE),0)</f>
        <v>0</v>
      </c>
      <c r="T359" s="47">
        <v>99</v>
      </c>
      <c r="U359" s="36">
        <v>101</v>
      </c>
      <c r="V359" s="50">
        <f t="shared" si="1007"/>
        <v>2</v>
      </c>
      <c r="W359" s="49">
        <f>_xlfn.IFNA(VLOOKUP($I359,'ประกาศราคาZ-Makro'!$A:$K,7,FALSE),0)</f>
        <v>0</v>
      </c>
      <c r="X359" s="47">
        <v>116</v>
      </c>
      <c r="Y359" s="36">
        <v>121</v>
      </c>
      <c r="Z359" s="50">
        <f t="shared" si="936"/>
        <v>5</v>
      </c>
      <c r="AA359" s="49">
        <f>_xlfn.IFNA(VLOOKUP($I359,'ประกาศราคาZ-Makro'!$A:$K,8,FALSE),0)</f>
        <v>0</v>
      </c>
      <c r="AB359" s="47">
        <v>116</v>
      </c>
      <c r="AC359" s="36">
        <v>121</v>
      </c>
      <c r="AD359" s="50">
        <f t="shared" si="937"/>
        <v>5</v>
      </c>
      <c r="AE359" s="49">
        <f>_xlfn.IFNA(VLOOKUP($I359,'ประกาศราคาZ-Makro'!$A:$K,9,FALSE),0)</f>
        <v>0</v>
      </c>
      <c r="AF359" s="47">
        <v>0</v>
      </c>
      <c r="AG359" s="36">
        <v>0</v>
      </c>
      <c r="AH359" s="50">
        <f t="shared" si="980"/>
        <v>0</v>
      </c>
      <c r="AI359" s="49">
        <f>_xlfn.IFNA(VLOOKUP($I359,'ประกาศราคาZ-Makro'!$A:$K,9,FALSE),0)</f>
        <v>0</v>
      </c>
      <c r="AJ359" s="47"/>
      <c r="AK359" s="36"/>
      <c r="AL359" s="50">
        <f t="shared" si="1119"/>
        <v>0</v>
      </c>
      <c r="AM359" s="49">
        <f>_xlfn.IFNA(VLOOKUP($I359,'ประกาศราคาZ-Makro'!$A:$K,10,FALSE),0)</f>
        <v>0</v>
      </c>
      <c r="AN359" s="47">
        <v>96</v>
      </c>
      <c r="AO359" s="36">
        <v>98</v>
      </c>
      <c r="AP359" s="72">
        <f t="shared" si="1061"/>
        <v>2</v>
      </c>
      <c r="AQ359" s="49">
        <f>_xlfn.IFNA(VLOOKUP($I359,'ประกาศราคาZ-Makro'!$A:$K,11,FALSE),0)</f>
        <v>0</v>
      </c>
      <c r="AR359" s="47">
        <v>0</v>
      </c>
      <c r="AS359" s="36">
        <v>0</v>
      </c>
      <c r="AT359" s="50">
        <f t="shared" si="981"/>
        <v>0</v>
      </c>
      <c r="AU359" s="49">
        <f>_xlfn.IFNA(VLOOKUP($I359,'ประกาศราคาZ-Makro'!$A:$L,12,FALSE),0)</f>
        <v>0</v>
      </c>
      <c r="AV359" s="47">
        <v>97</v>
      </c>
      <c r="AW359" s="36">
        <v>99</v>
      </c>
      <c r="AX359" s="50">
        <f t="shared" si="797"/>
        <v>2</v>
      </c>
      <c r="AY359" s="49">
        <f>_xlfn.IFNA(VLOOKUP($I359,'ประกาศราคาZ-Makro'!$A:$M,13,FALSE),0)</f>
        <v>0</v>
      </c>
      <c r="AZ359" s="47">
        <v>96</v>
      </c>
      <c r="BA359" s="36">
        <v>98</v>
      </c>
      <c r="BB359" s="50">
        <f t="shared" si="1103"/>
        <v>2</v>
      </c>
      <c r="BC359" s="76"/>
      <c r="BD359" s="2"/>
    </row>
    <row r="360" spans="1:56" x14ac:dyDescent="0.4">
      <c r="A360" s="2" t="s">
        <v>1038</v>
      </c>
      <c r="B360" s="2" t="s">
        <v>1035</v>
      </c>
      <c r="C360" s="2" t="s">
        <v>1049</v>
      </c>
      <c r="D360" s="2" t="s">
        <v>1068</v>
      </c>
      <c r="E360" s="45" t="s">
        <v>572</v>
      </c>
      <c r="F360" s="46"/>
      <c r="G360" s="42" t="s">
        <v>573</v>
      </c>
      <c r="H360" s="48" t="s">
        <v>43</v>
      </c>
      <c r="I360" s="35"/>
      <c r="J360" s="56">
        <v>0</v>
      </c>
      <c r="K360" s="49">
        <f>_xlfn.IFNA(VLOOKUP($I360,'ประกาศราคาZ-Makro'!$A:$K,4,FALSE),0)</f>
        <v>0</v>
      </c>
      <c r="L360" s="47">
        <v>63</v>
      </c>
      <c r="M360" s="63">
        <v>67</v>
      </c>
      <c r="N360" s="50">
        <f t="shared" si="923"/>
        <v>4</v>
      </c>
      <c r="O360" s="49">
        <f>_xlfn.IFNA(VLOOKUP($I360,'ประกาศราคาZ-Makro'!$A:$K,5,FALSE),0)</f>
        <v>0</v>
      </c>
      <c r="P360" s="47">
        <v>58</v>
      </c>
      <c r="Q360" s="63">
        <v>62</v>
      </c>
      <c r="R360" s="50">
        <f t="shared" si="979"/>
        <v>4</v>
      </c>
      <c r="S360" s="49">
        <f>_xlfn.IFNA(VLOOKUP($I360,'ประกาศราคาZ-Makro'!$A:$K,6,FALSE),0)</f>
        <v>0</v>
      </c>
      <c r="T360" s="47">
        <v>63</v>
      </c>
      <c r="U360" s="63">
        <v>65</v>
      </c>
      <c r="V360" s="50">
        <f t="shared" si="1007"/>
        <v>2</v>
      </c>
      <c r="W360" s="49">
        <f>_xlfn.IFNA(VLOOKUP($I360,'ประกาศราคาZ-Makro'!$A:$K,7,FALSE),0)</f>
        <v>0</v>
      </c>
      <c r="X360" s="47">
        <v>0</v>
      </c>
      <c r="Y360" s="63">
        <v>0</v>
      </c>
      <c r="Z360" s="50">
        <f t="shared" si="936"/>
        <v>0</v>
      </c>
      <c r="AA360" s="49">
        <f>_xlfn.IFNA(VLOOKUP($I360,'ประกาศราคาZ-Makro'!$A:$K,8,FALSE),0)</f>
        <v>0</v>
      </c>
      <c r="AB360" s="47">
        <v>0</v>
      </c>
      <c r="AC360" s="63">
        <v>0</v>
      </c>
      <c r="AD360" s="50">
        <f t="shared" si="937"/>
        <v>0</v>
      </c>
      <c r="AE360" s="49">
        <f>_xlfn.IFNA(VLOOKUP($I360,'ประกาศราคาZ-Makro'!$A:$K,9,FALSE),0)</f>
        <v>0</v>
      </c>
      <c r="AF360" s="47">
        <v>72</v>
      </c>
      <c r="AG360" s="63">
        <v>72</v>
      </c>
      <c r="AH360" s="50">
        <f t="shared" si="980"/>
        <v>0</v>
      </c>
      <c r="AI360" s="49">
        <f>_xlfn.IFNA(VLOOKUP($I360,'ประกาศราคาZ-Makro'!$A:$K,9,FALSE),0)</f>
        <v>0</v>
      </c>
      <c r="AJ360" s="47"/>
      <c r="AK360" s="63"/>
      <c r="AL360" s="50">
        <f t="shared" si="1119"/>
        <v>0</v>
      </c>
      <c r="AM360" s="49">
        <f>_xlfn.IFNA(VLOOKUP($I360,'ประกาศราคาZ-Makro'!$A:$K,10,FALSE),0)</f>
        <v>0</v>
      </c>
      <c r="AN360" s="47">
        <v>84</v>
      </c>
      <c r="AO360" s="36">
        <v>86</v>
      </c>
      <c r="AP360" s="72">
        <f t="shared" si="1061"/>
        <v>2</v>
      </c>
      <c r="AQ360" s="49">
        <f>_xlfn.IFNA(VLOOKUP($I360,'ประกาศราคาZ-Makro'!$A:$K,11,FALSE),0)</f>
        <v>0</v>
      </c>
      <c r="AR360" s="47">
        <v>73</v>
      </c>
      <c r="AS360" s="63">
        <v>73</v>
      </c>
      <c r="AT360" s="50">
        <f t="shared" si="981"/>
        <v>0</v>
      </c>
      <c r="AU360" s="49">
        <f>_xlfn.IFNA(VLOOKUP($I360,'ประกาศราคาZ-Makro'!$A:$L,12,FALSE),0)</f>
        <v>0</v>
      </c>
      <c r="AV360" s="47">
        <v>47</v>
      </c>
      <c r="AW360" s="63">
        <v>47</v>
      </c>
      <c r="AX360" s="50">
        <f t="shared" si="797"/>
        <v>0</v>
      </c>
      <c r="AY360" s="49">
        <f>_xlfn.IFNA(VLOOKUP($I360,'ประกาศราคาZ-Makro'!$A:$M,13,FALSE),0)</f>
        <v>0</v>
      </c>
      <c r="AZ360" s="47">
        <v>47</v>
      </c>
      <c r="BA360" s="63">
        <v>47</v>
      </c>
      <c r="BB360" s="50">
        <f t="shared" si="1103"/>
        <v>0</v>
      </c>
      <c r="BC360" s="76"/>
      <c r="BD360" s="2"/>
    </row>
    <row r="361" spans="1:56" x14ac:dyDescent="0.4">
      <c r="A361" s="2" t="s">
        <v>1038</v>
      </c>
      <c r="B361" s="2" t="s">
        <v>1035</v>
      </c>
      <c r="C361" s="2" t="s">
        <v>1049</v>
      </c>
      <c r="D361" s="2" t="s">
        <v>1068</v>
      </c>
      <c r="E361" s="45" t="s">
        <v>584</v>
      </c>
      <c r="F361" s="46"/>
      <c r="G361" s="42" t="s">
        <v>585</v>
      </c>
      <c r="H361" s="48" t="s">
        <v>43</v>
      </c>
      <c r="I361" s="35"/>
      <c r="J361" s="56">
        <v>0</v>
      </c>
      <c r="K361" s="49">
        <f>_xlfn.IFNA(VLOOKUP($I361,'ประกาศราคาZ-Makro'!$A:$K,4,FALSE),0)</f>
        <v>0</v>
      </c>
      <c r="L361" s="47">
        <v>0</v>
      </c>
      <c r="M361" s="36">
        <v>0</v>
      </c>
      <c r="N361" s="50">
        <f t="shared" si="923"/>
        <v>0</v>
      </c>
      <c r="O361" s="49">
        <f>_xlfn.IFNA(VLOOKUP($I361,'ประกาศราคาZ-Makro'!$A:$K,5,FALSE),0)</f>
        <v>0</v>
      </c>
      <c r="P361" s="47">
        <v>0</v>
      </c>
      <c r="Q361" s="36">
        <v>0</v>
      </c>
      <c r="R361" s="50">
        <f t="shared" si="979"/>
        <v>0</v>
      </c>
      <c r="S361" s="49">
        <f>_xlfn.IFNA(VLOOKUP($I361,'ประกาศราคาZ-Makro'!$A:$K,6,FALSE),0)</f>
        <v>0</v>
      </c>
      <c r="T361" s="47">
        <v>0</v>
      </c>
      <c r="U361" s="36">
        <v>0</v>
      </c>
      <c r="V361" s="50">
        <f t="shared" si="1007"/>
        <v>0</v>
      </c>
      <c r="W361" s="49">
        <f>_xlfn.IFNA(VLOOKUP($I361,'ประกาศราคาZ-Makro'!$A:$K,7,FALSE),0)</f>
        <v>0</v>
      </c>
      <c r="X361" s="47">
        <v>0</v>
      </c>
      <c r="Y361" s="36">
        <v>0</v>
      </c>
      <c r="Z361" s="50">
        <f t="shared" si="936"/>
        <v>0</v>
      </c>
      <c r="AA361" s="49">
        <f>_xlfn.IFNA(VLOOKUP($I361,'ประกาศราคาZ-Makro'!$A:$K,8,FALSE),0)</f>
        <v>0</v>
      </c>
      <c r="AB361" s="47">
        <v>0</v>
      </c>
      <c r="AC361" s="36">
        <v>0</v>
      </c>
      <c r="AD361" s="50">
        <f t="shared" si="937"/>
        <v>0</v>
      </c>
      <c r="AE361" s="49">
        <f>_xlfn.IFNA(VLOOKUP($I361,'ประกาศราคาZ-Makro'!$A:$K,9,FALSE),0)</f>
        <v>0</v>
      </c>
      <c r="AF361" s="47" t="s">
        <v>1090</v>
      </c>
      <c r="AG361" s="36" t="s">
        <v>1090</v>
      </c>
      <c r="AH361" s="50">
        <f t="shared" si="980"/>
        <v>0</v>
      </c>
      <c r="AI361" s="49">
        <f>_xlfn.IFNA(VLOOKUP($I361,'ประกาศราคาZ-Makro'!$A:$K,9,FALSE),0)</f>
        <v>0</v>
      </c>
      <c r="AJ361" s="47"/>
      <c r="AK361" s="36"/>
      <c r="AL361" s="50">
        <f t="shared" si="1119"/>
        <v>0</v>
      </c>
      <c r="AM361" s="49">
        <f>_xlfn.IFNA(VLOOKUP($I361,'ประกาศราคาZ-Makro'!$A:$K,10,FALSE),0)</f>
        <v>0</v>
      </c>
      <c r="AN361" s="47">
        <v>99</v>
      </c>
      <c r="AO361" s="36">
        <v>101</v>
      </c>
      <c r="AP361" s="72">
        <f t="shared" si="1061"/>
        <v>2</v>
      </c>
      <c r="AQ361" s="49">
        <f>_xlfn.IFNA(VLOOKUP($I361,'ประกาศราคาZ-Makro'!$A:$K,11,FALSE),0)</f>
        <v>0</v>
      </c>
      <c r="AR361" s="47">
        <v>0</v>
      </c>
      <c r="AS361" s="36">
        <v>0</v>
      </c>
      <c r="AT361" s="50">
        <f t="shared" si="981"/>
        <v>0</v>
      </c>
      <c r="AU361" s="49">
        <f>_xlfn.IFNA(VLOOKUP($I361,'ประกาศราคาZ-Makro'!$A:$L,12,FALSE),0)</f>
        <v>0</v>
      </c>
      <c r="AV361" s="47">
        <v>0</v>
      </c>
      <c r="AW361" s="36">
        <v>0</v>
      </c>
      <c r="AX361" s="50">
        <f t="shared" si="797"/>
        <v>0</v>
      </c>
      <c r="AY361" s="49">
        <f>_xlfn.IFNA(VLOOKUP($I361,'ประกาศราคาZ-Makro'!$A:$M,13,FALSE),0)</f>
        <v>0</v>
      </c>
      <c r="AZ361" s="47">
        <v>0</v>
      </c>
      <c r="BA361" s="36">
        <v>0</v>
      </c>
      <c r="BB361" s="50">
        <f t="shared" si="1103"/>
        <v>0</v>
      </c>
      <c r="BC361" s="76"/>
      <c r="BD361" s="2"/>
    </row>
    <row r="362" spans="1:56" x14ac:dyDescent="0.4">
      <c r="A362" s="2" t="s">
        <v>1038</v>
      </c>
      <c r="B362" s="2" t="s">
        <v>1035</v>
      </c>
      <c r="C362" s="2" t="s">
        <v>1049</v>
      </c>
      <c r="D362" s="2" t="s">
        <v>1051</v>
      </c>
      <c r="E362" s="45" t="s">
        <v>255</v>
      </c>
      <c r="F362" s="46"/>
      <c r="G362" s="37" t="s">
        <v>256</v>
      </c>
      <c r="H362" s="34" t="s">
        <v>43</v>
      </c>
      <c r="I362" s="35"/>
      <c r="J362" s="56">
        <v>0</v>
      </c>
      <c r="K362" s="49">
        <f>_xlfn.IFNA(VLOOKUP($I362,'ประกาศราคาZ-Makro'!$A:$K,4,FALSE),0)</f>
        <v>0</v>
      </c>
      <c r="L362" s="47">
        <v>0</v>
      </c>
      <c r="M362" s="36">
        <v>0</v>
      </c>
      <c r="N362" s="50">
        <f>IFERROR(IF(M362=0,0,M362-L362),0)</f>
        <v>0</v>
      </c>
      <c r="O362" s="49">
        <f>_xlfn.IFNA(VLOOKUP($I362,'ประกาศราคาZ-Makro'!$A:$K,5,FALSE),0)</f>
        <v>0</v>
      </c>
      <c r="P362" s="47">
        <v>0</v>
      </c>
      <c r="Q362" s="36">
        <v>0</v>
      </c>
      <c r="R362" s="50">
        <f>IFERROR(IF(Q362=0,0,Q362-P362),0)</f>
        <v>0</v>
      </c>
      <c r="S362" s="49">
        <f>_xlfn.IFNA(VLOOKUP($I362,'ประกาศราคาZ-Makro'!$A:$K,6,FALSE),0)</f>
        <v>0</v>
      </c>
      <c r="T362" s="47">
        <v>72</v>
      </c>
      <c r="U362" s="36">
        <v>74</v>
      </c>
      <c r="V362" s="50">
        <f>IFERROR(IF(U362=0,0,U362-T362),0)</f>
        <v>2</v>
      </c>
      <c r="W362" s="49">
        <f>_xlfn.IFNA(VLOOKUP($I362,'ประกาศราคาZ-Makro'!$A:$K,7,FALSE),0)</f>
        <v>0</v>
      </c>
      <c r="X362" s="47">
        <v>88</v>
      </c>
      <c r="Y362" s="36">
        <v>93</v>
      </c>
      <c r="Z362" s="50">
        <f>IFERROR(IF(Y362=0,0,Y362-X362),0)</f>
        <v>5</v>
      </c>
      <c r="AA362" s="49">
        <f>_xlfn.IFNA(VLOOKUP($I362,'ประกาศราคาZ-Makro'!$A:$K,8,FALSE),0)</f>
        <v>0</v>
      </c>
      <c r="AB362" s="47">
        <v>88</v>
      </c>
      <c r="AC362" s="36">
        <v>93</v>
      </c>
      <c r="AD362" s="50">
        <f>IFERROR(IF(AC362=0,0,AC362-AB362),0)</f>
        <v>5</v>
      </c>
      <c r="AE362" s="49">
        <f>_xlfn.IFNA(VLOOKUP($I362,'ประกาศราคาZ-Makro'!$A:$K,9,FALSE),0)</f>
        <v>0</v>
      </c>
      <c r="AF362" s="47">
        <v>0</v>
      </c>
      <c r="AG362" s="36">
        <v>0</v>
      </c>
      <c r="AH362" s="50">
        <f>IFERROR(IF(AG362=0,0,AG362-AF362),0)</f>
        <v>0</v>
      </c>
      <c r="AI362" s="49">
        <f>_xlfn.IFNA(VLOOKUP($I362,'ประกาศราคาZ-Makro'!$A:$K,9,FALSE),0)</f>
        <v>0</v>
      </c>
      <c r="AJ362" s="47"/>
      <c r="AK362" s="36"/>
      <c r="AL362" s="50">
        <f>IFERROR(IF(AK362=0,0,AK362-AJ362),0)</f>
        <v>0</v>
      </c>
      <c r="AM362" s="49">
        <f>_xlfn.IFNA(VLOOKUP($I362,'ประกาศราคาZ-Makro'!$A:$K,10,FALSE),0)</f>
        <v>0</v>
      </c>
      <c r="AN362" s="47">
        <v>0</v>
      </c>
      <c r="AO362" s="36">
        <v>0</v>
      </c>
      <c r="AP362" s="72">
        <f>IFERROR(IF(AO362=0,0,AO362-AN362),0)</f>
        <v>0</v>
      </c>
      <c r="AQ362" s="49">
        <f>_xlfn.IFNA(VLOOKUP($I362,'ประกาศราคาZ-Makro'!$A:$K,11,FALSE),0)</f>
        <v>0</v>
      </c>
      <c r="AR362" s="47">
        <v>0</v>
      </c>
      <c r="AS362" s="36">
        <v>0</v>
      </c>
      <c r="AT362" s="50">
        <f>IFERROR(IF(AS362=0,0,AS362-AR362),0)</f>
        <v>0</v>
      </c>
      <c r="AU362" s="49">
        <f>_xlfn.IFNA(VLOOKUP($I362,'ประกาศราคาZ-Makro'!$A:$L,12,FALSE),0)</f>
        <v>0</v>
      </c>
      <c r="AV362" s="47">
        <v>0</v>
      </c>
      <c r="AW362" s="36">
        <v>0</v>
      </c>
      <c r="AX362" s="50">
        <f>IFERROR(IF(AW362=0,0,AW362-AV362),0)</f>
        <v>0</v>
      </c>
      <c r="AY362" s="49">
        <f>_xlfn.IFNA(VLOOKUP($I362,'ประกาศราคาZ-Makro'!$A:$M,13,FALSE),0)</f>
        <v>0</v>
      </c>
      <c r="AZ362" s="47">
        <v>0</v>
      </c>
      <c r="BA362" s="36">
        <v>0</v>
      </c>
      <c r="BB362" s="50">
        <f>IFERROR(IF(BA362=0,0,BA362-AZ362),0)</f>
        <v>0</v>
      </c>
      <c r="BC362" s="76"/>
      <c r="BD362" s="2"/>
    </row>
    <row r="363" spans="1:56" x14ac:dyDescent="0.4">
      <c r="A363" s="2" t="s">
        <v>1038</v>
      </c>
      <c r="B363" s="2" t="s">
        <v>1035</v>
      </c>
      <c r="C363" s="2" t="s">
        <v>1049</v>
      </c>
      <c r="D363" s="2" t="s">
        <v>1068</v>
      </c>
      <c r="E363" s="45" t="s">
        <v>1228</v>
      </c>
      <c r="F363" s="73"/>
      <c r="G363" s="42" t="s">
        <v>1229</v>
      </c>
      <c r="H363" s="48" t="s">
        <v>43</v>
      </c>
      <c r="I363" s="35"/>
      <c r="J363" s="56">
        <v>0</v>
      </c>
      <c r="K363" s="49">
        <f>_xlfn.IFNA(VLOOKUP($I363,'ประกาศราคาZ-Makro'!$A:$K,4,FALSE),0)</f>
        <v>0</v>
      </c>
      <c r="L363" s="47">
        <v>0</v>
      </c>
      <c r="M363" s="36">
        <v>0</v>
      </c>
      <c r="N363" s="50">
        <f t="shared" ref="N363" si="1186">IFERROR(IF(M363=0,0,M363-L363),0)</f>
        <v>0</v>
      </c>
      <c r="O363" s="49">
        <f>_xlfn.IFNA(VLOOKUP($I363,'ประกาศราคาZ-Makro'!$A:$K,5,FALSE),0)</f>
        <v>0</v>
      </c>
      <c r="P363" s="47">
        <v>0</v>
      </c>
      <c r="Q363" s="36">
        <v>0</v>
      </c>
      <c r="R363" s="50">
        <f t="shared" ref="R363" si="1187">IFERROR(IF(Q363=0,0,Q363-P363),0)</f>
        <v>0</v>
      </c>
      <c r="S363" s="49">
        <f>_xlfn.IFNA(VLOOKUP($I363,'ประกาศราคาZ-Makro'!$A:$K,6,FALSE),0)</f>
        <v>0</v>
      </c>
      <c r="T363" s="47">
        <v>0</v>
      </c>
      <c r="U363" s="36">
        <v>0</v>
      </c>
      <c r="V363" s="50">
        <f t="shared" ref="V363" si="1188">IFERROR(IF(U363=0,0,U363-T363),0)</f>
        <v>0</v>
      </c>
      <c r="W363" s="49">
        <f>_xlfn.IFNA(VLOOKUP($I363,'ประกาศราคาZ-Makro'!$A:$K,7,FALSE),0)</f>
        <v>0</v>
      </c>
      <c r="X363" s="47">
        <v>0</v>
      </c>
      <c r="Y363" s="36">
        <v>0</v>
      </c>
      <c r="Z363" s="50">
        <f t="shared" ref="Z363" si="1189">IFERROR(IF(Y363=0,0,Y363-X363),0)</f>
        <v>0</v>
      </c>
      <c r="AA363" s="49">
        <f>_xlfn.IFNA(VLOOKUP($I363,'ประกาศราคาZ-Makro'!$A:$K,8,FALSE),0)</f>
        <v>0</v>
      </c>
      <c r="AB363" s="47">
        <v>0</v>
      </c>
      <c r="AC363" s="36">
        <v>0</v>
      </c>
      <c r="AD363" s="50">
        <f t="shared" ref="AD363" si="1190">IFERROR(IF(AC363=0,0,AC363-AB363),0)</f>
        <v>0</v>
      </c>
      <c r="AE363" s="49">
        <f>_xlfn.IFNA(VLOOKUP($I363,'ประกาศราคาZ-Makro'!$A:$K,9,FALSE),0)</f>
        <v>0</v>
      </c>
      <c r="AF363" s="47">
        <v>61</v>
      </c>
      <c r="AG363" s="36">
        <v>61</v>
      </c>
      <c r="AH363" s="50">
        <f t="shared" ref="AH363" si="1191">IFERROR(IF(AG363=0,0,AG363-AF363),0)</f>
        <v>0</v>
      </c>
      <c r="AI363" s="49">
        <f>_xlfn.IFNA(VLOOKUP($I363,'ประกาศราคาZ-Makro'!$A:$K,9,FALSE),0)</f>
        <v>0</v>
      </c>
      <c r="AJ363" s="47"/>
      <c r="AK363" s="36"/>
      <c r="AL363" s="50">
        <f t="shared" ref="AL363:AL387" si="1192">IFERROR(IF(AK363=0,0,AK363-AJ363),0)</f>
        <v>0</v>
      </c>
      <c r="AM363" s="49">
        <f>_xlfn.IFNA(VLOOKUP($I363,'ประกาศราคาZ-Makro'!$A:$K,10,FALSE),0)</f>
        <v>0</v>
      </c>
      <c r="AN363" s="47">
        <v>0</v>
      </c>
      <c r="AO363" s="36">
        <v>0</v>
      </c>
      <c r="AP363" s="72">
        <f>IFERROR(IF(AO363=0,0,AO363-AN363),0)</f>
        <v>0</v>
      </c>
      <c r="AQ363" s="49">
        <f>_xlfn.IFNA(VLOOKUP($I363,'ประกาศราคาZ-Makro'!$A:$K,11,FALSE),0)</f>
        <v>0</v>
      </c>
      <c r="AR363" s="47">
        <v>0</v>
      </c>
      <c r="AS363" s="36">
        <v>0</v>
      </c>
      <c r="AT363" s="50">
        <f t="shared" ref="AT363" si="1193">IFERROR(IF(AS363=0,0,AS363-AR363),0)</f>
        <v>0</v>
      </c>
      <c r="AU363" s="49">
        <f>_xlfn.IFNA(VLOOKUP($I363,'ประกาศราคาZ-Makro'!$A:$L,12,FALSE),0)</f>
        <v>0</v>
      </c>
      <c r="AV363" s="47">
        <v>0</v>
      </c>
      <c r="AW363" s="36">
        <v>0</v>
      </c>
      <c r="AX363" s="50">
        <f>IFERROR(IF(AW363=0,0,AW363-AV363),0)</f>
        <v>0</v>
      </c>
      <c r="AY363" s="49">
        <f>_xlfn.IFNA(VLOOKUP($I363,'ประกาศราคาZ-Makro'!$A:$M,13,FALSE),0)</f>
        <v>0</v>
      </c>
      <c r="AZ363" s="47">
        <v>0</v>
      </c>
      <c r="BA363" s="36">
        <v>0</v>
      </c>
      <c r="BB363" s="50">
        <f>IFERROR(IF(BA363=0,0,BA363-AZ363),0)</f>
        <v>0</v>
      </c>
      <c r="BC363" s="76"/>
      <c r="BD363" s="2"/>
    </row>
    <row r="364" spans="1:56" x14ac:dyDescent="0.4">
      <c r="A364" s="2" t="s">
        <v>1038</v>
      </c>
      <c r="B364" s="2" t="s">
        <v>1035</v>
      </c>
      <c r="C364" s="2" t="s">
        <v>1049</v>
      </c>
      <c r="D364" s="2" t="s">
        <v>1051</v>
      </c>
      <c r="E364" s="45" t="s">
        <v>1613</v>
      </c>
      <c r="F364" s="73"/>
      <c r="G364" s="42" t="s">
        <v>1612</v>
      </c>
      <c r="H364" s="48" t="s">
        <v>43</v>
      </c>
      <c r="I364" s="35"/>
      <c r="J364" s="56">
        <v>0</v>
      </c>
      <c r="K364" s="49">
        <f>_xlfn.IFNA(VLOOKUP($I364,'ประกาศราคาZ-Makro'!$A:$K,4,FALSE),0)</f>
        <v>0</v>
      </c>
      <c r="L364" s="47">
        <v>0</v>
      </c>
      <c r="M364" s="36">
        <v>0</v>
      </c>
      <c r="N364" s="50">
        <f t="shared" ref="N364:N365" si="1194">IFERROR(IF(M364=0,0,M364-L364),0)</f>
        <v>0</v>
      </c>
      <c r="O364" s="49">
        <f>_xlfn.IFNA(VLOOKUP($I364,'ประกาศราคาZ-Makro'!$A:$K,5,FALSE),0)</f>
        <v>0</v>
      </c>
      <c r="P364" s="47">
        <v>0</v>
      </c>
      <c r="Q364" s="36">
        <v>0</v>
      </c>
      <c r="R364" s="50">
        <f t="shared" ref="R364:R365" si="1195">IFERROR(IF(Q364=0,0,Q364-P364),0)</f>
        <v>0</v>
      </c>
      <c r="S364" s="49">
        <f>_xlfn.IFNA(VLOOKUP($I364,'ประกาศราคาZ-Makro'!$A:$K,6,FALSE),0)</f>
        <v>0</v>
      </c>
      <c r="T364" s="47">
        <v>69</v>
      </c>
      <c r="U364" s="36">
        <v>71</v>
      </c>
      <c r="V364" s="50">
        <f t="shared" ref="V364:V365" si="1196">IFERROR(IF(U364=0,0,U364-T364),0)</f>
        <v>2</v>
      </c>
      <c r="W364" s="49">
        <f>_xlfn.IFNA(VLOOKUP($I364,'ประกาศราคาZ-Makro'!$A:$K,7,FALSE),0)</f>
        <v>0</v>
      </c>
      <c r="X364" s="47">
        <v>91</v>
      </c>
      <c r="Y364" s="36">
        <v>93</v>
      </c>
      <c r="Z364" s="50">
        <f t="shared" ref="Z364:Z365" si="1197">IFERROR(IF(Y364=0,0,Y364-X364),0)</f>
        <v>2</v>
      </c>
      <c r="AA364" s="49">
        <f>_xlfn.IFNA(VLOOKUP($I364,'ประกาศราคาZ-Makro'!$A:$K,8,FALSE),0)</f>
        <v>0</v>
      </c>
      <c r="AB364" s="47">
        <v>91</v>
      </c>
      <c r="AC364" s="36">
        <v>93</v>
      </c>
      <c r="AD364" s="50">
        <f t="shared" ref="AD364:AD365" si="1198">IFERROR(IF(AC364=0,0,AC364-AB364),0)</f>
        <v>2</v>
      </c>
      <c r="AE364" s="49">
        <f>_xlfn.IFNA(VLOOKUP($I364,'ประกาศราคาZ-Makro'!$A:$K,9,FALSE),0)</f>
        <v>0</v>
      </c>
      <c r="AF364" s="47">
        <v>0</v>
      </c>
      <c r="AG364" s="36">
        <v>0</v>
      </c>
      <c r="AH364" s="50">
        <f t="shared" ref="AH364:AH365" si="1199">IFERROR(IF(AG364=0,0,AG364-AF364),0)</f>
        <v>0</v>
      </c>
      <c r="AI364" s="49">
        <f>_xlfn.IFNA(VLOOKUP($I364,'ประกาศราคาZ-Makro'!$A:$K,9,FALSE),0)</f>
        <v>0</v>
      </c>
      <c r="AJ364" s="47"/>
      <c r="AK364" s="36"/>
      <c r="AL364" s="50">
        <f t="shared" si="1192"/>
        <v>0</v>
      </c>
      <c r="AM364" s="49">
        <f>_xlfn.IFNA(VLOOKUP($I364,'ประกาศราคาZ-Makro'!$A:$K,10,FALSE),0)</f>
        <v>0</v>
      </c>
      <c r="AN364" s="47">
        <v>0</v>
      </c>
      <c r="AO364" s="36">
        <v>0</v>
      </c>
      <c r="AP364" s="72">
        <f>IFERROR(IF(AO364=0,0,AO364-AN364),0)</f>
        <v>0</v>
      </c>
      <c r="AQ364" s="49">
        <f>_xlfn.IFNA(VLOOKUP($I364,'ประกาศราคาZ-Makro'!$A:$K,11,FALSE),0)</f>
        <v>0</v>
      </c>
      <c r="AR364" s="47">
        <v>98</v>
      </c>
      <c r="AS364" s="36">
        <v>98</v>
      </c>
      <c r="AT364" s="50">
        <f t="shared" ref="AT364:AT365" si="1200">IFERROR(IF(AS364=0,0,AS364-AR364),0)</f>
        <v>0</v>
      </c>
      <c r="AU364" s="49">
        <f>_xlfn.IFNA(VLOOKUP($I364,'ประกาศราคาZ-Makro'!$A:$L,12,FALSE),0)</f>
        <v>0</v>
      </c>
      <c r="AV364" s="47">
        <v>90</v>
      </c>
      <c r="AW364" s="36">
        <v>92</v>
      </c>
      <c r="AX364" s="50">
        <f t="shared" ref="AX364:AX365" si="1201">IFERROR(IF(AW364=0,0,AW364-AV364),0)</f>
        <v>2</v>
      </c>
      <c r="AY364" s="49">
        <f>_xlfn.IFNA(VLOOKUP($I364,'ประกาศราคาZ-Makro'!$A:$M,13,FALSE),0)</f>
        <v>0</v>
      </c>
      <c r="AZ364" s="47">
        <v>89</v>
      </c>
      <c r="BA364" s="36">
        <v>91</v>
      </c>
      <c r="BB364" s="50">
        <f t="shared" ref="BB364:BB365" si="1202">IFERROR(IF(BA364=0,0,BA364-AZ364),0)</f>
        <v>2</v>
      </c>
      <c r="BC364" s="76"/>
      <c r="BD364" s="2"/>
    </row>
    <row r="365" spans="1:56" x14ac:dyDescent="0.4">
      <c r="A365" s="2" t="s">
        <v>1038</v>
      </c>
      <c r="B365" s="2" t="s">
        <v>1035</v>
      </c>
      <c r="C365" s="2" t="s">
        <v>1037</v>
      </c>
      <c r="D365" s="2" t="s">
        <v>1040</v>
      </c>
      <c r="E365" s="45" t="s">
        <v>1668</v>
      </c>
      <c r="F365" s="73"/>
      <c r="G365" s="42" t="s">
        <v>1729</v>
      </c>
      <c r="H365" s="48" t="s">
        <v>43</v>
      </c>
      <c r="I365" s="58"/>
      <c r="J365" s="57">
        <v>0</v>
      </c>
      <c r="K365" s="49">
        <f>_xlfn.IFNA(VLOOKUP($I365,'ประกาศราคาZ-Makro'!$A:$K,4,FALSE),0)</f>
        <v>0</v>
      </c>
      <c r="L365" s="47">
        <v>89</v>
      </c>
      <c r="M365" s="59">
        <v>93</v>
      </c>
      <c r="N365" s="50">
        <f t="shared" si="1194"/>
        <v>4</v>
      </c>
      <c r="O365" s="49">
        <f>_xlfn.IFNA(VLOOKUP($I365,'ประกาศราคาZ-Makro'!$A:$K,5,FALSE),0)</f>
        <v>0</v>
      </c>
      <c r="P365" s="47">
        <v>87</v>
      </c>
      <c r="Q365" s="59">
        <v>91</v>
      </c>
      <c r="R365" s="50">
        <f t="shared" si="1195"/>
        <v>4</v>
      </c>
      <c r="S365" s="49">
        <f>_xlfn.IFNA(VLOOKUP($I365,'ประกาศราคาZ-Makro'!$A:$K,6,FALSE),0)</f>
        <v>0</v>
      </c>
      <c r="T365" s="47">
        <v>71</v>
      </c>
      <c r="U365" s="59">
        <v>73</v>
      </c>
      <c r="V365" s="50">
        <f t="shared" si="1196"/>
        <v>2</v>
      </c>
      <c r="W365" s="49">
        <f>_xlfn.IFNA(VLOOKUP($I365,'ประกาศราคาZ-Makro'!$A:$K,7,FALSE),0)</f>
        <v>0</v>
      </c>
      <c r="X365" s="47">
        <v>88</v>
      </c>
      <c r="Y365" s="59">
        <v>93</v>
      </c>
      <c r="Z365" s="50">
        <f t="shared" si="1197"/>
        <v>5</v>
      </c>
      <c r="AA365" s="49">
        <f>_xlfn.IFNA(VLOOKUP($I365,'ประกาศราคาZ-Makro'!$A:$K,8,FALSE),0)</f>
        <v>0</v>
      </c>
      <c r="AB365" s="47">
        <v>88</v>
      </c>
      <c r="AC365" s="59">
        <v>93</v>
      </c>
      <c r="AD365" s="50">
        <f t="shared" si="1198"/>
        <v>5</v>
      </c>
      <c r="AE365" s="49">
        <f>_xlfn.IFNA(VLOOKUP($I365,'ประกาศราคาZ-Makro'!$A:$K,9,FALSE),0)</f>
        <v>0</v>
      </c>
      <c r="AF365" s="47">
        <v>112</v>
      </c>
      <c r="AG365" s="59">
        <v>112</v>
      </c>
      <c r="AH365" s="50">
        <f t="shared" si="1199"/>
        <v>0</v>
      </c>
      <c r="AI365" s="49">
        <f>_xlfn.IFNA(VLOOKUP($I365,'ประกาศราคาZ-Makro'!$A:$K,9,FALSE),0)</f>
        <v>0</v>
      </c>
      <c r="AJ365" s="47"/>
      <c r="AK365" s="59"/>
      <c r="AL365" s="50">
        <f t="shared" si="1192"/>
        <v>0</v>
      </c>
      <c r="AM365" s="49">
        <f>_xlfn.IFNA(VLOOKUP($I365,'ประกาศราคาZ-Makro'!$A:$K,10,FALSE),0)</f>
        <v>0</v>
      </c>
      <c r="AN365" s="47">
        <v>94</v>
      </c>
      <c r="AO365" s="36">
        <v>94</v>
      </c>
      <c r="AP365" s="72">
        <f>IFERROR(IF(AO365=0,0,AO365-AN365),0)</f>
        <v>0</v>
      </c>
      <c r="AQ365" s="49">
        <f>_xlfn.IFNA(VLOOKUP($I365,'ประกาศราคาZ-Makro'!$A:$K,11,FALSE),0)</f>
        <v>0</v>
      </c>
      <c r="AR365" s="47">
        <v>102</v>
      </c>
      <c r="AS365" s="59">
        <v>102</v>
      </c>
      <c r="AT365" s="50">
        <f t="shared" si="1200"/>
        <v>0</v>
      </c>
      <c r="AU365" s="49">
        <f>_xlfn.IFNA(VLOOKUP($I365,'ประกาศราคาZ-Makro'!$A:$L,12,FALSE),0)</f>
        <v>0</v>
      </c>
      <c r="AV365" s="47">
        <v>90</v>
      </c>
      <c r="AW365" s="59">
        <v>92</v>
      </c>
      <c r="AX365" s="50">
        <f t="shared" si="1201"/>
        <v>2</v>
      </c>
      <c r="AY365" s="49">
        <f>_xlfn.IFNA(VLOOKUP($I365,'ประกาศราคาZ-Makro'!$A:$M,13,FALSE),0)</f>
        <v>0</v>
      </c>
      <c r="AZ365" s="47">
        <v>89</v>
      </c>
      <c r="BA365" s="59">
        <v>91</v>
      </c>
      <c r="BB365" s="50">
        <f t="shared" si="1202"/>
        <v>2</v>
      </c>
      <c r="BC365" s="76"/>
      <c r="BD365" s="2"/>
    </row>
    <row r="366" spans="1:56" x14ac:dyDescent="0.4">
      <c r="A366" s="2" t="s">
        <v>1038</v>
      </c>
      <c r="B366" s="2" t="s">
        <v>1035</v>
      </c>
      <c r="C366" s="2" t="s">
        <v>1049</v>
      </c>
      <c r="D366" s="2" t="s">
        <v>1051</v>
      </c>
      <c r="E366" s="45" t="s">
        <v>1233</v>
      </c>
      <c r="F366" s="73" t="s">
        <v>246</v>
      </c>
      <c r="G366" s="42" t="s">
        <v>1232</v>
      </c>
      <c r="H366" s="48" t="s">
        <v>43</v>
      </c>
      <c r="I366" s="35" t="s">
        <v>1233</v>
      </c>
      <c r="J366" s="56" t="s">
        <v>1232</v>
      </c>
      <c r="K366" s="49">
        <f>_xlfn.IFNA(VLOOKUP($I366,'ประกาศราคาZ-Makro'!$A:$K,4,FALSE),0)</f>
        <v>0</v>
      </c>
      <c r="L366" s="47">
        <v>117</v>
      </c>
      <c r="M366" s="59">
        <v>121</v>
      </c>
      <c r="N366" s="50">
        <f t="shared" ref="N366" si="1203">IFERROR(IF(M366=0,0,M366-L366),0)</f>
        <v>4</v>
      </c>
      <c r="O366" s="49">
        <f>_xlfn.IFNA(VLOOKUP($I366,'ประกาศราคาZ-Makro'!$A:$K,5,FALSE),0)</f>
        <v>0</v>
      </c>
      <c r="P366" s="47">
        <v>115</v>
      </c>
      <c r="Q366" s="36">
        <v>119</v>
      </c>
      <c r="R366" s="50">
        <f t="shared" ref="R366" si="1204">IFERROR(IF(Q366=0,0,Q366-P366),0)</f>
        <v>4</v>
      </c>
      <c r="S366" s="49">
        <f>_xlfn.IFNA(VLOOKUP($I366,'ประกาศราคาZ-Makro'!$A:$K,6,FALSE),0)</f>
        <v>0</v>
      </c>
      <c r="T366" s="47">
        <v>103</v>
      </c>
      <c r="U366" s="36">
        <v>105</v>
      </c>
      <c r="V366" s="50">
        <f t="shared" ref="V366" si="1205">IFERROR(IF(U366=0,0,U366-T366),0)</f>
        <v>2</v>
      </c>
      <c r="W366" s="49">
        <f>_xlfn.IFNA(VLOOKUP($I366,'ประกาศราคาZ-Makro'!$A:$K,7,FALSE),0)</f>
        <v>0</v>
      </c>
      <c r="X366" s="47">
        <v>0</v>
      </c>
      <c r="Y366" s="36">
        <v>0</v>
      </c>
      <c r="Z366" s="50">
        <f t="shared" ref="Z366" si="1206">IFERROR(IF(Y366=0,0,Y366-X366),0)</f>
        <v>0</v>
      </c>
      <c r="AA366" s="49">
        <f>_xlfn.IFNA(VLOOKUP($I366,'ประกาศราคาZ-Makro'!$A:$K,8,FALSE),0)</f>
        <v>0</v>
      </c>
      <c r="AB366" s="47">
        <v>0</v>
      </c>
      <c r="AC366" s="36">
        <v>0</v>
      </c>
      <c r="AD366" s="50">
        <f t="shared" ref="AD366" si="1207">IFERROR(IF(AC366=0,0,AC366-AB366),0)</f>
        <v>0</v>
      </c>
      <c r="AE366" s="49">
        <f>_xlfn.IFNA(VLOOKUP($I366,'ประกาศราคาZ-Makro'!$A:$K,9,FALSE),0)</f>
        <v>0</v>
      </c>
      <c r="AF366" s="47">
        <v>120</v>
      </c>
      <c r="AG366" s="36">
        <v>120</v>
      </c>
      <c r="AH366" s="50">
        <f t="shared" ref="AH366" si="1208">IFERROR(IF(AG366=0,0,AG366-AF366),0)</f>
        <v>0</v>
      </c>
      <c r="AI366" s="49">
        <f>_xlfn.IFNA(VLOOKUP($I366,'ประกาศราคาZ-Makro'!$A:$K,9,FALSE),0)</f>
        <v>0</v>
      </c>
      <c r="AJ366" s="47"/>
      <c r="AK366" s="36"/>
      <c r="AL366" s="50">
        <f t="shared" si="1192"/>
        <v>0</v>
      </c>
      <c r="AM366" s="49">
        <f>_xlfn.IFNA(VLOOKUP($I366,'ประกาศราคาZ-Makro'!$A:$K,10,FALSE),0)</f>
        <v>0</v>
      </c>
      <c r="AN366" s="47">
        <v>103</v>
      </c>
      <c r="AO366" s="36">
        <v>103</v>
      </c>
      <c r="AP366" s="72">
        <f>IFERROR(IF(AO366=0,0,AO366-AN366),0)</f>
        <v>0</v>
      </c>
      <c r="AQ366" s="49">
        <f>_xlfn.IFNA(VLOOKUP($I366,'ประกาศราคาZ-Makro'!$A:$K,11,FALSE),0)</f>
        <v>0</v>
      </c>
      <c r="AR366" s="47">
        <v>159</v>
      </c>
      <c r="AS366" s="36">
        <v>159</v>
      </c>
      <c r="AT366" s="50">
        <f t="shared" ref="AT366" si="1209">IFERROR(IF(AS366=0,0,AS366-AR366),0)</f>
        <v>0</v>
      </c>
      <c r="AU366" s="49">
        <f>_xlfn.IFNA(VLOOKUP($I366,'ประกาศราคาZ-Makro'!$A:$L,12,FALSE),0)</f>
        <v>0</v>
      </c>
      <c r="AV366" s="47">
        <v>103</v>
      </c>
      <c r="AW366" s="36">
        <v>105</v>
      </c>
      <c r="AX366" s="50">
        <f>IFERROR(IF(AW366=0,0,AW366-AV366),0)</f>
        <v>2</v>
      </c>
      <c r="AY366" s="49">
        <f>_xlfn.IFNA(VLOOKUP($I366,'ประกาศราคาZ-Makro'!$A:$M,13,FALSE),0)</f>
        <v>0</v>
      </c>
      <c r="AZ366" s="47">
        <v>103</v>
      </c>
      <c r="BA366" s="36">
        <v>105</v>
      </c>
      <c r="BB366" s="50">
        <f>IFERROR(IF(BA366=0,0,BA366-AZ366),0)</f>
        <v>2</v>
      </c>
      <c r="BC366" s="76"/>
      <c r="BD366" s="2"/>
    </row>
    <row r="367" spans="1:56" x14ac:dyDescent="0.4">
      <c r="A367" s="2" t="s">
        <v>1038</v>
      </c>
      <c r="B367" s="2" t="s">
        <v>1035</v>
      </c>
      <c r="C367" s="2" t="s">
        <v>1049</v>
      </c>
      <c r="D367" s="2" t="s">
        <v>1069</v>
      </c>
      <c r="E367" s="45" t="s">
        <v>259</v>
      </c>
      <c r="F367" s="46" t="s">
        <v>260</v>
      </c>
      <c r="G367" s="41" t="s">
        <v>261</v>
      </c>
      <c r="H367" s="48" t="s">
        <v>43</v>
      </c>
      <c r="I367" s="35"/>
      <c r="J367" s="56">
        <v>0</v>
      </c>
      <c r="K367" s="49">
        <f>_xlfn.IFNA(VLOOKUP($I367,'ประกาศราคาZ-Makro'!$A:$K,4,FALSE),0)</f>
        <v>0</v>
      </c>
      <c r="L367" s="47">
        <v>91</v>
      </c>
      <c r="M367" s="36">
        <v>95</v>
      </c>
      <c r="N367" s="50">
        <f t="shared" si="923"/>
        <v>4</v>
      </c>
      <c r="O367" s="49">
        <f>_xlfn.IFNA(VLOOKUP($I367,'ประกาศราคาZ-Makro'!$A:$K,5,FALSE),0)</f>
        <v>0</v>
      </c>
      <c r="P367" s="47">
        <v>89</v>
      </c>
      <c r="Q367" s="36">
        <v>89</v>
      </c>
      <c r="R367" s="50">
        <f t="shared" si="979"/>
        <v>0</v>
      </c>
      <c r="S367" s="49">
        <f>_xlfn.IFNA(VLOOKUP($I367,'ประกาศราคาZ-Makro'!$A:$K,6,FALSE),0)</f>
        <v>0</v>
      </c>
      <c r="T367" s="47">
        <v>89</v>
      </c>
      <c r="U367" s="36">
        <v>95</v>
      </c>
      <c r="V367" s="50">
        <f t="shared" si="1007"/>
        <v>6</v>
      </c>
      <c r="W367" s="49">
        <f>_xlfn.IFNA(VLOOKUP($I367,'ประกาศราคาZ-Makro'!$A:$K,7,FALSE),0)</f>
        <v>0</v>
      </c>
      <c r="X367" s="47">
        <v>93</v>
      </c>
      <c r="Y367" s="36">
        <v>94</v>
      </c>
      <c r="Z367" s="50">
        <f t="shared" si="936"/>
        <v>1</v>
      </c>
      <c r="AA367" s="49">
        <f>_xlfn.IFNA(VLOOKUP($I367,'ประกาศราคาZ-Makro'!$A:$K,8,FALSE),0)</f>
        <v>0</v>
      </c>
      <c r="AB367" s="47">
        <v>93</v>
      </c>
      <c r="AC367" s="36">
        <v>94</v>
      </c>
      <c r="AD367" s="50">
        <f t="shared" si="937"/>
        <v>1</v>
      </c>
      <c r="AE367" s="49">
        <f>_xlfn.IFNA(VLOOKUP($I367,'ประกาศราคาZ-Makro'!$A:$K,9,FALSE),0)</f>
        <v>0</v>
      </c>
      <c r="AF367" s="47">
        <v>95</v>
      </c>
      <c r="AG367" s="36">
        <v>95</v>
      </c>
      <c r="AH367" s="50">
        <f t="shared" si="980"/>
        <v>0</v>
      </c>
      <c r="AI367" s="49">
        <f>_xlfn.IFNA(VLOOKUP($I367,'ประกาศราคาZ-Makro'!$A:$K,9,FALSE),0)</f>
        <v>0</v>
      </c>
      <c r="AJ367" s="47"/>
      <c r="AK367" s="36"/>
      <c r="AL367" s="50">
        <f t="shared" si="1192"/>
        <v>0</v>
      </c>
      <c r="AM367" s="49">
        <f>_xlfn.IFNA(VLOOKUP($I367,'ประกาศราคาZ-Makro'!$A:$K,10,FALSE),0)</f>
        <v>0</v>
      </c>
      <c r="AN367" s="47">
        <v>96</v>
      </c>
      <c r="AO367" s="36">
        <v>98</v>
      </c>
      <c r="AP367" s="72">
        <f t="shared" si="1061"/>
        <v>2</v>
      </c>
      <c r="AQ367" s="49">
        <f>_xlfn.IFNA(VLOOKUP($I367,'ประกาศราคาZ-Makro'!$A:$K,11,FALSE),0)</f>
        <v>0</v>
      </c>
      <c r="AR367" s="47">
        <v>94</v>
      </c>
      <c r="AS367" s="36">
        <v>94</v>
      </c>
      <c r="AT367" s="50">
        <f t="shared" si="981"/>
        <v>0</v>
      </c>
      <c r="AU367" s="49">
        <f>_xlfn.IFNA(VLOOKUP($I367,'ประกาศราคาZ-Makro'!$A:$L,12,FALSE),0)</f>
        <v>0</v>
      </c>
      <c r="AV367" s="47">
        <v>89</v>
      </c>
      <c r="AW367" s="36">
        <v>95</v>
      </c>
      <c r="AX367" s="50">
        <f t="shared" si="797"/>
        <v>6</v>
      </c>
      <c r="AY367" s="49">
        <f>_xlfn.IFNA(VLOOKUP($I367,'ประกาศราคาZ-Makro'!$A:$M,13,FALSE),0)</f>
        <v>0</v>
      </c>
      <c r="AZ367" s="47">
        <v>89</v>
      </c>
      <c r="BA367" s="36">
        <v>95</v>
      </c>
      <c r="BB367" s="50">
        <f t="shared" si="1103"/>
        <v>6</v>
      </c>
      <c r="BC367" s="76"/>
    </row>
    <row r="368" spans="1:56" x14ac:dyDescent="0.4">
      <c r="A368" s="2" t="s">
        <v>1038</v>
      </c>
      <c r="B368" s="2" t="s">
        <v>1035</v>
      </c>
      <c r="C368" s="2" t="s">
        <v>1049</v>
      </c>
      <c r="D368" s="2" t="s">
        <v>1068</v>
      </c>
      <c r="E368" s="45" t="s">
        <v>1164</v>
      </c>
      <c r="F368" s="73"/>
      <c r="G368" s="42" t="s">
        <v>1165</v>
      </c>
      <c r="H368" s="48" t="s">
        <v>43</v>
      </c>
      <c r="I368" s="35"/>
      <c r="J368" s="56">
        <v>0</v>
      </c>
      <c r="K368" s="49">
        <f>_xlfn.IFNA(VLOOKUP($I368,'ประกาศราคาZ-Makro'!$A:$K,4,FALSE),0)</f>
        <v>0</v>
      </c>
      <c r="L368" s="47">
        <v>0</v>
      </c>
      <c r="M368" s="36">
        <v>0</v>
      </c>
      <c r="N368" s="50">
        <f t="shared" si="923"/>
        <v>0</v>
      </c>
      <c r="O368" s="49">
        <f>_xlfn.IFNA(VLOOKUP($I368,'ประกาศราคาZ-Makro'!$A:$K,5,FALSE),0)</f>
        <v>0</v>
      </c>
      <c r="P368" s="47">
        <v>0</v>
      </c>
      <c r="Q368" s="36">
        <v>0</v>
      </c>
      <c r="R368" s="50">
        <f t="shared" si="979"/>
        <v>0</v>
      </c>
      <c r="S368" s="49">
        <f>_xlfn.IFNA(VLOOKUP($I368,'ประกาศราคาZ-Makro'!$A:$K,6,FALSE),0)</f>
        <v>0</v>
      </c>
      <c r="T368" s="47">
        <v>79</v>
      </c>
      <c r="U368" s="36">
        <v>85</v>
      </c>
      <c r="V368" s="50">
        <f t="shared" si="1007"/>
        <v>6</v>
      </c>
      <c r="W368" s="49">
        <f>_xlfn.IFNA(VLOOKUP($I368,'ประกาศราคาZ-Makro'!$A:$K,7,FALSE),0)</f>
        <v>0</v>
      </c>
      <c r="X368" s="47">
        <v>93</v>
      </c>
      <c r="Y368" s="36">
        <v>94</v>
      </c>
      <c r="Z368" s="50">
        <f t="shared" si="936"/>
        <v>1</v>
      </c>
      <c r="AA368" s="49">
        <f>_xlfn.IFNA(VLOOKUP($I368,'ประกาศราคาZ-Makro'!$A:$K,8,FALSE),0)</f>
        <v>0</v>
      </c>
      <c r="AB368" s="47">
        <v>93</v>
      </c>
      <c r="AC368" s="36">
        <v>94</v>
      </c>
      <c r="AD368" s="50">
        <f t="shared" si="937"/>
        <v>1</v>
      </c>
      <c r="AE368" s="49">
        <f>_xlfn.IFNA(VLOOKUP($I368,'ประกาศราคาZ-Makro'!$A:$K,9,FALSE),0)</f>
        <v>0</v>
      </c>
      <c r="AF368" s="47">
        <v>0</v>
      </c>
      <c r="AG368" s="36">
        <v>0</v>
      </c>
      <c r="AH368" s="50">
        <f t="shared" si="980"/>
        <v>0</v>
      </c>
      <c r="AI368" s="49">
        <f>_xlfn.IFNA(VLOOKUP($I368,'ประกาศราคาZ-Makro'!$A:$K,9,FALSE),0)</f>
        <v>0</v>
      </c>
      <c r="AJ368" s="47"/>
      <c r="AK368" s="36"/>
      <c r="AL368" s="50">
        <f t="shared" si="1192"/>
        <v>0</v>
      </c>
      <c r="AM368" s="49">
        <f>_xlfn.IFNA(VLOOKUP($I368,'ประกาศราคาZ-Makro'!$A:$K,10,FALSE),0)</f>
        <v>0</v>
      </c>
      <c r="AN368" s="47">
        <v>0</v>
      </c>
      <c r="AO368" s="36">
        <v>0</v>
      </c>
      <c r="AP368" s="72">
        <f t="shared" si="1061"/>
        <v>0</v>
      </c>
      <c r="AQ368" s="49">
        <f>_xlfn.IFNA(VLOOKUP($I368,'ประกาศราคาZ-Makro'!$A:$K,11,FALSE),0)</f>
        <v>0</v>
      </c>
      <c r="AR368" s="47">
        <v>94</v>
      </c>
      <c r="AS368" s="36">
        <v>94</v>
      </c>
      <c r="AT368" s="50">
        <f t="shared" si="981"/>
        <v>0</v>
      </c>
      <c r="AU368" s="49">
        <f>_xlfn.IFNA(VLOOKUP($I368,'ประกาศราคาZ-Makro'!$A:$L,12,FALSE),0)</f>
        <v>0</v>
      </c>
      <c r="AV368" s="47">
        <v>79</v>
      </c>
      <c r="AW368" s="36">
        <v>79</v>
      </c>
      <c r="AX368" s="50">
        <f t="shared" si="797"/>
        <v>0</v>
      </c>
      <c r="AY368" s="49">
        <f>_xlfn.IFNA(VLOOKUP($I368,'ประกาศราคาZ-Makro'!$A:$M,13,FALSE),0)</f>
        <v>0</v>
      </c>
      <c r="AZ368" s="47">
        <v>79</v>
      </c>
      <c r="BA368" s="36">
        <v>79</v>
      </c>
      <c r="BB368" s="50">
        <f t="shared" si="1103"/>
        <v>0</v>
      </c>
      <c r="BC368" s="76"/>
    </row>
    <row r="369" spans="1:56" x14ac:dyDescent="0.4">
      <c r="A369" s="2" t="s">
        <v>1038</v>
      </c>
      <c r="B369" s="2" t="s">
        <v>1035</v>
      </c>
      <c r="C369" s="2" t="s">
        <v>1049</v>
      </c>
      <c r="D369" s="2" t="s">
        <v>1069</v>
      </c>
      <c r="E369" s="45" t="s">
        <v>262</v>
      </c>
      <c r="F369" s="46" t="s">
        <v>263</v>
      </c>
      <c r="G369" s="42" t="s">
        <v>264</v>
      </c>
      <c r="H369" s="48" t="s">
        <v>43</v>
      </c>
      <c r="I369" s="35"/>
      <c r="J369" s="56">
        <v>0</v>
      </c>
      <c r="K369" s="49">
        <f>_xlfn.IFNA(VLOOKUP($I369,'ประกาศราคาZ-Makro'!$A:$K,4,FALSE),0)</f>
        <v>0</v>
      </c>
      <c r="L369" s="47">
        <v>94</v>
      </c>
      <c r="M369" s="36">
        <v>98</v>
      </c>
      <c r="N369" s="50">
        <f t="shared" si="923"/>
        <v>4</v>
      </c>
      <c r="O369" s="49">
        <f>_xlfn.IFNA(VLOOKUP($I369,'ประกาศราคาZ-Makro'!$A:$K,5,FALSE),0)</f>
        <v>0</v>
      </c>
      <c r="P369" s="47">
        <v>92</v>
      </c>
      <c r="Q369" s="36">
        <v>93</v>
      </c>
      <c r="R369" s="50">
        <f t="shared" si="979"/>
        <v>1</v>
      </c>
      <c r="S369" s="49">
        <f>_xlfn.IFNA(VLOOKUP($I369,'ประกาศราคาZ-Makro'!$A:$K,6,FALSE),0)</f>
        <v>0</v>
      </c>
      <c r="T369" s="47">
        <v>92</v>
      </c>
      <c r="U369" s="36">
        <v>98</v>
      </c>
      <c r="V369" s="50">
        <f t="shared" si="1007"/>
        <v>6</v>
      </c>
      <c r="W369" s="49">
        <f>_xlfn.IFNA(VLOOKUP($I369,'ประกาศราคาZ-Makro'!$A:$K,7,FALSE),0)</f>
        <v>0</v>
      </c>
      <c r="X369" s="47">
        <v>0</v>
      </c>
      <c r="Y369" s="36">
        <v>0</v>
      </c>
      <c r="Z369" s="50">
        <f t="shared" si="936"/>
        <v>0</v>
      </c>
      <c r="AA369" s="49">
        <f>_xlfn.IFNA(VLOOKUP($I369,'ประกาศราคาZ-Makro'!$A:$K,8,FALSE),0)</f>
        <v>0</v>
      </c>
      <c r="AB369" s="47">
        <v>0</v>
      </c>
      <c r="AC369" s="36">
        <v>0</v>
      </c>
      <c r="AD369" s="50">
        <f t="shared" si="937"/>
        <v>0</v>
      </c>
      <c r="AE369" s="49">
        <f>_xlfn.IFNA(VLOOKUP($I369,'ประกาศราคาZ-Makro'!$A:$K,9,FALSE),0)</f>
        <v>0</v>
      </c>
      <c r="AF369" s="47">
        <v>0</v>
      </c>
      <c r="AG369" s="36">
        <v>0</v>
      </c>
      <c r="AH369" s="50">
        <f t="shared" si="980"/>
        <v>0</v>
      </c>
      <c r="AI369" s="49">
        <f>_xlfn.IFNA(VLOOKUP($I369,'ประกาศราคาZ-Makro'!$A:$K,9,FALSE),0)</f>
        <v>0</v>
      </c>
      <c r="AJ369" s="47"/>
      <c r="AK369" s="36"/>
      <c r="AL369" s="50">
        <f t="shared" si="1192"/>
        <v>0</v>
      </c>
      <c r="AM369" s="49">
        <f>_xlfn.IFNA(VLOOKUP($I369,'ประกาศราคาZ-Makro'!$A:$K,10,FALSE),0)</f>
        <v>0</v>
      </c>
      <c r="AN369" s="47">
        <v>0</v>
      </c>
      <c r="AO369" s="36">
        <v>0</v>
      </c>
      <c r="AP369" s="72">
        <f t="shared" si="1061"/>
        <v>0</v>
      </c>
      <c r="AQ369" s="49">
        <f>_xlfn.IFNA(VLOOKUP($I369,'ประกาศราคาZ-Makro'!$A:$K,11,FALSE),0)</f>
        <v>0</v>
      </c>
      <c r="AR369" s="47">
        <v>0</v>
      </c>
      <c r="AS369" s="36">
        <v>0</v>
      </c>
      <c r="AT369" s="50">
        <f t="shared" si="981"/>
        <v>0</v>
      </c>
      <c r="AU369" s="49">
        <f>_xlfn.IFNA(VLOOKUP($I369,'ประกาศราคาZ-Makro'!$A:$L,12,FALSE),0)</f>
        <v>0</v>
      </c>
      <c r="AV369" s="47">
        <v>92</v>
      </c>
      <c r="AW369" s="36">
        <v>98</v>
      </c>
      <c r="AX369" s="50">
        <f t="shared" si="797"/>
        <v>6</v>
      </c>
      <c r="AY369" s="49">
        <f>_xlfn.IFNA(VLOOKUP($I369,'ประกาศราคาZ-Makro'!$A:$M,13,FALSE),0)</f>
        <v>0</v>
      </c>
      <c r="AZ369" s="47">
        <v>92</v>
      </c>
      <c r="BA369" s="36">
        <v>98</v>
      </c>
      <c r="BB369" s="50">
        <f t="shared" si="1103"/>
        <v>6</v>
      </c>
      <c r="BC369" s="76"/>
      <c r="BD369" s="2"/>
    </row>
    <row r="370" spans="1:56" x14ac:dyDescent="0.4">
      <c r="A370" s="2" t="s">
        <v>1038</v>
      </c>
      <c r="B370" s="2" t="s">
        <v>1035</v>
      </c>
      <c r="C370" s="2" t="s">
        <v>1049</v>
      </c>
      <c r="D370" s="2" t="s">
        <v>1069</v>
      </c>
      <c r="E370" s="45" t="s">
        <v>1177</v>
      </c>
      <c r="F370" s="73" t="s">
        <v>263</v>
      </c>
      <c r="G370" s="42" t="s">
        <v>1178</v>
      </c>
      <c r="H370" s="48" t="s">
        <v>43</v>
      </c>
      <c r="I370" s="35"/>
      <c r="J370" s="56">
        <v>0</v>
      </c>
      <c r="K370" s="49">
        <f>_xlfn.IFNA(VLOOKUP($I370,'ประกาศราคาZ-Makro'!$A:$K,4,FALSE),0)</f>
        <v>0</v>
      </c>
      <c r="L370" s="47">
        <v>0</v>
      </c>
      <c r="M370" s="36">
        <v>0</v>
      </c>
      <c r="N370" s="50">
        <f t="shared" ref="N370:N371" si="1210">IFERROR(IF(M370=0,0,M370-L370),0)</f>
        <v>0</v>
      </c>
      <c r="O370" s="49">
        <f>_xlfn.IFNA(VLOOKUP($I370,'ประกาศราคาZ-Makro'!$A:$K,5,FALSE),0)</f>
        <v>0</v>
      </c>
      <c r="P370" s="47">
        <v>0</v>
      </c>
      <c r="Q370" s="36">
        <v>0</v>
      </c>
      <c r="R370" s="50">
        <f t="shared" ref="R370:R371" si="1211">IFERROR(IF(Q370=0,0,Q370-P370),0)</f>
        <v>0</v>
      </c>
      <c r="S370" s="49">
        <f>_xlfn.IFNA(VLOOKUP($I370,'ประกาศราคาZ-Makro'!$A:$K,6,FALSE),0)</f>
        <v>0</v>
      </c>
      <c r="T370" s="47">
        <v>0</v>
      </c>
      <c r="U370" s="36">
        <v>0</v>
      </c>
      <c r="V370" s="50">
        <f t="shared" ref="V370:V371" si="1212">IFERROR(IF(U370=0,0,U370-T370),0)</f>
        <v>0</v>
      </c>
      <c r="W370" s="49">
        <f>_xlfn.IFNA(VLOOKUP($I370,'ประกาศราคาZ-Makro'!$A:$K,7,FALSE),0)</f>
        <v>0</v>
      </c>
      <c r="X370" s="47">
        <v>96</v>
      </c>
      <c r="Y370" s="36">
        <v>97</v>
      </c>
      <c r="Z370" s="50">
        <f t="shared" ref="Z370:Z371" si="1213">IFERROR(IF(Y370=0,0,Y370-X370),0)</f>
        <v>1</v>
      </c>
      <c r="AA370" s="49">
        <f>_xlfn.IFNA(VLOOKUP($I370,'ประกาศราคาZ-Makro'!$A:$K,8,FALSE),0)</f>
        <v>0</v>
      </c>
      <c r="AB370" s="47">
        <v>96</v>
      </c>
      <c r="AC370" s="36">
        <v>97</v>
      </c>
      <c r="AD370" s="50">
        <f t="shared" ref="AD370" si="1214">IFERROR(IF(AC370=0,0,AC370-AB370),0)</f>
        <v>1</v>
      </c>
      <c r="AE370" s="49">
        <f>_xlfn.IFNA(VLOOKUP($I370,'ประกาศราคาZ-Makro'!$A:$K,9,FALSE),0)</f>
        <v>0</v>
      </c>
      <c r="AF370" s="47">
        <v>0</v>
      </c>
      <c r="AG370" s="36">
        <v>0</v>
      </c>
      <c r="AH370" s="50">
        <f t="shared" ref="AH370:AH371" si="1215">IFERROR(IF(AG370=0,0,AG370-AF370),0)</f>
        <v>0</v>
      </c>
      <c r="AI370" s="49">
        <f>_xlfn.IFNA(VLOOKUP($I370,'ประกาศราคาZ-Makro'!$A:$K,9,FALSE),0)</f>
        <v>0</v>
      </c>
      <c r="AJ370" s="47"/>
      <c r="AK370" s="36"/>
      <c r="AL370" s="50">
        <f t="shared" si="1192"/>
        <v>0</v>
      </c>
      <c r="AM370" s="49">
        <f>_xlfn.IFNA(VLOOKUP($I370,'ประกาศราคาZ-Makro'!$A:$K,10,FALSE),0)</f>
        <v>0</v>
      </c>
      <c r="AN370" s="47">
        <v>0</v>
      </c>
      <c r="AO370" s="36">
        <v>0</v>
      </c>
      <c r="AP370" s="72">
        <f t="shared" si="1061"/>
        <v>0</v>
      </c>
      <c r="AQ370" s="49">
        <f>_xlfn.IFNA(VLOOKUP($I370,'ประกาศราคาZ-Makro'!$A:$K,11,FALSE),0)</f>
        <v>0</v>
      </c>
      <c r="AR370" s="47">
        <v>0</v>
      </c>
      <c r="AS370" s="36">
        <v>0</v>
      </c>
      <c r="AT370" s="50">
        <f t="shared" ref="AT370:AT371" si="1216">IFERROR(IF(AS370=0,0,AS370-AR370),0)</f>
        <v>0</v>
      </c>
      <c r="AU370" s="49">
        <f>_xlfn.IFNA(VLOOKUP($I370,'ประกาศราคาZ-Makro'!$A:$L,12,FALSE),0)</f>
        <v>0</v>
      </c>
      <c r="AV370" s="47">
        <v>92</v>
      </c>
      <c r="AW370" s="36">
        <v>98</v>
      </c>
      <c r="AX370" s="50">
        <f t="shared" si="797"/>
        <v>6</v>
      </c>
      <c r="AY370" s="49">
        <f>_xlfn.IFNA(VLOOKUP($I370,'ประกาศราคาZ-Makro'!$A:$M,13,FALSE),0)</f>
        <v>0</v>
      </c>
      <c r="AZ370" s="47">
        <v>92</v>
      </c>
      <c r="BA370" s="36">
        <v>98</v>
      </c>
      <c r="BB370" s="50">
        <f t="shared" si="1103"/>
        <v>6</v>
      </c>
      <c r="BC370" s="76"/>
      <c r="BD370" s="2"/>
    </row>
    <row r="371" spans="1:56" x14ac:dyDescent="0.4">
      <c r="A371" s="2" t="s">
        <v>1038</v>
      </c>
      <c r="B371" s="2" t="s">
        <v>1035</v>
      </c>
      <c r="C371" s="2" t="s">
        <v>1037</v>
      </c>
      <c r="D371" s="2" t="s">
        <v>1040</v>
      </c>
      <c r="E371" s="45" t="s">
        <v>1682</v>
      </c>
      <c r="F371" s="73"/>
      <c r="G371" s="42" t="s">
        <v>1681</v>
      </c>
      <c r="H371" s="48" t="s">
        <v>43</v>
      </c>
      <c r="I371" s="35"/>
      <c r="J371" s="56">
        <v>0</v>
      </c>
      <c r="K371" s="49">
        <f>_xlfn.IFNA(VLOOKUP($I371,'ประกาศราคาZ-Makro'!$A:$K,4,FALSE),0)</f>
        <v>0</v>
      </c>
      <c r="L371" s="47">
        <v>0</v>
      </c>
      <c r="M371" s="36">
        <v>0</v>
      </c>
      <c r="N371" s="50">
        <f t="shared" si="1210"/>
        <v>0</v>
      </c>
      <c r="O371" s="49">
        <f>_xlfn.IFNA(VLOOKUP($I371,'ประกาศราคาZ-Makro'!$A:$K,5,FALSE),0)</f>
        <v>0</v>
      </c>
      <c r="P371" s="47">
        <v>0</v>
      </c>
      <c r="Q371" s="36">
        <v>0</v>
      </c>
      <c r="R371" s="50">
        <f t="shared" si="1211"/>
        <v>0</v>
      </c>
      <c r="S371" s="49">
        <f>_xlfn.IFNA(VLOOKUP($I371,'ประกาศราคาZ-Makro'!$A:$K,6,FALSE),0)</f>
        <v>0</v>
      </c>
      <c r="T371" s="47">
        <v>0</v>
      </c>
      <c r="U371" s="36">
        <v>0</v>
      </c>
      <c r="V371" s="50">
        <f t="shared" si="1212"/>
        <v>0</v>
      </c>
      <c r="W371" s="49">
        <f>_xlfn.IFNA(VLOOKUP($I371,'ประกาศราคาZ-Makro'!$A:$K,7,FALSE),0)</f>
        <v>0</v>
      </c>
      <c r="X371" s="47">
        <v>0</v>
      </c>
      <c r="Y371" s="36">
        <v>0</v>
      </c>
      <c r="Z371" s="50">
        <f t="shared" si="1213"/>
        <v>0</v>
      </c>
      <c r="AA371" s="49">
        <f>_xlfn.IFNA(VLOOKUP($I371,'ประกาศราคาZ-Makro'!$A:$K,8,FALSE),0)</f>
        <v>0</v>
      </c>
      <c r="AB371" s="47">
        <v>0</v>
      </c>
      <c r="AC371" s="36">
        <v>0</v>
      </c>
      <c r="AD371" s="50">
        <f>IFERROR(IF(AC371=0,0,AC371-AB371),0)</f>
        <v>0</v>
      </c>
      <c r="AE371" s="49">
        <f>_xlfn.IFNA(VLOOKUP($I371,'ประกาศราคาZ-Makro'!$A:$K,9,FALSE),0)</f>
        <v>0</v>
      </c>
      <c r="AF371" s="47">
        <v>0</v>
      </c>
      <c r="AG371" s="36">
        <v>0</v>
      </c>
      <c r="AH371" s="50">
        <f t="shared" si="1215"/>
        <v>0</v>
      </c>
      <c r="AI371" s="49">
        <f>_xlfn.IFNA(VLOOKUP($I371,'ประกาศราคาZ-Makro'!$A:$K,9,FALSE),0)</f>
        <v>0</v>
      </c>
      <c r="AJ371" s="47"/>
      <c r="AK371" s="36"/>
      <c r="AL371" s="50">
        <f t="shared" si="1192"/>
        <v>0</v>
      </c>
      <c r="AM371" s="49">
        <f>_xlfn.IFNA(VLOOKUP($I371,'ประกาศราคาZ-Makro'!$A:$K,10,FALSE),0)</f>
        <v>0</v>
      </c>
      <c r="AN371" s="47">
        <v>99</v>
      </c>
      <c r="AO371" s="36">
        <v>101</v>
      </c>
      <c r="AP371" s="72">
        <f>IFERROR(IF(AO371=0,0,AO371-AN371),0)</f>
        <v>2</v>
      </c>
      <c r="AQ371" s="49">
        <f>_xlfn.IFNA(VLOOKUP($I371,'ประกาศราคาZ-Makro'!$A:$K,11,FALSE),0)</f>
        <v>0</v>
      </c>
      <c r="AR371" s="47">
        <v>0</v>
      </c>
      <c r="AS371" s="36">
        <v>0</v>
      </c>
      <c r="AT371" s="50">
        <f t="shared" si="1216"/>
        <v>0</v>
      </c>
      <c r="AU371" s="49">
        <f>_xlfn.IFNA(VLOOKUP($I371,'ประกาศราคาZ-Makro'!$A:$L,12,FALSE),0)</f>
        <v>0</v>
      </c>
      <c r="AV371" s="47">
        <v>0</v>
      </c>
      <c r="AW371" s="36">
        <v>0</v>
      </c>
      <c r="AX371" s="50">
        <f>IFERROR(IF(AW371=0,0,AW371-AV371),0)</f>
        <v>0</v>
      </c>
      <c r="AY371" s="49">
        <f>_xlfn.IFNA(VLOOKUP($I371,'ประกาศราคาZ-Makro'!$A:$M,13,FALSE),0)</f>
        <v>0</v>
      </c>
      <c r="AZ371" s="47">
        <v>0</v>
      </c>
      <c r="BA371" s="36">
        <v>0</v>
      </c>
      <c r="BB371" s="50">
        <f t="shared" si="1103"/>
        <v>0</v>
      </c>
      <c r="BC371" s="76"/>
      <c r="BD371" s="2"/>
    </row>
    <row r="372" spans="1:56" x14ac:dyDescent="0.4">
      <c r="A372" s="2" t="s">
        <v>1038</v>
      </c>
      <c r="B372" s="2" t="s">
        <v>1035</v>
      </c>
      <c r="C372" s="2" t="s">
        <v>1049</v>
      </c>
      <c r="D372" s="2" t="s">
        <v>1069</v>
      </c>
      <c r="E372" s="45" t="s">
        <v>1121</v>
      </c>
      <c r="F372" s="73" t="s">
        <v>263</v>
      </c>
      <c r="G372" s="42" t="s">
        <v>1172</v>
      </c>
      <c r="H372" s="48" t="s">
        <v>43</v>
      </c>
      <c r="I372" s="35"/>
      <c r="J372" s="56">
        <v>0</v>
      </c>
      <c r="K372" s="49">
        <f>_xlfn.IFNA(VLOOKUP($I372,'ประกาศราคาZ-Makro'!$A:$K,4,FALSE),0)</f>
        <v>0</v>
      </c>
      <c r="L372" s="47">
        <v>91</v>
      </c>
      <c r="M372" s="36">
        <v>95</v>
      </c>
      <c r="N372" s="50">
        <f t="shared" ref="N372" si="1217">IFERROR(IF(M372=0,0,M372-L372),0)</f>
        <v>4</v>
      </c>
      <c r="O372" s="49">
        <f>_xlfn.IFNA(VLOOKUP($I372,'ประกาศราคาZ-Makro'!$A:$K,5,FALSE),0)</f>
        <v>0</v>
      </c>
      <c r="P372" s="47">
        <v>0</v>
      </c>
      <c r="Q372" s="36">
        <v>0</v>
      </c>
      <c r="R372" s="50">
        <f t="shared" ref="R372" si="1218">IFERROR(IF(Q372=0,0,Q372-P372),0)</f>
        <v>0</v>
      </c>
      <c r="S372" s="49">
        <f>_xlfn.IFNA(VLOOKUP($I372,'ประกาศราคาZ-Makro'!$A:$K,6,FALSE),0)</f>
        <v>0</v>
      </c>
      <c r="T372" s="47">
        <v>0</v>
      </c>
      <c r="U372" s="36">
        <v>0</v>
      </c>
      <c r="V372" s="50">
        <f t="shared" ref="V372" si="1219">IFERROR(IF(U372=0,0,U372-T372),0)</f>
        <v>0</v>
      </c>
      <c r="W372" s="49">
        <f>_xlfn.IFNA(VLOOKUP($I372,'ประกาศราคาZ-Makro'!$A:$K,7,FALSE),0)</f>
        <v>0</v>
      </c>
      <c r="X372" s="47">
        <v>0</v>
      </c>
      <c r="Y372" s="36">
        <v>0</v>
      </c>
      <c r="Z372" s="50">
        <f t="shared" ref="Z372" si="1220">IFERROR(IF(Y372=0,0,Y372-X372),0)</f>
        <v>0</v>
      </c>
      <c r="AA372" s="49">
        <f>_xlfn.IFNA(VLOOKUP($I372,'ประกาศราคาZ-Makro'!$A:$K,8,FALSE),0)</f>
        <v>0</v>
      </c>
      <c r="AB372" s="47">
        <v>0</v>
      </c>
      <c r="AC372" s="36">
        <v>0</v>
      </c>
      <c r="AD372" s="50">
        <f t="shared" si="937"/>
        <v>0</v>
      </c>
      <c r="AE372" s="49">
        <f>_xlfn.IFNA(VLOOKUP($I372,'ประกาศราคาZ-Makro'!$A:$K,9,FALSE),0)</f>
        <v>0</v>
      </c>
      <c r="AF372" s="47">
        <v>0</v>
      </c>
      <c r="AG372" s="36">
        <v>0</v>
      </c>
      <c r="AH372" s="50">
        <f t="shared" ref="AH372" si="1221">IFERROR(IF(AG372=0,0,AG372-AF372),0)</f>
        <v>0</v>
      </c>
      <c r="AI372" s="49">
        <f>_xlfn.IFNA(VLOOKUP($I372,'ประกาศราคาZ-Makro'!$A:$K,9,FALSE),0)</f>
        <v>0</v>
      </c>
      <c r="AJ372" s="47"/>
      <c r="AK372" s="36"/>
      <c r="AL372" s="50">
        <f t="shared" si="1192"/>
        <v>0</v>
      </c>
      <c r="AM372" s="49">
        <f>_xlfn.IFNA(VLOOKUP($I372,'ประกาศราคาZ-Makro'!$A:$K,10,FALSE),0)</f>
        <v>0</v>
      </c>
      <c r="AN372" s="47">
        <v>89</v>
      </c>
      <c r="AO372" s="36">
        <v>91</v>
      </c>
      <c r="AP372" s="72">
        <f t="shared" si="1061"/>
        <v>2</v>
      </c>
      <c r="AQ372" s="49">
        <f>_xlfn.IFNA(VLOOKUP($I372,'ประกาศราคาZ-Makro'!$A:$K,11,FALSE),0)</f>
        <v>0</v>
      </c>
      <c r="AR372" s="47">
        <v>0</v>
      </c>
      <c r="AS372" s="36">
        <v>0</v>
      </c>
      <c r="AT372" s="50">
        <f t="shared" ref="AT372" si="1222">IFERROR(IF(AS372=0,0,AS372-AR372),0)</f>
        <v>0</v>
      </c>
      <c r="AU372" s="49">
        <f>_xlfn.IFNA(VLOOKUP($I372,'ประกาศราคาZ-Makro'!$A:$L,12,FALSE),0)</f>
        <v>0</v>
      </c>
      <c r="AV372" s="47">
        <v>0</v>
      </c>
      <c r="AW372" s="36">
        <v>0</v>
      </c>
      <c r="AX372" s="50">
        <f t="shared" si="797"/>
        <v>0</v>
      </c>
      <c r="AY372" s="49">
        <f>_xlfn.IFNA(VLOOKUP($I372,'ประกาศราคาZ-Makro'!$A:$M,13,FALSE),0)</f>
        <v>0</v>
      </c>
      <c r="AZ372" s="47">
        <v>0</v>
      </c>
      <c r="BA372" s="36">
        <v>0</v>
      </c>
      <c r="BB372" s="50">
        <f t="shared" si="1103"/>
        <v>0</v>
      </c>
      <c r="BC372" s="76"/>
      <c r="BD372" s="2"/>
    </row>
    <row r="373" spans="1:56" x14ac:dyDescent="0.4">
      <c r="A373" s="2" t="s">
        <v>1038</v>
      </c>
      <c r="B373" s="2" t="s">
        <v>1035</v>
      </c>
      <c r="C373" s="2" t="s">
        <v>1049</v>
      </c>
      <c r="D373" s="2" t="s">
        <v>1069</v>
      </c>
      <c r="E373" s="45" t="s">
        <v>265</v>
      </c>
      <c r="F373" s="73" t="s">
        <v>263</v>
      </c>
      <c r="G373" s="42" t="s">
        <v>266</v>
      </c>
      <c r="H373" s="48" t="s">
        <v>43</v>
      </c>
      <c r="I373" s="35" t="s">
        <v>918</v>
      </c>
      <c r="J373" s="56" t="s">
        <v>919</v>
      </c>
      <c r="K373" s="49">
        <f>_xlfn.IFNA(VLOOKUP($I373,'ประกาศราคาZ-Makro'!$A:$K,4,FALSE),0)</f>
        <v>0</v>
      </c>
      <c r="L373" s="47">
        <v>94</v>
      </c>
      <c r="M373" s="36">
        <v>98</v>
      </c>
      <c r="N373" s="50">
        <f t="shared" si="923"/>
        <v>4</v>
      </c>
      <c r="O373" s="49">
        <f>_xlfn.IFNA(VLOOKUP($I373,'ประกาศราคาZ-Makro'!$A:$K,5,FALSE),0)</f>
        <v>0</v>
      </c>
      <c r="P373" s="47">
        <v>92</v>
      </c>
      <c r="Q373" s="36">
        <v>95</v>
      </c>
      <c r="R373" s="50">
        <f t="shared" si="979"/>
        <v>3</v>
      </c>
      <c r="S373" s="49">
        <f>_xlfn.IFNA(VLOOKUP($I373,'ประกาศราคาZ-Makro'!$A:$K,6,FALSE),0)</f>
        <v>0</v>
      </c>
      <c r="T373" s="47">
        <v>92</v>
      </c>
      <c r="U373" s="36">
        <v>98</v>
      </c>
      <c r="V373" s="50">
        <f t="shared" si="1007"/>
        <v>6</v>
      </c>
      <c r="W373" s="49">
        <f>_xlfn.IFNA(VLOOKUP($I373,'ประกาศราคาZ-Makro'!$A:$K,7,FALSE),0)</f>
        <v>0</v>
      </c>
      <c r="X373" s="47">
        <v>96</v>
      </c>
      <c r="Y373" s="36">
        <v>97</v>
      </c>
      <c r="Z373" s="50">
        <f t="shared" si="936"/>
        <v>1</v>
      </c>
      <c r="AA373" s="49">
        <f>_xlfn.IFNA(VLOOKUP($I373,'ประกาศราคาZ-Makro'!$A:$K,8,FALSE),0)</f>
        <v>0</v>
      </c>
      <c r="AB373" s="47">
        <v>96</v>
      </c>
      <c r="AC373" s="36">
        <v>97</v>
      </c>
      <c r="AD373" s="50">
        <f t="shared" si="937"/>
        <v>1</v>
      </c>
      <c r="AE373" s="49">
        <f>_xlfn.IFNA(VLOOKUP($I373,'ประกาศราคาZ-Makro'!$A:$K,9,FALSE),0)</f>
        <v>0</v>
      </c>
      <c r="AF373" s="47">
        <v>95</v>
      </c>
      <c r="AG373" s="36">
        <v>95</v>
      </c>
      <c r="AH373" s="50">
        <f t="shared" si="980"/>
        <v>0</v>
      </c>
      <c r="AI373" s="49">
        <f>_xlfn.IFNA(VLOOKUP($I373,'ประกาศราคาZ-Makro'!$A:$K,9,FALSE),0)</f>
        <v>0</v>
      </c>
      <c r="AJ373" s="47"/>
      <c r="AK373" s="36"/>
      <c r="AL373" s="50">
        <f t="shared" si="1192"/>
        <v>0</v>
      </c>
      <c r="AM373" s="49">
        <f>_xlfn.IFNA(VLOOKUP($I373,'ประกาศราคาZ-Makro'!$A:$K,10,FALSE),0)</f>
        <v>0</v>
      </c>
      <c r="AN373" s="47">
        <v>99</v>
      </c>
      <c r="AO373" s="36">
        <v>101</v>
      </c>
      <c r="AP373" s="72">
        <f t="shared" si="1061"/>
        <v>2</v>
      </c>
      <c r="AQ373" s="49">
        <f>_xlfn.IFNA(VLOOKUP($I373,'ประกาศราคาZ-Makro'!$A:$K,11,FALSE),0)</f>
        <v>0</v>
      </c>
      <c r="AR373" s="47">
        <v>96</v>
      </c>
      <c r="AS373" s="36">
        <v>96</v>
      </c>
      <c r="AT373" s="50">
        <f t="shared" si="981"/>
        <v>0</v>
      </c>
      <c r="AU373" s="49">
        <f>_xlfn.IFNA(VLOOKUP($I373,'ประกาศราคาZ-Makro'!$A:$L,12,FALSE),0)</f>
        <v>0</v>
      </c>
      <c r="AV373" s="47">
        <v>92</v>
      </c>
      <c r="AW373" s="36">
        <v>98</v>
      </c>
      <c r="AX373" s="50">
        <f t="shared" ref="AX373:AX486" si="1223">IFERROR(IF(AW373=0,0,AW373-AV373),0)</f>
        <v>6</v>
      </c>
      <c r="AY373" s="49">
        <f>_xlfn.IFNA(VLOOKUP($I373,'ประกาศราคาZ-Makro'!$A:$M,13,FALSE),0)</f>
        <v>0</v>
      </c>
      <c r="AZ373" s="47">
        <v>92</v>
      </c>
      <c r="BA373" s="36">
        <v>98</v>
      </c>
      <c r="BB373" s="50">
        <f t="shared" si="1103"/>
        <v>6</v>
      </c>
      <c r="BC373" s="76"/>
      <c r="BD373" s="2"/>
    </row>
    <row r="374" spans="1:56" x14ac:dyDescent="0.4">
      <c r="A374" s="2" t="s">
        <v>1038</v>
      </c>
      <c r="B374" s="2" t="s">
        <v>1035</v>
      </c>
      <c r="C374" s="2" t="s">
        <v>1049</v>
      </c>
      <c r="D374" s="2" t="s">
        <v>1053</v>
      </c>
      <c r="E374" s="45" t="s">
        <v>1744</v>
      </c>
      <c r="F374" s="73"/>
      <c r="G374" s="42" t="s">
        <v>1745</v>
      </c>
      <c r="H374" s="48" t="s">
        <v>43</v>
      </c>
      <c r="I374" s="35"/>
      <c r="J374" s="56">
        <v>0</v>
      </c>
      <c r="K374" s="49">
        <f>_xlfn.IFNA(VLOOKUP($I374,'ประกาศราคาZ-Makro'!$A:$K,4,FALSE),0)</f>
        <v>0</v>
      </c>
      <c r="L374" s="68">
        <v>0</v>
      </c>
      <c r="M374" s="36">
        <v>0</v>
      </c>
      <c r="N374" s="69">
        <f t="shared" si="923"/>
        <v>0</v>
      </c>
      <c r="O374" s="49">
        <f>_xlfn.IFNA(VLOOKUP($I374,'ประกาศราคาZ-Makro'!$A:$K,5,FALSE),0)</f>
        <v>0</v>
      </c>
      <c r="P374" s="68">
        <v>0</v>
      </c>
      <c r="Q374" s="36">
        <v>0</v>
      </c>
      <c r="R374" s="69">
        <f t="shared" si="979"/>
        <v>0</v>
      </c>
      <c r="S374" s="49">
        <f>_xlfn.IFNA(VLOOKUP($I374,'ประกาศราคาZ-Makro'!$A:$K,6,FALSE),0)</f>
        <v>0</v>
      </c>
      <c r="T374" s="68">
        <v>92</v>
      </c>
      <c r="U374" s="36">
        <v>98</v>
      </c>
      <c r="V374" s="69">
        <f t="shared" si="1007"/>
        <v>6</v>
      </c>
      <c r="W374" s="49">
        <f>_xlfn.IFNA(VLOOKUP($I374,'ประกาศราคาZ-Makro'!$A:$K,7,FALSE),0)</f>
        <v>0</v>
      </c>
      <c r="X374" s="68">
        <v>96</v>
      </c>
      <c r="Y374" s="36">
        <v>97</v>
      </c>
      <c r="Z374" s="69">
        <f t="shared" si="936"/>
        <v>1</v>
      </c>
      <c r="AA374" s="49">
        <f>_xlfn.IFNA(VLOOKUP($I374,'ประกาศราคาZ-Makro'!$A:$K,8,FALSE),0)</f>
        <v>0</v>
      </c>
      <c r="AB374" s="68">
        <v>96</v>
      </c>
      <c r="AC374" s="36">
        <v>97</v>
      </c>
      <c r="AD374" s="69">
        <f t="shared" si="937"/>
        <v>1</v>
      </c>
      <c r="AE374" s="49">
        <f>_xlfn.IFNA(VLOOKUP($I374,'ประกาศราคาZ-Makro'!$A:$K,9,FALSE),0)</f>
        <v>0</v>
      </c>
      <c r="AF374" s="68">
        <v>0</v>
      </c>
      <c r="AG374" s="36">
        <v>0</v>
      </c>
      <c r="AH374" s="69">
        <f t="shared" si="980"/>
        <v>0</v>
      </c>
      <c r="AI374" s="49">
        <f>_xlfn.IFNA(VLOOKUP($I374,'ประกาศราคาZ-Makro'!$A:$K,9,FALSE),0)</f>
        <v>0</v>
      </c>
      <c r="AJ374" s="68"/>
      <c r="AK374" s="36"/>
      <c r="AL374" s="69">
        <f t="shared" si="1192"/>
        <v>0</v>
      </c>
      <c r="AM374" s="49">
        <f>_xlfn.IFNA(VLOOKUP($I374,'ประกาศราคาZ-Makro'!$A:$K,10,FALSE),0)</f>
        <v>0</v>
      </c>
      <c r="AN374" s="68">
        <v>100</v>
      </c>
      <c r="AO374" s="36">
        <v>102</v>
      </c>
      <c r="AP374" s="105">
        <f t="shared" ref="AP374" si="1224">IFERROR(IF(AO374=0,0,AO374-AN374),0)</f>
        <v>2</v>
      </c>
      <c r="AQ374" s="49">
        <f>_xlfn.IFNA(VLOOKUP($I374,'ประกาศราคาZ-Makro'!$A:$K,11,FALSE),0)</f>
        <v>0</v>
      </c>
      <c r="AR374" s="68">
        <v>100</v>
      </c>
      <c r="AS374" s="36">
        <v>100</v>
      </c>
      <c r="AT374" s="69">
        <f t="shared" si="981"/>
        <v>0</v>
      </c>
      <c r="AU374" s="49">
        <f>_xlfn.IFNA(VLOOKUP($I374,'ประกาศราคาZ-Makro'!$A:$L,12,FALSE),0)</f>
        <v>0</v>
      </c>
      <c r="AV374" s="68">
        <v>92</v>
      </c>
      <c r="AW374" s="36">
        <v>98</v>
      </c>
      <c r="AX374" s="69">
        <f t="shared" si="1223"/>
        <v>6</v>
      </c>
      <c r="AY374" s="49">
        <f>_xlfn.IFNA(VLOOKUP($I374,'ประกาศราคาZ-Makro'!$A:$M,13,FALSE),0)</f>
        <v>0</v>
      </c>
      <c r="AZ374" s="68">
        <v>92</v>
      </c>
      <c r="BA374" s="36">
        <v>98</v>
      </c>
      <c r="BB374" s="69">
        <f t="shared" ref="BB374" si="1225">IFERROR(IF(BA374=0,0,BA374-AZ374),0)</f>
        <v>6</v>
      </c>
      <c r="BC374" s="76"/>
      <c r="BD374" s="2"/>
    </row>
    <row r="375" spans="1:56" x14ac:dyDescent="0.4">
      <c r="A375" s="2" t="s">
        <v>1038</v>
      </c>
      <c r="B375" s="2" t="s">
        <v>1035</v>
      </c>
      <c r="C375" s="2" t="s">
        <v>1049</v>
      </c>
      <c r="D375" s="2" t="s">
        <v>1069</v>
      </c>
      <c r="E375" s="61" t="s">
        <v>267</v>
      </c>
      <c r="F375" s="46" t="s">
        <v>263</v>
      </c>
      <c r="G375" s="43" t="s">
        <v>268</v>
      </c>
      <c r="H375" s="34" t="s">
        <v>43</v>
      </c>
      <c r="I375" s="35"/>
      <c r="J375" s="56">
        <v>0</v>
      </c>
      <c r="K375" s="49">
        <f>_xlfn.IFNA(VLOOKUP($I375,'ประกาศราคาZ-Makro'!$A:$K,4,FALSE),0)</f>
        <v>0</v>
      </c>
      <c r="L375" s="47">
        <v>95</v>
      </c>
      <c r="M375" s="36">
        <v>99</v>
      </c>
      <c r="N375" s="50">
        <f t="shared" si="923"/>
        <v>4</v>
      </c>
      <c r="O375" s="49">
        <f>_xlfn.IFNA(VLOOKUP($I375,'ประกาศราคาZ-Makro'!$A:$K,5,FALSE),0)</f>
        <v>0</v>
      </c>
      <c r="P375" s="47">
        <v>93</v>
      </c>
      <c r="Q375" s="36">
        <v>96</v>
      </c>
      <c r="R375" s="50">
        <f t="shared" si="979"/>
        <v>3</v>
      </c>
      <c r="S375" s="49">
        <f>_xlfn.IFNA(VLOOKUP($I375,'ประกาศราคาZ-Makro'!$A:$K,6,FALSE),0)</f>
        <v>0</v>
      </c>
      <c r="T375" s="47">
        <v>95</v>
      </c>
      <c r="U375" s="36">
        <v>101</v>
      </c>
      <c r="V375" s="50">
        <f t="shared" si="1007"/>
        <v>6</v>
      </c>
      <c r="W375" s="49">
        <f>_xlfn.IFNA(VLOOKUP($I375,'ประกาศราคาZ-Makro'!$A:$K,7,FALSE),0)</f>
        <v>0</v>
      </c>
      <c r="X375" s="47">
        <v>99</v>
      </c>
      <c r="Y375" s="36">
        <v>100</v>
      </c>
      <c r="Z375" s="50">
        <f t="shared" si="936"/>
        <v>1</v>
      </c>
      <c r="AA375" s="49">
        <f>_xlfn.IFNA(VLOOKUP($I375,'ประกาศราคาZ-Makro'!$A:$K,8,FALSE),0)</f>
        <v>0</v>
      </c>
      <c r="AB375" s="47">
        <v>99</v>
      </c>
      <c r="AC375" s="36">
        <v>100</v>
      </c>
      <c r="AD375" s="50">
        <f t="shared" si="937"/>
        <v>1</v>
      </c>
      <c r="AE375" s="49">
        <f>_xlfn.IFNA(VLOOKUP($I375,'ประกาศราคาZ-Makro'!$A:$K,9,FALSE),0)</f>
        <v>0</v>
      </c>
      <c r="AF375" s="47">
        <v>100</v>
      </c>
      <c r="AG375" s="36">
        <v>100</v>
      </c>
      <c r="AH375" s="50">
        <f t="shared" si="980"/>
        <v>0</v>
      </c>
      <c r="AI375" s="49">
        <f>_xlfn.IFNA(VLOOKUP($I375,'ประกาศราคาZ-Makro'!$A:$K,9,FALSE),0)</f>
        <v>0</v>
      </c>
      <c r="AJ375" s="47"/>
      <c r="AK375" s="36"/>
      <c r="AL375" s="50">
        <f t="shared" si="1192"/>
        <v>0</v>
      </c>
      <c r="AM375" s="49">
        <f>_xlfn.IFNA(VLOOKUP($I375,'ประกาศราคาZ-Makro'!$A:$K,10,FALSE),0)</f>
        <v>0</v>
      </c>
      <c r="AN375" s="47">
        <v>109</v>
      </c>
      <c r="AO375" s="36">
        <v>110</v>
      </c>
      <c r="AP375" s="72">
        <f t="shared" si="1061"/>
        <v>1</v>
      </c>
      <c r="AQ375" s="49">
        <f>_xlfn.IFNA(VLOOKUP($I375,'ประกาศราคาZ-Makro'!$A:$K,11,FALSE),0)</f>
        <v>0</v>
      </c>
      <c r="AR375" s="47">
        <v>101</v>
      </c>
      <c r="AS375" s="36">
        <v>101</v>
      </c>
      <c r="AT375" s="50">
        <f t="shared" si="981"/>
        <v>0</v>
      </c>
      <c r="AU375" s="49">
        <f>_xlfn.IFNA(VLOOKUP($I375,'ประกาศราคาZ-Makro'!$A:$L,12,FALSE),0)</f>
        <v>0</v>
      </c>
      <c r="AV375" s="47">
        <v>95</v>
      </c>
      <c r="AW375" s="36">
        <v>101</v>
      </c>
      <c r="AX375" s="50">
        <f t="shared" si="1223"/>
        <v>6</v>
      </c>
      <c r="AY375" s="49">
        <f>_xlfn.IFNA(VLOOKUP($I375,'ประกาศราคาZ-Makro'!$A:$M,13,FALSE),0)</f>
        <v>0</v>
      </c>
      <c r="AZ375" s="47">
        <v>95</v>
      </c>
      <c r="BA375" s="36">
        <v>101</v>
      </c>
      <c r="BB375" s="50">
        <f t="shared" si="1103"/>
        <v>6</v>
      </c>
      <c r="BC375" s="76"/>
      <c r="BD375" s="2"/>
    </row>
    <row r="376" spans="1:56" x14ac:dyDescent="0.4">
      <c r="A376" s="2" t="s">
        <v>1038</v>
      </c>
      <c r="B376" s="2" t="s">
        <v>1035</v>
      </c>
      <c r="C376" s="2" t="s">
        <v>1049</v>
      </c>
      <c r="D376" s="2" t="s">
        <v>1068</v>
      </c>
      <c r="E376" s="61" t="s">
        <v>1699</v>
      </c>
      <c r="F376" s="73" t="s">
        <v>249</v>
      </c>
      <c r="G376" s="62" t="s">
        <v>1700</v>
      </c>
      <c r="H376" s="48" t="s">
        <v>43</v>
      </c>
      <c r="I376" s="35"/>
      <c r="J376" s="56">
        <v>0</v>
      </c>
      <c r="K376" s="49">
        <f>_xlfn.IFNA(VLOOKUP($I376,'ประกาศราคาZ-Makro'!$A:$K,4,FALSE),0)</f>
        <v>0</v>
      </c>
      <c r="L376" s="47">
        <v>0</v>
      </c>
      <c r="M376" s="36">
        <v>0</v>
      </c>
      <c r="N376" s="50">
        <f t="shared" si="923"/>
        <v>0</v>
      </c>
      <c r="O376" s="49">
        <f>_xlfn.IFNA(VLOOKUP($I376,'ประกาศราคาZ-Makro'!$A:$K,5,FALSE),0)</f>
        <v>0</v>
      </c>
      <c r="P376" s="47">
        <v>91</v>
      </c>
      <c r="Q376" s="36">
        <v>94</v>
      </c>
      <c r="R376" s="50">
        <f t="shared" si="979"/>
        <v>3</v>
      </c>
      <c r="S376" s="49">
        <f>_xlfn.IFNA(VLOOKUP($I376,'ประกาศราคาZ-Makro'!$A:$K,6,FALSE),0)</f>
        <v>0</v>
      </c>
      <c r="T376" s="47">
        <v>0</v>
      </c>
      <c r="U376" s="36">
        <v>0</v>
      </c>
      <c r="V376" s="50">
        <f t="shared" si="1007"/>
        <v>0</v>
      </c>
      <c r="W376" s="49">
        <f>_xlfn.IFNA(VLOOKUP($I376,'ประกาศราคาZ-Makro'!$A:$K,7,FALSE),0)</f>
        <v>0</v>
      </c>
      <c r="X376" s="47">
        <v>0</v>
      </c>
      <c r="Y376" s="36">
        <v>0</v>
      </c>
      <c r="Z376" s="50">
        <f t="shared" si="936"/>
        <v>0</v>
      </c>
      <c r="AA376" s="49">
        <f>_xlfn.IFNA(VLOOKUP($I376,'ประกาศราคาZ-Makro'!$A:$K,8,FALSE),0)</f>
        <v>0</v>
      </c>
      <c r="AB376" s="47">
        <v>0</v>
      </c>
      <c r="AC376" s="36">
        <v>0</v>
      </c>
      <c r="AD376" s="50">
        <f t="shared" si="937"/>
        <v>0</v>
      </c>
      <c r="AE376" s="49">
        <f>_xlfn.IFNA(VLOOKUP($I376,'ประกาศราคาZ-Makro'!$A:$K,9,FALSE),0)</f>
        <v>0</v>
      </c>
      <c r="AF376" s="47">
        <v>0</v>
      </c>
      <c r="AG376" s="36">
        <v>0</v>
      </c>
      <c r="AH376" s="50">
        <f t="shared" si="980"/>
        <v>0</v>
      </c>
      <c r="AI376" s="49">
        <f>_xlfn.IFNA(VLOOKUP($I376,'ประกาศราคาZ-Makro'!$A:$K,9,FALSE),0)</f>
        <v>0</v>
      </c>
      <c r="AJ376" s="47"/>
      <c r="AK376" s="36"/>
      <c r="AL376" s="50">
        <f t="shared" si="1192"/>
        <v>0</v>
      </c>
      <c r="AM376" s="49">
        <f>_xlfn.IFNA(VLOOKUP($I376,'ประกาศราคาZ-Makro'!$A:$K,10,FALSE),0)</f>
        <v>0</v>
      </c>
      <c r="AN376" s="47">
        <v>106</v>
      </c>
      <c r="AO376" s="36">
        <v>108</v>
      </c>
      <c r="AP376" s="72">
        <f t="shared" si="1061"/>
        <v>2</v>
      </c>
      <c r="AQ376" s="49">
        <f>_xlfn.IFNA(VLOOKUP($I376,'ประกาศราคาZ-Makro'!$A:$K,11,FALSE),0)</f>
        <v>0</v>
      </c>
      <c r="AR376" s="47">
        <v>99</v>
      </c>
      <c r="AS376" s="36">
        <v>99</v>
      </c>
      <c r="AT376" s="50">
        <f t="shared" si="981"/>
        <v>0</v>
      </c>
      <c r="AU376" s="49">
        <f>_xlfn.IFNA(VLOOKUP($I376,'ประกาศราคาZ-Makro'!$A:$L,12,FALSE),0)</f>
        <v>0</v>
      </c>
      <c r="AV376" s="47">
        <v>0</v>
      </c>
      <c r="AW376" s="36">
        <v>0</v>
      </c>
      <c r="AX376" s="50">
        <f t="shared" si="1223"/>
        <v>0</v>
      </c>
      <c r="AY376" s="49">
        <f>_xlfn.IFNA(VLOOKUP($I376,'ประกาศราคาZ-Makro'!$A:$M,13,FALSE),0)</f>
        <v>0</v>
      </c>
      <c r="AZ376" s="47">
        <v>0</v>
      </c>
      <c r="BA376" s="36">
        <v>0</v>
      </c>
      <c r="BB376" s="50">
        <f t="shared" si="1103"/>
        <v>0</v>
      </c>
      <c r="BC376" s="76"/>
      <c r="BD376" s="2"/>
    </row>
    <row r="377" spans="1:56" x14ac:dyDescent="0.4">
      <c r="A377" s="2" t="s">
        <v>1038</v>
      </c>
      <c r="B377" s="2" t="s">
        <v>1035</v>
      </c>
      <c r="C377" s="2" t="s">
        <v>1049</v>
      </c>
      <c r="D377" s="2" t="s">
        <v>1068</v>
      </c>
      <c r="E377" s="61" t="s">
        <v>1462</v>
      </c>
      <c r="F377" s="46" t="s">
        <v>249</v>
      </c>
      <c r="G377" s="62" t="s">
        <v>1461</v>
      </c>
      <c r="H377" s="48" t="s">
        <v>43</v>
      </c>
      <c r="I377" s="35"/>
      <c r="J377" s="56">
        <v>0</v>
      </c>
      <c r="K377" s="49">
        <f>_xlfn.IFNA(VLOOKUP($I377,'ประกาศราคาZ-Makro'!$A:$K,4,FALSE),0)</f>
        <v>0</v>
      </c>
      <c r="L377" s="47">
        <v>0</v>
      </c>
      <c r="M377" s="36">
        <v>0</v>
      </c>
      <c r="N377" s="50">
        <f t="shared" si="923"/>
        <v>0</v>
      </c>
      <c r="O377" s="49">
        <f>_xlfn.IFNA(VLOOKUP($I377,'ประกาศราคาZ-Makro'!$A:$K,5,FALSE),0)</f>
        <v>0</v>
      </c>
      <c r="P377" s="47">
        <v>0</v>
      </c>
      <c r="Q377" s="36">
        <v>0</v>
      </c>
      <c r="R377" s="50">
        <f t="shared" si="979"/>
        <v>0</v>
      </c>
      <c r="S377" s="49">
        <f>_xlfn.IFNA(VLOOKUP($I377,'ประกาศราคาZ-Makro'!$A:$K,6,FALSE),0)</f>
        <v>0</v>
      </c>
      <c r="T377" s="47">
        <v>0</v>
      </c>
      <c r="U377" s="36">
        <v>0</v>
      </c>
      <c r="V377" s="50">
        <f t="shared" si="1007"/>
        <v>0</v>
      </c>
      <c r="W377" s="49">
        <f>_xlfn.IFNA(VLOOKUP($I377,'ประกาศราคาZ-Makro'!$A:$K,7,FALSE),0)</f>
        <v>0</v>
      </c>
      <c r="X377" s="47">
        <v>0</v>
      </c>
      <c r="Y377" s="36">
        <v>0</v>
      </c>
      <c r="Z377" s="50">
        <f t="shared" si="936"/>
        <v>0</v>
      </c>
      <c r="AA377" s="49">
        <f>_xlfn.IFNA(VLOOKUP($I377,'ประกาศราคาZ-Makro'!$A:$K,8,FALSE),0)</f>
        <v>0</v>
      </c>
      <c r="AB377" s="47">
        <v>0</v>
      </c>
      <c r="AC377" s="36">
        <v>0</v>
      </c>
      <c r="AD377" s="50">
        <f t="shared" si="937"/>
        <v>0</v>
      </c>
      <c r="AE377" s="49">
        <f>_xlfn.IFNA(VLOOKUP($I377,'ประกาศราคาZ-Makro'!$A:$K,9,FALSE),0)</f>
        <v>0</v>
      </c>
      <c r="AF377" s="47">
        <v>0</v>
      </c>
      <c r="AG377" s="36">
        <v>0</v>
      </c>
      <c r="AH377" s="50">
        <f t="shared" si="980"/>
        <v>0</v>
      </c>
      <c r="AI377" s="49">
        <f>_xlfn.IFNA(VLOOKUP($I377,'ประกาศราคาZ-Makro'!$A:$K,9,FALSE),0)</f>
        <v>0</v>
      </c>
      <c r="AJ377" s="47"/>
      <c r="AK377" s="36"/>
      <c r="AL377" s="50">
        <f t="shared" si="1192"/>
        <v>0</v>
      </c>
      <c r="AM377" s="49">
        <f>_xlfn.IFNA(VLOOKUP($I377,'ประกาศราคาZ-Makro'!$A:$K,10,FALSE),0)</f>
        <v>0</v>
      </c>
      <c r="AN377" s="47">
        <v>0</v>
      </c>
      <c r="AO377" s="36">
        <v>0</v>
      </c>
      <c r="AP377" s="72">
        <f t="shared" si="1061"/>
        <v>0</v>
      </c>
      <c r="AQ377" s="49">
        <f>_xlfn.IFNA(VLOOKUP($I377,'ประกาศราคาZ-Makro'!$A:$K,11,FALSE),0)</f>
        <v>0</v>
      </c>
      <c r="AR377" s="47">
        <v>0</v>
      </c>
      <c r="AS377" s="36">
        <v>0</v>
      </c>
      <c r="AT377" s="50">
        <f t="shared" si="981"/>
        <v>0</v>
      </c>
      <c r="AU377" s="49">
        <f>_xlfn.IFNA(VLOOKUP($I377,'ประกาศราคาZ-Makro'!$A:$L,12,FALSE),0)</f>
        <v>0</v>
      </c>
      <c r="AV377" s="47">
        <v>99</v>
      </c>
      <c r="AW377" s="36">
        <v>105</v>
      </c>
      <c r="AX377" s="50">
        <f t="shared" si="1223"/>
        <v>6</v>
      </c>
      <c r="AY377" s="49">
        <f>_xlfn.IFNA(VLOOKUP($I377,'ประกาศราคาZ-Makro'!$A:$M,13,FALSE),0)</f>
        <v>0</v>
      </c>
      <c r="AZ377" s="47">
        <v>99</v>
      </c>
      <c r="BA377" s="36">
        <v>105</v>
      </c>
      <c r="BB377" s="50">
        <f t="shared" si="1103"/>
        <v>6</v>
      </c>
      <c r="BC377" s="76"/>
      <c r="BD377" s="2"/>
    </row>
    <row r="378" spans="1:56" x14ac:dyDescent="0.4">
      <c r="A378" s="2" t="s">
        <v>1038</v>
      </c>
      <c r="B378" s="2" t="s">
        <v>1035</v>
      </c>
      <c r="C378" s="2" t="s">
        <v>1049</v>
      </c>
      <c r="D378" s="2" t="s">
        <v>1069</v>
      </c>
      <c r="E378" s="61" t="s">
        <v>1002</v>
      </c>
      <c r="F378" s="73"/>
      <c r="G378" s="62" t="s">
        <v>1003</v>
      </c>
      <c r="H378" s="48" t="s">
        <v>43</v>
      </c>
      <c r="I378" s="35" t="s">
        <v>1002</v>
      </c>
      <c r="J378" s="56" t="s">
        <v>1003</v>
      </c>
      <c r="K378" s="49">
        <f>_xlfn.IFNA(VLOOKUP($I378,'ประกาศราคาZ-Makro'!$A:$K,4,FALSE),0)</f>
        <v>0</v>
      </c>
      <c r="L378" s="47">
        <v>0</v>
      </c>
      <c r="M378" s="36">
        <v>0</v>
      </c>
      <c r="N378" s="50">
        <f t="shared" ref="N378" si="1226">IFERROR(IF(M378=0,0,M378-L378),0)</f>
        <v>0</v>
      </c>
      <c r="O378" s="49">
        <f>_xlfn.IFNA(VLOOKUP($I378,'ประกาศราคาZ-Makro'!$A:$K,5,FALSE),0)</f>
        <v>0</v>
      </c>
      <c r="P378" s="47">
        <v>98</v>
      </c>
      <c r="Q378" s="36">
        <v>101</v>
      </c>
      <c r="R378" s="50">
        <f t="shared" ref="R378" si="1227">IFERROR(IF(Q378=0,0,Q378-P378),0)</f>
        <v>3</v>
      </c>
      <c r="S378" s="49">
        <f>_xlfn.IFNA(VLOOKUP($I378,'ประกาศราคาZ-Makro'!$A:$K,6,FALSE),0)</f>
        <v>0</v>
      </c>
      <c r="T378" s="47">
        <v>106</v>
      </c>
      <c r="U378" s="36">
        <v>112</v>
      </c>
      <c r="V378" s="50">
        <f t="shared" ref="V378" si="1228">IFERROR(IF(U378=0,0,U378-T378),0)</f>
        <v>6</v>
      </c>
      <c r="W378" s="49">
        <f>_xlfn.IFNA(VLOOKUP($I378,'ประกาศราคาZ-Makro'!$A:$K,7,FALSE),0)</f>
        <v>0</v>
      </c>
      <c r="X378" s="47">
        <v>0</v>
      </c>
      <c r="Y378" s="36">
        <v>0</v>
      </c>
      <c r="Z378" s="50">
        <f t="shared" ref="Z378" si="1229">IFERROR(IF(Y378=0,0,Y378-X378),0)</f>
        <v>0</v>
      </c>
      <c r="AA378" s="49">
        <f>_xlfn.IFNA(VLOOKUP($I378,'ประกาศราคาZ-Makro'!$A:$K,8,FALSE),0)</f>
        <v>0</v>
      </c>
      <c r="AB378" s="47">
        <v>0</v>
      </c>
      <c r="AC378" s="36">
        <v>0</v>
      </c>
      <c r="AD378" s="50">
        <f t="shared" ref="AD378" si="1230">IFERROR(IF(AC378=0,0,AC378-AB378),0)</f>
        <v>0</v>
      </c>
      <c r="AE378" s="49">
        <f>_xlfn.IFNA(VLOOKUP($I378,'ประกาศราคาZ-Makro'!$A:$K,9,FALSE),0)</f>
        <v>0</v>
      </c>
      <c r="AF378" s="47">
        <v>73</v>
      </c>
      <c r="AG378" s="36">
        <v>73</v>
      </c>
      <c r="AH378" s="50">
        <f t="shared" ref="AH378" si="1231">IFERROR(IF(AG378=0,0,AG378-AF378),0)</f>
        <v>0</v>
      </c>
      <c r="AI378" s="49">
        <f>_xlfn.IFNA(VLOOKUP($I378,'ประกาศราคาZ-Makro'!$A:$K,9,FALSE),0)</f>
        <v>0</v>
      </c>
      <c r="AJ378" s="47"/>
      <c r="AK378" s="36"/>
      <c r="AL378" s="50">
        <f t="shared" si="1192"/>
        <v>0</v>
      </c>
      <c r="AM378" s="49">
        <f>_xlfn.IFNA(VLOOKUP($I378,'ประกาศราคาZ-Makro'!$A:$K,10,FALSE),0)</f>
        <v>0</v>
      </c>
      <c r="AN378" s="47">
        <v>104</v>
      </c>
      <c r="AO378" s="36">
        <v>106</v>
      </c>
      <c r="AP378" s="72">
        <f t="shared" si="1061"/>
        <v>2</v>
      </c>
      <c r="AQ378" s="49">
        <f>_xlfn.IFNA(VLOOKUP($I378,'ประกาศราคาZ-Makro'!$A:$K,11,FALSE),0)</f>
        <v>0</v>
      </c>
      <c r="AR378" s="47">
        <v>58</v>
      </c>
      <c r="AS378" s="36">
        <v>58</v>
      </c>
      <c r="AT378" s="50">
        <f t="shared" ref="AT378" si="1232">IFERROR(IF(AS378=0,0,AS378-AR378),0)</f>
        <v>0</v>
      </c>
      <c r="AU378" s="49">
        <f>_xlfn.IFNA(VLOOKUP($I378,'ประกาศราคาZ-Makro'!$A:$L,12,FALSE),0)</f>
        <v>0</v>
      </c>
      <c r="AV378" s="47">
        <v>99</v>
      </c>
      <c r="AW378" s="36">
        <v>105</v>
      </c>
      <c r="AX378" s="50">
        <f t="shared" ref="AX378" si="1233">IFERROR(IF(AW378=0,0,AW378-AV378),0)</f>
        <v>6</v>
      </c>
      <c r="AY378" s="49">
        <f>_xlfn.IFNA(VLOOKUP($I378,'ประกาศราคาZ-Makro'!$A:$M,13,FALSE),0)</f>
        <v>0</v>
      </c>
      <c r="AZ378" s="47">
        <v>99</v>
      </c>
      <c r="BA378" s="36">
        <v>105</v>
      </c>
      <c r="BB378" s="50">
        <f t="shared" si="1103"/>
        <v>6</v>
      </c>
      <c r="BC378" s="76"/>
      <c r="BD378" s="2"/>
    </row>
    <row r="379" spans="1:56" x14ac:dyDescent="0.4">
      <c r="A379" s="2" t="s">
        <v>1038</v>
      </c>
      <c r="B379" s="2" t="s">
        <v>1035</v>
      </c>
      <c r="C379" s="2" t="s">
        <v>1049</v>
      </c>
      <c r="D379" s="2" t="s">
        <v>1069</v>
      </c>
      <c r="E379" s="61" t="s">
        <v>1529</v>
      </c>
      <c r="F379" s="73"/>
      <c r="G379" s="62" t="s">
        <v>1530</v>
      </c>
      <c r="H379" s="48" t="s">
        <v>43</v>
      </c>
      <c r="I379" s="35" t="s">
        <v>1002</v>
      </c>
      <c r="J379" s="56" t="s">
        <v>1003</v>
      </c>
      <c r="K379" s="49">
        <f>_xlfn.IFNA(VLOOKUP($I379,'ประกาศราคาZ-Makro'!$A:$K,4,FALSE),0)</f>
        <v>0</v>
      </c>
      <c r="L379" s="47">
        <v>0</v>
      </c>
      <c r="M379" s="36">
        <v>0</v>
      </c>
      <c r="N379" s="50">
        <f t="shared" ref="N379" si="1234">IFERROR(IF(M379=0,0,M379-L379),0)</f>
        <v>0</v>
      </c>
      <c r="O379" s="49">
        <f>_xlfn.IFNA(VLOOKUP($I379,'ประกาศราคาZ-Makro'!$A:$K,5,FALSE),0)</f>
        <v>0</v>
      </c>
      <c r="P379" s="47">
        <v>0</v>
      </c>
      <c r="Q379" s="36">
        <v>0</v>
      </c>
      <c r="R379" s="50">
        <f t="shared" ref="R379" si="1235">IFERROR(IF(Q379=0,0,Q379-P379),0)</f>
        <v>0</v>
      </c>
      <c r="S379" s="49">
        <f>_xlfn.IFNA(VLOOKUP($I379,'ประกาศราคาZ-Makro'!$A:$K,6,FALSE),0)</f>
        <v>0</v>
      </c>
      <c r="T379" s="47">
        <v>106</v>
      </c>
      <c r="U379" s="36">
        <v>112</v>
      </c>
      <c r="V379" s="50">
        <f t="shared" ref="V379" si="1236">IFERROR(IF(U379=0,0,U379-T379),0)</f>
        <v>6</v>
      </c>
      <c r="W379" s="49">
        <f>_xlfn.IFNA(VLOOKUP($I379,'ประกาศราคาZ-Makro'!$A:$K,7,FALSE),0)</f>
        <v>0</v>
      </c>
      <c r="X379" s="47">
        <v>0</v>
      </c>
      <c r="Y379" s="36">
        <v>0</v>
      </c>
      <c r="Z379" s="50">
        <f t="shared" ref="Z379" si="1237">IFERROR(IF(Y379=0,0,Y379-X379),0)</f>
        <v>0</v>
      </c>
      <c r="AA379" s="49">
        <f>_xlfn.IFNA(VLOOKUP($I379,'ประกาศราคาZ-Makro'!$A:$K,8,FALSE),0)</f>
        <v>0</v>
      </c>
      <c r="AB379" s="47">
        <v>0</v>
      </c>
      <c r="AC379" s="36">
        <v>0</v>
      </c>
      <c r="AD379" s="50">
        <f t="shared" ref="AD379" si="1238">IFERROR(IF(AC379=0,0,AC379-AB379),0)</f>
        <v>0</v>
      </c>
      <c r="AE379" s="49">
        <f>_xlfn.IFNA(VLOOKUP($I379,'ประกาศราคาZ-Makro'!$A:$K,9,FALSE),0)</f>
        <v>0</v>
      </c>
      <c r="AF379" s="47">
        <v>0</v>
      </c>
      <c r="AG379" s="36">
        <v>0</v>
      </c>
      <c r="AH379" s="50">
        <f t="shared" ref="AH379" si="1239">IFERROR(IF(AG379=0,0,AG379-AF379),0)</f>
        <v>0</v>
      </c>
      <c r="AI379" s="49">
        <f>_xlfn.IFNA(VLOOKUP($I379,'ประกาศราคาZ-Makro'!$A:$K,9,FALSE),0)</f>
        <v>0</v>
      </c>
      <c r="AJ379" s="47"/>
      <c r="AK379" s="36"/>
      <c r="AL379" s="50">
        <f t="shared" si="1192"/>
        <v>0</v>
      </c>
      <c r="AM379" s="49">
        <f>_xlfn.IFNA(VLOOKUP($I379,'ประกาศราคาZ-Makro'!$A:$K,10,FALSE),0)</f>
        <v>0</v>
      </c>
      <c r="AN379" s="47">
        <v>0</v>
      </c>
      <c r="AO379" s="36">
        <v>0</v>
      </c>
      <c r="AP379" s="72">
        <f t="shared" si="1061"/>
        <v>0</v>
      </c>
      <c r="AQ379" s="49">
        <f>_xlfn.IFNA(VLOOKUP($I379,'ประกาศราคาZ-Makro'!$A:$K,11,FALSE),0)</f>
        <v>0</v>
      </c>
      <c r="AR379" s="47">
        <v>73</v>
      </c>
      <c r="AS379" s="36">
        <v>73</v>
      </c>
      <c r="AT379" s="50">
        <f t="shared" ref="AT379" si="1240">IFERROR(IF(AS379=0,0,AS379-AR379),0)</f>
        <v>0</v>
      </c>
      <c r="AU379" s="49">
        <f>_xlfn.IFNA(VLOOKUP($I379,'ประกาศราคาZ-Makro'!$A:$L,12,FALSE),0)</f>
        <v>0</v>
      </c>
      <c r="AV379" s="47">
        <v>100</v>
      </c>
      <c r="AW379" s="36">
        <v>106</v>
      </c>
      <c r="AX379" s="50">
        <f t="shared" ref="AX379" si="1241">IFERROR(IF(AW379=0,0,AW379-AV379),0)</f>
        <v>6</v>
      </c>
      <c r="AY379" s="49">
        <f>_xlfn.IFNA(VLOOKUP($I379,'ประกาศราคาZ-Makro'!$A:$M,13,FALSE),0)</f>
        <v>0</v>
      </c>
      <c r="AZ379" s="47">
        <v>100</v>
      </c>
      <c r="BA379" s="36">
        <v>106</v>
      </c>
      <c r="BB379" s="50">
        <f t="shared" si="1103"/>
        <v>6</v>
      </c>
      <c r="BC379" s="76"/>
      <c r="BD379" s="2"/>
    </row>
    <row r="380" spans="1:56" x14ac:dyDescent="0.4">
      <c r="A380" s="2" t="s">
        <v>1038</v>
      </c>
      <c r="B380" s="2" t="s">
        <v>1035</v>
      </c>
      <c r="C380" s="2" t="s">
        <v>1049</v>
      </c>
      <c r="D380" s="2" t="s">
        <v>1069</v>
      </c>
      <c r="E380" s="61" t="s">
        <v>1256</v>
      </c>
      <c r="F380" s="73" t="s">
        <v>263</v>
      </c>
      <c r="G380" s="62" t="s">
        <v>1255</v>
      </c>
      <c r="H380" s="48" t="s">
        <v>43</v>
      </c>
      <c r="I380" s="35"/>
      <c r="J380" s="56">
        <v>0</v>
      </c>
      <c r="K380" s="49">
        <f>_xlfn.IFNA(VLOOKUP($I380,'ประกาศราคาZ-Makro'!$A:$K,4,FALSE),0)</f>
        <v>0</v>
      </c>
      <c r="L380" s="47">
        <v>101</v>
      </c>
      <c r="M380" s="36">
        <v>105</v>
      </c>
      <c r="N380" s="50">
        <f t="shared" ref="N380" si="1242">IFERROR(IF(M380=0,0,M380-L380),0)</f>
        <v>4</v>
      </c>
      <c r="O380" s="49">
        <f>_xlfn.IFNA(VLOOKUP($I380,'ประกาศราคาZ-Makro'!$A:$K,5,FALSE),0)</f>
        <v>0</v>
      </c>
      <c r="P380" s="47">
        <v>99</v>
      </c>
      <c r="Q380" s="36">
        <v>102</v>
      </c>
      <c r="R380" s="50">
        <f t="shared" ref="R380" si="1243">IFERROR(IF(Q380=0,0,Q380-P380),0)</f>
        <v>3</v>
      </c>
      <c r="S380" s="49">
        <f>_xlfn.IFNA(VLOOKUP($I380,'ประกาศราคาZ-Makro'!$A:$K,6,FALSE),0)</f>
        <v>0</v>
      </c>
      <c r="T380" s="47">
        <v>102</v>
      </c>
      <c r="U380" s="36">
        <v>108</v>
      </c>
      <c r="V380" s="50">
        <f t="shared" ref="V380" si="1244">IFERROR(IF(U380=0,0,U380-T380),0)</f>
        <v>6</v>
      </c>
      <c r="W380" s="49">
        <f>_xlfn.IFNA(VLOOKUP($I380,'ประกาศราคาZ-Makro'!$A:$K,7,FALSE),0)</f>
        <v>0</v>
      </c>
      <c r="X380" s="47">
        <v>0</v>
      </c>
      <c r="Y380" s="36">
        <v>0</v>
      </c>
      <c r="Z380" s="50">
        <f t="shared" ref="Z380" si="1245">IFERROR(IF(Y380=0,0,Y380-X380),0)</f>
        <v>0</v>
      </c>
      <c r="AA380" s="49">
        <f>_xlfn.IFNA(VLOOKUP($I380,'ประกาศราคาZ-Makro'!$A:$K,8,FALSE),0)</f>
        <v>0</v>
      </c>
      <c r="AB380" s="47">
        <v>0</v>
      </c>
      <c r="AC380" s="36">
        <v>0</v>
      </c>
      <c r="AD380" s="50">
        <f t="shared" ref="AD380" si="1246">IFERROR(IF(AC380=0,0,AC380-AB380),0)</f>
        <v>0</v>
      </c>
      <c r="AE380" s="49">
        <f>_xlfn.IFNA(VLOOKUP($I380,'ประกาศราคาZ-Makro'!$A:$K,9,FALSE),0)</f>
        <v>0</v>
      </c>
      <c r="AF380" s="47">
        <v>0</v>
      </c>
      <c r="AG380" s="36">
        <v>0</v>
      </c>
      <c r="AH380" s="50">
        <f t="shared" ref="AH380" si="1247">IFERROR(IF(AG380=0,0,AG380-AF380),0)</f>
        <v>0</v>
      </c>
      <c r="AI380" s="49">
        <f>_xlfn.IFNA(VLOOKUP($I380,'ประกาศราคาZ-Makro'!$A:$K,9,FALSE),0)</f>
        <v>0</v>
      </c>
      <c r="AJ380" s="47"/>
      <c r="AK380" s="36"/>
      <c r="AL380" s="50">
        <f t="shared" si="1192"/>
        <v>0</v>
      </c>
      <c r="AM380" s="49">
        <f>_xlfn.IFNA(VLOOKUP($I380,'ประกาศราคาZ-Makro'!$A:$K,10,FALSE),0)</f>
        <v>0</v>
      </c>
      <c r="AN380" s="47">
        <v>0</v>
      </c>
      <c r="AO380" s="36">
        <v>0</v>
      </c>
      <c r="AP380" s="72">
        <f t="shared" si="1061"/>
        <v>0</v>
      </c>
      <c r="AQ380" s="49">
        <f>_xlfn.IFNA(VLOOKUP($I380,'ประกาศราคาZ-Makro'!$A:$K,11,FALSE),0)</f>
        <v>0</v>
      </c>
      <c r="AR380" s="47">
        <v>0</v>
      </c>
      <c r="AS380" s="36">
        <v>0</v>
      </c>
      <c r="AT380" s="50">
        <f t="shared" ref="AT380" si="1248">IFERROR(IF(AS380=0,0,AS380-AR380),0)</f>
        <v>0</v>
      </c>
      <c r="AU380" s="49">
        <f>_xlfn.IFNA(VLOOKUP($I380,'ประกาศราคาZ-Makro'!$A:$L,12,FALSE),0)</f>
        <v>0</v>
      </c>
      <c r="AV380" s="47">
        <v>100</v>
      </c>
      <c r="AW380" s="36">
        <v>106</v>
      </c>
      <c r="AX380" s="50">
        <f t="shared" si="1223"/>
        <v>6</v>
      </c>
      <c r="AY380" s="49">
        <f>_xlfn.IFNA(VLOOKUP($I380,'ประกาศราคาZ-Makro'!$A:$M,13,FALSE),0)</f>
        <v>0</v>
      </c>
      <c r="AZ380" s="47">
        <v>100</v>
      </c>
      <c r="BA380" s="36">
        <v>106</v>
      </c>
      <c r="BB380" s="50">
        <f t="shared" si="1103"/>
        <v>6</v>
      </c>
      <c r="BC380" s="76"/>
      <c r="BD380" s="2"/>
    </row>
    <row r="381" spans="1:56" x14ac:dyDescent="0.4">
      <c r="A381" s="2" t="s">
        <v>1038</v>
      </c>
      <c r="B381" s="2" t="s">
        <v>1035</v>
      </c>
      <c r="C381" s="2" t="s">
        <v>1049</v>
      </c>
      <c r="D381" s="2" t="s">
        <v>1069</v>
      </c>
      <c r="E381" s="61" t="s">
        <v>1106</v>
      </c>
      <c r="F381" s="46"/>
      <c r="G381" s="62" t="s">
        <v>1107</v>
      </c>
      <c r="H381" s="34" t="s">
        <v>43</v>
      </c>
      <c r="I381" s="35"/>
      <c r="J381" s="56">
        <v>0</v>
      </c>
      <c r="K381" s="49">
        <f>_xlfn.IFNA(VLOOKUP($I381,'ประกาศราคาZ-Makro'!$A:$K,4,FALSE),0)</f>
        <v>0</v>
      </c>
      <c r="L381" s="47">
        <v>0</v>
      </c>
      <c r="M381" s="36">
        <v>0</v>
      </c>
      <c r="N381" s="50">
        <f t="shared" ref="N381:N382" si="1249">IFERROR(IF(M381=0,0,M381-L381),0)</f>
        <v>0</v>
      </c>
      <c r="O381" s="49">
        <f>_xlfn.IFNA(VLOOKUP($I381,'ประกาศราคาZ-Makro'!$A:$K,5,FALSE),0)</f>
        <v>0</v>
      </c>
      <c r="P381" s="47">
        <v>0</v>
      </c>
      <c r="Q381" s="36">
        <v>0</v>
      </c>
      <c r="R381" s="50">
        <f t="shared" ref="R381:R382" si="1250">IFERROR(IF(Q381=0,0,Q381-P381),0)</f>
        <v>0</v>
      </c>
      <c r="S381" s="49">
        <f>_xlfn.IFNA(VLOOKUP($I381,'ประกาศราคาZ-Makro'!$A:$K,6,FALSE),0)</f>
        <v>0</v>
      </c>
      <c r="T381" s="47">
        <v>0</v>
      </c>
      <c r="U381" s="36">
        <v>0</v>
      </c>
      <c r="V381" s="50">
        <f t="shared" ref="V381:V382" si="1251">IFERROR(IF(U381=0,0,U381-T381),0)</f>
        <v>0</v>
      </c>
      <c r="W381" s="49">
        <f>_xlfn.IFNA(VLOOKUP($I381,'ประกาศราคาZ-Makro'!$A:$K,7,FALSE),0)</f>
        <v>0</v>
      </c>
      <c r="X381" s="47">
        <v>0</v>
      </c>
      <c r="Y381" s="36">
        <v>0</v>
      </c>
      <c r="Z381" s="50">
        <f t="shared" ref="Z381:Z382" si="1252">IFERROR(IF(Y381=0,0,Y381-X381),0)</f>
        <v>0</v>
      </c>
      <c r="AA381" s="49">
        <f>_xlfn.IFNA(VLOOKUP($I381,'ประกาศราคาZ-Makro'!$A:$K,8,FALSE),0)</f>
        <v>0</v>
      </c>
      <c r="AB381" s="47">
        <v>0</v>
      </c>
      <c r="AC381" s="36">
        <v>0</v>
      </c>
      <c r="AD381" s="50">
        <f t="shared" si="937"/>
        <v>0</v>
      </c>
      <c r="AE381" s="49">
        <f>_xlfn.IFNA(VLOOKUP($I381,'ประกาศราคาZ-Makro'!$A:$K,9,FALSE),0)</f>
        <v>0</v>
      </c>
      <c r="AF381" s="47">
        <v>133</v>
      </c>
      <c r="AG381" s="36">
        <v>133</v>
      </c>
      <c r="AH381" s="50">
        <f t="shared" ref="AH381:AH382" si="1253">IFERROR(IF(AG381=0,0,AG381-AF381),0)</f>
        <v>0</v>
      </c>
      <c r="AI381" s="49">
        <f>_xlfn.IFNA(VLOOKUP($I381,'ประกาศราคาZ-Makro'!$A:$K,9,FALSE),0)</f>
        <v>0</v>
      </c>
      <c r="AJ381" s="47"/>
      <c r="AK381" s="36"/>
      <c r="AL381" s="50">
        <f t="shared" si="1192"/>
        <v>0</v>
      </c>
      <c r="AM381" s="49">
        <f>_xlfn.IFNA(VLOOKUP($I381,'ประกาศราคาZ-Makro'!$A:$K,10,FALSE),0)</f>
        <v>0</v>
      </c>
      <c r="AN381" s="47">
        <v>130</v>
      </c>
      <c r="AO381" s="36">
        <v>130</v>
      </c>
      <c r="AP381" s="72">
        <f t="shared" si="1061"/>
        <v>0</v>
      </c>
      <c r="AQ381" s="49">
        <f>_xlfn.IFNA(VLOOKUP($I381,'ประกาศราคาZ-Makro'!$A:$K,11,FALSE),0)</f>
        <v>0</v>
      </c>
      <c r="AR381" s="47">
        <v>0</v>
      </c>
      <c r="AS381" s="36">
        <v>0</v>
      </c>
      <c r="AT381" s="50">
        <f t="shared" ref="AT381:AT382" si="1254">IFERROR(IF(AS381=0,0,AS381-AR381),0)</f>
        <v>0</v>
      </c>
      <c r="AU381" s="49">
        <f>_xlfn.IFNA(VLOOKUP($I381,'ประกาศราคาZ-Makro'!$A:$L,12,FALSE),0)</f>
        <v>0</v>
      </c>
      <c r="AV381" s="47">
        <v>0</v>
      </c>
      <c r="AW381" s="36">
        <v>0</v>
      </c>
      <c r="AX381" s="50">
        <f t="shared" si="1223"/>
        <v>0</v>
      </c>
      <c r="AY381" s="49">
        <f>_xlfn.IFNA(VLOOKUP($I381,'ประกาศราคาZ-Makro'!$A:$M,13,FALSE),0)</f>
        <v>0</v>
      </c>
      <c r="AZ381" s="47">
        <v>0</v>
      </c>
      <c r="BA381" s="36">
        <v>0</v>
      </c>
      <c r="BB381" s="50">
        <f t="shared" si="1103"/>
        <v>0</v>
      </c>
      <c r="BC381" s="76"/>
      <c r="BD381" s="2"/>
    </row>
    <row r="382" spans="1:56" x14ac:dyDescent="0.4">
      <c r="A382" s="2" t="s">
        <v>1038</v>
      </c>
      <c r="B382" s="2" t="s">
        <v>1035</v>
      </c>
      <c r="C382" s="2" t="s">
        <v>1049</v>
      </c>
      <c r="D382" s="2" t="s">
        <v>1069</v>
      </c>
      <c r="E382" s="61" t="s">
        <v>1783</v>
      </c>
      <c r="F382" s="73"/>
      <c r="G382" s="62" t="s">
        <v>1784</v>
      </c>
      <c r="H382" s="48" t="s">
        <v>43</v>
      </c>
      <c r="I382" s="35"/>
      <c r="J382" s="56">
        <v>0</v>
      </c>
      <c r="K382" s="49">
        <f>_xlfn.IFNA(VLOOKUP($I382,'ประกาศราคาZ-Makro'!$A:$K,4,FALSE),0)</f>
        <v>0</v>
      </c>
      <c r="L382" s="47">
        <v>95</v>
      </c>
      <c r="M382" s="36">
        <v>99</v>
      </c>
      <c r="N382" s="50">
        <f t="shared" si="1249"/>
        <v>4</v>
      </c>
      <c r="O382" s="49">
        <f>_xlfn.IFNA(VLOOKUP($I382,'ประกาศราคาZ-Makro'!$A:$K,5,FALSE),0)</f>
        <v>0</v>
      </c>
      <c r="P382" s="47">
        <v>0</v>
      </c>
      <c r="Q382" s="36">
        <v>0</v>
      </c>
      <c r="R382" s="50">
        <f t="shared" si="1250"/>
        <v>0</v>
      </c>
      <c r="S382" s="49">
        <f>_xlfn.IFNA(VLOOKUP($I382,'ประกาศราคาZ-Makro'!$A:$K,6,FALSE),0)</f>
        <v>0</v>
      </c>
      <c r="T382" s="47">
        <v>0</v>
      </c>
      <c r="U382" s="36">
        <v>0</v>
      </c>
      <c r="V382" s="50">
        <f t="shared" si="1251"/>
        <v>0</v>
      </c>
      <c r="W382" s="49">
        <f>_xlfn.IFNA(VLOOKUP($I382,'ประกาศราคาZ-Makro'!$A:$K,7,FALSE),0)</f>
        <v>0</v>
      </c>
      <c r="X382" s="47">
        <v>0</v>
      </c>
      <c r="Y382" s="36">
        <v>0</v>
      </c>
      <c r="Z382" s="50">
        <f t="shared" si="1252"/>
        <v>0</v>
      </c>
      <c r="AA382" s="49">
        <f>_xlfn.IFNA(VLOOKUP($I382,'ประกาศราคาZ-Makro'!$A:$K,8,FALSE),0)</f>
        <v>0</v>
      </c>
      <c r="AB382" s="47">
        <v>0</v>
      </c>
      <c r="AC382" s="36">
        <v>0</v>
      </c>
      <c r="AD382" s="50">
        <f t="shared" si="937"/>
        <v>0</v>
      </c>
      <c r="AE382" s="49">
        <f>_xlfn.IFNA(VLOOKUP($I382,'ประกาศราคาZ-Makro'!$A:$K,9,FALSE),0)</f>
        <v>0</v>
      </c>
      <c r="AF382" s="47">
        <v>0</v>
      </c>
      <c r="AG382" s="36">
        <v>0</v>
      </c>
      <c r="AH382" s="50">
        <f t="shared" si="1253"/>
        <v>0</v>
      </c>
      <c r="AI382" s="49">
        <f>_xlfn.IFNA(VLOOKUP($I382,'ประกาศราคาZ-Makro'!$A:$K,9,FALSE),0)</f>
        <v>0</v>
      </c>
      <c r="AJ382" s="47"/>
      <c r="AK382" s="36"/>
      <c r="AL382" s="50">
        <f t="shared" si="1192"/>
        <v>0</v>
      </c>
      <c r="AM382" s="49">
        <f>_xlfn.IFNA(VLOOKUP($I382,'ประกาศราคาZ-Makro'!$A:$K,10,FALSE),0)</f>
        <v>0</v>
      </c>
      <c r="AN382" s="47">
        <v>0</v>
      </c>
      <c r="AO382" s="36">
        <v>0</v>
      </c>
      <c r="AP382" s="72">
        <f t="shared" ref="AP382" si="1255">IFERROR(IF(AO382=0,0,AO382-AN382),0)</f>
        <v>0</v>
      </c>
      <c r="AQ382" s="49">
        <f>_xlfn.IFNA(VLOOKUP($I382,'ประกาศราคาZ-Makro'!$A:$K,11,FALSE),0)</f>
        <v>0</v>
      </c>
      <c r="AR382" s="47">
        <v>0</v>
      </c>
      <c r="AS382" s="36">
        <v>0</v>
      </c>
      <c r="AT382" s="50">
        <f t="shared" si="1254"/>
        <v>0</v>
      </c>
      <c r="AU382" s="49">
        <f>_xlfn.IFNA(VLOOKUP($I382,'ประกาศราคาZ-Makro'!$A:$L,12,FALSE),0)</f>
        <v>0</v>
      </c>
      <c r="AV382" s="47">
        <v>0</v>
      </c>
      <c r="AW382" s="36">
        <v>0</v>
      </c>
      <c r="AX382" s="50">
        <f t="shared" si="1223"/>
        <v>0</v>
      </c>
      <c r="AY382" s="49">
        <f>_xlfn.IFNA(VLOOKUP($I382,'ประกาศราคาZ-Makro'!$A:$M,13,FALSE),0)</f>
        <v>0</v>
      </c>
      <c r="AZ382" s="47">
        <v>0</v>
      </c>
      <c r="BA382" s="36">
        <v>0</v>
      </c>
      <c r="BB382" s="50">
        <f t="shared" si="1103"/>
        <v>0</v>
      </c>
      <c r="BC382" s="76"/>
      <c r="BD382" s="2"/>
    </row>
    <row r="383" spans="1:56" x14ac:dyDescent="0.4">
      <c r="A383" s="2" t="s">
        <v>1038</v>
      </c>
      <c r="B383" s="2" t="s">
        <v>1035</v>
      </c>
      <c r="C383" s="2" t="s">
        <v>1049</v>
      </c>
      <c r="D383" s="2" t="s">
        <v>1069</v>
      </c>
      <c r="E383" s="61" t="s">
        <v>1622</v>
      </c>
      <c r="F383" s="73"/>
      <c r="G383" s="62" t="s">
        <v>1623</v>
      </c>
      <c r="H383" s="48" t="s">
        <v>43</v>
      </c>
      <c r="I383" s="35"/>
      <c r="J383" s="56">
        <v>0</v>
      </c>
      <c r="K383" s="49">
        <f>_xlfn.IFNA(VLOOKUP($I383,'ประกาศราคาZ-Makro'!$A:$K,4,FALSE),0)</f>
        <v>0</v>
      </c>
      <c r="L383" s="47">
        <v>0</v>
      </c>
      <c r="M383" s="36">
        <v>0</v>
      </c>
      <c r="N383" s="50">
        <f t="shared" ref="N383" si="1256">IFERROR(IF(M383=0,0,M383-L383),0)</f>
        <v>0</v>
      </c>
      <c r="O383" s="49">
        <f>_xlfn.IFNA(VLOOKUP($I383,'ประกาศราคาZ-Makro'!$A:$K,5,FALSE),0)</f>
        <v>0</v>
      </c>
      <c r="P383" s="47">
        <v>0</v>
      </c>
      <c r="Q383" s="36">
        <v>0</v>
      </c>
      <c r="R383" s="50">
        <f t="shared" ref="R383" si="1257">IFERROR(IF(Q383=0,0,Q383-P383),0)</f>
        <v>0</v>
      </c>
      <c r="S383" s="49">
        <f>_xlfn.IFNA(VLOOKUP($I383,'ประกาศราคาZ-Makro'!$A:$K,6,FALSE),0)</f>
        <v>0</v>
      </c>
      <c r="T383" s="47">
        <v>0</v>
      </c>
      <c r="U383" s="36">
        <v>0</v>
      </c>
      <c r="V383" s="50">
        <f t="shared" ref="V383" si="1258">IFERROR(IF(U383=0,0,U383-T383),0)</f>
        <v>0</v>
      </c>
      <c r="W383" s="49">
        <f>_xlfn.IFNA(VLOOKUP($I383,'ประกาศราคาZ-Makro'!$A:$K,7,FALSE),0)</f>
        <v>0</v>
      </c>
      <c r="X383" s="47">
        <v>130</v>
      </c>
      <c r="Y383" s="36">
        <v>131</v>
      </c>
      <c r="Z383" s="50">
        <f t="shared" ref="Z383" si="1259">IFERROR(IF(Y383=0,0,Y383-X383),0)</f>
        <v>1</v>
      </c>
      <c r="AA383" s="49">
        <f>_xlfn.IFNA(VLOOKUP($I383,'ประกาศราคาZ-Makro'!$A:$K,8,FALSE),0)</f>
        <v>0</v>
      </c>
      <c r="AB383" s="47">
        <v>130</v>
      </c>
      <c r="AC383" s="36">
        <v>131</v>
      </c>
      <c r="AD383" s="50">
        <f t="shared" ref="AD383" si="1260">IFERROR(IF(AC383=0,0,AC383-AB383),0)</f>
        <v>1</v>
      </c>
      <c r="AE383" s="49">
        <f>_xlfn.IFNA(VLOOKUP($I383,'ประกาศราคาZ-Makro'!$A:$K,9,FALSE),0)</f>
        <v>0</v>
      </c>
      <c r="AF383" s="47">
        <v>0</v>
      </c>
      <c r="AG383" s="36">
        <v>0</v>
      </c>
      <c r="AH383" s="50">
        <f t="shared" ref="AH383" si="1261">IFERROR(IF(AG383=0,0,AG383-AF383),0)</f>
        <v>0</v>
      </c>
      <c r="AI383" s="49">
        <f>_xlfn.IFNA(VLOOKUP($I383,'ประกาศราคาZ-Makro'!$A:$K,9,FALSE),0)</f>
        <v>0</v>
      </c>
      <c r="AJ383" s="47"/>
      <c r="AK383" s="36"/>
      <c r="AL383" s="50">
        <f t="shared" si="1192"/>
        <v>0</v>
      </c>
      <c r="AM383" s="49">
        <f>_xlfn.IFNA(VLOOKUP($I383,'ประกาศราคาZ-Makro'!$A:$K,10,FALSE),0)</f>
        <v>0</v>
      </c>
      <c r="AN383" s="47">
        <v>109</v>
      </c>
      <c r="AO383" s="36">
        <v>110</v>
      </c>
      <c r="AP383" s="72">
        <f t="shared" si="1061"/>
        <v>1</v>
      </c>
      <c r="AQ383" s="49">
        <f>_xlfn.IFNA(VLOOKUP($I383,'ประกาศราคาZ-Makro'!$A:$K,11,FALSE),0)</f>
        <v>0</v>
      </c>
      <c r="AR383" s="47">
        <v>0</v>
      </c>
      <c r="AS383" s="36">
        <v>0</v>
      </c>
      <c r="AT383" s="50">
        <f t="shared" ref="AT383" si="1262">IFERROR(IF(AS383=0,0,AS383-AR383),0)</f>
        <v>0</v>
      </c>
      <c r="AU383" s="49">
        <f>_xlfn.IFNA(VLOOKUP($I383,'ประกาศราคาZ-Makro'!$A:$L,12,FALSE),0)</f>
        <v>0</v>
      </c>
      <c r="AV383" s="47">
        <v>0</v>
      </c>
      <c r="AW383" s="36">
        <v>0</v>
      </c>
      <c r="AX383" s="50">
        <f t="shared" ref="AX383" si="1263">IFERROR(IF(AW383=0,0,AW383-AV383),0)</f>
        <v>0</v>
      </c>
      <c r="AY383" s="49">
        <f>_xlfn.IFNA(VLOOKUP($I383,'ประกาศราคาZ-Makro'!$A:$M,13,FALSE),0)</f>
        <v>0</v>
      </c>
      <c r="AZ383" s="47">
        <v>0</v>
      </c>
      <c r="BA383" s="36">
        <v>0</v>
      </c>
      <c r="BB383" s="50">
        <f t="shared" ref="BB383" si="1264">IFERROR(IF(BA383=0,0,BA383-AZ383),0)</f>
        <v>0</v>
      </c>
      <c r="BC383" s="76"/>
      <c r="BD383" s="2"/>
    </row>
    <row r="384" spans="1:56" x14ac:dyDescent="0.4">
      <c r="A384" s="2" t="s">
        <v>1038</v>
      </c>
      <c r="B384" s="2" t="s">
        <v>1035</v>
      </c>
      <c r="C384" s="2" t="s">
        <v>1049</v>
      </c>
      <c r="D384" s="2" t="s">
        <v>1069</v>
      </c>
      <c r="E384" s="45" t="s">
        <v>578</v>
      </c>
      <c r="F384" s="46"/>
      <c r="G384" s="37" t="s">
        <v>579</v>
      </c>
      <c r="H384" s="34" t="s">
        <v>43</v>
      </c>
      <c r="I384" s="35"/>
      <c r="J384" s="56">
        <v>0</v>
      </c>
      <c r="K384" s="49">
        <f>_xlfn.IFNA(VLOOKUP($I384,'ประกาศราคาZ-Makro'!$A:$K,4,FALSE),0)</f>
        <v>0</v>
      </c>
      <c r="L384" s="47">
        <v>76</v>
      </c>
      <c r="M384" s="63">
        <v>80</v>
      </c>
      <c r="N384" s="50">
        <f t="shared" si="923"/>
        <v>4</v>
      </c>
      <c r="O384" s="49">
        <f>_xlfn.IFNA(VLOOKUP($I384,'ประกาศราคาZ-Makro'!$A:$K,5,FALSE),0)</f>
        <v>0</v>
      </c>
      <c r="P384" s="47">
        <v>89</v>
      </c>
      <c r="Q384" s="63">
        <v>93</v>
      </c>
      <c r="R384" s="50">
        <f t="shared" si="979"/>
        <v>4</v>
      </c>
      <c r="S384" s="49">
        <f>_xlfn.IFNA(VLOOKUP($I384,'ประกาศราคาZ-Makro'!$A:$K,6,FALSE),0)</f>
        <v>0</v>
      </c>
      <c r="T384" s="47">
        <v>71</v>
      </c>
      <c r="U384" s="63">
        <v>77</v>
      </c>
      <c r="V384" s="50">
        <f t="shared" si="1007"/>
        <v>6</v>
      </c>
      <c r="W384" s="49">
        <f>_xlfn.IFNA(VLOOKUP($I384,'ประกาศราคาZ-Makro'!$A:$K,7,FALSE),0)</f>
        <v>0</v>
      </c>
      <c r="X384" s="47">
        <v>0</v>
      </c>
      <c r="Y384" s="63">
        <v>0</v>
      </c>
      <c r="Z384" s="50">
        <f t="shared" si="936"/>
        <v>0</v>
      </c>
      <c r="AA384" s="49">
        <f>_xlfn.IFNA(VLOOKUP($I384,'ประกาศราคาZ-Makro'!$A:$K,8,FALSE),0)</f>
        <v>0</v>
      </c>
      <c r="AB384" s="47">
        <v>0</v>
      </c>
      <c r="AC384" s="63">
        <v>0</v>
      </c>
      <c r="AD384" s="50">
        <f t="shared" si="937"/>
        <v>0</v>
      </c>
      <c r="AE384" s="49">
        <f>_xlfn.IFNA(VLOOKUP($I384,'ประกาศราคาZ-Makro'!$A:$K,9,FALSE),0)</f>
        <v>0</v>
      </c>
      <c r="AF384" s="47">
        <v>72</v>
      </c>
      <c r="AG384" s="63">
        <v>72</v>
      </c>
      <c r="AH384" s="50">
        <f t="shared" si="980"/>
        <v>0</v>
      </c>
      <c r="AI384" s="49">
        <f>_xlfn.IFNA(VLOOKUP($I384,'ประกาศราคาZ-Makro'!$A:$K,9,FALSE),0)</f>
        <v>0</v>
      </c>
      <c r="AJ384" s="47"/>
      <c r="AK384" s="63"/>
      <c r="AL384" s="50">
        <f t="shared" si="1192"/>
        <v>0</v>
      </c>
      <c r="AM384" s="49">
        <f>_xlfn.IFNA(VLOOKUP($I384,'ประกาศราคาZ-Makro'!$A:$K,10,FALSE),0)</f>
        <v>0</v>
      </c>
      <c r="AN384" s="47">
        <v>92</v>
      </c>
      <c r="AO384" s="36">
        <v>94</v>
      </c>
      <c r="AP384" s="72">
        <f t="shared" si="1061"/>
        <v>2</v>
      </c>
      <c r="AQ384" s="49">
        <f>_xlfn.IFNA(VLOOKUP($I384,'ประกาศราคาZ-Makro'!$A:$K,11,FALSE),0)</f>
        <v>0</v>
      </c>
      <c r="AR384" s="47">
        <v>79</v>
      </c>
      <c r="AS384" s="63">
        <v>79</v>
      </c>
      <c r="AT384" s="50">
        <f t="shared" si="981"/>
        <v>0</v>
      </c>
      <c r="AU384" s="49">
        <f>_xlfn.IFNA(VLOOKUP($I384,'ประกาศราคาZ-Makro'!$A:$L,12,FALSE),0)</f>
        <v>0</v>
      </c>
      <c r="AV384" s="47">
        <v>52</v>
      </c>
      <c r="AW384" s="63">
        <v>52</v>
      </c>
      <c r="AX384" s="50">
        <f t="shared" si="1223"/>
        <v>0</v>
      </c>
      <c r="AY384" s="49">
        <f>_xlfn.IFNA(VLOOKUP($I384,'ประกาศราคาZ-Makro'!$A:$M,13,FALSE),0)</f>
        <v>0</v>
      </c>
      <c r="AZ384" s="47">
        <v>52</v>
      </c>
      <c r="BA384" s="63">
        <v>52</v>
      </c>
      <c r="BB384" s="50">
        <f t="shared" si="1103"/>
        <v>0</v>
      </c>
      <c r="BC384" s="76"/>
      <c r="BD384" s="2"/>
    </row>
    <row r="385" spans="1:56" x14ac:dyDescent="0.4">
      <c r="A385" s="2" t="s">
        <v>1038</v>
      </c>
      <c r="B385" s="2" t="s">
        <v>1035</v>
      </c>
      <c r="C385" s="2" t="s">
        <v>1049</v>
      </c>
      <c r="D385" s="2" t="s">
        <v>1069</v>
      </c>
      <c r="E385" s="45" t="s">
        <v>586</v>
      </c>
      <c r="F385" s="46"/>
      <c r="G385" s="37" t="s">
        <v>587</v>
      </c>
      <c r="H385" s="34" t="s">
        <v>43</v>
      </c>
      <c r="I385" s="35"/>
      <c r="J385" s="56">
        <v>0</v>
      </c>
      <c r="K385" s="49">
        <f>_xlfn.IFNA(VLOOKUP($I385,'ประกาศราคาZ-Makro'!$A:$K,4,FALSE),0)</f>
        <v>0</v>
      </c>
      <c r="L385" s="47">
        <v>0</v>
      </c>
      <c r="M385" s="36">
        <v>0</v>
      </c>
      <c r="N385" s="50">
        <f t="shared" si="923"/>
        <v>0</v>
      </c>
      <c r="O385" s="49">
        <f>_xlfn.IFNA(VLOOKUP($I385,'ประกาศราคาZ-Makro'!$A:$K,5,FALSE),0)</f>
        <v>0</v>
      </c>
      <c r="P385" s="47">
        <v>0</v>
      </c>
      <c r="Q385" s="36">
        <v>0</v>
      </c>
      <c r="R385" s="50">
        <f t="shared" si="979"/>
        <v>0</v>
      </c>
      <c r="S385" s="49">
        <f>_xlfn.IFNA(VLOOKUP($I385,'ประกาศราคาZ-Makro'!$A:$K,6,FALSE),0)</f>
        <v>0</v>
      </c>
      <c r="T385" s="47">
        <v>0</v>
      </c>
      <c r="U385" s="36">
        <v>0</v>
      </c>
      <c r="V385" s="50">
        <f t="shared" si="1007"/>
        <v>0</v>
      </c>
      <c r="W385" s="49">
        <f>_xlfn.IFNA(VLOOKUP($I385,'ประกาศราคาZ-Makro'!$A:$K,7,FALSE),0)</f>
        <v>0</v>
      </c>
      <c r="X385" s="47">
        <v>0</v>
      </c>
      <c r="Y385" s="36">
        <v>0</v>
      </c>
      <c r="Z385" s="50">
        <f t="shared" si="936"/>
        <v>0</v>
      </c>
      <c r="AA385" s="49">
        <f>_xlfn.IFNA(VLOOKUP($I385,'ประกาศราคาZ-Makro'!$A:$K,8,FALSE),0)</f>
        <v>0</v>
      </c>
      <c r="AB385" s="47">
        <v>0</v>
      </c>
      <c r="AC385" s="36">
        <v>0</v>
      </c>
      <c r="AD385" s="50">
        <f t="shared" si="937"/>
        <v>0</v>
      </c>
      <c r="AE385" s="49">
        <f>_xlfn.IFNA(VLOOKUP($I385,'ประกาศราคาZ-Makro'!$A:$K,9,FALSE),0)</f>
        <v>0</v>
      </c>
      <c r="AF385" s="47" t="s">
        <v>1090</v>
      </c>
      <c r="AG385" s="36" t="s">
        <v>1090</v>
      </c>
      <c r="AH385" s="50">
        <f t="shared" si="980"/>
        <v>0</v>
      </c>
      <c r="AI385" s="49">
        <f>_xlfn.IFNA(VLOOKUP($I385,'ประกาศราคาZ-Makro'!$A:$K,9,FALSE),0)</f>
        <v>0</v>
      </c>
      <c r="AJ385" s="47"/>
      <c r="AK385" s="36"/>
      <c r="AL385" s="50">
        <f t="shared" si="1192"/>
        <v>0</v>
      </c>
      <c r="AM385" s="49">
        <f>_xlfn.IFNA(VLOOKUP($I385,'ประกาศราคาZ-Makro'!$A:$K,10,FALSE),0)</f>
        <v>0</v>
      </c>
      <c r="AN385" s="47">
        <v>106</v>
      </c>
      <c r="AO385" s="36">
        <v>108</v>
      </c>
      <c r="AP385" s="72">
        <f t="shared" si="1061"/>
        <v>2</v>
      </c>
      <c r="AQ385" s="49">
        <f>_xlfn.IFNA(VLOOKUP($I385,'ประกาศราคาZ-Makro'!$A:$K,11,FALSE),0)</f>
        <v>0</v>
      </c>
      <c r="AR385" s="47">
        <v>0</v>
      </c>
      <c r="AS385" s="36">
        <v>0</v>
      </c>
      <c r="AT385" s="50">
        <f t="shared" si="981"/>
        <v>0</v>
      </c>
      <c r="AU385" s="49">
        <f>_xlfn.IFNA(VLOOKUP($I385,'ประกาศราคาZ-Makro'!$A:$L,12,FALSE),0)</f>
        <v>0</v>
      </c>
      <c r="AV385" s="47">
        <v>0</v>
      </c>
      <c r="AW385" s="36">
        <v>0</v>
      </c>
      <c r="AX385" s="50">
        <f t="shared" si="1223"/>
        <v>0</v>
      </c>
      <c r="AY385" s="49">
        <f>_xlfn.IFNA(VLOOKUP($I385,'ประกาศราคาZ-Makro'!$A:$M,13,FALSE),0)</f>
        <v>0</v>
      </c>
      <c r="AZ385" s="47">
        <v>0</v>
      </c>
      <c r="BA385" s="36">
        <v>0</v>
      </c>
      <c r="BB385" s="50">
        <f t="shared" si="1103"/>
        <v>0</v>
      </c>
      <c r="BC385" s="76"/>
      <c r="BD385" s="2"/>
    </row>
    <row r="386" spans="1:56" x14ac:dyDescent="0.4">
      <c r="A386" s="2" t="s">
        <v>1038</v>
      </c>
      <c r="B386" s="2" t="s">
        <v>1035</v>
      </c>
      <c r="C386" s="2" t="s">
        <v>1049</v>
      </c>
      <c r="D386" s="2" t="s">
        <v>1069</v>
      </c>
      <c r="E386" s="45" t="s">
        <v>1230</v>
      </c>
      <c r="F386" s="73"/>
      <c r="G386" s="42" t="s">
        <v>1231</v>
      </c>
      <c r="H386" s="48" t="s">
        <v>43</v>
      </c>
      <c r="I386" s="35"/>
      <c r="J386" s="56">
        <v>0</v>
      </c>
      <c r="K386" s="49">
        <f>_xlfn.IFNA(VLOOKUP($I386,'ประกาศราคาZ-Makro'!$A:$K,4,FALSE),0)</f>
        <v>0</v>
      </c>
      <c r="L386" s="47">
        <v>0</v>
      </c>
      <c r="M386" s="36">
        <v>0</v>
      </c>
      <c r="N386" s="50">
        <f t="shared" ref="N386" si="1265">IFERROR(IF(M386=0,0,M386-L386),0)</f>
        <v>0</v>
      </c>
      <c r="O386" s="49">
        <f>_xlfn.IFNA(VLOOKUP($I386,'ประกาศราคาZ-Makro'!$A:$K,5,FALSE),0)</f>
        <v>0</v>
      </c>
      <c r="P386" s="47">
        <v>0</v>
      </c>
      <c r="Q386" s="36">
        <v>0</v>
      </c>
      <c r="R386" s="50">
        <f t="shared" ref="R386" si="1266">IFERROR(IF(Q386=0,0,Q386-P386),0)</f>
        <v>0</v>
      </c>
      <c r="S386" s="49">
        <f>_xlfn.IFNA(VLOOKUP($I386,'ประกาศราคาZ-Makro'!$A:$K,6,FALSE),0)</f>
        <v>0</v>
      </c>
      <c r="T386" s="47">
        <v>0</v>
      </c>
      <c r="U386" s="36">
        <v>0</v>
      </c>
      <c r="V386" s="50">
        <f t="shared" ref="V386" si="1267">IFERROR(IF(U386=0,0,U386-T386),0)</f>
        <v>0</v>
      </c>
      <c r="W386" s="49">
        <f>_xlfn.IFNA(VLOOKUP($I386,'ประกาศราคาZ-Makro'!$A:$K,7,FALSE),0)</f>
        <v>0</v>
      </c>
      <c r="X386" s="47">
        <v>0</v>
      </c>
      <c r="Y386" s="36">
        <v>0</v>
      </c>
      <c r="Z386" s="50">
        <f t="shared" ref="Z386" si="1268">IFERROR(IF(Y386=0,0,Y386-X386),0)</f>
        <v>0</v>
      </c>
      <c r="AA386" s="49">
        <f>_xlfn.IFNA(VLOOKUP($I386,'ประกาศราคาZ-Makro'!$A:$K,8,FALSE),0)</f>
        <v>0</v>
      </c>
      <c r="AB386" s="47">
        <v>0</v>
      </c>
      <c r="AC386" s="36">
        <v>0</v>
      </c>
      <c r="AD386" s="50">
        <f t="shared" ref="AD386" si="1269">IFERROR(IF(AC386=0,0,AC386-AB386),0)</f>
        <v>0</v>
      </c>
      <c r="AE386" s="49">
        <f>_xlfn.IFNA(VLOOKUP($I386,'ประกาศราคาZ-Makro'!$A:$K,9,FALSE),0)</f>
        <v>0</v>
      </c>
      <c r="AF386" s="47">
        <v>61</v>
      </c>
      <c r="AG386" s="36">
        <v>61</v>
      </c>
      <c r="AH386" s="50">
        <f t="shared" ref="AH386" si="1270">IFERROR(IF(AG386=0,0,AG386-AF386),0)</f>
        <v>0</v>
      </c>
      <c r="AI386" s="49">
        <f>_xlfn.IFNA(VLOOKUP($I386,'ประกาศราคาZ-Makro'!$A:$K,9,FALSE),0)</f>
        <v>0</v>
      </c>
      <c r="AJ386" s="47"/>
      <c r="AK386" s="36"/>
      <c r="AL386" s="50">
        <f t="shared" si="1192"/>
        <v>0</v>
      </c>
      <c r="AM386" s="49">
        <f>_xlfn.IFNA(VLOOKUP($I386,'ประกาศราคาZ-Makro'!$A:$K,10,FALSE),0)</f>
        <v>0</v>
      </c>
      <c r="AN386" s="47">
        <v>0</v>
      </c>
      <c r="AO386" s="36">
        <v>0</v>
      </c>
      <c r="AP386" s="72">
        <f t="shared" si="1061"/>
        <v>0</v>
      </c>
      <c r="AQ386" s="49">
        <f>_xlfn.IFNA(VLOOKUP($I386,'ประกาศราคาZ-Makro'!$A:$K,11,FALSE),0)</f>
        <v>0</v>
      </c>
      <c r="AR386" s="47">
        <v>0</v>
      </c>
      <c r="AS386" s="36">
        <v>0</v>
      </c>
      <c r="AT386" s="50">
        <f t="shared" ref="AT386" si="1271">IFERROR(IF(AS386=0,0,AS386-AR386),0)</f>
        <v>0</v>
      </c>
      <c r="AU386" s="49">
        <f>_xlfn.IFNA(VLOOKUP($I386,'ประกาศราคาZ-Makro'!$A:$L,12,FALSE),0)</f>
        <v>0</v>
      </c>
      <c r="AV386" s="47">
        <v>0</v>
      </c>
      <c r="AW386" s="36">
        <v>0</v>
      </c>
      <c r="AX386" s="50">
        <f t="shared" si="1223"/>
        <v>0</v>
      </c>
      <c r="AY386" s="49">
        <f>_xlfn.IFNA(VLOOKUP($I386,'ประกาศราคาZ-Makro'!$A:$M,13,FALSE),0)</f>
        <v>0</v>
      </c>
      <c r="AZ386" s="47">
        <v>0</v>
      </c>
      <c r="BA386" s="36">
        <v>0</v>
      </c>
      <c r="BB386" s="50">
        <f t="shared" si="1103"/>
        <v>0</v>
      </c>
      <c r="BC386" s="76"/>
      <c r="BD386" s="2"/>
    </row>
    <row r="387" spans="1:56" x14ac:dyDescent="0.4">
      <c r="A387" s="2" t="s">
        <v>1038</v>
      </c>
      <c r="B387" s="2" t="s">
        <v>1035</v>
      </c>
      <c r="C387" s="2" t="s">
        <v>1049</v>
      </c>
      <c r="D387" s="2" t="s">
        <v>1069</v>
      </c>
      <c r="E387" s="45" t="s">
        <v>1666</v>
      </c>
      <c r="F387" s="73"/>
      <c r="G387" s="42" t="s">
        <v>1667</v>
      </c>
      <c r="H387" s="48" t="s">
        <v>43</v>
      </c>
      <c r="I387" s="35"/>
      <c r="J387" s="56">
        <v>0</v>
      </c>
      <c r="K387" s="49">
        <f>_xlfn.IFNA(VLOOKUP($I387,'ประกาศราคาZ-Makro'!$A:$K,4,FALSE),0)</f>
        <v>0</v>
      </c>
      <c r="L387" s="47">
        <v>0</v>
      </c>
      <c r="M387" s="36">
        <v>0</v>
      </c>
      <c r="N387" s="50">
        <f t="shared" ref="N387" si="1272">IFERROR(IF(M387=0,0,M387-L387),0)</f>
        <v>0</v>
      </c>
      <c r="O387" s="49">
        <f>_xlfn.IFNA(VLOOKUP($I387,'ประกาศราคาZ-Makro'!$A:$K,5,FALSE),0)</f>
        <v>0</v>
      </c>
      <c r="P387" s="47">
        <v>0</v>
      </c>
      <c r="Q387" s="36">
        <v>0</v>
      </c>
      <c r="R387" s="50">
        <f t="shared" ref="R387" si="1273">IFERROR(IF(Q387=0,0,Q387-P387),0)</f>
        <v>0</v>
      </c>
      <c r="S387" s="49">
        <f>_xlfn.IFNA(VLOOKUP($I387,'ประกาศราคาZ-Makro'!$A:$K,6,FALSE),0)</f>
        <v>0</v>
      </c>
      <c r="T387" s="47">
        <v>0</v>
      </c>
      <c r="U387" s="36">
        <v>0</v>
      </c>
      <c r="V387" s="50">
        <f t="shared" ref="V387" si="1274">IFERROR(IF(U387=0,0,U387-T387),0)</f>
        <v>0</v>
      </c>
      <c r="W387" s="49">
        <f>_xlfn.IFNA(VLOOKUP($I387,'ประกาศราคาZ-Makro'!$A:$K,7,FALSE),0)</f>
        <v>0</v>
      </c>
      <c r="X387" s="47">
        <v>0</v>
      </c>
      <c r="Y387" s="36">
        <v>0</v>
      </c>
      <c r="Z387" s="50">
        <f t="shared" ref="Z387" si="1275">IFERROR(IF(Y387=0,0,Y387-X387),0)</f>
        <v>0</v>
      </c>
      <c r="AA387" s="49">
        <f>_xlfn.IFNA(VLOOKUP($I387,'ประกาศราคาZ-Makro'!$A:$K,8,FALSE),0)</f>
        <v>0</v>
      </c>
      <c r="AB387" s="47">
        <v>0</v>
      </c>
      <c r="AC387" s="36">
        <v>0</v>
      </c>
      <c r="AD387" s="50">
        <f t="shared" ref="AD387" si="1276">IFERROR(IF(AC387=0,0,AC387-AB387),0)</f>
        <v>0</v>
      </c>
      <c r="AE387" s="49">
        <f>_xlfn.IFNA(VLOOKUP($I387,'ประกาศราคาZ-Makro'!$A:$K,9,FALSE),0)</f>
        <v>0</v>
      </c>
      <c r="AF387" s="47">
        <v>0</v>
      </c>
      <c r="AG387" s="36">
        <v>0</v>
      </c>
      <c r="AH387" s="50">
        <f t="shared" ref="AH387" si="1277">IFERROR(IF(AG387=0,0,AG387-AF387),0)</f>
        <v>0</v>
      </c>
      <c r="AI387" s="49">
        <f>_xlfn.IFNA(VLOOKUP($I387,'ประกาศราคาZ-Makro'!$A:$K,9,FALSE),0)</f>
        <v>0</v>
      </c>
      <c r="AJ387" s="47"/>
      <c r="AK387" s="36"/>
      <c r="AL387" s="50">
        <f t="shared" si="1192"/>
        <v>0</v>
      </c>
      <c r="AM387" s="49">
        <f>_xlfn.IFNA(VLOOKUP($I387,'ประกาศราคาZ-Makro'!$A:$K,10,FALSE),0)</f>
        <v>0</v>
      </c>
      <c r="AN387" s="47">
        <v>0</v>
      </c>
      <c r="AO387" s="36">
        <v>0</v>
      </c>
      <c r="AP387" s="72">
        <f t="shared" ref="AP387" si="1278">IFERROR(IF(AO387=0,0,AO387-AN387),0)</f>
        <v>0</v>
      </c>
      <c r="AQ387" s="49">
        <f>_xlfn.IFNA(VLOOKUP($I387,'ประกาศราคาZ-Makro'!$A:$K,11,FALSE),0)</f>
        <v>0</v>
      </c>
      <c r="AR387" s="47">
        <v>0</v>
      </c>
      <c r="AS387" s="36">
        <v>0</v>
      </c>
      <c r="AT387" s="50">
        <f t="shared" ref="AT387" si="1279">IFERROR(IF(AS387=0,0,AS387-AR387),0)</f>
        <v>0</v>
      </c>
      <c r="AU387" s="49">
        <f>_xlfn.IFNA(VLOOKUP($I387,'ประกาศราคาZ-Makro'!$A:$L,12,FALSE),0)</f>
        <v>0</v>
      </c>
      <c r="AV387" s="47">
        <v>103</v>
      </c>
      <c r="AW387" s="36">
        <v>109</v>
      </c>
      <c r="AX387" s="50">
        <f t="shared" ref="AX387" si="1280">IFERROR(IF(AW387=0,0,AW387-AV387),0)</f>
        <v>6</v>
      </c>
      <c r="AY387" s="49">
        <f>_xlfn.IFNA(VLOOKUP($I387,'ประกาศราคาZ-Makro'!$A:$M,13,FALSE),0)</f>
        <v>0</v>
      </c>
      <c r="AZ387" s="47">
        <v>103</v>
      </c>
      <c r="BA387" s="36">
        <v>109</v>
      </c>
      <c r="BB387" s="50">
        <f t="shared" ref="BB387" si="1281">IFERROR(IF(BA387=0,0,BA387-AZ387),0)</f>
        <v>6</v>
      </c>
      <c r="BC387" s="76"/>
      <c r="BD387" s="2"/>
    </row>
    <row r="388" spans="1:56" x14ac:dyDescent="0.4">
      <c r="A388" s="2" t="s">
        <v>1038</v>
      </c>
      <c r="B388" s="2" t="s">
        <v>1035</v>
      </c>
      <c r="C388" s="2" t="s">
        <v>1049</v>
      </c>
      <c r="D388" s="2" t="s">
        <v>1067</v>
      </c>
      <c r="E388" s="45" t="s">
        <v>329</v>
      </c>
      <c r="F388" s="46"/>
      <c r="G388" s="42" t="s">
        <v>330</v>
      </c>
      <c r="H388" s="48" t="s">
        <v>43</v>
      </c>
      <c r="I388" s="35"/>
      <c r="J388" s="56">
        <v>0</v>
      </c>
      <c r="K388" s="49">
        <f>_xlfn.IFNA(VLOOKUP($I388,'ประกาศราคาZ-Makro'!$A:$K,4,FALSE),0)</f>
        <v>0</v>
      </c>
      <c r="L388" s="47">
        <v>134</v>
      </c>
      <c r="M388" s="36">
        <v>138</v>
      </c>
      <c r="N388" s="50">
        <f>IFERROR(IF(M388=0,0,M388-L388),0)</f>
        <v>4</v>
      </c>
      <c r="O388" s="49">
        <f>_xlfn.IFNA(VLOOKUP($I388,'ประกาศราคาZ-Makro'!$A:$K,5,FALSE),0)</f>
        <v>0</v>
      </c>
      <c r="P388" s="47" t="s">
        <v>1090</v>
      </c>
      <c r="Q388" s="36" t="s">
        <v>1090</v>
      </c>
      <c r="R388" s="50">
        <f>IFERROR(IF(Q388=0,0,Q388-P388),0)</f>
        <v>0</v>
      </c>
      <c r="S388" s="49">
        <f>_xlfn.IFNA(VLOOKUP($I388,'ประกาศราคาZ-Makro'!$A:$K,6,FALSE),0)</f>
        <v>0</v>
      </c>
      <c r="T388" s="47">
        <v>141</v>
      </c>
      <c r="U388" s="36">
        <v>147</v>
      </c>
      <c r="V388" s="50">
        <f>IFERROR(IF(U388=0,0,U388-T388),0)</f>
        <v>6</v>
      </c>
      <c r="W388" s="49">
        <f>_xlfn.IFNA(VLOOKUP($I388,'ประกาศราคาZ-Makro'!$A:$K,7,FALSE),0)</f>
        <v>0</v>
      </c>
      <c r="X388" s="47">
        <v>145</v>
      </c>
      <c r="Y388" s="36">
        <v>145</v>
      </c>
      <c r="Z388" s="50">
        <f>IFERROR(IF(Y388=0,0,Y388-X388),0)</f>
        <v>0</v>
      </c>
      <c r="AA388" s="49">
        <f>_xlfn.IFNA(VLOOKUP($I388,'ประกาศราคาZ-Makro'!$A:$K,8,FALSE),0)</f>
        <v>0</v>
      </c>
      <c r="AB388" s="47">
        <v>145</v>
      </c>
      <c r="AC388" s="36">
        <v>145</v>
      </c>
      <c r="AD388" s="50">
        <f>IFERROR(IF(AC388=0,0,AC388-AB388),0)</f>
        <v>0</v>
      </c>
      <c r="AE388" s="49">
        <f>_xlfn.IFNA(VLOOKUP($I388,'ประกาศราคาZ-Makro'!$A:$K,9,FALSE),0)</f>
        <v>0</v>
      </c>
      <c r="AF388" s="47" t="s">
        <v>1090</v>
      </c>
      <c r="AG388" s="36" t="s">
        <v>1090</v>
      </c>
      <c r="AH388" s="50">
        <f>IFERROR(IF(AG388=0,0,AG388-AF388),0)</f>
        <v>0</v>
      </c>
      <c r="AI388" s="49">
        <f>_xlfn.IFNA(VLOOKUP($I388,'ประกาศราคาZ-Makro'!$A:$K,9,FALSE),0)</f>
        <v>0</v>
      </c>
      <c r="AJ388" s="47"/>
      <c r="AK388" s="36"/>
      <c r="AL388" s="50">
        <f>IFERROR(IF(AK388=0,0,AK388-AJ388),0)</f>
        <v>0</v>
      </c>
      <c r="AM388" s="49">
        <f>_xlfn.IFNA(VLOOKUP($I388,'ประกาศราคาZ-Makro'!$A:$K,10,FALSE),0)</f>
        <v>0</v>
      </c>
      <c r="AN388" s="47">
        <v>111</v>
      </c>
      <c r="AO388" s="36">
        <v>111</v>
      </c>
      <c r="AP388" s="72">
        <f>IFERROR(IF(AO388=0,0,AO388-AN388),0)</f>
        <v>0</v>
      </c>
      <c r="AQ388" s="49">
        <f>_xlfn.IFNA(VLOOKUP($I388,'ประกาศราคาZ-Makro'!$A:$K,11,FALSE),0)</f>
        <v>0</v>
      </c>
      <c r="AR388" s="47">
        <v>169</v>
      </c>
      <c r="AS388" s="36">
        <v>169</v>
      </c>
      <c r="AT388" s="50">
        <f>IFERROR(IF(AS388=0,0,AS388-AR388),0)</f>
        <v>0</v>
      </c>
      <c r="AU388" s="49">
        <f>_xlfn.IFNA(VLOOKUP($I388,'ประกาศราคาZ-Makro'!$A:$L,12,FALSE),0)</f>
        <v>0</v>
      </c>
      <c r="AV388" s="47">
        <v>141</v>
      </c>
      <c r="AW388" s="36">
        <v>147</v>
      </c>
      <c r="AX388" s="50">
        <f>IFERROR(IF(AW388=0,0,AW388-AV388),0)</f>
        <v>6</v>
      </c>
      <c r="AY388" s="49">
        <f>_xlfn.IFNA(VLOOKUP($I388,'ประกาศราคาZ-Makro'!$A:$M,13,FALSE),0)</f>
        <v>0</v>
      </c>
      <c r="AZ388" s="47">
        <v>141</v>
      </c>
      <c r="BA388" s="36">
        <v>147</v>
      </c>
      <c r="BB388" s="50">
        <f>IFERROR(IF(BA388=0,0,BA388-AZ388),0)</f>
        <v>6</v>
      </c>
      <c r="BC388" s="76"/>
      <c r="BD388" s="2"/>
    </row>
    <row r="389" spans="1:56" x14ac:dyDescent="0.4">
      <c r="A389" s="2" t="s">
        <v>1038</v>
      </c>
      <c r="B389" s="2" t="s">
        <v>1035</v>
      </c>
      <c r="C389" s="2" t="s">
        <v>1049</v>
      </c>
      <c r="D389" s="2" t="s">
        <v>1070</v>
      </c>
      <c r="E389" s="45" t="s">
        <v>273</v>
      </c>
      <c r="F389" s="46"/>
      <c r="G389" s="41" t="s">
        <v>274</v>
      </c>
      <c r="H389" s="34" t="s">
        <v>43</v>
      </c>
      <c r="I389" s="35"/>
      <c r="J389" s="56">
        <v>0</v>
      </c>
      <c r="K389" s="49">
        <f>_xlfn.IFNA(VLOOKUP($I389,'ประกาศราคาZ-Makro'!$A:$K,4,FALSE),0)</f>
        <v>0</v>
      </c>
      <c r="L389" s="47">
        <v>54</v>
      </c>
      <c r="M389" s="36">
        <v>56</v>
      </c>
      <c r="N389" s="50">
        <f>IFERROR(IF(M389=0,0,M389-L389),0)</f>
        <v>2</v>
      </c>
      <c r="O389" s="49">
        <f>_xlfn.IFNA(VLOOKUP($I389,'ประกาศราคาZ-Makro'!$A:$K,5,FALSE),0)</f>
        <v>0</v>
      </c>
      <c r="P389" s="47">
        <v>0</v>
      </c>
      <c r="Q389" s="36">
        <v>0</v>
      </c>
      <c r="R389" s="50">
        <f>IFERROR(IF(Q389=0,0,Q389-P389),0)</f>
        <v>0</v>
      </c>
      <c r="S389" s="49">
        <f>_xlfn.IFNA(VLOOKUP($I389,'ประกาศราคาZ-Makro'!$A:$K,6,FALSE),0)</f>
        <v>0</v>
      </c>
      <c r="T389" s="47">
        <v>45</v>
      </c>
      <c r="U389" s="36">
        <v>48</v>
      </c>
      <c r="V389" s="50">
        <f>IFERROR(IF(U389=0,0,U389-T389),0)</f>
        <v>3</v>
      </c>
      <c r="W389" s="49">
        <f>_xlfn.IFNA(VLOOKUP($I389,'ประกาศราคาZ-Makro'!$A:$K,7,FALSE),0)</f>
        <v>0</v>
      </c>
      <c r="X389" s="47">
        <v>65</v>
      </c>
      <c r="Y389" s="36">
        <v>70</v>
      </c>
      <c r="Z389" s="50">
        <f>IFERROR(IF(Y389=0,0,Y389-X389),0)</f>
        <v>5</v>
      </c>
      <c r="AA389" s="49">
        <f>_xlfn.IFNA(VLOOKUP($I389,'ประกาศราคาZ-Makro'!$A:$K,8,FALSE),0)</f>
        <v>0</v>
      </c>
      <c r="AB389" s="47">
        <v>65</v>
      </c>
      <c r="AC389" s="36">
        <v>70</v>
      </c>
      <c r="AD389" s="50">
        <f>IFERROR(IF(AC389=0,0,AC389-AB389),0)</f>
        <v>5</v>
      </c>
      <c r="AE389" s="49">
        <f>_xlfn.IFNA(VLOOKUP($I389,'ประกาศราคาZ-Makro'!$A:$K,9,FALSE),0)</f>
        <v>0</v>
      </c>
      <c r="AF389" s="47">
        <v>65</v>
      </c>
      <c r="AG389" s="36">
        <v>65</v>
      </c>
      <c r="AH389" s="50">
        <f>IFERROR(IF(AG389=0,0,AG389-AF389),0)</f>
        <v>0</v>
      </c>
      <c r="AI389" s="49">
        <f>_xlfn.IFNA(VLOOKUP($I389,'ประกาศราคาZ-Makro'!$A:$K,9,FALSE),0)</f>
        <v>0</v>
      </c>
      <c r="AJ389" s="47"/>
      <c r="AK389" s="36"/>
      <c r="AL389" s="50">
        <f>IFERROR(IF(AK389=0,0,AK389-AJ389),0)</f>
        <v>0</v>
      </c>
      <c r="AM389" s="49">
        <f>_xlfn.IFNA(VLOOKUP($I389,'ประกาศราคาZ-Makro'!$A:$K,10,FALSE),0)</f>
        <v>0</v>
      </c>
      <c r="AN389" s="47">
        <v>0</v>
      </c>
      <c r="AO389" s="36">
        <v>0</v>
      </c>
      <c r="AP389" s="72">
        <f>IFERROR(IF(AO389=0,0,AO389-AN389),0)</f>
        <v>0</v>
      </c>
      <c r="AQ389" s="49">
        <f>_xlfn.IFNA(VLOOKUP($I389,'ประกาศราคาZ-Makro'!$A:$K,11,FALSE),0)</f>
        <v>0</v>
      </c>
      <c r="AR389" s="47">
        <v>75</v>
      </c>
      <c r="AS389" s="36">
        <v>75</v>
      </c>
      <c r="AT389" s="50">
        <f>IFERROR(IF(AS389=0,0,AS389-AR389),0)</f>
        <v>0</v>
      </c>
      <c r="AU389" s="49">
        <f>_xlfn.IFNA(VLOOKUP($I389,'ประกาศราคาZ-Makro'!$A:$L,12,FALSE),0)</f>
        <v>0</v>
      </c>
      <c r="AV389" s="47">
        <v>45</v>
      </c>
      <c r="AW389" s="36">
        <v>48</v>
      </c>
      <c r="AX389" s="50">
        <f>IFERROR(IF(AW389=0,0,AW389-AV389),0)</f>
        <v>3</v>
      </c>
      <c r="AY389" s="49">
        <f>_xlfn.IFNA(VLOOKUP($I389,'ประกาศราคาZ-Makro'!$A:$M,13,FALSE),0)</f>
        <v>0</v>
      </c>
      <c r="AZ389" s="47">
        <v>45</v>
      </c>
      <c r="BA389" s="36">
        <v>48</v>
      </c>
      <c r="BB389" s="50">
        <f>IFERROR(IF(BA389=0,0,BA389-AZ389),0)</f>
        <v>3</v>
      </c>
      <c r="BC389" s="76"/>
      <c r="BD389" s="2"/>
    </row>
    <row r="390" spans="1:56" x14ac:dyDescent="0.4">
      <c r="A390" s="2" t="s">
        <v>1038</v>
      </c>
      <c r="B390" s="2" t="s">
        <v>1035</v>
      </c>
      <c r="C390" s="2" t="s">
        <v>1049</v>
      </c>
      <c r="D390" s="2" t="s">
        <v>1070</v>
      </c>
      <c r="E390" s="45" t="s">
        <v>269</v>
      </c>
      <c r="F390" s="46"/>
      <c r="G390" s="37" t="s">
        <v>270</v>
      </c>
      <c r="H390" s="34" t="s">
        <v>43</v>
      </c>
      <c r="I390" s="35"/>
      <c r="J390" s="56">
        <v>0</v>
      </c>
      <c r="K390" s="49">
        <f>_xlfn.IFNA(VLOOKUP($I390,'ประกาศราคาZ-Makro'!$A:$K,4,FALSE),0)</f>
        <v>0</v>
      </c>
      <c r="L390" s="47">
        <v>54</v>
      </c>
      <c r="M390" s="36">
        <v>56</v>
      </c>
      <c r="N390" s="50">
        <f t="shared" si="923"/>
        <v>2</v>
      </c>
      <c r="O390" s="49">
        <f>_xlfn.IFNA(VLOOKUP($I390,'ประกาศราคาZ-Makro'!$A:$K,5,FALSE),0)</f>
        <v>0</v>
      </c>
      <c r="P390" s="47">
        <v>51</v>
      </c>
      <c r="Q390" s="36">
        <v>51</v>
      </c>
      <c r="R390" s="50">
        <f t="shared" si="979"/>
        <v>0</v>
      </c>
      <c r="S390" s="49">
        <f>_xlfn.IFNA(VLOOKUP($I390,'ประกาศราคาZ-Makro'!$A:$K,6,FALSE),0)</f>
        <v>0</v>
      </c>
      <c r="T390" s="47">
        <v>45</v>
      </c>
      <c r="U390" s="36">
        <v>48</v>
      </c>
      <c r="V390" s="50">
        <f t="shared" si="1007"/>
        <v>3</v>
      </c>
      <c r="W390" s="49">
        <f>_xlfn.IFNA(VLOOKUP($I390,'ประกาศราคาZ-Makro'!$A:$K,7,FALSE),0)</f>
        <v>0</v>
      </c>
      <c r="X390" s="47">
        <v>70</v>
      </c>
      <c r="Y390" s="36">
        <v>75</v>
      </c>
      <c r="Z390" s="50">
        <f t="shared" si="936"/>
        <v>5</v>
      </c>
      <c r="AA390" s="49">
        <f>_xlfn.IFNA(VLOOKUP($I390,'ประกาศราคาZ-Makro'!$A:$K,8,FALSE),0)</f>
        <v>0</v>
      </c>
      <c r="AB390" s="47">
        <v>70</v>
      </c>
      <c r="AC390" s="36">
        <v>75</v>
      </c>
      <c r="AD390" s="50">
        <f t="shared" si="937"/>
        <v>5</v>
      </c>
      <c r="AE390" s="49">
        <f>_xlfn.IFNA(VLOOKUP($I390,'ประกาศราคาZ-Makro'!$A:$K,9,FALSE),0)</f>
        <v>0</v>
      </c>
      <c r="AF390" s="47">
        <v>0</v>
      </c>
      <c r="AG390" s="36">
        <v>0</v>
      </c>
      <c r="AH390" s="50">
        <f t="shared" si="980"/>
        <v>0</v>
      </c>
      <c r="AI390" s="49">
        <f>_xlfn.IFNA(VLOOKUP($I390,'ประกาศราคาZ-Makro'!$A:$K,9,FALSE),0)</f>
        <v>0</v>
      </c>
      <c r="AJ390" s="47"/>
      <c r="AK390" s="36"/>
      <c r="AL390" s="50">
        <f t="shared" ref="AL390:AL451" si="1282">IFERROR(IF(AK390=0,0,AK390-AJ390),0)</f>
        <v>0</v>
      </c>
      <c r="AM390" s="49">
        <f>_xlfn.IFNA(VLOOKUP($I390,'ประกาศราคาZ-Makro'!$A:$K,10,FALSE),0)</f>
        <v>0</v>
      </c>
      <c r="AN390" s="47">
        <v>65</v>
      </c>
      <c r="AO390" s="36">
        <v>65</v>
      </c>
      <c r="AP390" s="72">
        <f t="shared" si="1061"/>
        <v>0</v>
      </c>
      <c r="AQ390" s="49">
        <f>_xlfn.IFNA(VLOOKUP($I390,'ประกาศราคาZ-Makro'!$A:$K,11,FALSE),0)</f>
        <v>0</v>
      </c>
      <c r="AR390" s="47">
        <v>0</v>
      </c>
      <c r="AS390" s="36">
        <v>0</v>
      </c>
      <c r="AT390" s="50">
        <f t="shared" si="981"/>
        <v>0</v>
      </c>
      <c r="AU390" s="49">
        <f>_xlfn.IFNA(VLOOKUP($I390,'ประกาศราคาZ-Makro'!$A:$L,12,FALSE),0)</f>
        <v>0</v>
      </c>
      <c r="AV390" s="47">
        <v>45</v>
      </c>
      <c r="AW390" s="36">
        <v>48</v>
      </c>
      <c r="AX390" s="50">
        <f t="shared" si="1223"/>
        <v>3</v>
      </c>
      <c r="AY390" s="49">
        <f>_xlfn.IFNA(VLOOKUP($I390,'ประกาศราคาZ-Makro'!$A:$M,13,FALSE),0)</f>
        <v>0</v>
      </c>
      <c r="AZ390" s="47">
        <v>45</v>
      </c>
      <c r="BA390" s="36">
        <v>48</v>
      </c>
      <c r="BB390" s="50">
        <f t="shared" si="1103"/>
        <v>3</v>
      </c>
      <c r="BC390" s="76"/>
      <c r="BD390" s="2"/>
    </row>
    <row r="391" spans="1:56" x14ac:dyDescent="0.4">
      <c r="A391" s="2" t="s">
        <v>1038</v>
      </c>
      <c r="B391" s="2" t="s">
        <v>1035</v>
      </c>
      <c r="C391" s="2" t="s">
        <v>1049</v>
      </c>
      <c r="D391" s="2" t="s">
        <v>1070</v>
      </c>
      <c r="E391" s="45" t="s">
        <v>271</v>
      </c>
      <c r="F391" s="46"/>
      <c r="G391" s="37" t="s">
        <v>272</v>
      </c>
      <c r="H391" s="34" t="s">
        <v>43</v>
      </c>
      <c r="I391" s="35"/>
      <c r="J391" s="56">
        <v>0</v>
      </c>
      <c r="K391" s="49">
        <f>_xlfn.IFNA(VLOOKUP($I391,'ประกาศราคาZ-Makro'!$A:$K,4,FALSE),0)</f>
        <v>0</v>
      </c>
      <c r="L391" s="47">
        <v>54</v>
      </c>
      <c r="M391" s="36">
        <v>56</v>
      </c>
      <c r="N391" s="50">
        <f t="shared" si="923"/>
        <v>2</v>
      </c>
      <c r="O391" s="49">
        <f>_xlfn.IFNA(VLOOKUP($I391,'ประกาศราคาZ-Makro'!$A:$K,5,FALSE),0)</f>
        <v>0</v>
      </c>
      <c r="P391" s="47">
        <v>0</v>
      </c>
      <c r="Q391" s="36">
        <v>0</v>
      </c>
      <c r="R391" s="50">
        <f t="shared" si="979"/>
        <v>0</v>
      </c>
      <c r="S391" s="49">
        <f>_xlfn.IFNA(VLOOKUP($I391,'ประกาศราคาZ-Makro'!$A:$K,6,FALSE),0)</f>
        <v>0</v>
      </c>
      <c r="T391" s="47">
        <v>45</v>
      </c>
      <c r="U391" s="36">
        <v>48</v>
      </c>
      <c r="V391" s="50">
        <f t="shared" si="1007"/>
        <v>3</v>
      </c>
      <c r="W391" s="49">
        <f>_xlfn.IFNA(VLOOKUP($I391,'ประกาศราคาZ-Makro'!$A:$K,7,FALSE),0)</f>
        <v>0</v>
      </c>
      <c r="X391" s="47">
        <v>60</v>
      </c>
      <c r="Y391" s="36">
        <v>65</v>
      </c>
      <c r="Z391" s="50">
        <f t="shared" si="936"/>
        <v>5</v>
      </c>
      <c r="AA391" s="49">
        <f>_xlfn.IFNA(VLOOKUP($I391,'ประกาศราคาZ-Makro'!$A:$K,8,FALSE),0)</f>
        <v>0</v>
      </c>
      <c r="AB391" s="47">
        <v>60</v>
      </c>
      <c r="AC391" s="36">
        <v>65</v>
      </c>
      <c r="AD391" s="50">
        <f t="shared" si="937"/>
        <v>5</v>
      </c>
      <c r="AE391" s="49">
        <f>_xlfn.IFNA(VLOOKUP($I391,'ประกาศราคาZ-Makro'!$A:$K,9,FALSE),0)</f>
        <v>0</v>
      </c>
      <c r="AF391" s="47">
        <v>0</v>
      </c>
      <c r="AG391" s="36">
        <v>0</v>
      </c>
      <c r="AH391" s="50">
        <f t="shared" si="980"/>
        <v>0</v>
      </c>
      <c r="AI391" s="49">
        <f>_xlfn.IFNA(VLOOKUP($I391,'ประกาศราคาZ-Makro'!$A:$K,9,FALSE),0)</f>
        <v>0</v>
      </c>
      <c r="AJ391" s="47"/>
      <c r="AK391" s="36"/>
      <c r="AL391" s="50">
        <f t="shared" si="1282"/>
        <v>0</v>
      </c>
      <c r="AM391" s="49">
        <f>_xlfn.IFNA(VLOOKUP($I391,'ประกาศราคาZ-Makro'!$A:$K,10,FALSE),0)</f>
        <v>0</v>
      </c>
      <c r="AN391" s="47">
        <v>0</v>
      </c>
      <c r="AO391" s="36">
        <v>0</v>
      </c>
      <c r="AP391" s="72">
        <f t="shared" si="1061"/>
        <v>0</v>
      </c>
      <c r="AQ391" s="49">
        <f>_xlfn.IFNA(VLOOKUP($I391,'ประกาศราคาZ-Makro'!$A:$K,11,FALSE),0)</f>
        <v>0</v>
      </c>
      <c r="AR391" s="47">
        <v>75</v>
      </c>
      <c r="AS391" s="36">
        <v>75</v>
      </c>
      <c r="AT391" s="50">
        <f t="shared" si="981"/>
        <v>0</v>
      </c>
      <c r="AU391" s="49">
        <f>_xlfn.IFNA(VLOOKUP($I391,'ประกาศราคาZ-Makro'!$A:$L,12,FALSE),0)</f>
        <v>0</v>
      </c>
      <c r="AV391" s="47">
        <v>45</v>
      </c>
      <c r="AW391" s="36">
        <v>48</v>
      </c>
      <c r="AX391" s="50">
        <f t="shared" si="1223"/>
        <v>3</v>
      </c>
      <c r="AY391" s="49">
        <f>_xlfn.IFNA(VLOOKUP($I391,'ประกาศราคาZ-Makro'!$A:$M,13,FALSE),0)</f>
        <v>0</v>
      </c>
      <c r="AZ391" s="47">
        <v>45</v>
      </c>
      <c r="BA391" s="36">
        <v>48</v>
      </c>
      <c r="BB391" s="50">
        <f t="shared" si="1103"/>
        <v>3</v>
      </c>
      <c r="BC391" s="76"/>
      <c r="BD391" s="2"/>
    </row>
    <row r="392" spans="1:56" x14ac:dyDescent="0.4">
      <c r="A392" s="2" t="s">
        <v>1038</v>
      </c>
      <c r="B392" s="2" t="s">
        <v>1035</v>
      </c>
      <c r="C392" s="2" t="s">
        <v>1049</v>
      </c>
      <c r="D392" s="2" t="s">
        <v>1070</v>
      </c>
      <c r="E392" s="61" t="s">
        <v>275</v>
      </c>
      <c r="F392" s="46"/>
      <c r="G392" s="62" t="s">
        <v>276</v>
      </c>
      <c r="H392" s="48" t="s">
        <v>43</v>
      </c>
      <c r="I392" s="35"/>
      <c r="J392" s="56">
        <v>0</v>
      </c>
      <c r="K392" s="49">
        <f>_xlfn.IFNA(VLOOKUP($I392,'ประกาศราคาZ-Makro'!$A:$K,4,FALSE),0)</f>
        <v>0</v>
      </c>
      <c r="L392" s="47">
        <v>51</v>
      </c>
      <c r="M392" s="36">
        <v>53</v>
      </c>
      <c r="N392" s="50">
        <f t="shared" si="923"/>
        <v>2</v>
      </c>
      <c r="O392" s="49">
        <f>_xlfn.IFNA(VLOOKUP($I392,'ประกาศราคาZ-Makro'!$A:$K,5,FALSE),0)</f>
        <v>0</v>
      </c>
      <c r="P392" s="47">
        <v>50</v>
      </c>
      <c r="Q392" s="36">
        <v>50</v>
      </c>
      <c r="R392" s="50">
        <f t="shared" si="979"/>
        <v>0</v>
      </c>
      <c r="S392" s="49">
        <f>_xlfn.IFNA(VLOOKUP($I392,'ประกาศราคาZ-Makro'!$A:$K,6,FALSE),0)</f>
        <v>0</v>
      </c>
      <c r="T392" s="47">
        <v>43</v>
      </c>
      <c r="U392" s="36">
        <v>46</v>
      </c>
      <c r="V392" s="50">
        <f t="shared" si="1007"/>
        <v>3</v>
      </c>
      <c r="W392" s="49">
        <f>_xlfn.IFNA(VLOOKUP($I392,'ประกาศราคาZ-Makro'!$A:$K,7,FALSE),0)</f>
        <v>0</v>
      </c>
      <c r="X392" s="47">
        <v>0</v>
      </c>
      <c r="Y392" s="36">
        <v>0</v>
      </c>
      <c r="Z392" s="50">
        <f t="shared" si="936"/>
        <v>0</v>
      </c>
      <c r="AA392" s="49">
        <f>_xlfn.IFNA(VLOOKUP($I392,'ประกาศราคาZ-Makro'!$A:$K,8,FALSE),0)</f>
        <v>0</v>
      </c>
      <c r="AB392" s="47">
        <v>0</v>
      </c>
      <c r="AC392" s="36">
        <v>0</v>
      </c>
      <c r="AD392" s="50">
        <f t="shared" si="937"/>
        <v>0</v>
      </c>
      <c r="AE392" s="49">
        <f>_xlfn.IFNA(VLOOKUP($I392,'ประกาศราคาZ-Makro'!$A:$K,9,FALSE),0)</f>
        <v>0</v>
      </c>
      <c r="AF392" s="47">
        <v>0</v>
      </c>
      <c r="AG392" s="36">
        <v>0</v>
      </c>
      <c r="AH392" s="50">
        <f t="shared" si="980"/>
        <v>0</v>
      </c>
      <c r="AI392" s="49">
        <f>_xlfn.IFNA(VLOOKUP($I392,'ประกาศราคาZ-Makro'!$A:$K,9,FALSE),0)</f>
        <v>0</v>
      </c>
      <c r="AJ392" s="47"/>
      <c r="AK392" s="36"/>
      <c r="AL392" s="50">
        <f t="shared" si="1282"/>
        <v>0</v>
      </c>
      <c r="AM392" s="49">
        <f>_xlfn.IFNA(VLOOKUP($I392,'ประกาศราคาZ-Makro'!$A:$K,10,FALSE),0)</f>
        <v>0</v>
      </c>
      <c r="AN392" s="47">
        <v>56</v>
      </c>
      <c r="AO392" s="36">
        <v>56</v>
      </c>
      <c r="AP392" s="72">
        <f t="shared" si="1061"/>
        <v>0</v>
      </c>
      <c r="AQ392" s="49">
        <f>_xlfn.IFNA(VLOOKUP($I392,'ประกาศราคาZ-Makro'!$A:$K,11,FALSE),0)</f>
        <v>0</v>
      </c>
      <c r="AR392" s="47">
        <v>0</v>
      </c>
      <c r="AS392" s="36">
        <v>0</v>
      </c>
      <c r="AT392" s="50">
        <f t="shared" si="981"/>
        <v>0</v>
      </c>
      <c r="AU392" s="49">
        <f>_xlfn.IFNA(VLOOKUP($I392,'ประกาศราคาZ-Makro'!$A:$L,12,FALSE),0)</f>
        <v>0</v>
      </c>
      <c r="AV392" s="47">
        <v>43</v>
      </c>
      <c r="AW392" s="36">
        <v>46</v>
      </c>
      <c r="AX392" s="50">
        <f t="shared" si="1223"/>
        <v>3</v>
      </c>
      <c r="AY392" s="49">
        <f>_xlfn.IFNA(VLOOKUP($I392,'ประกาศราคาZ-Makro'!$A:$M,13,FALSE),0)</f>
        <v>0</v>
      </c>
      <c r="AZ392" s="47">
        <v>43</v>
      </c>
      <c r="BA392" s="36">
        <v>46</v>
      </c>
      <c r="BB392" s="50">
        <f t="shared" si="1103"/>
        <v>3</v>
      </c>
      <c r="BC392" s="76"/>
      <c r="BD392" s="2"/>
    </row>
    <row r="393" spans="1:56" x14ac:dyDescent="0.4">
      <c r="A393" s="2" t="s">
        <v>1038</v>
      </c>
      <c r="B393" s="2" t="s">
        <v>1035</v>
      </c>
      <c r="C393" s="2" t="s">
        <v>1049</v>
      </c>
      <c r="D393" s="2" t="s">
        <v>1070</v>
      </c>
      <c r="E393" s="45" t="s">
        <v>580</v>
      </c>
      <c r="F393" s="46"/>
      <c r="G393" s="42" t="s">
        <v>581</v>
      </c>
      <c r="H393" s="48" t="s">
        <v>43</v>
      </c>
      <c r="I393" s="35"/>
      <c r="J393" s="56">
        <v>0</v>
      </c>
      <c r="K393" s="49">
        <f>_xlfn.IFNA(VLOOKUP($I393,'ประกาศราคาZ-Makro'!$A:$K,4,FALSE),0)</f>
        <v>0</v>
      </c>
      <c r="L393" s="47">
        <v>0</v>
      </c>
      <c r="M393" s="36">
        <v>0</v>
      </c>
      <c r="N393" s="50">
        <f t="shared" si="923"/>
        <v>0</v>
      </c>
      <c r="O393" s="49">
        <f>_xlfn.IFNA(VLOOKUP($I393,'ประกาศราคาZ-Makro'!$A:$K,5,FALSE),0)</f>
        <v>0</v>
      </c>
      <c r="P393" s="47">
        <v>0</v>
      </c>
      <c r="Q393" s="36">
        <v>0</v>
      </c>
      <c r="R393" s="50">
        <f t="shared" si="979"/>
        <v>0</v>
      </c>
      <c r="S393" s="49">
        <f>_xlfn.IFNA(VLOOKUP($I393,'ประกาศราคาZ-Makro'!$A:$K,6,FALSE),0)</f>
        <v>0</v>
      </c>
      <c r="T393" s="47">
        <v>0</v>
      </c>
      <c r="U393" s="36">
        <v>0</v>
      </c>
      <c r="V393" s="50">
        <f t="shared" si="1007"/>
        <v>0</v>
      </c>
      <c r="W393" s="49">
        <f>_xlfn.IFNA(VLOOKUP($I393,'ประกาศราคาZ-Makro'!$A:$K,7,FALSE),0)</f>
        <v>0</v>
      </c>
      <c r="X393" s="47">
        <v>0</v>
      </c>
      <c r="Y393" s="36">
        <v>0</v>
      </c>
      <c r="Z393" s="50">
        <f t="shared" si="936"/>
        <v>0</v>
      </c>
      <c r="AA393" s="49">
        <f>_xlfn.IFNA(VLOOKUP($I393,'ประกาศราคาZ-Makro'!$A:$K,8,FALSE),0)</f>
        <v>0</v>
      </c>
      <c r="AB393" s="47">
        <v>0</v>
      </c>
      <c r="AC393" s="36">
        <v>0</v>
      </c>
      <c r="AD393" s="50">
        <f t="shared" si="937"/>
        <v>0</v>
      </c>
      <c r="AE393" s="49">
        <f>_xlfn.IFNA(VLOOKUP($I393,'ประกาศราคาZ-Makro'!$A:$K,9,FALSE),0)</f>
        <v>0</v>
      </c>
      <c r="AF393" s="47" t="s">
        <v>1090</v>
      </c>
      <c r="AG393" s="36" t="s">
        <v>1090</v>
      </c>
      <c r="AH393" s="50">
        <f t="shared" si="980"/>
        <v>0</v>
      </c>
      <c r="AI393" s="49">
        <f>_xlfn.IFNA(VLOOKUP($I393,'ประกาศราคาZ-Makro'!$A:$K,9,FALSE),0)</f>
        <v>0</v>
      </c>
      <c r="AJ393" s="47"/>
      <c r="AK393" s="36"/>
      <c r="AL393" s="50">
        <f t="shared" si="1282"/>
        <v>0</v>
      </c>
      <c r="AM393" s="49">
        <f>_xlfn.IFNA(VLOOKUP($I393,'ประกาศราคาZ-Makro'!$A:$K,10,FALSE),0)</f>
        <v>0</v>
      </c>
      <c r="AN393" s="47">
        <v>60</v>
      </c>
      <c r="AO393" s="36">
        <v>60</v>
      </c>
      <c r="AP393" s="72">
        <f t="shared" si="1061"/>
        <v>0</v>
      </c>
      <c r="AQ393" s="49">
        <f>_xlfn.IFNA(VLOOKUP($I393,'ประกาศราคาZ-Makro'!$A:$K,11,FALSE),0)</f>
        <v>0</v>
      </c>
      <c r="AR393" s="47">
        <v>0</v>
      </c>
      <c r="AS393" s="36">
        <v>0</v>
      </c>
      <c r="AT393" s="50">
        <f t="shared" si="981"/>
        <v>0</v>
      </c>
      <c r="AU393" s="49">
        <f>_xlfn.IFNA(VLOOKUP($I393,'ประกาศราคาZ-Makro'!$A:$L,12,FALSE),0)</f>
        <v>0</v>
      </c>
      <c r="AV393" s="47">
        <v>0</v>
      </c>
      <c r="AW393" s="36">
        <v>0</v>
      </c>
      <c r="AX393" s="50">
        <f t="shared" si="1223"/>
        <v>0</v>
      </c>
      <c r="AY393" s="49">
        <f>_xlfn.IFNA(VLOOKUP($I393,'ประกาศราคาZ-Makro'!$A:$M,13,FALSE),0)</f>
        <v>0</v>
      </c>
      <c r="AZ393" s="47">
        <v>0</v>
      </c>
      <c r="BA393" s="36">
        <v>0</v>
      </c>
      <c r="BB393" s="50">
        <f t="shared" si="1103"/>
        <v>0</v>
      </c>
      <c r="BC393" s="76"/>
      <c r="BD393" s="2"/>
    </row>
    <row r="394" spans="1:56" x14ac:dyDescent="0.4">
      <c r="A394" s="2" t="s">
        <v>1038</v>
      </c>
      <c r="B394" s="2" t="s">
        <v>1035</v>
      </c>
      <c r="C394" s="2" t="s">
        <v>1049</v>
      </c>
      <c r="D394" s="2" t="s">
        <v>1070</v>
      </c>
      <c r="E394" s="45" t="s">
        <v>582</v>
      </c>
      <c r="F394" s="46"/>
      <c r="G394" s="42" t="s">
        <v>583</v>
      </c>
      <c r="H394" s="48" t="s">
        <v>43</v>
      </c>
      <c r="I394" s="35"/>
      <c r="J394" s="56">
        <v>0</v>
      </c>
      <c r="K394" s="49">
        <f>_xlfn.IFNA(VLOOKUP($I394,'ประกาศราคาZ-Makro'!$A:$K,4,FALSE),0)</f>
        <v>0</v>
      </c>
      <c r="L394" s="47">
        <v>0</v>
      </c>
      <c r="M394" s="36">
        <v>0</v>
      </c>
      <c r="N394" s="50">
        <f t="shared" si="923"/>
        <v>0</v>
      </c>
      <c r="O394" s="49">
        <f>_xlfn.IFNA(VLOOKUP($I394,'ประกาศราคาZ-Makro'!$A:$K,5,FALSE),0)</f>
        <v>0</v>
      </c>
      <c r="P394" s="47">
        <v>0</v>
      </c>
      <c r="Q394" s="36">
        <v>0</v>
      </c>
      <c r="R394" s="50">
        <f t="shared" si="979"/>
        <v>0</v>
      </c>
      <c r="S394" s="49">
        <f>_xlfn.IFNA(VLOOKUP($I394,'ประกาศราคาZ-Makro'!$A:$K,6,FALSE),0)</f>
        <v>0</v>
      </c>
      <c r="T394" s="47">
        <v>0</v>
      </c>
      <c r="U394" s="36">
        <v>0</v>
      </c>
      <c r="V394" s="50">
        <f t="shared" si="1007"/>
        <v>0</v>
      </c>
      <c r="W394" s="49">
        <f>_xlfn.IFNA(VLOOKUP($I394,'ประกาศราคาZ-Makro'!$A:$K,7,FALSE),0)</f>
        <v>0</v>
      </c>
      <c r="X394" s="47">
        <v>0</v>
      </c>
      <c r="Y394" s="36">
        <v>0</v>
      </c>
      <c r="Z394" s="50">
        <f t="shared" si="936"/>
        <v>0</v>
      </c>
      <c r="AA394" s="49">
        <f>_xlfn.IFNA(VLOOKUP($I394,'ประกาศราคาZ-Makro'!$A:$K,8,FALSE),0)</f>
        <v>0</v>
      </c>
      <c r="AB394" s="47">
        <v>0</v>
      </c>
      <c r="AC394" s="36">
        <v>0</v>
      </c>
      <c r="AD394" s="50">
        <f t="shared" si="937"/>
        <v>0</v>
      </c>
      <c r="AE394" s="49">
        <f>_xlfn.IFNA(VLOOKUP($I394,'ประกาศราคาZ-Makro'!$A:$K,9,FALSE),0)</f>
        <v>0</v>
      </c>
      <c r="AF394" s="47" t="s">
        <v>1090</v>
      </c>
      <c r="AG394" s="36" t="s">
        <v>1090</v>
      </c>
      <c r="AH394" s="50">
        <f t="shared" si="980"/>
        <v>0</v>
      </c>
      <c r="AI394" s="49">
        <f>_xlfn.IFNA(VLOOKUP($I394,'ประกาศราคาZ-Makro'!$A:$K,9,FALSE),0)</f>
        <v>0</v>
      </c>
      <c r="AJ394" s="47"/>
      <c r="AK394" s="36"/>
      <c r="AL394" s="50">
        <f t="shared" si="1282"/>
        <v>0</v>
      </c>
      <c r="AM394" s="49">
        <f>_xlfn.IFNA(VLOOKUP($I394,'ประกาศราคาZ-Makro'!$A:$K,10,FALSE),0)</f>
        <v>0</v>
      </c>
      <c r="AN394" s="47">
        <v>60</v>
      </c>
      <c r="AO394" s="36">
        <v>60</v>
      </c>
      <c r="AP394" s="72">
        <f t="shared" ref="AP394:AP472" si="1283">IFERROR(IF(AO394=0,0,AO394-AN394),0)</f>
        <v>0</v>
      </c>
      <c r="AQ394" s="49">
        <f>_xlfn.IFNA(VLOOKUP($I394,'ประกาศราคาZ-Makro'!$A:$K,11,FALSE),0)</f>
        <v>0</v>
      </c>
      <c r="AR394" s="47">
        <v>37</v>
      </c>
      <c r="AS394" s="36">
        <v>37</v>
      </c>
      <c r="AT394" s="50">
        <f t="shared" si="981"/>
        <v>0</v>
      </c>
      <c r="AU394" s="49">
        <f>_xlfn.IFNA(VLOOKUP($I394,'ประกาศราคาZ-Makro'!$A:$L,12,FALSE),0)</f>
        <v>0</v>
      </c>
      <c r="AV394" s="47">
        <v>0</v>
      </c>
      <c r="AW394" s="36">
        <v>0</v>
      </c>
      <c r="AX394" s="50">
        <f t="shared" si="1223"/>
        <v>0</v>
      </c>
      <c r="AY394" s="49">
        <f>_xlfn.IFNA(VLOOKUP($I394,'ประกาศราคาZ-Makro'!$A:$M,13,FALSE),0)</f>
        <v>0</v>
      </c>
      <c r="AZ394" s="47">
        <v>0</v>
      </c>
      <c r="BA394" s="36">
        <v>0</v>
      </c>
      <c r="BB394" s="50">
        <f t="shared" si="1103"/>
        <v>0</v>
      </c>
      <c r="BC394" s="76"/>
      <c r="BD394" s="2"/>
    </row>
    <row r="395" spans="1:56" x14ac:dyDescent="0.4">
      <c r="A395" s="2" t="s">
        <v>1038</v>
      </c>
      <c r="B395" s="2" t="s">
        <v>1035</v>
      </c>
      <c r="C395" s="2" t="s">
        <v>1049</v>
      </c>
      <c r="D395" s="2" t="s">
        <v>1070</v>
      </c>
      <c r="E395" s="45" t="s">
        <v>794</v>
      </c>
      <c r="F395" s="46"/>
      <c r="G395" s="42" t="s">
        <v>795</v>
      </c>
      <c r="H395" s="34" t="s">
        <v>43</v>
      </c>
      <c r="I395" s="35"/>
      <c r="J395" s="56">
        <v>0</v>
      </c>
      <c r="K395" s="49">
        <f>_xlfn.IFNA(VLOOKUP($I395,'ประกาศราคาZ-Makro'!$A:$K,4,FALSE),0)</f>
        <v>0</v>
      </c>
      <c r="L395" s="47">
        <v>54</v>
      </c>
      <c r="M395" s="63">
        <v>56</v>
      </c>
      <c r="N395" s="50">
        <f t="shared" si="923"/>
        <v>2</v>
      </c>
      <c r="O395" s="49">
        <f>_xlfn.IFNA(VLOOKUP($I395,'ประกาศราคาZ-Makro'!$A:$K,5,FALSE),0)</f>
        <v>0</v>
      </c>
      <c r="P395" s="47">
        <v>0</v>
      </c>
      <c r="Q395" s="63">
        <v>0</v>
      </c>
      <c r="R395" s="50">
        <f t="shared" si="979"/>
        <v>0</v>
      </c>
      <c r="S395" s="49">
        <f>_xlfn.IFNA(VLOOKUP($I395,'ประกาศราคาZ-Makro'!$A:$K,6,FALSE),0)</f>
        <v>0</v>
      </c>
      <c r="T395" s="47">
        <v>0</v>
      </c>
      <c r="U395" s="63">
        <v>0</v>
      </c>
      <c r="V395" s="50">
        <f t="shared" si="1007"/>
        <v>0</v>
      </c>
      <c r="W395" s="49">
        <f>_xlfn.IFNA(VLOOKUP($I395,'ประกาศราคาZ-Makro'!$A:$K,7,FALSE),0)</f>
        <v>0</v>
      </c>
      <c r="X395" s="47">
        <v>0</v>
      </c>
      <c r="Y395" s="63">
        <v>0</v>
      </c>
      <c r="Z395" s="50">
        <f t="shared" si="936"/>
        <v>0</v>
      </c>
      <c r="AA395" s="49">
        <f>_xlfn.IFNA(VLOOKUP($I395,'ประกาศราคาZ-Makro'!$A:$K,8,FALSE),0)</f>
        <v>0</v>
      </c>
      <c r="AB395" s="47">
        <v>0</v>
      </c>
      <c r="AC395" s="63">
        <v>0</v>
      </c>
      <c r="AD395" s="50">
        <f t="shared" si="937"/>
        <v>0</v>
      </c>
      <c r="AE395" s="49">
        <f>_xlfn.IFNA(VLOOKUP($I395,'ประกาศราคาZ-Makro'!$A:$K,9,FALSE),0)</f>
        <v>0</v>
      </c>
      <c r="AF395" s="47">
        <v>0</v>
      </c>
      <c r="AG395" s="63">
        <v>0</v>
      </c>
      <c r="AH395" s="50">
        <f t="shared" si="980"/>
        <v>0</v>
      </c>
      <c r="AI395" s="49">
        <f>_xlfn.IFNA(VLOOKUP($I395,'ประกาศราคาZ-Makro'!$A:$K,9,FALSE),0)</f>
        <v>0</v>
      </c>
      <c r="AJ395" s="47"/>
      <c r="AK395" s="63"/>
      <c r="AL395" s="50">
        <f t="shared" si="1282"/>
        <v>0</v>
      </c>
      <c r="AM395" s="49">
        <f>_xlfn.IFNA(VLOOKUP($I395,'ประกาศราคาZ-Makro'!$A:$K,10,FALSE),0)</f>
        <v>0</v>
      </c>
      <c r="AN395" s="47">
        <v>65</v>
      </c>
      <c r="AO395" s="36">
        <v>65</v>
      </c>
      <c r="AP395" s="72">
        <f t="shared" si="1283"/>
        <v>0</v>
      </c>
      <c r="AQ395" s="49">
        <f>_xlfn.IFNA(VLOOKUP($I395,'ประกาศราคาZ-Makro'!$A:$K,11,FALSE),0)</f>
        <v>0</v>
      </c>
      <c r="AR395" s="47">
        <v>0</v>
      </c>
      <c r="AS395" s="63">
        <v>0</v>
      </c>
      <c r="AT395" s="50">
        <f t="shared" si="981"/>
        <v>0</v>
      </c>
      <c r="AU395" s="49">
        <f>_xlfn.IFNA(VLOOKUP($I395,'ประกาศราคาZ-Makro'!$A:$L,12,FALSE),0)</f>
        <v>0</v>
      </c>
      <c r="AV395" s="47">
        <v>0</v>
      </c>
      <c r="AW395" s="63">
        <v>0</v>
      </c>
      <c r="AX395" s="50">
        <f t="shared" si="1223"/>
        <v>0</v>
      </c>
      <c r="AY395" s="49">
        <f>_xlfn.IFNA(VLOOKUP($I395,'ประกาศราคาZ-Makro'!$A:$M,13,FALSE),0)</f>
        <v>0</v>
      </c>
      <c r="AZ395" s="47">
        <v>0</v>
      </c>
      <c r="BA395" s="63">
        <v>0</v>
      </c>
      <c r="BB395" s="50">
        <f t="shared" si="1103"/>
        <v>0</v>
      </c>
      <c r="BC395" s="76"/>
      <c r="BD395" s="2"/>
    </row>
    <row r="396" spans="1:56" x14ac:dyDescent="0.4">
      <c r="A396" s="2" t="s">
        <v>1038</v>
      </c>
      <c r="B396" s="2" t="s">
        <v>1035</v>
      </c>
      <c r="C396" s="2" t="s">
        <v>1049</v>
      </c>
      <c r="D396" s="2" t="s">
        <v>1070</v>
      </c>
      <c r="E396" s="45" t="s">
        <v>846</v>
      </c>
      <c r="F396" s="73"/>
      <c r="G396" s="42" t="s">
        <v>847</v>
      </c>
      <c r="H396" s="48" t="s">
        <v>43</v>
      </c>
      <c r="I396" s="35"/>
      <c r="J396" s="56">
        <v>0</v>
      </c>
      <c r="K396" s="49">
        <f>_xlfn.IFNA(VLOOKUP($I396,'ประกาศราคาZ-Makro'!$A:$K,4,FALSE),0)</f>
        <v>0</v>
      </c>
      <c r="L396" s="47">
        <v>56</v>
      </c>
      <c r="M396" s="36">
        <v>58</v>
      </c>
      <c r="N396" s="50">
        <f t="shared" si="923"/>
        <v>2</v>
      </c>
      <c r="O396" s="49">
        <f>_xlfn.IFNA(VLOOKUP($I396,'ประกาศราคาZ-Makro'!$A:$K,5,FALSE),0)</f>
        <v>0</v>
      </c>
      <c r="P396" s="47">
        <v>52</v>
      </c>
      <c r="Q396" s="36">
        <v>52</v>
      </c>
      <c r="R396" s="50">
        <f t="shared" si="979"/>
        <v>0</v>
      </c>
      <c r="S396" s="49">
        <f>_xlfn.IFNA(VLOOKUP($I396,'ประกาศราคาZ-Makro'!$A:$K,6,FALSE),0)</f>
        <v>0</v>
      </c>
      <c r="T396" s="47">
        <v>47</v>
      </c>
      <c r="U396" s="36">
        <v>50</v>
      </c>
      <c r="V396" s="50">
        <f t="shared" si="1007"/>
        <v>3</v>
      </c>
      <c r="W396" s="49">
        <f>_xlfn.IFNA(VLOOKUP($I396,'ประกาศราคาZ-Makro'!$A:$K,7,FALSE),0)</f>
        <v>0</v>
      </c>
      <c r="X396" s="47">
        <v>69</v>
      </c>
      <c r="Y396" s="36">
        <v>73</v>
      </c>
      <c r="Z396" s="50">
        <f t="shared" si="936"/>
        <v>4</v>
      </c>
      <c r="AA396" s="49">
        <f>_xlfn.IFNA(VLOOKUP($I396,'ประกาศราคาZ-Makro'!$A:$K,8,FALSE),0)</f>
        <v>0</v>
      </c>
      <c r="AB396" s="47">
        <v>69</v>
      </c>
      <c r="AC396" s="36">
        <v>73</v>
      </c>
      <c r="AD396" s="50">
        <f t="shared" si="937"/>
        <v>4</v>
      </c>
      <c r="AE396" s="49">
        <f>_xlfn.IFNA(VLOOKUP($I396,'ประกาศราคาZ-Makro'!$A:$K,9,FALSE),0)</f>
        <v>0</v>
      </c>
      <c r="AF396" s="47">
        <v>67</v>
      </c>
      <c r="AG396" s="36">
        <v>67</v>
      </c>
      <c r="AH396" s="50">
        <f t="shared" si="980"/>
        <v>0</v>
      </c>
      <c r="AI396" s="49">
        <f>_xlfn.IFNA(VLOOKUP($I396,'ประกาศราคาZ-Makro'!$A:$K,9,FALSE),0)</f>
        <v>0</v>
      </c>
      <c r="AJ396" s="47"/>
      <c r="AK396" s="36"/>
      <c r="AL396" s="50">
        <f t="shared" si="1282"/>
        <v>0</v>
      </c>
      <c r="AM396" s="49">
        <f>_xlfn.IFNA(VLOOKUP($I396,'ประกาศราคาZ-Makro'!$A:$K,10,FALSE),0)</f>
        <v>0</v>
      </c>
      <c r="AN396" s="47">
        <v>68</v>
      </c>
      <c r="AO396" s="36">
        <v>68</v>
      </c>
      <c r="AP396" s="72">
        <f t="shared" si="1283"/>
        <v>0</v>
      </c>
      <c r="AQ396" s="49">
        <f>_xlfn.IFNA(VLOOKUP($I396,'ประกาศราคาZ-Makro'!$A:$K,11,FALSE),0)</f>
        <v>0</v>
      </c>
      <c r="AR396" s="47">
        <v>78</v>
      </c>
      <c r="AS396" s="36">
        <v>78</v>
      </c>
      <c r="AT396" s="50">
        <f t="shared" si="981"/>
        <v>0</v>
      </c>
      <c r="AU396" s="49">
        <f>_xlfn.IFNA(VLOOKUP($I396,'ประกาศราคาZ-Makro'!$A:$L,12,FALSE),0)</f>
        <v>0</v>
      </c>
      <c r="AV396" s="47">
        <v>47</v>
      </c>
      <c r="AW396" s="36">
        <v>50</v>
      </c>
      <c r="AX396" s="50">
        <f t="shared" si="1223"/>
        <v>3</v>
      </c>
      <c r="AY396" s="49">
        <f>_xlfn.IFNA(VLOOKUP($I396,'ประกาศราคาZ-Makro'!$A:$M,13,FALSE),0)</f>
        <v>0</v>
      </c>
      <c r="AZ396" s="47">
        <v>47</v>
      </c>
      <c r="BA396" s="36">
        <v>50</v>
      </c>
      <c r="BB396" s="50">
        <f t="shared" si="1103"/>
        <v>3</v>
      </c>
      <c r="BC396" s="76"/>
      <c r="BD396" s="2"/>
    </row>
    <row r="397" spans="1:56" x14ac:dyDescent="0.4">
      <c r="A397" s="2" t="s">
        <v>1038</v>
      </c>
      <c r="B397" s="2" t="s">
        <v>1035</v>
      </c>
      <c r="C397" s="2" t="s">
        <v>1037</v>
      </c>
      <c r="D397" s="2" t="s">
        <v>1040</v>
      </c>
      <c r="E397" s="45" t="s">
        <v>1650</v>
      </c>
      <c r="F397" s="73" t="s">
        <v>51</v>
      </c>
      <c r="G397" s="42" t="s">
        <v>1651</v>
      </c>
      <c r="H397" s="48" t="s">
        <v>43</v>
      </c>
      <c r="I397" s="35"/>
      <c r="J397" s="56">
        <v>0</v>
      </c>
      <c r="K397" s="49">
        <f>_xlfn.IFNA(VLOOKUP($I397,'ประกาศราคาZ-Makro'!$A:$K,4,FALSE),0)</f>
        <v>0</v>
      </c>
      <c r="L397" s="47">
        <v>0</v>
      </c>
      <c r="M397" s="36">
        <v>0</v>
      </c>
      <c r="N397" s="50">
        <f t="shared" ref="N397" si="1284">IFERROR(IF(M397=0,0,M397-L397),0)</f>
        <v>0</v>
      </c>
      <c r="O397" s="49">
        <f>_xlfn.IFNA(VLOOKUP($I397,'ประกาศราคาZ-Makro'!$A:$K,5,FALSE),0)</f>
        <v>0</v>
      </c>
      <c r="P397" s="47">
        <v>0</v>
      </c>
      <c r="Q397" s="36">
        <v>0</v>
      </c>
      <c r="R397" s="50">
        <f t="shared" ref="R397" si="1285">IFERROR(IF(Q397=0,0,Q397-P397),0)</f>
        <v>0</v>
      </c>
      <c r="S397" s="49">
        <f>_xlfn.IFNA(VLOOKUP($I397,'ประกาศราคาZ-Makro'!$A:$K,6,FALSE),0)</f>
        <v>0</v>
      </c>
      <c r="T397" s="47">
        <v>46</v>
      </c>
      <c r="U397" s="36">
        <v>49</v>
      </c>
      <c r="V397" s="50">
        <f t="shared" ref="V397" si="1286">IFERROR(IF(U397=0,0,U397-T397),0)</f>
        <v>3</v>
      </c>
      <c r="W397" s="49">
        <f>_xlfn.IFNA(VLOOKUP($I397,'ประกาศราคาZ-Makro'!$A:$K,7,FALSE),0)</f>
        <v>0</v>
      </c>
      <c r="X397" s="47">
        <v>0</v>
      </c>
      <c r="Y397" s="36">
        <v>0</v>
      </c>
      <c r="Z397" s="50">
        <f t="shared" ref="Z397" si="1287">IFERROR(IF(Y397=0,0,Y397-X397),0)</f>
        <v>0</v>
      </c>
      <c r="AA397" s="49">
        <f>_xlfn.IFNA(VLOOKUP($I397,'ประกาศราคาZ-Makro'!$A:$K,8,FALSE),0)</f>
        <v>0</v>
      </c>
      <c r="AB397" s="47">
        <v>0</v>
      </c>
      <c r="AC397" s="36">
        <v>0</v>
      </c>
      <c r="AD397" s="50">
        <f t="shared" ref="AD397" si="1288">IFERROR(IF(AC397=0,0,AC397-AB397),0)</f>
        <v>0</v>
      </c>
      <c r="AE397" s="49">
        <f>_xlfn.IFNA(VLOOKUP($I397,'ประกาศราคาZ-Makro'!$A:$K,9,FALSE),0)</f>
        <v>0</v>
      </c>
      <c r="AF397" s="47">
        <v>0</v>
      </c>
      <c r="AG397" s="36">
        <v>0</v>
      </c>
      <c r="AH397" s="50">
        <f t="shared" ref="AH397" si="1289">IFERROR(IF(AG397=0,0,AG397-AF397),0)</f>
        <v>0</v>
      </c>
      <c r="AI397" s="49">
        <f>_xlfn.IFNA(VLOOKUP($I397,'ประกาศราคาZ-Makro'!$A:$K,9,FALSE),0)</f>
        <v>0</v>
      </c>
      <c r="AJ397" s="47"/>
      <c r="AK397" s="36"/>
      <c r="AL397" s="50">
        <f t="shared" si="1282"/>
        <v>0</v>
      </c>
      <c r="AM397" s="49">
        <f>_xlfn.IFNA(VLOOKUP($I397,'ประกาศราคาZ-Makro'!$A:$K,10,FALSE),0)</f>
        <v>0</v>
      </c>
      <c r="AN397" s="47">
        <v>0</v>
      </c>
      <c r="AO397" s="36">
        <v>0</v>
      </c>
      <c r="AP397" s="72">
        <f t="shared" si="1283"/>
        <v>0</v>
      </c>
      <c r="AQ397" s="49">
        <f>_xlfn.IFNA(VLOOKUP($I397,'ประกาศราคาZ-Makro'!$A:$K,11,FALSE),0)</f>
        <v>0</v>
      </c>
      <c r="AR397" s="47">
        <v>78</v>
      </c>
      <c r="AS397" s="36">
        <v>78</v>
      </c>
      <c r="AT397" s="50">
        <f t="shared" ref="AT397" si="1290">IFERROR(IF(AS397=0,0,AS397-AR397),0)</f>
        <v>0</v>
      </c>
      <c r="AU397" s="49">
        <f>_xlfn.IFNA(VLOOKUP($I397,'ประกาศราคาZ-Makro'!$A:$L,12,FALSE),0)</f>
        <v>0</v>
      </c>
      <c r="AV397" s="47">
        <v>0</v>
      </c>
      <c r="AW397" s="36">
        <v>0</v>
      </c>
      <c r="AX397" s="50">
        <f t="shared" si="1223"/>
        <v>0</v>
      </c>
      <c r="AY397" s="49">
        <f>_xlfn.IFNA(VLOOKUP($I397,'ประกาศราคาZ-Makro'!$A:$M,13,FALSE),0)</f>
        <v>0</v>
      </c>
      <c r="AZ397" s="47">
        <v>0</v>
      </c>
      <c r="BA397" s="36">
        <v>0</v>
      </c>
      <c r="BB397" s="50">
        <f t="shared" si="1103"/>
        <v>0</v>
      </c>
      <c r="BC397" s="76"/>
      <c r="BD397" s="2"/>
    </row>
    <row r="398" spans="1:56" x14ac:dyDescent="0.4">
      <c r="A398" s="2" t="s">
        <v>1038</v>
      </c>
      <c r="B398" s="2" t="s">
        <v>1035</v>
      </c>
      <c r="C398" s="2" t="s">
        <v>1049</v>
      </c>
      <c r="D398" s="2" t="s">
        <v>1071</v>
      </c>
      <c r="E398" s="45" t="s">
        <v>277</v>
      </c>
      <c r="F398" s="46"/>
      <c r="G398" s="41" t="s">
        <v>278</v>
      </c>
      <c r="H398" s="48" t="s">
        <v>43</v>
      </c>
      <c r="I398" s="35"/>
      <c r="J398" s="56">
        <v>0</v>
      </c>
      <c r="K398" s="49">
        <f>_xlfn.IFNA(VLOOKUP($I398,'ประกาศราคาZ-Makro'!$A:$K,4,FALSE),0)</f>
        <v>0</v>
      </c>
      <c r="L398" s="47">
        <v>49</v>
      </c>
      <c r="M398" s="36">
        <v>49</v>
      </c>
      <c r="N398" s="50">
        <f t="shared" si="923"/>
        <v>0</v>
      </c>
      <c r="O398" s="49">
        <f>_xlfn.IFNA(VLOOKUP($I398,'ประกาศราคาZ-Makro'!$A:$K,5,FALSE),0)</f>
        <v>0</v>
      </c>
      <c r="P398" s="47">
        <v>63</v>
      </c>
      <c r="Q398" s="36">
        <v>66</v>
      </c>
      <c r="R398" s="50">
        <f t="shared" si="979"/>
        <v>3</v>
      </c>
      <c r="S398" s="49">
        <f>_xlfn.IFNA(VLOOKUP($I398,'ประกาศราคาZ-Makro'!$A:$K,6,FALSE),0)</f>
        <v>0</v>
      </c>
      <c r="T398" s="47">
        <v>61</v>
      </c>
      <c r="U398" s="36">
        <v>61</v>
      </c>
      <c r="V398" s="50">
        <f t="shared" si="1007"/>
        <v>0</v>
      </c>
      <c r="W398" s="49">
        <f>_xlfn.IFNA(VLOOKUP($I398,'ประกาศราคาZ-Makro'!$A:$K,7,FALSE),0)</f>
        <v>0</v>
      </c>
      <c r="X398" s="47">
        <v>65</v>
      </c>
      <c r="Y398" s="36">
        <v>65</v>
      </c>
      <c r="Z398" s="50">
        <f t="shared" si="936"/>
        <v>0</v>
      </c>
      <c r="AA398" s="49">
        <f>_xlfn.IFNA(VLOOKUP($I398,'ประกาศราคาZ-Makro'!$A:$K,8,FALSE),0)</f>
        <v>0</v>
      </c>
      <c r="AB398" s="47">
        <v>65</v>
      </c>
      <c r="AC398" s="36">
        <v>65</v>
      </c>
      <c r="AD398" s="50">
        <f t="shared" si="937"/>
        <v>0</v>
      </c>
      <c r="AE398" s="49">
        <f>_xlfn.IFNA(VLOOKUP($I398,'ประกาศราคาZ-Makro'!$A:$K,9,FALSE),0)</f>
        <v>0</v>
      </c>
      <c r="AF398" s="47">
        <v>91</v>
      </c>
      <c r="AG398" s="36">
        <v>91</v>
      </c>
      <c r="AH398" s="50">
        <f t="shared" si="980"/>
        <v>0</v>
      </c>
      <c r="AI398" s="49">
        <f>_xlfn.IFNA(VLOOKUP($I398,'ประกาศราคาZ-Makro'!$A:$K,9,FALSE),0)</f>
        <v>0</v>
      </c>
      <c r="AJ398" s="47"/>
      <c r="AK398" s="36"/>
      <c r="AL398" s="50">
        <f t="shared" si="1282"/>
        <v>0</v>
      </c>
      <c r="AM398" s="49">
        <f>_xlfn.IFNA(VLOOKUP($I398,'ประกาศราคาZ-Makro'!$A:$K,10,FALSE),0)</f>
        <v>0</v>
      </c>
      <c r="AN398" s="47">
        <v>65</v>
      </c>
      <c r="AO398" s="36">
        <v>65</v>
      </c>
      <c r="AP398" s="72">
        <f t="shared" si="1283"/>
        <v>0</v>
      </c>
      <c r="AQ398" s="49">
        <f>_xlfn.IFNA(VLOOKUP($I398,'ประกาศราคาZ-Makro'!$A:$K,11,FALSE),0)</f>
        <v>0</v>
      </c>
      <c r="AR398" s="47">
        <v>61</v>
      </c>
      <c r="AS398" s="36">
        <v>61</v>
      </c>
      <c r="AT398" s="50">
        <f t="shared" si="981"/>
        <v>0</v>
      </c>
      <c r="AU398" s="49">
        <f>_xlfn.IFNA(VLOOKUP($I398,'ประกาศราคาZ-Makro'!$A:$L,12,FALSE),0)</f>
        <v>0</v>
      </c>
      <c r="AV398" s="47">
        <v>53</v>
      </c>
      <c r="AW398" s="36">
        <v>53</v>
      </c>
      <c r="AX398" s="50">
        <f t="shared" si="1223"/>
        <v>0</v>
      </c>
      <c r="AY398" s="49">
        <f>_xlfn.IFNA(VLOOKUP($I398,'ประกาศราคาZ-Makro'!$A:$M,13,FALSE),0)</f>
        <v>0</v>
      </c>
      <c r="AZ398" s="47">
        <v>52</v>
      </c>
      <c r="BA398" s="36">
        <v>52</v>
      </c>
      <c r="BB398" s="50">
        <f t="shared" si="1103"/>
        <v>0</v>
      </c>
      <c r="BC398" s="76"/>
      <c r="BD398" s="2"/>
    </row>
    <row r="399" spans="1:56" x14ac:dyDescent="0.4">
      <c r="A399" s="2" t="s">
        <v>1038</v>
      </c>
      <c r="B399" s="2" t="s">
        <v>1035</v>
      </c>
      <c r="C399" s="2" t="s">
        <v>1049</v>
      </c>
      <c r="D399" s="2" t="s">
        <v>1071</v>
      </c>
      <c r="E399" s="45" t="s">
        <v>1925</v>
      </c>
      <c r="F399" s="73"/>
      <c r="G399" s="42" t="s">
        <v>1926</v>
      </c>
      <c r="H399" s="48" t="s">
        <v>43</v>
      </c>
      <c r="I399" s="35"/>
      <c r="J399" s="56">
        <v>0</v>
      </c>
      <c r="K399" s="49">
        <f>_xlfn.IFNA(VLOOKUP($I399,'ประกาศราคาZ-Makro'!$A:$K,4,FALSE),0)</f>
        <v>0</v>
      </c>
      <c r="L399" s="47">
        <v>0</v>
      </c>
      <c r="M399" s="36">
        <v>0</v>
      </c>
      <c r="N399" s="50">
        <f t="shared" ref="N399" si="1291">IFERROR(IF(M399=0,0,M399-L399),0)</f>
        <v>0</v>
      </c>
      <c r="O399" s="49">
        <f>_xlfn.IFNA(VLOOKUP($I399,'ประกาศราคาZ-Makro'!$A:$K,5,FALSE),0)</f>
        <v>0</v>
      </c>
      <c r="P399" s="47">
        <v>0</v>
      </c>
      <c r="Q399" s="36">
        <v>0</v>
      </c>
      <c r="R399" s="50">
        <f t="shared" ref="R399" si="1292">IFERROR(IF(Q399=0,0,Q399-P399),0)</f>
        <v>0</v>
      </c>
      <c r="S399" s="49">
        <f>_xlfn.IFNA(VLOOKUP($I399,'ประกาศราคาZ-Makro'!$A:$K,6,FALSE),0)</f>
        <v>0</v>
      </c>
      <c r="T399" s="47">
        <v>0</v>
      </c>
      <c r="U399" s="36">
        <v>0</v>
      </c>
      <c r="V399" s="50">
        <f t="shared" ref="V399" si="1293">IFERROR(IF(U399=0,0,U399-T399),0)</f>
        <v>0</v>
      </c>
      <c r="W399" s="49">
        <f>_xlfn.IFNA(VLOOKUP($I399,'ประกาศราคาZ-Makro'!$A:$K,7,FALSE),0)</f>
        <v>0</v>
      </c>
      <c r="X399" s="47">
        <v>0</v>
      </c>
      <c r="Y399" s="36">
        <v>0</v>
      </c>
      <c r="Z399" s="50">
        <f t="shared" ref="Z399" si="1294">IFERROR(IF(Y399=0,0,Y399-X399),0)</f>
        <v>0</v>
      </c>
      <c r="AA399" s="49">
        <f>_xlfn.IFNA(VLOOKUP($I399,'ประกาศราคาZ-Makro'!$A:$K,8,FALSE),0)</f>
        <v>0</v>
      </c>
      <c r="AB399" s="47">
        <v>0</v>
      </c>
      <c r="AC399" s="36">
        <v>0</v>
      </c>
      <c r="AD399" s="50">
        <f t="shared" ref="AD399" si="1295">IFERROR(IF(AC399=0,0,AC399-AB399),0)</f>
        <v>0</v>
      </c>
      <c r="AE399" s="49">
        <f>_xlfn.IFNA(VLOOKUP($I399,'ประกาศราคาZ-Makro'!$A:$K,9,FALSE),0)</f>
        <v>0</v>
      </c>
      <c r="AF399" s="47">
        <v>0</v>
      </c>
      <c r="AG399" s="36">
        <v>0</v>
      </c>
      <c r="AH399" s="50">
        <f t="shared" ref="AH399" si="1296">IFERROR(IF(AG399=0,0,AG399-AF399),0)</f>
        <v>0</v>
      </c>
      <c r="AI399" s="49">
        <f>_xlfn.IFNA(VLOOKUP($I399,'ประกาศราคาZ-Makro'!$A:$K,9,FALSE),0)</f>
        <v>0</v>
      </c>
      <c r="AJ399" s="47"/>
      <c r="AK399" s="36"/>
      <c r="AL399" s="50">
        <f t="shared" si="1282"/>
        <v>0</v>
      </c>
      <c r="AM399" s="49">
        <f>_xlfn.IFNA(VLOOKUP($I399,'ประกาศราคาZ-Makro'!$A:$K,10,FALSE),0)</f>
        <v>0</v>
      </c>
      <c r="AN399" s="47">
        <v>0</v>
      </c>
      <c r="AO399" s="36">
        <v>0</v>
      </c>
      <c r="AP399" s="72">
        <f t="shared" ref="AP399" si="1297">IFERROR(IF(AO399=0,0,AO399-AN399),0)</f>
        <v>0</v>
      </c>
      <c r="AQ399" s="49">
        <f>_xlfn.IFNA(VLOOKUP($I399,'ประกาศราคาZ-Makro'!$A:$K,11,FALSE),0)</f>
        <v>0</v>
      </c>
      <c r="AR399" s="47">
        <v>0</v>
      </c>
      <c r="AS399" s="36">
        <v>0</v>
      </c>
      <c r="AT399" s="50">
        <f t="shared" ref="AT399" si="1298">IFERROR(IF(AS399=0,0,AS399-AR399),0)</f>
        <v>0</v>
      </c>
      <c r="AU399" s="49">
        <f>_xlfn.IFNA(VLOOKUP($I399,'ประกาศราคาZ-Makro'!$A:$L,12,FALSE),0)</f>
        <v>0</v>
      </c>
      <c r="AV399" s="47">
        <v>0</v>
      </c>
      <c r="AW399" s="36">
        <v>0</v>
      </c>
      <c r="AX399" s="50">
        <f t="shared" ref="AX399" si="1299">IFERROR(IF(AW399=0,0,AW399-AV399),0)</f>
        <v>0</v>
      </c>
      <c r="AY399" s="49">
        <f>_xlfn.IFNA(VLOOKUP($I399,'ประกาศราคาZ-Makro'!$A:$M,13,FALSE),0)</f>
        <v>0</v>
      </c>
      <c r="AZ399" s="47">
        <v>0</v>
      </c>
      <c r="BA399" s="36">
        <v>0</v>
      </c>
      <c r="BB399" s="50">
        <f t="shared" ref="BB399" si="1300">IFERROR(IF(BA399=0,0,BA399-AZ399),0)</f>
        <v>0</v>
      </c>
      <c r="BC399" s="76"/>
      <c r="BD399" s="2"/>
    </row>
    <row r="400" spans="1:56" x14ac:dyDescent="0.4">
      <c r="A400" s="2" t="s">
        <v>1038</v>
      </c>
      <c r="B400" s="2" t="s">
        <v>1035</v>
      </c>
      <c r="C400" s="2" t="s">
        <v>1049</v>
      </c>
      <c r="D400" s="2" t="s">
        <v>1071</v>
      </c>
      <c r="E400" s="45" t="s">
        <v>281</v>
      </c>
      <c r="F400" s="46"/>
      <c r="G400" s="42" t="s">
        <v>282</v>
      </c>
      <c r="H400" s="48" t="s">
        <v>43</v>
      </c>
      <c r="I400" s="35"/>
      <c r="J400" s="56">
        <v>0</v>
      </c>
      <c r="K400" s="49">
        <f>_xlfn.IFNA(VLOOKUP($I400,'ประกาศราคาZ-Makro'!$A:$K,4,FALSE),0)</f>
        <v>0</v>
      </c>
      <c r="L400" s="47">
        <v>53</v>
      </c>
      <c r="M400" s="36">
        <v>53</v>
      </c>
      <c r="N400" s="50">
        <f t="shared" si="923"/>
        <v>0</v>
      </c>
      <c r="O400" s="49">
        <f>_xlfn.IFNA(VLOOKUP($I400,'ประกาศราคาZ-Makro'!$A:$K,5,FALSE),0)</f>
        <v>0</v>
      </c>
      <c r="P400" s="47">
        <v>0</v>
      </c>
      <c r="Q400" s="36">
        <v>0</v>
      </c>
      <c r="R400" s="50">
        <f t="shared" si="979"/>
        <v>0</v>
      </c>
      <c r="S400" s="49">
        <f>_xlfn.IFNA(VLOOKUP($I400,'ประกาศราคาZ-Makro'!$A:$K,6,FALSE),0)</f>
        <v>0</v>
      </c>
      <c r="T400" s="47">
        <v>53</v>
      </c>
      <c r="U400" s="36">
        <v>53</v>
      </c>
      <c r="V400" s="50">
        <f t="shared" si="1007"/>
        <v>0</v>
      </c>
      <c r="W400" s="49">
        <f>_xlfn.IFNA(VLOOKUP($I400,'ประกาศราคาZ-Makro'!$A:$K,7,FALSE),0)</f>
        <v>0</v>
      </c>
      <c r="X400" s="47">
        <v>60</v>
      </c>
      <c r="Y400" s="36">
        <v>60</v>
      </c>
      <c r="Z400" s="50">
        <f t="shared" si="936"/>
        <v>0</v>
      </c>
      <c r="AA400" s="49">
        <f>_xlfn.IFNA(VLOOKUP($I400,'ประกาศราคาZ-Makro'!$A:$K,8,FALSE),0)</f>
        <v>0</v>
      </c>
      <c r="AB400" s="47">
        <v>60</v>
      </c>
      <c r="AC400" s="36">
        <v>60</v>
      </c>
      <c r="AD400" s="50">
        <f t="shared" si="937"/>
        <v>0</v>
      </c>
      <c r="AE400" s="49">
        <f>_xlfn.IFNA(VLOOKUP($I400,'ประกาศราคาZ-Makro'!$A:$K,9,FALSE),0)</f>
        <v>0</v>
      </c>
      <c r="AF400" s="47" t="s">
        <v>1090</v>
      </c>
      <c r="AG400" s="36" t="s">
        <v>1090</v>
      </c>
      <c r="AH400" s="50">
        <f t="shared" si="980"/>
        <v>0</v>
      </c>
      <c r="AI400" s="49">
        <f>_xlfn.IFNA(VLOOKUP($I400,'ประกาศราคาZ-Makro'!$A:$K,9,FALSE),0)</f>
        <v>0</v>
      </c>
      <c r="AJ400" s="47"/>
      <c r="AK400" s="36"/>
      <c r="AL400" s="50">
        <f t="shared" si="1282"/>
        <v>0</v>
      </c>
      <c r="AM400" s="49">
        <f>_xlfn.IFNA(VLOOKUP($I400,'ประกาศราคาZ-Makro'!$A:$K,10,FALSE),0)</f>
        <v>0</v>
      </c>
      <c r="AN400" s="47">
        <v>65</v>
      </c>
      <c r="AO400" s="36">
        <v>65</v>
      </c>
      <c r="AP400" s="72">
        <f t="shared" si="1283"/>
        <v>0</v>
      </c>
      <c r="AQ400" s="49">
        <f>_xlfn.IFNA(VLOOKUP($I400,'ประกาศราคาZ-Makro'!$A:$K,11,FALSE),0)</f>
        <v>0</v>
      </c>
      <c r="AR400" s="47">
        <v>0</v>
      </c>
      <c r="AS400" s="36">
        <v>0</v>
      </c>
      <c r="AT400" s="50">
        <f t="shared" si="981"/>
        <v>0</v>
      </c>
      <c r="AU400" s="49">
        <f>_xlfn.IFNA(VLOOKUP($I400,'ประกาศราคาZ-Makro'!$A:$L,12,FALSE),0)</f>
        <v>0</v>
      </c>
      <c r="AV400" s="47">
        <v>52</v>
      </c>
      <c r="AW400" s="36">
        <v>52</v>
      </c>
      <c r="AX400" s="50">
        <f t="shared" si="1223"/>
        <v>0</v>
      </c>
      <c r="AY400" s="49">
        <f>_xlfn.IFNA(VLOOKUP($I400,'ประกาศราคาZ-Makro'!$A:$M,13,FALSE),0)</f>
        <v>0</v>
      </c>
      <c r="AZ400" s="47">
        <v>52</v>
      </c>
      <c r="BA400" s="36">
        <v>52</v>
      </c>
      <c r="BB400" s="50">
        <f t="shared" si="1103"/>
        <v>0</v>
      </c>
      <c r="BC400" s="76"/>
      <c r="BD400" s="2"/>
    </row>
    <row r="401" spans="1:59" x14ac:dyDescent="0.4">
      <c r="A401" s="2" t="s">
        <v>1038</v>
      </c>
      <c r="B401" s="2" t="s">
        <v>1035</v>
      </c>
      <c r="C401" s="2" t="s">
        <v>1049</v>
      </c>
      <c r="D401" s="2" t="s">
        <v>1071</v>
      </c>
      <c r="E401" s="45" t="s">
        <v>279</v>
      </c>
      <c r="F401" s="46"/>
      <c r="G401" s="42" t="s">
        <v>280</v>
      </c>
      <c r="H401" s="48" t="s">
        <v>43</v>
      </c>
      <c r="I401" s="35"/>
      <c r="J401" s="56">
        <v>0</v>
      </c>
      <c r="K401" s="49">
        <f>_xlfn.IFNA(VLOOKUP($I401,'ประกาศราคาZ-Makro'!$A:$K,4,FALSE),0)</f>
        <v>0</v>
      </c>
      <c r="L401" s="47">
        <v>62</v>
      </c>
      <c r="M401" s="36">
        <v>62</v>
      </c>
      <c r="N401" s="50">
        <f t="shared" ref="N401:N497" si="1301">IFERROR(IF(M401=0,0,M401-L401),0)</f>
        <v>0</v>
      </c>
      <c r="O401" s="49">
        <f>_xlfn.IFNA(VLOOKUP($I401,'ประกาศราคาZ-Makro'!$A:$K,5,FALSE),0)</f>
        <v>0</v>
      </c>
      <c r="P401" s="47">
        <v>0</v>
      </c>
      <c r="Q401" s="36">
        <v>0</v>
      </c>
      <c r="R401" s="50">
        <f t="shared" si="979"/>
        <v>0</v>
      </c>
      <c r="S401" s="49">
        <f>_xlfn.IFNA(VLOOKUP($I401,'ประกาศราคาZ-Makro'!$A:$K,6,FALSE),0)</f>
        <v>0</v>
      </c>
      <c r="T401" s="47">
        <v>56</v>
      </c>
      <c r="U401" s="36">
        <v>56</v>
      </c>
      <c r="V401" s="50">
        <f t="shared" si="1007"/>
        <v>0</v>
      </c>
      <c r="W401" s="49">
        <f>_xlfn.IFNA(VLOOKUP($I401,'ประกาศราคาZ-Makro'!$A:$K,7,FALSE),0)</f>
        <v>0</v>
      </c>
      <c r="X401" s="47">
        <v>0</v>
      </c>
      <c r="Y401" s="36">
        <v>0</v>
      </c>
      <c r="Z401" s="50">
        <f t="shared" si="936"/>
        <v>0</v>
      </c>
      <c r="AA401" s="49">
        <f>_xlfn.IFNA(VLOOKUP($I401,'ประกาศราคาZ-Makro'!$A:$K,8,FALSE),0)</f>
        <v>0</v>
      </c>
      <c r="AB401" s="47">
        <v>0</v>
      </c>
      <c r="AC401" s="36">
        <v>0</v>
      </c>
      <c r="AD401" s="50">
        <f t="shared" si="937"/>
        <v>0</v>
      </c>
      <c r="AE401" s="49">
        <f>_xlfn.IFNA(VLOOKUP($I401,'ประกาศราคาZ-Makro'!$A:$K,9,FALSE),0)</f>
        <v>0</v>
      </c>
      <c r="AF401" s="47">
        <v>0</v>
      </c>
      <c r="AG401" s="36">
        <v>0</v>
      </c>
      <c r="AH401" s="50">
        <f t="shared" si="980"/>
        <v>0</v>
      </c>
      <c r="AI401" s="49">
        <f>_xlfn.IFNA(VLOOKUP($I401,'ประกาศราคาZ-Makro'!$A:$K,9,FALSE),0)</f>
        <v>0</v>
      </c>
      <c r="AJ401" s="47"/>
      <c r="AK401" s="36"/>
      <c r="AL401" s="50">
        <f t="shared" si="1282"/>
        <v>0</v>
      </c>
      <c r="AM401" s="49">
        <f>_xlfn.IFNA(VLOOKUP($I401,'ประกาศราคาZ-Makro'!$A:$K,10,FALSE),0)</f>
        <v>0</v>
      </c>
      <c r="AN401" s="47">
        <v>0</v>
      </c>
      <c r="AO401" s="36">
        <v>0</v>
      </c>
      <c r="AP401" s="72">
        <f t="shared" si="1283"/>
        <v>0</v>
      </c>
      <c r="AQ401" s="49">
        <f>_xlfn.IFNA(VLOOKUP($I401,'ประกาศราคาZ-Makro'!$A:$K,11,FALSE),0)</f>
        <v>0</v>
      </c>
      <c r="AR401" s="47">
        <v>0</v>
      </c>
      <c r="AS401" s="36">
        <v>0</v>
      </c>
      <c r="AT401" s="50">
        <f t="shared" si="981"/>
        <v>0</v>
      </c>
      <c r="AU401" s="49">
        <f>_xlfn.IFNA(VLOOKUP($I401,'ประกาศราคาZ-Makro'!$A:$L,12,FALSE),0)</f>
        <v>0</v>
      </c>
      <c r="AV401" s="47">
        <v>49</v>
      </c>
      <c r="AW401" s="36">
        <v>49</v>
      </c>
      <c r="AX401" s="50">
        <f t="shared" si="1223"/>
        <v>0</v>
      </c>
      <c r="AY401" s="49">
        <f>_xlfn.IFNA(VLOOKUP($I401,'ประกาศราคาZ-Makro'!$A:$M,13,FALSE),0)</f>
        <v>0</v>
      </c>
      <c r="AZ401" s="47">
        <v>48</v>
      </c>
      <c r="BA401" s="36">
        <v>48</v>
      </c>
      <c r="BB401" s="50">
        <f t="shared" si="1103"/>
        <v>0</v>
      </c>
      <c r="BC401" s="76"/>
      <c r="BD401" s="2"/>
    </row>
    <row r="402" spans="1:59" x14ac:dyDescent="0.4">
      <c r="A402" s="2" t="s">
        <v>1038</v>
      </c>
      <c r="B402" s="2" t="s">
        <v>1035</v>
      </c>
      <c r="C402" s="2" t="s">
        <v>1049</v>
      </c>
      <c r="D402" s="2" t="s">
        <v>1071</v>
      </c>
      <c r="E402" s="45" t="s">
        <v>283</v>
      </c>
      <c r="F402" s="46"/>
      <c r="G402" s="42" t="s">
        <v>284</v>
      </c>
      <c r="H402" s="48" t="s">
        <v>43</v>
      </c>
      <c r="I402" s="35" t="s">
        <v>920</v>
      </c>
      <c r="J402" s="56" t="s">
        <v>921</v>
      </c>
      <c r="K402" s="49">
        <f>_xlfn.IFNA(VLOOKUP($I402,'ประกาศราคาZ-Makro'!$A:$K,4,FALSE),0)</f>
        <v>0</v>
      </c>
      <c r="L402" s="47">
        <v>51</v>
      </c>
      <c r="M402" s="36">
        <v>51</v>
      </c>
      <c r="N402" s="50">
        <f t="shared" si="1301"/>
        <v>0</v>
      </c>
      <c r="O402" s="49">
        <f>_xlfn.IFNA(VLOOKUP($I402,'ประกาศราคาZ-Makro'!$A:$K,5,FALSE),0)</f>
        <v>0</v>
      </c>
      <c r="P402" s="47">
        <v>65</v>
      </c>
      <c r="Q402" s="36">
        <v>68</v>
      </c>
      <c r="R402" s="50">
        <f t="shared" si="979"/>
        <v>3</v>
      </c>
      <c r="S402" s="49">
        <f>_xlfn.IFNA(VLOOKUP($I402,'ประกาศราคาZ-Makro'!$A:$K,6,FALSE),0)</f>
        <v>0</v>
      </c>
      <c r="T402" s="47">
        <v>56</v>
      </c>
      <c r="U402" s="36">
        <v>56</v>
      </c>
      <c r="V402" s="50">
        <f t="shared" si="1007"/>
        <v>0</v>
      </c>
      <c r="W402" s="49">
        <f>_xlfn.IFNA(VLOOKUP($I402,'ประกาศราคาZ-Makro'!$A:$K,7,FALSE),0)</f>
        <v>0</v>
      </c>
      <c r="X402" s="47">
        <v>67</v>
      </c>
      <c r="Y402" s="36">
        <v>67</v>
      </c>
      <c r="Z402" s="50">
        <f t="shared" ref="Z402:Z498" si="1302">IFERROR(IF(Y402=0,0,Y402-X402),0)</f>
        <v>0</v>
      </c>
      <c r="AA402" s="49">
        <f>_xlfn.IFNA(VLOOKUP($I402,'ประกาศราคาZ-Makro'!$A:$K,8,FALSE),0)</f>
        <v>0</v>
      </c>
      <c r="AB402" s="47">
        <v>67</v>
      </c>
      <c r="AC402" s="36">
        <v>67</v>
      </c>
      <c r="AD402" s="50">
        <f t="shared" ref="AD402:AD498" si="1303">IFERROR(IF(AC402=0,0,AC402-AB402),0)</f>
        <v>0</v>
      </c>
      <c r="AE402" s="49">
        <f>_xlfn.IFNA(VLOOKUP($I402,'ประกาศราคาZ-Makro'!$A:$K,9,FALSE),0)</f>
        <v>0</v>
      </c>
      <c r="AF402" s="47">
        <v>93</v>
      </c>
      <c r="AG402" s="36">
        <v>93</v>
      </c>
      <c r="AH402" s="50">
        <f t="shared" si="980"/>
        <v>0</v>
      </c>
      <c r="AI402" s="49">
        <f>_xlfn.IFNA(VLOOKUP($I402,'ประกาศราคาZ-Makro'!$A:$K,9,FALSE),0)</f>
        <v>0</v>
      </c>
      <c r="AJ402" s="47"/>
      <c r="AK402" s="36"/>
      <c r="AL402" s="50">
        <f t="shared" si="1282"/>
        <v>0</v>
      </c>
      <c r="AM402" s="49">
        <f>_xlfn.IFNA(VLOOKUP($I402,'ประกาศราคาZ-Makro'!$A:$K,10,FALSE),0)</f>
        <v>0</v>
      </c>
      <c r="AN402" s="47">
        <v>0</v>
      </c>
      <c r="AO402" s="36">
        <v>0</v>
      </c>
      <c r="AP402" s="72">
        <f t="shared" si="1283"/>
        <v>0</v>
      </c>
      <c r="AQ402" s="49">
        <f>_xlfn.IFNA(VLOOKUP($I402,'ประกาศราคาZ-Makro'!$A:$K,11,FALSE),0)</f>
        <v>0</v>
      </c>
      <c r="AR402" s="47">
        <v>63</v>
      </c>
      <c r="AS402" s="36">
        <v>63</v>
      </c>
      <c r="AT402" s="50">
        <f t="shared" si="981"/>
        <v>0</v>
      </c>
      <c r="AU402" s="49">
        <f>_xlfn.IFNA(VLOOKUP($I402,'ประกาศราคาZ-Makro'!$A:$L,12,FALSE),0)</f>
        <v>0</v>
      </c>
      <c r="AV402" s="47">
        <v>55</v>
      </c>
      <c r="AW402" s="36">
        <v>55</v>
      </c>
      <c r="AX402" s="50">
        <f t="shared" si="1223"/>
        <v>0</v>
      </c>
      <c r="AY402" s="49">
        <f>_xlfn.IFNA(VLOOKUP($I402,'ประกาศราคาZ-Makro'!$A:$M,13,FALSE),0)</f>
        <v>0</v>
      </c>
      <c r="AZ402" s="47">
        <v>54</v>
      </c>
      <c r="BA402" s="36">
        <v>54</v>
      </c>
      <c r="BB402" s="50">
        <f t="shared" si="1103"/>
        <v>0</v>
      </c>
      <c r="BC402" s="76"/>
      <c r="BD402" s="2"/>
    </row>
    <row r="403" spans="1:59" x14ac:dyDescent="0.4">
      <c r="A403" s="2" t="s">
        <v>1038</v>
      </c>
      <c r="B403" s="2" t="s">
        <v>1035</v>
      </c>
      <c r="C403" s="2" t="s">
        <v>1049</v>
      </c>
      <c r="D403" s="2" t="s">
        <v>1071</v>
      </c>
      <c r="E403" s="45" t="s">
        <v>285</v>
      </c>
      <c r="F403" s="46"/>
      <c r="G403" s="42" t="s">
        <v>286</v>
      </c>
      <c r="H403" s="48" t="s">
        <v>43</v>
      </c>
      <c r="I403" s="35"/>
      <c r="J403" s="56">
        <v>0</v>
      </c>
      <c r="K403" s="49">
        <f>_xlfn.IFNA(VLOOKUP($I403,'ประกาศราคาZ-Makro'!$A:$K,4,FALSE),0)</f>
        <v>0</v>
      </c>
      <c r="L403" s="47">
        <v>55</v>
      </c>
      <c r="M403" s="36">
        <v>55</v>
      </c>
      <c r="N403" s="50">
        <f t="shared" si="1301"/>
        <v>0</v>
      </c>
      <c r="O403" s="49">
        <f>_xlfn.IFNA(VLOOKUP($I403,'ประกาศราคาZ-Makro'!$A:$K,5,FALSE),0)</f>
        <v>0</v>
      </c>
      <c r="P403" s="47" t="s">
        <v>1090</v>
      </c>
      <c r="Q403" s="36" t="s">
        <v>1090</v>
      </c>
      <c r="R403" s="50">
        <f t="shared" ref="R403:R503" si="1304">IFERROR(IF(Q403=0,0,Q403-P403),0)</f>
        <v>0</v>
      </c>
      <c r="S403" s="49">
        <f>_xlfn.IFNA(VLOOKUP($I403,'ประกาศราคาZ-Makro'!$A:$K,6,FALSE),0)</f>
        <v>0</v>
      </c>
      <c r="T403" s="47">
        <v>56</v>
      </c>
      <c r="U403" s="36">
        <v>56</v>
      </c>
      <c r="V403" s="50">
        <f t="shared" si="1007"/>
        <v>0</v>
      </c>
      <c r="W403" s="49">
        <f>_xlfn.IFNA(VLOOKUP($I403,'ประกาศราคาZ-Makro'!$A:$K,7,FALSE),0)</f>
        <v>0</v>
      </c>
      <c r="X403" s="47">
        <v>63</v>
      </c>
      <c r="Y403" s="36">
        <v>63</v>
      </c>
      <c r="Z403" s="50">
        <f t="shared" si="1302"/>
        <v>0</v>
      </c>
      <c r="AA403" s="49">
        <f>_xlfn.IFNA(VLOOKUP($I403,'ประกาศราคาZ-Makro'!$A:$K,8,FALSE),0)</f>
        <v>0</v>
      </c>
      <c r="AB403" s="47">
        <v>63</v>
      </c>
      <c r="AC403" s="36">
        <v>63</v>
      </c>
      <c r="AD403" s="50">
        <f t="shared" si="1303"/>
        <v>0</v>
      </c>
      <c r="AE403" s="49">
        <f>_xlfn.IFNA(VLOOKUP($I403,'ประกาศราคาZ-Makro'!$A:$K,9,FALSE),0)</f>
        <v>0</v>
      </c>
      <c r="AF403" s="47" t="s">
        <v>1090</v>
      </c>
      <c r="AG403" s="36" t="s">
        <v>1090</v>
      </c>
      <c r="AH403" s="50">
        <f t="shared" ref="AH403:AH503" si="1305">IFERROR(IF(AG403=0,0,AG403-AF403),0)</f>
        <v>0</v>
      </c>
      <c r="AI403" s="49">
        <f>_xlfn.IFNA(VLOOKUP($I403,'ประกาศราคาZ-Makro'!$A:$K,9,FALSE),0)</f>
        <v>0</v>
      </c>
      <c r="AJ403" s="47"/>
      <c r="AK403" s="36"/>
      <c r="AL403" s="50">
        <f t="shared" si="1282"/>
        <v>0</v>
      </c>
      <c r="AM403" s="49">
        <f>_xlfn.IFNA(VLOOKUP($I403,'ประกาศราคาZ-Makro'!$A:$K,10,FALSE),0)</f>
        <v>0</v>
      </c>
      <c r="AN403" s="47">
        <v>0</v>
      </c>
      <c r="AO403" s="36">
        <v>0</v>
      </c>
      <c r="AP403" s="72">
        <f t="shared" si="1283"/>
        <v>0</v>
      </c>
      <c r="AQ403" s="49">
        <f>_xlfn.IFNA(VLOOKUP($I403,'ประกาศราคาZ-Makro'!$A:$K,11,FALSE),0)</f>
        <v>0</v>
      </c>
      <c r="AR403" s="47">
        <v>0</v>
      </c>
      <c r="AS403" s="36">
        <v>0</v>
      </c>
      <c r="AT403" s="50">
        <f t="shared" ref="AT403:AT503" si="1306">IFERROR(IF(AS403=0,0,AS403-AR403),0)</f>
        <v>0</v>
      </c>
      <c r="AU403" s="49">
        <f>_xlfn.IFNA(VLOOKUP($I403,'ประกาศราคาZ-Makro'!$A:$L,12,FALSE),0)</f>
        <v>0</v>
      </c>
      <c r="AV403" s="47">
        <v>55</v>
      </c>
      <c r="AW403" s="36">
        <v>55</v>
      </c>
      <c r="AX403" s="50">
        <f t="shared" si="1223"/>
        <v>0</v>
      </c>
      <c r="AY403" s="49">
        <f>_xlfn.IFNA(VLOOKUP($I403,'ประกาศราคาZ-Makro'!$A:$M,13,FALSE),0)</f>
        <v>0</v>
      </c>
      <c r="AZ403" s="47">
        <v>54</v>
      </c>
      <c r="BA403" s="36">
        <v>54</v>
      </c>
      <c r="BB403" s="50">
        <f t="shared" si="1103"/>
        <v>0</v>
      </c>
      <c r="BC403" s="76"/>
      <c r="BD403" s="2"/>
    </row>
    <row r="404" spans="1:59" x14ac:dyDescent="0.4">
      <c r="A404" s="2" t="s">
        <v>1038</v>
      </c>
      <c r="B404" s="2" t="s">
        <v>1035</v>
      </c>
      <c r="C404" s="2" t="s">
        <v>1049</v>
      </c>
      <c r="D404" s="2" t="s">
        <v>1071</v>
      </c>
      <c r="E404" s="45" t="s">
        <v>808</v>
      </c>
      <c r="F404" s="46"/>
      <c r="G404" s="42" t="s">
        <v>809</v>
      </c>
      <c r="H404" s="48" t="s">
        <v>43</v>
      </c>
      <c r="I404" s="35"/>
      <c r="J404" s="56">
        <v>0</v>
      </c>
      <c r="K404" s="49">
        <f>_xlfn.IFNA(VLOOKUP($I404,'ประกาศราคาZ-Makro'!$A:$K,4,FALSE),0)</f>
        <v>0</v>
      </c>
      <c r="L404" s="47">
        <v>49</v>
      </c>
      <c r="M404" s="63">
        <v>49</v>
      </c>
      <c r="N404" s="50">
        <f t="shared" si="1301"/>
        <v>0</v>
      </c>
      <c r="O404" s="49">
        <f>_xlfn.IFNA(VLOOKUP($I404,'ประกาศราคาZ-Makro'!$A:$K,5,FALSE),0)</f>
        <v>0</v>
      </c>
      <c r="P404" s="47">
        <v>0</v>
      </c>
      <c r="Q404" s="63">
        <v>0</v>
      </c>
      <c r="R404" s="50">
        <f t="shared" si="1304"/>
        <v>0</v>
      </c>
      <c r="S404" s="49">
        <f>_xlfn.IFNA(VLOOKUP($I404,'ประกาศราคาZ-Makro'!$A:$K,6,FALSE),0)</f>
        <v>0</v>
      </c>
      <c r="T404" s="47">
        <v>0</v>
      </c>
      <c r="U404" s="63">
        <v>0</v>
      </c>
      <c r="V404" s="50">
        <f t="shared" si="1007"/>
        <v>0</v>
      </c>
      <c r="W404" s="49">
        <f>_xlfn.IFNA(VLOOKUP($I404,'ประกาศราคาZ-Makro'!$A:$K,7,FALSE),0)</f>
        <v>0</v>
      </c>
      <c r="X404" s="47">
        <v>0</v>
      </c>
      <c r="Y404" s="63">
        <v>0</v>
      </c>
      <c r="Z404" s="50">
        <f t="shared" si="1302"/>
        <v>0</v>
      </c>
      <c r="AA404" s="49">
        <f>_xlfn.IFNA(VLOOKUP($I404,'ประกาศราคาZ-Makro'!$A:$K,8,FALSE),0)</f>
        <v>0</v>
      </c>
      <c r="AB404" s="47">
        <v>0</v>
      </c>
      <c r="AC404" s="63">
        <v>0</v>
      </c>
      <c r="AD404" s="50">
        <f t="shared" si="1303"/>
        <v>0</v>
      </c>
      <c r="AE404" s="49">
        <f>_xlfn.IFNA(VLOOKUP($I404,'ประกาศราคาZ-Makro'!$A:$K,9,FALSE),0)</f>
        <v>0</v>
      </c>
      <c r="AF404" s="47">
        <v>0</v>
      </c>
      <c r="AG404" s="63">
        <v>0</v>
      </c>
      <c r="AH404" s="50">
        <f t="shared" si="1305"/>
        <v>0</v>
      </c>
      <c r="AI404" s="49">
        <f>_xlfn.IFNA(VLOOKUP($I404,'ประกาศราคาZ-Makro'!$A:$K,9,FALSE),0)</f>
        <v>0</v>
      </c>
      <c r="AJ404" s="47"/>
      <c r="AK404" s="63"/>
      <c r="AL404" s="50">
        <f t="shared" si="1282"/>
        <v>0</v>
      </c>
      <c r="AM404" s="49">
        <f>_xlfn.IFNA(VLOOKUP($I404,'ประกาศราคาZ-Makro'!$A:$K,10,FALSE),0)</f>
        <v>0</v>
      </c>
      <c r="AN404" s="47">
        <v>65</v>
      </c>
      <c r="AO404" s="36">
        <v>65</v>
      </c>
      <c r="AP404" s="72">
        <f t="shared" si="1283"/>
        <v>0</v>
      </c>
      <c r="AQ404" s="49">
        <f>_xlfn.IFNA(VLOOKUP($I404,'ประกาศราคาZ-Makro'!$A:$K,11,FALSE),0)</f>
        <v>0</v>
      </c>
      <c r="AR404" s="47">
        <v>0</v>
      </c>
      <c r="AS404" s="63">
        <v>0</v>
      </c>
      <c r="AT404" s="50">
        <f t="shared" si="1306"/>
        <v>0</v>
      </c>
      <c r="AU404" s="49">
        <f>_xlfn.IFNA(VLOOKUP($I404,'ประกาศราคาZ-Makro'!$A:$L,12,FALSE),0)</f>
        <v>0</v>
      </c>
      <c r="AV404" s="47">
        <v>0</v>
      </c>
      <c r="AW404" s="63">
        <v>0</v>
      </c>
      <c r="AX404" s="50">
        <f t="shared" si="1223"/>
        <v>0</v>
      </c>
      <c r="AY404" s="49">
        <f>_xlfn.IFNA(VLOOKUP($I404,'ประกาศราคาZ-Makro'!$A:$M,13,FALSE),0)</f>
        <v>0</v>
      </c>
      <c r="AZ404" s="47">
        <v>0</v>
      </c>
      <c r="BA404" s="63">
        <v>0</v>
      </c>
      <c r="BB404" s="50">
        <f t="shared" si="1103"/>
        <v>0</v>
      </c>
      <c r="BC404" s="76"/>
      <c r="BD404" s="2"/>
    </row>
    <row r="405" spans="1:59" x14ac:dyDescent="0.4">
      <c r="A405" s="2" t="s">
        <v>1038</v>
      </c>
      <c r="B405" s="2" t="s">
        <v>1035</v>
      </c>
      <c r="C405" s="2" t="s">
        <v>1049</v>
      </c>
      <c r="D405" s="2" t="s">
        <v>1071</v>
      </c>
      <c r="E405" s="45" t="s">
        <v>886</v>
      </c>
      <c r="F405" s="46"/>
      <c r="G405" s="42" t="s">
        <v>887</v>
      </c>
      <c r="H405" s="48" t="s">
        <v>43</v>
      </c>
      <c r="I405" s="35"/>
      <c r="J405" s="56">
        <v>0</v>
      </c>
      <c r="K405" s="49">
        <f>_xlfn.IFNA(VLOOKUP($I405,'ประกาศราคาZ-Makro'!$A:$K,4,FALSE),0)</f>
        <v>0</v>
      </c>
      <c r="L405" s="47">
        <v>53</v>
      </c>
      <c r="M405" s="36">
        <v>53</v>
      </c>
      <c r="N405" s="50">
        <f t="shared" si="1301"/>
        <v>0</v>
      </c>
      <c r="O405" s="49">
        <f>_xlfn.IFNA(VLOOKUP($I405,'ประกาศราคาZ-Makro'!$A:$K,5,FALSE),0)</f>
        <v>0</v>
      </c>
      <c r="P405" s="47">
        <v>0</v>
      </c>
      <c r="Q405" s="36">
        <v>0</v>
      </c>
      <c r="R405" s="50">
        <f t="shared" si="1304"/>
        <v>0</v>
      </c>
      <c r="S405" s="49">
        <f>_xlfn.IFNA(VLOOKUP($I405,'ประกาศราคาZ-Makro'!$A:$K,6,FALSE),0)</f>
        <v>0</v>
      </c>
      <c r="T405" s="47">
        <v>0</v>
      </c>
      <c r="U405" s="36">
        <v>0</v>
      </c>
      <c r="V405" s="50">
        <f t="shared" si="1007"/>
        <v>0</v>
      </c>
      <c r="W405" s="49">
        <f>_xlfn.IFNA(VLOOKUP($I405,'ประกาศราคาZ-Makro'!$A:$K,7,FALSE),0)</f>
        <v>0</v>
      </c>
      <c r="X405" s="47">
        <v>60</v>
      </c>
      <c r="Y405" s="36">
        <v>60</v>
      </c>
      <c r="Z405" s="50">
        <f t="shared" si="1302"/>
        <v>0</v>
      </c>
      <c r="AA405" s="49">
        <f>_xlfn.IFNA(VLOOKUP($I405,'ประกาศราคาZ-Makro'!$A:$K,8,FALSE),0)</f>
        <v>0</v>
      </c>
      <c r="AB405" s="47">
        <v>60</v>
      </c>
      <c r="AC405" s="36">
        <v>60</v>
      </c>
      <c r="AD405" s="50">
        <f t="shared" si="1303"/>
        <v>0</v>
      </c>
      <c r="AE405" s="49">
        <f>_xlfn.IFNA(VLOOKUP($I405,'ประกาศราคาZ-Makro'!$A:$K,9,FALSE),0)</f>
        <v>0</v>
      </c>
      <c r="AF405" s="47">
        <v>0</v>
      </c>
      <c r="AG405" s="36">
        <v>0</v>
      </c>
      <c r="AH405" s="50">
        <f t="shared" si="1305"/>
        <v>0</v>
      </c>
      <c r="AI405" s="49">
        <f>_xlfn.IFNA(VLOOKUP($I405,'ประกาศราคาZ-Makro'!$A:$K,9,FALSE),0)</f>
        <v>0</v>
      </c>
      <c r="AJ405" s="47"/>
      <c r="AK405" s="36"/>
      <c r="AL405" s="50">
        <f t="shared" si="1282"/>
        <v>0</v>
      </c>
      <c r="AM405" s="49">
        <f>_xlfn.IFNA(VLOOKUP($I405,'ประกาศราคาZ-Makro'!$A:$K,10,FALSE),0)</f>
        <v>0</v>
      </c>
      <c r="AN405" s="47">
        <v>0</v>
      </c>
      <c r="AO405" s="36">
        <v>0</v>
      </c>
      <c r="AP405" s="72">
        <f t="shared" si="1283"/>
        <v>0</v>
      </c>
      <c r="AQ405" s="49">
        <f>_xlfn.IFNA(VLOOKUP($I405,'ประกาศราคาZ-Makro'!$A:$K,11,FALSE),0)</f>
        <v>0</v>
      </c>
      <c r="AR405" s="47">
        <v>0</v>
      </c>
      <c r="AS405" s="36">
        <v>0</v>
      </c>
      <c r="AT405" s="50">
        <f t="shared" si="1306"/>
        <v>0</v>
      </c>
      <c r="AU405" s="49">
        <f>_xlfn.IFNA(VLOOKUP($I405,'ประกาศราคาZ-Makro'!$A:$L,12,FALSE),0)</f>
        <v>0</v>
      </c>
      <c r="AV405" s="47">
        <v>52</v>
      </c>
      <c r="AW405" s="36">
        <v>52</v>
      </c>
      <c r="AX405" s="50">
        <f t="shared" si="1223"/>
        <v>0</v>
      </c>
      <c r="AY405" s="49">
        <f>_xlfn.IFNA(VLOOKUP($I405,'ประกาศราคาZ-Makro'!$A:$M,13,FALSE),0)</f>
        <v>0</v>
      </c>
      <c r="AZ405" s="47">
        <v>52</v>
      </c>
      <c r="BA405" s="36">
        <v>52</v>
      </c>
      <c r="BB405" s="50">
        <f t="shared" si="1103"/>
        <v>0</v>
      </c>
      <c r="BC405" s="76"/>
      <c r="BD405" s="2"/>
    </row>
    <row r="406" spans="1:59" x14ac:dyDescent="0.4">
      <c r="A406" s="2" t="s">
        <v>1038</v>
      </c>
      <c r="B406" s="2" t="s">
        <v>1035</v>
      </c>
      <c r="C406" s="2" t="s">
        <v>1049</v>
      </c>
      <c r="D406" s="2" t="s">
        <v>1053</v>
      </c>
      <c r="E406" s="45" t="s">
        <v>418</v>
      </c>
      <c r="F406" s="73" t="s">
        <v>414</v>
      </c>
      <c r="G406" s="41" t="s">
        <v>419</v>
      </c>
      <c r="H406" s="48" t="s">
        <v>43</v>
      </c>
      <c r="I406" s="35"/>
      <c r="J406" s="56">
        <v>0</v>
      </c>
      <c r="K406" s="49">
        <f>_xlfn.IFNA(VLOOKUP($I406,'ประกาศราคาZ-Makro'!$A:$K,4,FALSE),0)</f>
        <v>0</v>
      </c>
      <c r="L406" s="47">
        <v>72</v>
      </c>
      <c r="M406" s="36">
        <v>72</v>
      </c>
      <c r="N406" s="50">
        <f t="shared" si="1301"/>
        <v>0</v>
      </c>
      <c r="O406" s="49">
        <f>_xlfn.IFNA(VLOOKUP($I406,'ประกาศราคาZ-Makro'!$A:$K,5,FALSE),0)</f>
        <v>0</v>
      </c>
      <c r="P406" s="47">
        <v>72</v>
      </c>
      <c r="Q406" s="36">
        <v>74</v>
      </c>
      <c r="R406" s="50">
        <f t="shared" si="1304"/>
        <v>2</v>
      </c>
      <c r="S406" s="49">
        <f>_xlfn.IFNA(VLOOKUP($I406,'ประกาศราคาZ-Makro'!$A:$K,6,FALSE),0)</f>
        <v>0</v>
      </c>
      <c r="T406" s="47">
        <v>70</v>
      </c>
      <c r="U406" s="36">
        <v>73</v>
      </c>
      <c r="V406" s="50">
        <f t="shared" ref="V406:V507" si="1307">IFERROR(IF(U406=0,0,U406-T406),0)</f>
        <v>3</v>
      </c>
      <c r="W406" s="49">
        <f>_xlfn.IFNA(VLOOKUP($I406,'ประกาศราคาZ-Makro'!$A:$K,7,FALSE),0)</f>
        <v>0</v>
      </c>
      <c r="X406" s="47">
        <v>72</v>
      </c>
      <c r="Y406" s="36">
        <v>72</v>
      </c>
      <c r="Z406" s="50">
        <f t="shared" si="1302"/>
        <v>0</v>
      </c>
      <c r="AA406" s="49">
        <f>_xlfn.IFNA(VLOOKUP($I406,'ประกาศราคาZ-Makro'!$A:$K,8,FALSE),0)</f>
        <v>0</v>
      </c>
      <c r="AB406" s="47">
        <v>72</v>
      </c>
      <c r="AC406" s="36">
        <v>72</v>
      </c>
      <c r="AD406" s="50">
        <f t="shared" si="1303"/>
        <v>0</v>
      </c>
      <c r="AE406" s="49">
        <f>_xlfn.IFNA(VLOOKUP($I406,'ประกาศราคาZ-Makro'!$A:$K,9,FALSE),0)</f>
        <v>0</v>
      </c>
      <c r="AF406" s="47">
        <v>61</v>
      </c>
      <c r="AG406" s="36">
        <v>65</v>
      </c>
      <c r="AH406" s="50">
        <f t="shared" si="1305"/>
        <v>4</v>
      </c>
      <c r="AI406" s="49">
        <f>_xlfn.IFNA(VLOOKUP($I406,'ประกาศราคาZ-Makro'!$A:$K,9,FALSE),0)</f>
        <v>0</v>
      </c>
      <c r="AJ406" s="47"/>
      <c r="AK406" s="36"/>
      <c r="AL406" s="50">
        <f t="shared" si="1282"/>
        <v>0</v>
      </c>
      <c r="AM406" s="49">
        <f>_xlfn.IFNA(VLOOKUP($I406,'ประกาศราคาZ-Makro'!$A:$K,10,FALSE),0)</f>
        <v>0</v>
      </c>
      <c r="AN406" s="47">
        <v>79</v>
      </c>
      <c r="AO406" s="36">
        <v>79</v>
      </c>
      <c r="AP406" s="72">
        <f t="shared" si="1283"/>
        <v>0</v>
      </c>
      <c r="AQ406" s="49">
        <f>_xlfn.IFNA(VLOOKUP($I406,'ประกาศราคาZ-Makro'!$A:$K,11,FALSE),0)</f>
        <v>0</v>
      </c>
      <c r="AR406" s="47">
        <v>79</v>
      </c>
      <c r="AS406" s="36">
        <v>79</v>
      </c>
      <c r="AT406" s="50">
        <f t="shared" si="1306"/>
        <v>0</v>
      </c>
      <c r="AU406" s="49">
        <f>_xlfn.IFNA(VLOOKUP($I406,'ประกาศราคาZ-Makro'!$A:$L,12,FALSE),0)</f>
        <v>0</v>
      </c>
      <c r="AV406" s="47">
        <v>70</v>
      </c>
      <c r="AW406" s="36">
        <v>73</v>
      </c>
      <c r="AX406" s="50">
        <f t="shared" si="1223"/>
        <v>3</v>
      </c>
      <c r="AY406" s="49">
        <f>_xlfn.IFNA(VLOOKUP($I406,'ประกาศราคาZ-Makro'!$A:$M,13,FALSE),0)</f>
        <v>0</v>
      </c>
      <c r="AZ406" s="47">
        <v>70</v>
      </c>
      <c r="BA406" s="36">
        <v>73</v>
      </c>
      <c r="BB406" s="50">
        <f t="shared" si="1103"/>
        <v>3</v>
      </c>
      <c r="BC406" s="76"/>
      <c r="BD406" s="2"/>
    </row>
    <row r="407" spans="1:59" x14ac:dyDescent="0.4">
      <c r="A407" s="2" t="s">
        <v>1038</v>
      </c>
      <c r="B407" s="2" t="s">
        <v>1035</v>
      </c>
      <c r="C407" s="2" t="s">
        <v>1049</v>
      </c>
      <c r="D407" s="2" t="s">
        <v>1053</v>
      </c>
      <c r="E407" s="45" t="s">
        <v>420</v>
      </c>
      <c r="F407" s="73" t="s">
        <v>414</v>
      </c>
      <c r="G407" s="42" t="s">
        <v>421</v>
      </c>
      <c r="H407" s="48" t="s">
        <v>43</v>
      </c>
      <c r="I407" s="35"/>
      <c r="J407" s="56">
        <v>0</v>
      </c>
      <c r="K407" s="49">
        <f>_xlfn.IFNA(VLOOKUP($I407,'ประกาศราคาZ-Makro'!$A:$K,4,FALSE),0)</f>
        <v>0</v>
      </c>
      <c r="L407" s="47">
        <v>72</v>
      </c>
      <c r="M407" s="36">
        <v>72</v>
      </c>
      <c r="N407" s="50">
        <f t="shared" si="1301"/>
        <v>0</v>
      </c>
      <c r="O407" s="49">
        <f>_xlfn.IFNA(VLOOKUP($I407,'ประกาศราคาZ-Makro'!$A:$K,5,FALSE),0)</f>
        <v>0</v>
      </c>
      <c r="P407" s="47">
        <v>0</v>
      </c>
      <c r="Q407" s="36">
        <v>0</v>
      </c>
      <c r="R407" s="50">
        <f t="shared" si="1304"/>
        <v>0</v>
      </c>
      <c r="S407" s="49">
        <f>_xlfn.IFNA(VLOOKUP($I407,'ประกาศราคาZ-Makro'!$A:$K,6,FALSE),0)</f>
        <v>0</v>
      </c>
      <c r="T407" s="47">
        <v>0</v>
      </c>
      <c r="U407" s="36">
        <v>0</v>
      </c>
      <c r="V407" s="50">
        <f t="shared" si="1307"/>
        <v>0</v>
      </c>
      <c r="W407" s="49">
        <f>_xlfn.IFNA(VLOOKUP($I407,'ประกาศราคาZ-Makro'!$A:$K,7,FALSE),0)</f>
        <v>0</v>
      </c>
      <c r="X407" s="47">
        <v>0</v>
      </c>
      <c r="Y407" s="36">
        <v>0</v>
      </c>
      <c r="Z407" s="50">
        <f t="shared" si="1302"/>
        <v>0</v>
      </c>
      <c r="AA407" s="49">
        <f>_xlfn.IFNA(VLOOKUP($I407,'ประกาศราคาZ-Makro'!$A:$K,8,FALSE),0)</f>
        <v>0</v>
      </c>
      <c r="AB407" s="47">
        <v>0</v>
      </c>
      <c r="AC407" s="36">
        <v>0</v>
      </c>
      <c r="AD407" s="50">
        <f t="shared" si="1303"/>
        <v>0</v>
      </c>
      <c r="AE407" s="49">
        <f>_xlfn.IFNA(VLOOKUP($I407,'ประกาศราคาZ-Makro'!$A:$K,9,FALSE),0)</f>
        <v>0</v>
      </c>
      <c r="AF407" s="47">
        <v>0</v>
      </c>
      <c r="AG407" s="36">
        <v>0</v>
      </c>
      <c r="AH407" s="50">
        <f t="shared" si="1305"/>
        <v>0</v>
      </c>
      <c r="AI407" s="49">
        <f>_xlfn.IFNA(VLOOKUP($I407,'ประกาศราคาZ-Makro'!$A:$K,9,FALSE),0)</f>
        <v>0</v>
      </c>
      <c r="AJ407" s="47"/>
      <c r="AK407" s="36"/>
      <c r="AL407" s="50">
        <f t="shared" si="1282"/>
        <v>0</v>
      </c>
      <c r="AM407" s="49">
        <f>_xlfn.IFNA(VLOOKUP($I407,'ประกาศราคาZ-Makro'!$A:$K,10,FALSE),0)</f>
        <v>0</v>
      </c>
      <c r="AN407" s="47">
        <v>0</v>
      </c>
      <c r="AO407" s="36">
        <v>0</v>
      </c>
      <c r="AP407" s="72">
        <f t="shared" si="1283"/>
        <v>0</v>
      </c>
      <c r="AQ407" s="49">
        <f>_xlfn.IFNA(VLOOKUP($I407,'ประกาศราคาZ-Makro'!$A:$K,11,FALSE),0)</f>
        <v>0</v>
      </c>
      <c r="AR407" s="47">
        <v>79</v>
      </c>
      <c r="AS407" s="36">
        <v>79</v>
      </c>
      <c r="AT407" s="50">
        <f t="shared" si="1306"/>
        <v>0</v>
      </c>
      <c r="AU407" s="49">
        <f>_xlfn.IFNA(VLOOKUP($I407,'ประกาศราคาZ-Makro'!$A:$L,12,FALSE),0)</f>
        <v>0</v>
      </c>
      <c r="AV407" s="47">
        <v>70</v>
      </c>
      <c r="AW407" s="36">
        <v>73</v>
      </c>
      <c r="AX407" s="50">
        <f t="shared" si="1223"/>
        <v>3</v>
      </c>
      <c r="AY407" s="49">
        <f>_xlfn.IFNA(VLOOKUP($I407,'ประกาศราคาZ-Makro'!$A:$M,13,FALSE),0)</f>
        <v>0</v>
      </c>
      <c r="AZ407" s="47">
        <v>70</v>
      </c>
      <c r="BA407" s="36">
        <v>73</v>
      </c>
      <c r="BB407" s="50">
        <f t="shared" si="1103"/>
        <v>3</v>
      </c>
      <c r="BC407" s="76"/>
      <c r="BD407" s="2"/>
    </row>
    <row r="408" spans="1:59" x14ac:dyDescent="0.4">
      <c r="A408" s="2" t="s">
        <v>1038</v>
      </c>
      <c r="B408" s="2" t="s">
        <v>1035</v>
      </c>
      <c r="C408" s="2" t="s">
        <v>1049</v>
      </c>
      <c r="D408" s="2" t="s">
        <v>1053</v>
      </c>
      <c r="E408" s="45" t="s">
        <v>413</v>
      </c>
      <c r="F408" s="46" t="s">
        <v>414</v>
      </c>
      <c r="G408" s="37" t="s">
        <v>415</v>
      </c>
      <c r="H408" s="34" t="s">
        <v>43</v>
      </c>
      <c r="I408" s="35"/>
      <c r="J408" s="56">
        <v>0</v>
      </c>
      <c r="K408" s="49">
        <f>_xlfn.IFNA(VLOOKUP($I408,'ประกาศราคาZ-Makro'!$A:$K,4,FALSE),0)</f>
        <v>0</v>
      </c>
      <c r="L408" s="47">
        <v>0</v>
      </c>
      <c r="M408" s="36">
        <v>0</v>
      </c>
      <c r="N408" s="50">
        <f t="shared" si="1301"/>
        <v>0</v>
      </c>
      <c r="O408" s="49">
        <f>_xlfn.IFNA(VLOOKUP($I408,'ประกาศราคาZ-Makro'!$A:$K,5,FALSE),0)</f>
        <v>0</v>
      </c>
      <c r="P408" s="47">
        <v>0</v>
      </c>
      <c r="Q408" s="36">
        <v>0</v>
      </c>
      <c r="R408" s="50">
        <f t="shared" si="1304"/>
        <v>0</v>
      </c>
      <c r="S408" s="49">
        <f>_xlfn.IFNA(VLOOKUP($I408,'ประกาศราคาZ-Makro'!$A:$K,6,FALSE),0)</f>
        <v>0</v>
      </c>
      <c r="T408" s="47">
        <v>0</v>
      </c>
      <c r="U408" s="36">
        <v>0</v>
      </c>
      <c r="V408" s="50">
        <f t="shared" si="1307"/>
        <v>0</v>
      </c>
      <c r="W408" s="49">
        <f>_xlfn.IFNA(VLOOKUP($I408,'ประกาศราคาZ-Makro'!$A:$K,7,FALSE),0)</f>
        <v>0</v>
      </c>
      <c r="X408" s="47">
        <v>0</v>
      </c>
      <c r="Y408" s="36">
        <v>0</v>
      </c>
      <c r="Z408" s="50">
        <f t="shared" si="1302"/>
        <v>0</v>
      </c>
      <c r="AA408" s="49">
        <f>_xlfn.IFNA(VLOOKUP($I408,'ประกาศราคาZ-Makro'!$A:$K,8,FALSE),0)</f>
        <v>0</v>
      </c>
      <c r="AB408" s="47">
        <v>0</v>
      </c>
      <c r="AC408" s="36">
        <v>0</v>
      </c>
      <c r="AD408" s="50">
        <f t="shared" si="1303"/>
        <v>0</v>
      </c>
      <c r="AE408" s="49">
        <f>_xlfn.IFNA(VLOOKUP($I408,'ประกาศราคาZ-Makro'!$A:$K,9,FALSE),0)</f>
        <v>0</v>
      </c>
      <c r="AF408" s="47">
        <v>0</v>
      </c>
      <c r="AG408" s="36">
        <v>0</v>
      </c>
      <c r="AH408" s="50">
        <f t="shared" si="1305"/>
        <v>0</v>
      </c>
      <c r="AI408" s="49">
        <f>_xlfn.IFNA(VLOOKUP($I408,'ประกาศราคาZ-Makro'!$A:$K,9,FALSE),0)</f>
        <v>0</v>
      </c>
      <c r="AJ408" s="47"/>
      <c r="AK408" s="36"/>
      <c r="AL408" s="50">
        <f t="shared" si="1282"/>
        <v>0</v>
      </c>
      <c r="AM408" s="49">
        <f>_xlfn.IFNA(VLOOKUP($I408,'ประกาศราคาZ-Makro'!$A:$K,10,FALSE),0)</f>
        <v>0</v>
      </c>
      <c r="AN408" s="47">
        <v>0</v>
      </c>
      <c r="AO408" s="36">
        <v>0</v>
      </c>
      <c r="AP408" s="72">
        <f t="shared" si="1283"/>
        <v>0</v>
      </c>
      <c r="AQ408" s="49">
        <f>_xlfn.IFNA(VLOOKUP($I408,'ประกาศราคาZ-Makro'!$A:$K,11,FALSE),0)</f>
        <v>0</v>
      </c>
      <c r="AR408" s="47">
        <v>0</v>
      </c>
      <c r="AS408" s="36">
        <v>0</v>
      </c>
      <c r="AT408" s="50">
        <f t="shared" si="1306"/>
        <v>0</v>
      </c>
      <c r="AU408" s="49">
        <f>_xlfn.IFNA(VLOOKUP($I408,'ประกาศราคาZ-Makro'!$A:$L,12,FALSE),0)</f>
        <v>0</v>
      </c>
      <c r="AV408" s="47">
        <v>0</v>
      </c>
      <c r="AW408" s="36">
        <v>0</v>
      </c>
      <c r="AX408" s="50">
        <f t="shared" si="1223"/>
        <v>0</v>
      </c>
      <c r="AY408" s="49">
        <f>_xlfn.IFNA(VLOOKUP($I408,'ประกาศราคาZ-Makro'!$A:$M,13,FALSE),0)</f>
        <v>0</v>
      </c>
      <c r="AZ408" s="47">
        <v>0</v>
      </c>
      <c r="BA408" s="36">
        <v>0</v>
      </c>
      <c r="BB408" s="50">
        <f t="shared" si="1103"/>
        <v>0</v>
      </c>
      <c r="BC408" s="76"/>
      <c r="BD408" s="2"/>
    </row>
    <row r="409" spans="1:59" x14ac:dyDescent="0.4">
      <c r="A409" s="2" t="s">
        <v>1038</v>
      </c>
      <c r="B409" s="2" t="s">
        <v>1035</v>
      </c>
      <c r="C409" s="2" t="s">
        <v>1049</v>
      </c>
      <c r="D409" s="2" t="s">
        <v>1053</v>
      </c>
      <c r="E409" s="45" t="s">
        <v>416</v>
      </c>
      <c r="F409" s="46" t="s">
        <v>414</v>
      </c>
      <c r="G409" s="37" t="s">
        <v>417</v>
      </c>
      <c r="H409" s="34" t="s">
        <v>43</v>
      </c>
      <c r="I409" s="35"/>
      <c r="J409" s="56">
        <v>0</v>
      </c>
      <c r="K409" s="49">
        <f>_xlfn.IFNA(VLOOKUP($I409,'ประกาศราคาZ-Makro'!$A:$K,4,FALSE),0)</f>
        <v>0</v>
      </c>
      <c r="L409" s="47">
        <v>0</v>
      </c>
      <c r="M409" s="36">
        <v>0</v>
      </c>
      <c r="N409" s="50">
        <f t="shared" si="1301"/>
        <v>0</v>
      </c>
      <c r="O409" s="49">
        <f>_xlfn.IFNA(VLOOKUP($I409,'ประกาศราคาZ-Makro'!$A:$K,5,FALSE),0)</f>
        <v>0</v>
      </c>
      <c r="P409" s="47">
        <v>0</v>
      </c>
      <c r="Q409" s="36">
        <v>0</v>
      </c>
      <c r="R409" s="50">
        <f t="shared" si="1304"/>
        <v>0</v>
      </c>
      <c r="S409" s="49">
        <f>_xlfn.IFNA(VLOOKUP($I409,'ประกาศราคาZ-Makro'!$A:$K,6,FALSE),0)</f>
        <v>0</v>
      </c>
      <c r="T409" s="47">
        <v>0</v>
      </c>
      <c r="U409" s="36">
        <v>0</v>
      </c>
      <c r="V409" s="50">
        <f t="shared" si="1307"/>
        <v>0</v>
      </c>
      <c r="W409" s="49">
        <f>_xlfn.IFNA(VLOOKUP($I409,'ประกาศราคาZ-Makro'!$A:$K,7,FALSE),0)</f>
        <v>0</v>
      </c>
      <c r="X409" s="47">
        <v>0</v>
      </c>
      <c r="Y409" s="36">
        <v>0</v>
      </c>
      <c r="Z409" s="50">
        <f t="shared" si="1302"/>
        <v>0</v>
      </c>
      <c r="AA409" s="49">
        <f>_xlfn.IFNA(VLOOKUP($I409,'ประกาศราคาZ-Makro'!$A:$K,8,FALSE),0)</f>
        <v>0</v>
      </c>
      <c r="AB409" s="47">
        <v>0</v>
      </c>
      <c r="AC409" s="36">
        <v>0</v>
      </c>
      <c r="AD409" s="50">
        <f t="shared" si="1303"/>
        <v>0</v>
      </c>
      <c r="AE409" s="49">
        <f>_xlfn.IFNA(VLOOKUP($I409,'ประกาศราคาZ-Makro'!$A:$K,9,FALSE),0)</f>
        <v>0</v>
      </c>
      <c r="AF409" s="47">
        <v>0</v>
      </c>
      <c r="AG409" s="36">
        <v>0</v>
      </c>
      <c r="AH409" s="50">
        <f t="shared" si="1305"/>
        <v>0</v>
      </c>
      <c r="AI409" s="49">
        <f>_xlfn.IFNA(VLOOKUP($I409,'ประกาศราคาZ-Makro'!$A:$K,9,FALSE),0)</f>
        <v>0</v>
      </c>
      <c r="AJ409" s="47"/>
      <c r="AK409" s="36"/>
      <c r="AL409" s="50">
        <f t="shared" si="1282"/>
        <v>0</v>
      </c>
      <c r="AM409" s="49">
        <f>_xlfn.IFNA(VLOOKUP($I409,'ประกาศราคาZ-Makro'!$A:$K,10,FALSE),0)</f>
        <v>0</v>
      </c>
      <c r="AN409" s="47">
        <v>0</v>
      </c>
      <c r="AO409" s="36">
        <v>0</v>
      </c>
      <c r="AP409" s="72">
        <f t="shared" si="1283"/>
        <v>0</v>
      </c>
      <c r="AQ409" s="49">
        <f>_xlfn.IFNA(VLOOKUP($I409,'ประกาศราคาZ-Makro'!$A:$K,11,FALSE),0)</f>
        <v>0</v>
      </c>
      <c r="AR409" s="47">
        <v>0</v>
      </c>
      <c r="AS409" s="36">
        <v>0</v>
      </c>
      <c r="AT409" s="50">
        <f t="shared" si="1306"/>
        <v>0</v>
      </c>
      <c r="AU409" s="49">
        <f>_xlfn.IFNA(VLOOKUP($I409,'ประกาศราคาZ-Makro'!$A:$L,12,FALSE),0)</f>
        <v>0</v>
      </c>
      <c r="AV409" s="47">
        <v>0</v>
      </c>
      <c r="AW409" s="36">
        <v>0</v>
      </c>
      <c r="AX409" s="50">
        <f t="shared" si="1223"/>
        <v>0</v>
      </c>
      <c r="AY409" s="49">
        <f>_xlfn.IFNA(VLOOKUP($I409,'ประกาศราคาZ-Makro'!$A:$M,13,FALSE),0)</f>
        <v>0</v>
      </c>
      <c r="AZ409" s="47">
        <v>0</v>
      </c>
      <c r="BA409" s="36">
        <v>0</v>
      </c>
      <c r="BB409" s="50">
        <f t="shared" si="1103"/>
        <v>0</v>
      </c>
      <c r="BC409" s="76"/>
      <c r="BD409" s="2"/>
    </row>
    <row r="410" spans="1:59" x14ac:dyDescent="0.4">
      <c r="A410" s="2" t="s">
        <v>1038</v>
      </c>
      <c r="B410" s="2" t="s">
        <v>1035</v>
      </c>
      <c r="C410" s="2" t="s">
        <v>1049</v>
      </c>
      <c r="D410" s="2" t="s">
        <v>1053</v>
      </c>
      <c r="E410" s="45" t="s">
        <v>1183</v>
      </c>
      <c r="F410" s="73" t="s">
        <v>414</v>
      </c>
      <c r="G410" s="42" t="s">
        <v>1184</v>
      </c>
      <c r="H410" s="48" t="s">
        <v>43</v>
      </c>
      <c r="I410" s="78"/>
      <c r="J410" s="79">
        <v>0</v>
      </c>
      <c r="K410" s="49">
        <f>_xlfn.IFNA(VLOOKUP($I410,'ประกาศราคาZ-Makro'!$A:$K,4,FALSE),0)</f>
        <v>0</v>
      </c>
      <c r="L410" s="47">
        <v>69</v>
      </c>
      <c r="M410" s="36">
        <v>69</v>
      </c>
      <c r="N410" s="50">
        <f t="shared" ref="N410" si="1308">IFERROR(IF(M410=0,0,M410-L410),0)</f>
        <v>0</v>
      </c>
      <c r="O410" s="49">
        <f>_xlfn.IFNA(VLOOKUP($I410,'ประกาศราคาZ-Makro'!$A:$K,5,FALSE),0)</f>
        <v>0</v>
      </c>
      <c r="P410" s="47">
        <v>0</v>
      </c>
      <c r="Q410" s="36">
        <v>0</v>
      </c>
      <c r="R410" s="50">
        <f t="shared" ref="R410" si="1309">IFERROR(IF(Q410=0,0,Q410-P410),0)</f>
        <v>0</v>
      </c>
      <c r="S410" s="49">
        <f>_xlfn.IFNA(VLOOKUP($I410,'ประกาศราคาZ-Makro'!$A:$K,6,FALSE),0)</f>
        <v>0</v>
      </c>
      <c r="T410" s="47">
        <v>67</v>
      </c>
      <c r="U410" s="106">
        <v>70</v>
      </c>
      <c r="V410" s="50">
        <f t="shared" ref="V410" si="1310">IFERROR(IF(U410=0,0,U410-T410),0)</f>
        <v>3</v>
      </c>
      <c r="W410" s="49">
        <f>_xlfn.IFNA(VLOOKUP($I410,'ประกาศราคาZ-Makro'!$A:$K,7,FALSE),0)</f>
        <v>0</v>
      </c>
      <c r="X410" s="47">
        <v>0</v>
      </c>
      <c r="Y410" s="36">
        <v>0</v>
      </c>
      <c r="Z410" s="50">
        <f t="shared" ref="Z410" si="1311">IFERROR(IF(Y410=0,0,Y410-X410),0)</f>
        <v>0</v>
      </c>
      <c r="AA410" s="49">
        <f>_xlfn.IFNA(VLOOKUP($I410,'ประกาศราคาZ-Makro'!$A:$K,8,FALSE),0)</f>
        <v>0</v>
      </c>
      <c r="AB410" s="47">
        <v>0</v>
      </c>
      <c r="AC410" s="36">
        <v>0</v>
      </c>
      <c r="AD410" s="50">
        <f t="shared" ref="AD410" si="1312">IFERROR(IF(AC410=0,0,AC410-AB410),0)</f>
        <v>0</v>
      </c>
      <c r="AE410" s="49">
        <f>_xlfn.IFNA(VLOOKUP($I410,'ประกาศราคาZ-Makro'!$A:$K,9,FALSE),0)</f>
        <v>0</v>
      </c>
      <c r="AF410" s="47">
        <v>0</v>
      </c>
      <c r="AG410" s="36">
        <v>0</v>
      </c>
      <c r="AH410" s="50">
        <f t="shared" ref="AH410" si="1313">IFERROR(IF(AG410=0,0,AG410-AF410),0)</f>
        <v>0</v>
      </c>
      <c r="AI410" s="49">
        <f>_xlfn.IFNA(VLOOKUP($I410,'ประกาศราคาZ-Makro'!$A:$K,9,FALSE),0)</f>
        <v>0</v>
      </c>
      <c r="AJ410" s="47"/>
      <c r="AK410" s="36"/>
      <c r="AL410" s="50">
        <f t="shared" si="1282"/>
        <v>0</v>
      </c>
      <c r="AM410" s="49">
        <f>_xlfn.IFNA(VLOOKUP($I410,'ประกาศราคาZ-Makro'!$A:$K,10,FALSE),0)</f>
        <v>0</v>
      </c>
      <c r="AN410" s="47">
        <v>0</v>
      </c>
      <c r="AO410" s="36">
        <v>0</v>
      </c>
      <c r="AP410" s="72">
        <f t="shared" si="1283"/>
        <v>0</v>
      </c>
      <c r="AQ410" s="49">
        <f>_xlfn.IFNA(VLOOKUP($I410,'ประกาศราคาZ-Makro'!$A:$K,11,FALSE),0)</f>
        <v>0</v>
      </c>
      <c r="AR410" s="47">
        <v>45</v>
      </c>
      <c r="AS410" s="36">
        <v>45</v>
      </c>
      <c r="AT410" s="50">
        <f t="shared" ref="AT410" si="1314">IFERROR(IF(AS410=0,0,AS410-AR410),0)</f>
        <v>0</v>
      </c>
      <c r="AU410" s="49">
        <f>_xlfn.IFNA(VLOOKUP($I410,'ประกาศราคาZ-Makro'!$A:$L,12,FALSE),0)</f>
        <v>0</v>
      </c>
      <c r="AV410" s="47">
        <v>67</v>
      </c>
      <c r="AW410" s="64">
        <v>70</v>
      </c>
      <c r="AX410" s="50">
        <f t="shared" si="1223"/>
        <v>3</v>
      </c>
      <c r="AY410" s="49">
        <f>_xlfn.IFNA(VLOOKUP($I410,'ประกาศราคาZ-Makro'!$A:$M,13,FALSE),0)</f>
        <v>0</v>
      </c>
      <c r="AZ410" s="47">
        <v>67</v>
      </c>
      <c r="BA410" s="64">
        <v>70</v>
      </c>
      <c r="BB410" s="50">
        <f t="shared" si="1103"/>
        <v>3</v>
      </c>
      <c r="BC410" s="76"/>
      <c r="BD410" s="2"/>
      <c r="BG410" s="60"/>
    </row>
    <row r="411" spans="1:59" x14ac:dyDescent="0.4">
      <c r="A411" s="2" t="s">
        <v>1038</v>
      </c>
      <c r="B411" s="2" t="s">
        <v>1035</v>
      </c>
      <c r="C411" s="2" t="s">
        <v>1049</v>
      </c>
      <c r="D411" s="2" t="s">
        <v>1053</v>
      </c>
      <c r="E411" s="45" t="s">
        <v>1151</v>
      </c>
      <c r="F411" s="73" t="s">
        <v>414</v>
      </c>
      <c r="G411" s="42" t="s">
        <v>1152</v>
      </c>
      <c r="H411" s="48" t="s">
        <v>43</v>
      </c>
      <c r="I411" s="58"/>
      <c r="J411" s="57">
        <v>0</v>
      </c>
      <c r="K411" s="49">
        <f>_xlfn.IFNA(VLOOKUP($I411,'ประกาศราคาZ-Makro'!$A:$K,4,FALSE),0)</f>
        <v>0</v>
      </c>
      <c r="L411" s="47">
        <v>81</v>
      </c>
      <c r="M411" s="36">
        <v>81</v>
      </c>
      <c r="N411" s="50">
        <f t="shared" ref="N411" si="1315">IFERROR(IF(M411=0,0,M411-L411),0)</f>
        <v>0</v>
      </c>
      <c r="O411" s="49">
        <f>_xlfn.IFNA(VLOOKUP($I411,'ประกาศราคาZ-Makro'!$A:$K,5,FALSE),0)</f>
        <v>0</v>
      </c>
      <c r="P411" s="47">
        <v>0</v>
      </c>
      <c r="Q411" s="36">
        <v>0</v>
      </c>
      <c r="R411" s="50">
        <f t="shared" ref="R411" si="1316">IFERROR(IF(Q411=0,0,Q411-P411),0)</f>
        <v>0</v>
      </c>
      <c r="S411" s="49">
        <f>_xlfn.IFNA(VLOOKUP($I411,'ประกาศราคาZ-Makro'!$A:$K,6,FALSE),0)</f>
        <v>0</v>
      </c>
      <c r="T411" s="47">
        <v>84</v>
      </c>
      <c r="U411" s="36">
        <v>87</v>
      </c>
      <c r="V411" s="50">
        <f t="shared" ref="V411" si="1317">IFERROR(IF(U411=0,0,U411-T411),0)</f>
        <v>3</v>
      </c>
      <c r="W411" s="49">
        <f>_xlfn.IFNA(VLOOKUP($I411,'ประกาศราคาZ-Makro'!$A:$K,7,FALSE),0)</f>
        <v>0</v>
      </c>
      <c r="X411" s="47">
        <v>0</v>
      </c>
      <c r="Y411" s="36">
        <v>0</v>
      </c>
      <c r="Z411" s="50">
        <f t="shared" ref="Z411" si="1318">IFERROR(IF(Y411=0,0,Y411-X411),0)</f>
        <v>0</v>
      </c>
      <c r="AA411" s="49">
        <f>_xlfn.IFNA(VLOOKUP($I411,'ประกาศราคาZ-Makro'!$A:$K,8,FALSE),0)</f>
        <v>0</v>
      </c>
      <c r="AB411" s="47">
        <v>0</v>
      </c>
      <c r="AC411" s="36">
        <v>0</v>
      </c>
      <c r="AD411" s="50">
        <f t="shared" ref="AD411" si="1319">IFERROR(IF(AC411=0,0,AC411-AB411),0)</f>
        <v>0</v>
      </c>
      <c r="AE411" s="49">
        <f>_xlfn.IFNA(VLOOKUP($I411,'ประกาศราคาZ-Makro'!$A:$K,9,FALSE),0)</f>
        <v>0</v>
      </c>
      <c r="AF411" s="47">
        <v>0</v>
      </c>
      <c r="AG411" s="36">
        <v>0</v>
      </c>
      <c r="AH411" s="50">
        <f t="shared" ref="AH411" si="1320">IFERROR(IF(AG411=0,0,AG411-AF411),0)</f>
        <v>0</v>
      </c>
      <c r="AI411" s="49">
        <f>_xlfn.IFNA(VLOOKUP($I411,'ประกาศราคาZ-Makro'!$A:$K,9,FALSE),0)</f>
        <v>0</v>
      </c>
      <c r="AJ411" s="47"/>
      <c r="AK411" s="36"/>
      <c r="AL411" s="50">
        <f t="shared" si="1282"/>
        <v>0</v>
      </c>
      <c r="AM411" s="49">
        <f>_xlfn.IFNA(VLOOKUP($I411,'ประกาศราคาZ-Makro'!$A:$K,10,FALSE),0)</f>
        <v>0</v>
      </c>
      <c r="AN411" s="47">
        <v>0</v>
      </c>
      <c r="AO411" s="36">
        <v>0</v>
      </c>
      <c r="AP411" s="72">
        <f t="shared" si="1283"/>
        <v>0</v>
      </c>
      <c r="AQ411" s="49">
        <f>_xlfn.IFNA(VLOOKUP($I411,'ประกาศราคาZ-Makro'!$A:$K,11,FALSE),0)</f>
        <v>0</v>
      </c>
      <c r="AR411" s="47">
        <v>0</v>
      </c>
      <c r="AS411" s="36">
        <v>0</v>
      </c>
      <c r="AT411" s="50">
        <f t="shared" ref="AT411" si="1321">IFERROR(IF(AS411=0,0,AS411-AR411),0)</f>
        <v>0</v>
      </c>
      <c r="AU411" s="49">
        <f>_xlfn.IFNA(VLOOKUP($I411,'ประกาศราคาZ-Makro'!$A:$L,12,FALSE),0)</f>
        <v>0</v>
      </c>
      <c r="AV411" s="47">
        <v>84</v>
      </c>
      <c r="AW411" s="36">
        <v>87</v>
      </c>
      <c r="AX411" s="50">
        <f t="shared" si="1223"/>
        <v>3</v>
      </c>
      <c r="AY411" s="49">
        <f>_xlfn.IFNA(VLOOKUP($I411,'ประกาศราคาZ-Makro'!$A:$M,13,FALSE),0)</f>
        <v>0</v>
      </c>
      <c r="AZ411" s="47">
        <v>84</v>
      </c>
      <c r="BA411" s="36">
        <v>87</v>
      </c>
      <c r="BB411" s="50">
        <f t="shared" si="1103"/>
        <v>3</v>
      </c>
      <c r="BC411" s="76"/>
      <c r="BD411" s="2"/>
    </row>
    <row r="412" spans="1:59" x14ac:dyDescent="0.4">
      <c r="A412" s="2" t="s">
        <v>1038</v>
      </c>
      <c r="B412" s="2" t="s">
        <v>1035</v>
      </c>
      <c r="C412" s="2" t="s">
        <v>1049</v>
      </c>
      <c r="D412" s="2" t="s">
        <v>1053</v>
      </c>
      <c r="E412" s="45" t="s">
        <v>1402</v>
      </c>
      <c r="F412" s="73" t="s">
        <v>414</v>
      </c>
      <c r="G412" s="42" t="s">
        <v>1403</v>
      </c>
      <c r="H412" s="48" t="s">
        <v>43</v>
      </c>
      <c r="I412" s="58"/>
      <c r="J412" s="57">
        <v>0</v>
      </c>
      <c r="K412" s="49">
        <f>_xlfn.IFNA(VLOOKUP($I412,'ประกาศราคาZ-Makro'!$A:$K,4,FALSE),0)</f>
        <v>0</v>
      </c>
      <c r="L412" s="47">
        <v>0</v>
      </c>
      <c r="M412" s="36">
        <v>0</v>
      </c>
      <c r="N412" s="50">
        <f t="shared" ref="N412" si="1322">IFERROR(IF(M412=0,0,M412-L412),0)</f>
        <v>0</v>
      </c>
      <c r="O412" s="49">
        <f>_xlfn.IFNA(VLOOKUP($I412,'ประกาศราคาZ-Makro'!$A:$K,5,FALSE),0)</f>
        <v>0</v>
      </c>
      <c r="P412" s="47">
        <v>0</v>
      </c>
      <c r="Q412" s="36">
        <v>0</v>
      </c>
      <c r="R412" s="50">
        <f t="shared" ref="R412" si="1323">IFERROR(IF(Q412=0,0,Q412-P412),0)</f>
        <v>0</v>
      </c>
      <c r="S412" s="49">
        <f>_xlfn.IFNA(VLOOKUP($I412,'ประกาศราคาZ-Makro'!$A:$K,6,FALSE),0)</f>
        <v>0</v>
      </c>
      <c r="T412" s="47">
        <v>80</v>
      </c>
      <c r="U412" s="36">
        <v>83</v>
      </c>
      <c r="V412" s="50">
        <f t="shared" ref="V412" si="1324">IFERROR(IF(U412=0,0,U412-T412),0)</f>
        <v>3</v>
      </c>
      <c r="W412" s="49">
        <f>_xlfn.IFNA(VLOOKUP($I412,'ประกาศราคาZ-Makro'!$A:$K,7,FALSE),0)</f>
        <v>0</v>
      </c>
      <c r="X412" s="47">
        <v>0</v>
      </c>
      <c r="Y412" s="36">
        <v>0</v>
      </c>
      <c r="Z412" s="50">
        <f t="shared" ref="Z412" si="1325">IFERROR(IF(Y412=0,0,Y412-X412),0)</f>
        <v>0</v>
      </c>
      <c r="AA412" s="49">
        <f>_xlfn.IFNA(VLOOKUP($I412,'ประกาศราคาZ-Makro'!$A:$K,8,FALSE),0)</f>
        <v>0</v>
      </c>
      <c r="AB412" s="47">
        <v>0</v>
      </c>
      <c r="AC412" s="36">
        <v>0</v>
      </c>
      <c r="AD412" s="50">
        <f t="shared" ref="AD412" si="1326">IFERROR(IF(AC412=0,0,AC412-AB412),0)</f>
        <v>0</v>
      </c>
      <c r="AE412" s="49">
        <f>_xlfn.IFNA(VLOOKUP($I412,'ประกาศราคาZ-Makro'!$A:$K,9,FALSE),0)</f>
        <v>0</v>
      </c>
      <c r="AF412" s="47">
        <v>0</v>
      </c>
      <c r="AG412" s="36">
        <v>0</v>
      </c>
      <c r="AH412" s="50">
        <f t="shared" ref="AH412" si="1327">IFERROR(IF(AG412=0,0,AG412-AF412),0)</f>
        <v>0</v>
      </c>
      <c r="AI412" s="49">
        <f>_xlfn.IFNA(VLOOKUP($I412,'ประกาศราคาZ-Makro'!$A:$K,9,FALSE),0)</f>
        <v>0</v>
      </c>
      <c r="AJ412" s="47"/>
      <c r="AK412" s="36"/>
      <c r="AL412" s="50">
        <f t="shared" si="1282"/>
        <v>0</v>
      </c>
      <c r="AM412" s="49">
        <f>_xlfn.IFNA(VLOOKUP($I412,'ประกาศราคาZ-Makro'!$A:$K,10,FALSE),0)</f>
        <v>0</v>
      </c>
      <c r="AN412" s="47">
        <v>0</v>
      </c>
      <c r="AO412" s="36">
        <v>0</v>
      </c>
      <c r="AP412" s="72">
        <f t="shared" si="1283"/>
        <v>0</v>
      </c>
      <c r="AQ412" s="49">
        <f>_xlfn.IFNA(VLOOKUP($I412,'ประกาศราคาZ-Makro'!$A:$K,11,FALSE),0)</f>
        <v>0</v>
      </c>
      <c r="AR412" s="47">
        <v>75</v>
      </c>
      <c r="AS412" s="36">
        <v>75</v>
      </c>
      <c r="AT412" s="50">
        <f t="shared" ref="AT412" si="1328">IFERROR(IF(AS412=0,0,AS412-AR412),0)</f>
        <v>0</v>
      </c>
      <c r="AU412" s="49">
        <f>_xlfn.IFNA(VLOOKUP($I412,'ประกาศราคาZ-Makro'!$A:$L,12,FALSE),0)</f>
        <v>0</v>
      </c>
      <c r="AV412" s="47">
        <v>80</v>
      </c>
      <c r="AW412" s="36">
        <v>83</v>
      </c>
      <c r="AX412" s="50">
        <f t="shared" ref="AX412" si="1329">IFERROR(IF(AW412=0,0,AW412-AV412),0)</f>
        <v>3</v>
      </c>
      <c r="AY412" s="49">
        <f>_xlfn.IFNA(VLOOKUP($I412,'ประกาศราคาZ-Makro'!$A:$M,13,FALSE),0)</f>
        <v>0</v>
      </c>
      <c r="AZ412" s="47">
        <v>80</v>
      </c>
      <c r="BA412" s="36">
        <v>83</v>
      </c>
      <c r="BB412" s="50">
        <f t="shared" si="1103"/>
        <v>3</v>
      </c>
      <c r="BC412" s="76"/>
      <c r="BD412" s="2"/>
    </row>
    <row r="413" spans="1:59" x14ac:dyDescent="0.4">
      <c r="A413" s="2" t="s">
        <v>1038</v>
      </c>
      <c r="B413" s="2" t="s">
        <v>1035</v>
      </c>
      <c r="C413" s="2" t="s">
        <v>1049</v>
      </c>
      <c r="D413" s="2" t="s">
        <v>1053</v>
      </c>
      <c r="E413" s="45" t="s">
        <v>422</v>
      </c>
      <c r="F413" s="46" t="s">
        <v>423</v>
      </c>
      <c r="G413" s="41" t="s">
        <v>424</v>
      </c>
      <c r="H413" s="48" t="s">
        <v>43</v>
      </c>
      <c r="I413" s="35" t="s">
        <v>425</v>
      </c>
      <c r="J413" s="56" t="s">
        <v>954</v>
      </c>
      <c r="K413" s="49">
        <f>_xlfn.IFNA(VLOOKUP($I413,'ประกาศราคาZ-Makro'!$A:$K,4,FALSE),0)</f>
        <v>0</v>
      </c>
      <c r="L413" s="47">
        <v>64</v>
      </c>
      <c r="M413" s="36">
        <v>64</v>
      </c>
      <c r="N413" s="50">
        <f t="shared" si="1301"/>
        <v>0</v>
      </c>
      <c r="O413" s="49">
        <f>_xlfn.IFNA(VLOOKUP($I413,'ประกาศราคาZ-Makro'!$A:$K,5,FALSE),0)</f>
        <v>0</v>
      </c>
      <c r="P413" s="47">
        <v>62</v>
      </c>
      <c r="Q413" s="36">
        <v>62</v>
      </c>
      <c r="R413" s="50">
        <f t="shared" si="1304"/>
        <v>0</v>
      </c>
      <c r="S413" s="49">
        <f>_xlfn.IFNA(VLOOKUP($I413,'ประกาศราคาZ-Makro'!$A:$K,6,FALSE),0)</f>
        <v>0</v>
      </c>
      <c r="T413" s="47">
        <v>60</v>
      </c>
      <c r="U413" s="36">
        <v>60</v>
      </c>
      <c r="V413" s="50">
        <f t="shared" si="1307"/>
        <v>0</v>
      </c>
      <c r="W413" s="49">
        <f>_xlfn.IFNA(VLOOKUP($I413,'ประกาศราคาZ-Makro'!$A:$K,7,FALSE),0)</f>
        <v>0</v>
      </c>
      <c r="X413" s="47">
        <v>94</v>
      </c>
      <c r="Y413" s="36">
        <v>94</v>
      </c>
      <c r="Z413" s="50">
        <f t="shared" si="1302"/>
        <v>0</v>
      </c>
      <c r="AA413" s="49">
        <f>_xlfn.IFNA(VLOOKUP($I413,'ประกาศราคาZ-Makro'!$A:$K,8,FALSE),0)</f>
        <v>0</v>
      </c>
      <c r="AB413" s="47">
        <v>90</v>
      </c>
      <c r="AC413" s="36">
        <v>94</v>
      </c>
      <c r="AD413" s="50">
        <f t="shared" si="1303"/>
        <v>4</v>
      </c>
      <c r="AE413" s="49">
        <f>_xlfn.IFNA(VLOOKUP($I413,'ประกาศราคาZ-Makro'!$A:$K,9,FALSE),0)</f>
        <v>0</v>
      </c>
      <c r="AF413" s="47">
        <v>27</v>
      </c>
      <c r="AG413" s="36">
        <v>27</v>
      </c>
      <c r="AH413" s="50">
        <f t="shared" si="1305"/>
        <v>0</v>
      </c>
      <c r="AI413" s="49">
        <f>_xlfn.IFNA(VLOOKUP($I413,'ประกาศราคาZ-Makro'!$A:$K,9,FALSE),0)</f>
        <v>0</v>
      </c>
      <c r="AJ413" s="47"/>
      <c r="AK413" s="36"/>
      <c r="AL413" s="50">
        <f t="shared" si="1282"/>
        <v>0</v>
      </c>
      <c r="AM413" s="49">
        <f>_xlfn.IFNA(VLOOKUP($I413,'ประกาศราคาZ-Makro'!$A:$K,10,FALSE),0)</f>
        <v>0</v>
      </c>
      <c r="AN413" s="47">
        <v>94</v>
      </c>
      <c r="AO413" s="36">
        <v>94</v>
      </c>
      <c r="AP413" s="72">
        <f t="shared" si="1283"/>
        <v>0</v>
      </c>
      <c r="AQ413" s="49">
        <f>_xlfn.IFNA(VLOOKUP($I413,'ประกาศราคาZ-Makro'!$A:$K,11,FALSE),0)</f>
        <v>0</v>
      </c>
      <c r="AR413" s="47">
        <v>62</v>
      </c>
      <c r="AS413" s="36">
        <v>62</v>
      </c>
      <c r="AT413" s="50">
        <f t="shared" si="1306"/>
        <v>0</v>
      </c>
      <c r="AU413" s="49">
        <f>_xlfn.IFNA(VLOOKUP($I413,'ประกาศราคาZ-Makro'!$A:$L,12,FALSE),0)</f>
        <v>0</v>
      </c>
      <c r="AV413" s="47">
        <v>60</v>
      </c>
      <c r="AW413" s="36">
        <v>60</v>
      </c>
      <c r="AX413" s="50">
        <f t="shared" si="1223"/>
        <v>0</v>
      </c>
      <c r="AY413" s="49">
        <f>_xlfn.IFNA(VLOOKUP($I413,'ประกาศราคาZ-Makro'!$A:$M,13,FALSE),0)</f>
        <v>0</v>
      </c>
      <c r="AZ413" s="47">
        <v>60</v>
      </c>
      <c r="BA413" s="36">
        <v>60</v>
      </c>
      <c r="BB413" s="50">
        <f t="shared" si="1103"/>
        <v>0</v>
      </c>
      <c r="BC413" s="76"/>
      <c r="BD413" s="2"/>
    </row>
    <row r="414" spans="1:59" x14ac:dyDescent="0.4">
      <c r="A414" s="2" t="s">
        <v>1038</v>
      </c>
      <c r="B414" s="2" t="s">
        <v>1035</v>
      </c>
      <c r="C414" s="2" t="s">
        <v>1049</v>
      </c>
      <c r="D414" s="2" t="s">
        <v>1053</v>
      </c>
      <c r="E414" s="45" t="s">
        <v>426</v>
      </c>
      <c r="F414" s="46" t="s">
        <v>423</v>
      </c>
      <c r="G414" s="37" t="s">
        <v>427</v>
      </c>
      <c r="H414" s="34" t="s">
        <v>43</v>
      </c>
      <c r="I414" s="35"/>
      <c r="J414" s="56">
        <v>0</v>
      </c>
      <c r="K414" s="49">
        <f>_xlfn.IFNA(VLOOKUP($I414,'ประกาศราคาZ-Makro'!$A:$K,4,FALSE),0)</f>
        <v>0</v>
      </c>
      <c r="L414" s="47">
        <v>64</v>
      </c>
      <c r="M414" s="36">
        <v>64</v>
      </c>
      <c r="N414" s="50">
        <f t="shared" si="1301"/>
        <v>0</v>
      </c>
      <c r="O414" s="49">
        <f>_xlfn.IFNA(VLOOKUP($I414,'ประกาศราคาZ-Makro'!$A:$K,5,FALSE),0)</f>
        <v>0</v>
      </c>
      <c r="P414" s="47">
        <v>0</v>
      </c>
      <c r="Q414" s="36">
        <v>0</v>
      </c>
      <c r="R414" s="50">
        <f t="shared" si="1304"/>
        <v>0</v>
      </c>
      <c r="S414" s="49">
        <f>_xlfn.IFNA(VLOOKUP($I414,'ประกาศราคาZ-Makro'!$A:$K,6,FALSE),0)</f>
        <v>0</v>
      </c>
      <c r="T414" s="47">
        <v>60</v>
      </c>
      <c r="U414" s="36">
        <v>60</v>
      </c>
      <c r="V414" s="50">
        <f t="shared" si="1307"/>
        <v>0</v>
      </c>
      <c r="W414" s="49">
        <f>_xlfn.IFNA(VLOOKUP($I414,'ประกาศราคาZ-Makro'!$A:$K,7,FALSE),0)</f>
        <v>0</v>
      </c>
      <c r="X414" s="47">
        <v>84</v>
      </c>
      <c r="Y414" s="36">
        <v>84</v>
      </c>
      <c r="Z414" s="50">
        <f t="shared" si="1302"/>
        <v>0</v>
      </c>
      <c r="AA414" s="49">
        <f>_xlfn.IFNA(VLOOKUP($I414,'ประกาศราคาZ-Makro'!$A:$K,8,FALSE),0)</f>
        <v>0</v>
      </c>
      <c r="AB414" s="47">
        <v>74</v>
      </c>
      <c r="AC414" s="36">
        <v>84</v>
      </c>
      <c r="AD414" s="50">
        <f t="shared" si="1303"/>
        <v>10</v>
      </c>
      <c r="AE414" s="49">
        <f>_xlfn.IFNA(VLOOKUP($I414,'ประกาศราคาZ-Makro'!$A:$K,9,FALSE),0)</f>
        <v>0</v>
      </c>
      <c r="AF414" s="47">
        <v>0</v>
      </c>
      <c r="AG414" s="36">
        <v>0</v>
      </c>
      <c r="AH414" s="50">
        <f t="shared" si="1305"/>
        <v>0</v>
      </c>
      <c r="AI414" s="49">
        <f>_xlfn.IFNA(VLOOKUP($I414,'ประกาศราคาZ-Makro'!$A:$K,9,FALSE),0)</f>
        <v>0</v>
      </c>
      <c r="AJ414" s="47"/>
      <c r="AK414" s="36"/>
      <c r="AL414" s="50">
        <f t="shared" si="1282"/>
        <v>0</v>
      </c>
      <c r="AM414" s="49">
        <f>_xlfn.IFNA(VLOOKUP($I414,'ประกาศราคาZ-Makro'!$A:$K,10,FALSE),0)</f>
        <v>0</v>
      </c>
      <c r="AN414" s="47">
        <v>0</v>
      </c>
      <c r="AO414" s="36">
        <v>0</v>
      </c>
      <c r="AP414" s="72">
        <f t="shared" si="1283"/>
        <v>0</v>
      </c>
      <c r="AQ414" s="49">
        <f>_xlfn.IFNA(VLOOKUP($I414,'ประกาศราคาZ-Makro'!$A:$K,11,FALSE),0)</f>
        <v>0</v>
      </c>
      <c r="AR414" s="47">
        <v>0</v>
      </c>
      <c r="AS414" s="36">
        <v>0</v>
      </c>
      <c r="AT414" s="50">
        <f t="shared" si="1306"/>
        <v>0</v>
      </c>
      <c r="AU414" s="49">
        <f>_xlfn.IFNA(VLOOKUP($I414,'ประกาศราคาZ-Makro'!$A:$L,12,FALSE),0)</f>
        <v>0</v>
      </c>
      <c r="AV414" s="47">
        <v>40</v>
      </c>
      <c r="AW414" s="36">
        <v>40</v>
      </c>
      <c r="AX414" s="50">
        <f t="shared" si="1223"/>
        <v>0</v>
      </c>
      <c r="AY414" s="49">
        <f>_xlfn.IFNA(VLOOKUP($I414,'ประกาศราคาZ-Makro'!$A:$M,13,FALSE),0)</f>
        <v>0</v>
      </c>
      <c r="AZ414" s="47">
        <v>40</v>
      </c>
      <c r="BA414" s="36">
        <v>40</v>
      </c>
      <c r="BB414" s="50">
        <f t="shared" si="1103"/>
        <v>0</v>
      </c>
      <c r="BC414" s="76"/>
      <c r="BD414" s="2"/>
    </row>
    <row r="415" spans="1:59" x14ac:dyDescent="0.4">
      <c r="A415" s="2" t="s">
        <v>1038</v>
      </c>
      <c r="B415" s="2" t="s">
        <v>1035</v>
      </c>
      <c r="C415" s="2" t="s">
        <v>1049</v>
      </c>
      <c r="D415" s="2" t="s">
        <v>1053</v>
      </c>
      <c r="E415" s="45" t="s">
        <v>1889</v>
      </c>
      <c r="F415" s="73" t="s">
        <v>423</v>
      </c>
      <c r="G415" s="42" t="s">
        <v>1887</v>
      </c>
      <c r="H415" s="48" t="s">
        <v>43</v>
      </c>
      <c r="I415" s="35"/>
      <c r="J415" s="56"/>
      <c r="K415" s="49">
        <f>_xlfn.IFNA(VLOOKUP($I415,'ประกาศราคาZ-Makro'!$A:$K,4,FALSE),0)</f>
        <v>0</v>
      </c>
      <c r="L415" s="47">
        <v>0</v>
      </c>
      <c r="M415" s="36">
        <v>0</v>
      </c>
      <c r="N415" s="50">
        <f t="shared" ref="N415" si="1330">IFERROR(IF(M415=0,0,M415-L415),0)</f>
        <v>0</v>
      </c>
      <c r="O415" s="49">
        <f>_xlfn.IFNA(VLOOKUP($I415,'ประกาศราคาZ-Makro'!$A:$K,5,FALSE),0)</f>
        <v>0</v>
      </c>
      <c r="P415" s="47">
        <v>0</v>
      </c>
      <c r="Q415" s="36">
        <v>0</v>
      </c>
      <c r="R415" s="50">
        <f t="shared" ref="R415" si="1331">IFERROR(IF(Q415=0,0,Q415-P415),0)</f>
        <v>0</v>
      </c>
      <c r="S415" s="49">
        <f>_xlfn.IFNA(VLOOKUP($I415,'ประกาศราคาZ-Makro'!$A:$K,6,FALSE),0)</f>
        <v>0</v>
      </c>
      <c r="T415" s="47">
        <v>0</v>
      </c>
      <c r="U415" s="36">
        <v>0</v>
      </c>
      <c r="V415" s="50">
        <f t="shared" ref="V415" si="1332">IFERROR(IF(U415=0,0,U415-T415),0)</f>
        <v>0</v>
      </c>
      <c r="W415" s="49">
        <f>_xlfn.IFNA(VLOOKUP($I415,'ประกาศราคาZ-Makro'!$A:$K,7,FALSE),0)</f>
        <v>0</v>
      </c>
      <c r="X415" s="47">
        <v>84</v>
      </c>
      <c r="Y415" s="36">
        <v>84</v>
      </c>
      <c r="Z415" s="50">
        <f t="shared" ref="Z415" si="1333">IFERROR(IF(Y415=0,0,Y415-X415),0)</f>
        <v>0</v>
      </c>
      <c r="AA415" s="49">
        <f>_xlfn.IFNA(VLOOKUP($I415,'ประกาศราคาZ-Makro'!$A:$K,8,FALSE),0)</f>
        <v>0</v>
      </c>
      <c r="AB415" s="47">
        <v>74</v>
      </c>
      <c r="AC415" s="36">
        <v>84</v>
      </c>
      <c r="AD415" s="50">
        <f t="shared" ref="AD415" si="1334">IFERROR(IF(AC415=0,0,AC415-AB415),0)</f>
        <v>10</v>
      </c>
      <c r="AE415" s="49">
        <f>_xlfn.IFNA(VLOOKUP($I415,'ประกาศราคาZ-Makro'!$A:$K,9,FALSE),0)</f>
        <v>0</v>
      </c>
      <c r="AF415" s="47">
        <v>0</v>
      </c>
      <c r="AG415" s="36">
        <v>0</v>
      </c>
      <c r="AH415" s="50">
        <f t="shared" ref="AH415" si="1335">IFERROR(IF(AG415=0,0,AG415-AF415),0)</f>
        <v>0</v>
      </c>
      <c r="AI415" s="49">
        <f>_xlfn.IFNA(VLOOKUP($I415,'ประกาศราคาZ-Makro'!$A:$K,9,FALSE),0)</f>
        <v>0</v>
      </c>
      <c r="AJ415" s="47"/>
      <c r="AK415" s="36"/>
      <c r="AL415" s="50">
        <f t="shared" si="1282"/>
        <v>0</v>
      </c>
      <c r="AM415" s="49">
        <f>_xlfn.IFNA(VLOOKUP($I415,'ประกาศราคาZ-Makro'!$A:$K,10,FALSE),0)</f>
        <v>0</v>
      </c>
      <c r="AN415" s="47">
        <v>0</v>
      </c>
      <c r="AO415" s="36">
        <v>0</v>
      </c>
      <c r="AP415" s="72">
        <f t="shared" ref="AP415" si="1336">IFERROR(IF(AO415=0,0,AO415-AN415),0)</f>
        <v>0</v>
      </c>
      <c r="AQ415" s="49">
        <f>_xlfn.IFNA(VLOOKUP($I415,'ประกาศราคาZ-Makro'!$A:$K,11,FALSE),0)</f>
        <v>0</v>
      </c>
      <c r="AR415" s="47">
        <v>0</v>
      </c>
      <c r="AS415" s="36">
        <v>0</v>
      </c>
      <c r="AT415" s="50">
        <f t="shared" ref="AT415" si="1337">IFERROR(IF(AS415=0,0,AS415-AR415),0)</f>
        <v>0</v>
      </c>
      <c r="AU415" s="49">
        <f>_xlfn.IFNA(VLOOKUP($I415,'ประกาศราคาZ-Makro'!$A:$L,12,FALSE),0)</f>
        <v>0</v>
      </c>
      <c r="AV415" s="47">
        <v>0</v>
      </c>
      <c r="AW415" s="36">
        <v>0</v>
      </c>
      <c r="AX415" s="50">
        <f t="shared" ref="AX415" si="1338">IFERROR(IF(AW415=0,0,AW415-AV415),0)</f>
        <v>0</v>
      </c>
      <c r="AY415" s="49">
        <f>_xlfn.IFNA(VLOOKUP($I415,'ประกาศราคาZ-Makro'!$A:$M,13,FALSE),0)</f>
        <v>0</v>
      </c>
      <c r="AZ415" s="47">
        <v>0</v>
      </c>
      <c r="BA415" s="36">
        <v>0</v>
      </c>
      <c r="BB415" s="50">
        <f t="shared" ref="BB415" si="1339">IFERROR(IF(BA415=0,0,BA415-AZ415),0)</f>
        <v>0</v>
      </c>
      <c r="BC415" s="76"/>
      <c r="BD415" s="2"/>
    </row>
    <row r="416" spans="1:59" x14ac:dyDescent="0.4">
      <c r="A416" s="2" t="s">
        <v>1038</v>
      </c>
      <c r="B416" s="2" t="s">
        <v>1035</v>
      </c>
      <c r="C416" s="2" t="s">
        <v>1049</v>
      </c>
      <c r="D416" s="2" t="s">
        <v>1053</v>
      </c>
      <c r="E416" s="45" t="s">
        <v>1758</v>
      </c>
      <c r="F416" s="73"/>
      <c r="G416" s="42" t="s">
        <v>1759</v>
      </c>
      <c r="H416" s="48" t="s">
        <v>43</v>
      </c>
      <c r="I416" s="35"/>
      <c r="J416" s="56">
        <v>0</v>
      </c>
      <c r="K416" s="49">
        <f>_xlfn.IFNA(VLOOKUP($I416,'ประกาศราคาZ-Makro'!$A:$K,4,FALSE),0)</f>
        <v>0</v>
      </c>
      <c r="L416" s="68">
        <v>0</v>
      </c>
      <c r="M416" s="36">
        <v>0</v>
      </c>
      <c r="N416" s="69">
        <f t="shared" ref="N416" si="1340">IFERROR(IF(M416=0,0,M416-L416),0)</f>
        <v>0</v>
      </c>
      <c r="O416" s="49">
        <f>_xlfn.IFNA(VLOOKUP($I416,'ประกาศราคาZ-Makro'!$A:$K,5,FALSE),0)</f>
        <v>0</v>
      </c>
      <c r="P416" s="68">
        <v>0</v>
      </c>
      <c r="Q416" s="36">
        <v>0</v>
      </c>
      <c r="R416" s="69">
        <f t="shared" ref="R416" si="1341">IFERROR(IF(Q416=0,0,Q416-P416),0)</f>
        <v>0</v>
      </c>
      <c r="S416" s="49">
        <f>_xlfn.IFNA(VLOOKUP($I416,'ประกาศราคาZ-Makro'!$A:$K,6,FALSE),0)</f>
        <v>0</v>
      </c>
      <c r="T416" s="68">
        <v>60</v>
      </c>
      <c r="U416" s="36">
        <v>60</v>
      </c>
      <c r="V416" s="69">
        <f t="shared" ref="V416" si="1342">IFERROR(IF(U416=0,0,U416-T416),0)</f>
        <v>0</v>
      </c>
      <c r="W416" s="49">
        <f>_xlfn.IFNA(VLOOKUP($I416,'ประกาศราคาZ-Makro'!$A:$K,7,FALSE),0)</f>
        <v>0</v>
      </c>
      <c r="X416" s="68">
        <v>94</v>
      </c>
      <c r="Y416" s="36">
        <v>94</v>
      </c>
      <c r="Z416" s="69">
        <f t="shared" ref="Z416" si="1343">IFERROR(IF(Y416=0,0,Y416-X416),0)</f>
        <v>0</v>
      </c>
      <c r="AA416" s="49">
        <f>_xlfn.IFNA(VLOOKUP($I416,'ประกาศราคาZ-Makro'!$A:$K,8,FALSE),0)</f>
        <v>0</v>
      </c>
      <c r="AB416" s="68">
        <v>90</v>
      </c>
      <c r="AC416" s="36">
        <v>94</v>
      </c>
      <c r="AD416" s="69">
        <f t="shared" ref="AD416" si="1344">IFERROR(IF(AC416=0,0,AC416-AB416),0)</f>
        <v>4</v>
      </c>
      <c r="AE416" s="49">
        <f>_xlfn.IFNA(VLOOKUP($I416,'ประกาศราคาZ-Makro'!$A:$K,9,FALSE),0)</f>
        <v>0</v>
      </c>
      <c r="AF416" s="68">
        <v>0</v>
      </c>
      <c r="AG416" s="36">
        <v>0</v>
      </c>
      <c r="AH416" s="69">
        <f t="shared" ref="AH416" si="1345">IFERROR(IF(AG416=0,0,AG416-AF416),0)</f>
        <v>0</v>
      </c>
      <c r="AI416" s="49">
        <f>_xlfn.IFNA(VLOOKUP($I416,'ประกาศราคาZ-Makro'!$A:$K,9,FALSE),0)</f>
        <v>0</v>
      </c>
      <c r="AJ416" s="68"/>
      <c r="AK416" s="36"/>
      <c r="AL416" s="69">
        <f t="shared" si="1282"/>
        <v>0</v>
      </c>
      <c r="AM416" s="49">
        <f>_xlfn.IFNA(VLOOKUP($I416,'ประกาศราคาZ-Makro'!$A:$K,10,FALSE),0)</f>
        <v>0</v>
      </c>
      <c r="AN416" s="68">
        <v>94</v>
      </c>
      <c r="AO416" s="36">
        <v>94</v>
      </c>
      <c r="AP416" s="105">
        <f t="shared" si="1283"/>
        <v>0</v>
      </c>
      <c r="AQ416" s="49">
        <f>_xlfn.IFNA(VLOOKUP($I416,'ประกาศราคาZ-Makro'!$A:$K,11,FALSE),0)</f>
        <v>0</v>
      </c>
      <c r="AR416" s="68">
        <v>65</v>
      </c>
      <c r="AS416" s="36">
        <v>65</v>
      </c>
      <c r="AT416" s="69">
        <f t="shared" ref="AT416" si="1346">IFERROR(IF(AS416=0,0,AS416-AR416),0)</f>
        <v>0</v>
      </c>
      <c r="AU416" s="49">
        <f>_xlfn.IFNA(VLOOKUP($I416,'ประกาศราคาZ-Makro'!$A:$L,12,FALSE),0)</f>
        <v>0</v>
      </c>
      <c r="AV416" s="68">
        <v>64</v>
      </c>
      <c r="AW416" s="36">
        <v>64</v>
      </c>
      <c r="AX416" s="69">
        <f t="shared" ref="AX416" si="1347">IFERROR(IF(AW416=0,0,AW416-AV416),0)</f>
        <v>0</v>
      </c>
      <c r="AY416" s="49">
        <f>_xlfn.IFNA(VLOOKUP($I416,'ประกาศราคาZ-Makro'!$A:$M,13,FALSE),0)</f>
        <v>0</v>
      </c>
      <c r="AZ416" s="68">
        <v>64</v>
      </c>
      <c r="BA416" s="36">
        <v>64</v>
      </c>
      <c r="BB416" s="69">
        <f t="shared" si="1103"/>
        <v>0</v>
      </c>
      <c r="BC416" s="76"/>
      <c r="BD416" s="2"/>
    </row>
    <row r="417" spans="1:56" x14ac:dyDescent="0.4">
      <c r="A417" s="2" t="s">
        <v>1038</v>
      </c>
      <c r="B417" s="2" t="s">
        <v>1035</v>
      </c>
      <c r="C417" s="2" t="s">
        <v>1049</v>
      </c>
      <c r="D417" s="2" t="s">
        <v>1053</v>
      </c>
      <c r="E417" s="45" t="s">
        <v>1122</v>
      </c>
      <c r="F417" s="46" t="s">
        <v>423</v>
      </c>
      <c r="G417" s="42" t="s">
        <v>1123</v>
      </c>
      <c r="H417" s="48" t="s">
        <v>43</v>
      </c>
      <c r="I417" s="35"/>
      <c r="J417" s="56">
        <v>0</v>
      </c>
      <c r="K417" s="49">
        <f>_xlfn.IFNA(VLOOKUP($I417,'ประกาศราคาZ-Makro'!$A:$K,4,FALSE),0)</f>
        <v>0</v>
      </c>
      <c r="L417" s="47">
        <v>64</v>
      </c>
      <c r="M417" s="36">
        <v>64</v>
      </c>
      <c r="N417" s="50">
        <f t="shared" ref="N417" si="1348">IFERROR(IF(M417=0,0,M417-L417),0)</f>
        <v>0</v>
      </c>
      <c r="O417" s="49">
        <f>_xlfn.IFNA(VLOOKUP($I417,'ประกาศราคาZ-Makro'!$A:$K,5,FALSE),0)</f>
        <v>0</v>
      </c>
      <c r="P417" s="47">
        <v>0</v>
      </c>
      <c r="Q417" s="36">
        <v>0</v>
      </c>
      <c r="R417" s="50">
        <f t="shared" ref="R417" si="1349">IFERROR(IF(Q417=0,0,Q417-P417),0)</f>
        <v>0</v>
      </c>
      <c r="S417" s="49">
        <f>_xlfn.IFNA(VLOOKUP($I417,'ประกาศราคาZ-Makro'!$A:$K,6,FALSE),0)</f>
        <v>0</v>
      </c>
      <c r="T417" s="47">
        <v>22</v>
      </c>
      <c r="U417" s="36">
        <v>22</v>
      </c>
      <c r="V417" s="50">
        <f t="shared" ref="V417" si="1350">IFERROR(IF(U417=0,0,U417-T417),0)</f>
        <v>0</v>
      </c>
      <c r="W417" s="49">
        <f>_xlfn.IFNA(VLOOKUP($I417,'ประกาศราคาZ-Makro'!$A:$K,7,FALSE),0)</f>
        <v>0</v>
      </c>
      <c r="X417" s="47">
        <v>0</v>
      </c>
      <c r="Y417" s="36">
        <v>0</v>
      </c>
      <c r="Z417" s="50">
        <f t="shared" ref="Z417" si="1351">IFERROR(IF(Y417=0,0,Y417-X417),0)</f>
        <v>0</v>
      </c>
      <c r="AA417" s="49">
        <f>_xlfn.IFNA(VLOOKUP($I417,'ประกาศราคาZ-Makro'!$A:$K,8,FALSE),0)</f>
        <v>0</v>
      </c>
      <c r="AB417" s="47">
        <v>0</v>
      </c>
      <c r="AC417" s="36">
        <v>0</v>
      </c>
      <c r="AD417" s="50">
        <f t="shared" si="1303"/>
        <v>0</v>
      </c>
      <c r="AE417" s="49">
        <f>_xlfn.IFNA(VLOOKUP($I417,'ประกาศราคาZ-Makro'!$A:$K,9,FALSE),0)</f>
        <v>0</v>
      </c>
      <c r="AF417" s="47">
        <v>0</v>
      </c>
      <c r="AG417" s="36">
        <v>0</v>
      </c>
      <c r="AH417" s="50">
        <f t="shared" ref="AH417" si="1352">IFERROR(IF(AG417=0,0,AG417-AF417),0)</f>
        <v>0</v>
      </c>
      <c r="AI417" s="49">
        <f>_xlfn.IFNA(VLOOKUP($I417,'ประกาศราคาZ-Makro'!$A:$K,9,FALSE),0)</f>
        <v>0</v>
      </c>
      <c r="AJ417" s="47"/>
      <c r="AK417" s="36"/>
      <c r="AL417" s="50">
        <f t="shared" si="1282"/>
        <v>0</v>
      </c>
      <c r="AM417" s="49">
        <f>_xlfn.IFNA(VLOOKUP($I417,'ประกาศราคาZ-Makro'!$A:$K,10,FALSE),0)</f>
        <v>0</v>
      </c>
      <c r="AN417" s="47">
        <v>94</v>
      </c>
      <c r="AO417" s="36">
        <v>94</v>
      </c>
      <c r="AP417" s="72">
        <f t="shared" si="1283"/>
        <v>0</v>
      </c>
      <c r="AQ417" s="49">
        <f>_xlfn.IFNA(VLOOKUP($I417,'ประกาศราคาZ-Makro'!$A:$K,11,FALSE),0)</f>
        <v>0</v>
      </c>
      <c r="AR417" s="47">
        <v>0</v>
      </c>
      <c r="AS417" s="36">
        <v>0</v>
      </c>
      <c r="AT417" s="50">
        <f t="shared" ref="AT417" si="1353">IFERROR(IF(AS417=0,0,AS417-AR417),0)</f>
        <v>0</v>
      </c>
      <c r="AU417" s="49">
        <f>_xlfn.IFNA(VLOOKUP($I417,'ประกาศราคาZ-Makro'!$A:$L,12,FALSE),0)</f>
        <v>0</v>
      </c>
      <c r="AV417" s="47">
        <v>0</v>
      </c>
      <c r="AW417" s="36">
        <v>0</v>
      </c>
      <c r="AX417" s="50">
        <f t="shared" si="1223"/>
        <v>0</v>
      </c>
      <c r="AY417" s="49">
        <f>_xlfn.IFNA(VLOOKUP($I417,'ประกาศราคาZ-Makro'!$A:$M,13,FALSE),0)</f>
        <v>0</v>
      </c>
      <c r="AZ417" s="47">
        <v>0</v>
      </c>
      <c r="BA417" s="36">
        <v>0</v>
      </c>
      <c r="BB417" s="50">
        <f t="shared" si="1103"/>
        <v>0</v>
      </c>
      <c r="BC417" s="76"/>
      <c r="BD417" s="2"/>
    </row>
    <row r="418" spans="1:56" x14ac:dyDescent="0.4">
      <c r="A418" s="2" t="s">
        <v>1038</v>
      </c>
      <c r="B418" s="2" t="s">
        <v>1035</v>
      </c>
      <c r="C418" s="2" t="s">
        <v>1049</v>
      </c>
      <c r="D418" s="2" t="s">
        <v>1053</v>
      </c>
      <c r="E418" s="45" t="s">
        <v>428</v>
      </c>
      <c r="F418" s="46" t="s">
        <v>423</v>
      </c>
      <c r="G418" s="42" t="s">
        <v>429</v>
      </c>
      <c r="H418" s="34" t="s">
        <v>43</v>
      </c>
      <c r="I418" s="35"/>
      <c r="J418" s="56"/>
      <c r="K418" s="49">
        <f>_xlfn.IFNA(VLOOKUP($I418,'ประกาศราคาZ-Makro'!$A:$K,4,FALSE),0)</f>
        <v>0</v>
      </c>
      <c r="L418" s="47">
        <v>0</v>
      </c>
      <c r="M418" s="36">
        <v>0</v>
      </c>
      <c r="N418" s="50">
        <f t="shared" si="1301"/>
        <v>0</v>
      </c>
      <c r="O418" s="49">
        <f>_xlfn.IFNA(VLOOKUP($I418,'ประกาศราคาZ-Makro'!$A:$K,5,FALSE),0)</f>
        <v>0</v>
      </c>
      <c r="P418" s="47">
        <v>0</v>
      </c>
      <c r="Q418" s="36">
        <v>0</v>
      </c>
      <c r="R418" s="50">
        <f t="shared" si="1304"/>
        <v>0</v>
      </c>
      <c r="S418" s="49">
        <f>_xlfn.IFNA(VLOOKUP($I418,'ประกาศราคาZ-Makro'!$A:$K,6,FALSE),0)</f>
        <v>0</v>
      </c>
      <c r="T418" s="47">
        <v>0</v>
      </c>
      <c r="U418" s="36">
        <v>0</v>
      </c>
      <c r="V418" s="50">
        <f t="shared" si="1307"/>
        <v>0</v>
      </c>
      <c r="W418" s="49">
        <f>_xlfn.IFNA(VLOOKUP($I418,'ประกาศราคาZ-Makro'!$A:$K,7,FALSE),0)</f>
        <v>0</v>
      </c>
      <c r="X418" s="47">
        <v>0</v>
      </c>
      <c r="Y418" s="36">
        <v>0</v>
      </c>
      <c r="Z418" s="50">
        <f t="shared" si="1302"/>
        <v>0</v>
      </c>
      <c r="AA418" s="49">
        <f>_xlfn.IFNA(VLOOKUP($I418,'ประกาศราคาZ-Makro'!$A:$K,8,FALSE),0)</f>
        <v>0</v>
      </c>
      <c r="AB418" s="47">
        <v>0</v>
      </c>
      <c r="AC418" s="36">
        <v>0</v>
      </c>
      <c r="AD418" s="50">
        <f t="shared" si="1303"/>
        <v>0</v>
      </c>
      <c r="AE418" s="49">
        <f>_xlfn.IFNA(VLOOKUP($I418,'ประกาศราคาZ-Makro'!$A:$K,9,FALSE),0)</f>
        <v>0</v>
      </c>
      <c r="AF418" s="47">
        <v>0</v>
      </c>
      <c r="AG418" s="36">
        <v>0</v>
      </c>
      <c r="AH418" s="50">
        <f t="shared" si="1305"/>
        <v>0</v>
      </c>
      <c r="AI418" s="49">
        <f>_xlfn.IFNA(VLOOKUP($I418,'ประกาศราคาZ-Makro'!$A:$K,9,FALSE),0)</f>
        <v>0</v>
      </c>
      <c r="AJ418" s="47"/>
      <c r="AK418" s="36"/>
      <c r="AL418" s="50">
        <f t="shared" si="1282"/>
        <v>0</v>
      </c>
      <c r="AM418" s="49">
        <f>_xlfn.IFNA(VLOOKUP($I418,'ประกาศราคาZ-Makro'!$A:$K,10,FALSE),0)</f>
        <v>0</v>
      </c>
      <c r="AN418" s="47">
        <v>89</v>
      </c>
      <c r="AO418" s="36">
        <v>89</v>
      </c>
      <c r="AP418" s="72">
        <f t="shared" si="1283"/>
        <v>0</v>
      </c>
      <c r="AQ418" s="49">
        <f>_xlfn.IFNA(VLOOKUP($I418,'ประกาศราคาZ-Makro'!$A:$K,11,FALSE),0)</f>
        <v>0</v>
      </c>
      <c r="AR418" s="47">
        <v>0</v>
      </c>
      <c r="AS418" s="36">
        <v>0</v>
      </c>
      <c r="AT418" s="50">
        <f t="shared" si="1306"/>
        <v>0</v>
      </c>
      <c r="AU418" s="49">
        <f>_xlfn.IFNA(VLOOKUP($I418,'ประกาศราคาZ-Makro'!$A:$L,12,FALSE),0)</f>
        <v>0</v>
      </c>
      <c r="AV418" s="47">
        <v>0</v>
      </c>
      <c r="AW418" s="36">
        <v>0</v>
      </c>
      <c r="AX418" s="50">
        <f t="shared" si="1223"/>
        <v>0</v>
      </c>
      <c r="AY418" s="49">
        <f>_xlfn.IFNA(VLOOKUP($I418,'ประกาศราคาZ-Makro'!$A:$M,13,FALSE),0)</f>
        <v>0</v>
      </c>
      <c r="AZ418" s="47">
        <v>0</v>
      </c>
      <c r="BA418" s="36">
        <v>0</v>
      </c>
      <c r="BB418" s="50">
        <f t="shared" si="1103"/>
        <v>0</v>
      </c>
      <c r="BC418" s="76"/>
      <c r="BD418" s="2"/>
    </row>
    <row r="419" spans="1:56" x14ac:dyDescent="0.4">
      <c r="A419" s="2" t="s">
        <v>1038</v>
      </c>
      <c r="B419" s="2" t="s">
        <v>1035</v>
      </c>
      <c r="C419" s="2" t="s">
        <v>1049</v>
      </c>
      <c r="D419" s="2" t="s">
        <v>1053</v>
      </c>
      <c r="E419" s="45" t="s">
        <v>430</v>
      </c>
      <c r="F419" s="46" t="s">
        <v>431</v>
      </c>
      <c r="G419" s="41" t="s">
        <v>432</v>
      </c>
      <c r="H419" s="34" t="s">
        <v>43</v>
      </c>
      <c r="I419" s="35"/>
      <c r="J419" s="56"/>
      <c r="K419" s="49">
        <f>_xlfn.IFNA(VLOOKUP($I419,'ประกาศราคาZ-Makro'!$A:$K,4,FALSE),0)</f>
        <v>0</v>
      </c>
      <c r="L419" s="47">
        <v>19</v>
      </c>
      <c r="M419" s="36">
        <v>19</v>
      </c>
      <c r="N419" s="50">
        <f t="shared" si="1301"/>
        <v>0</v>
      </c>
      <c r="O419" s="49">
        <f>_xlfn.IFNA(VLOOKUP($I419,'ประกาศราคาZ-Makro'!$A:$K,5,FALSE),0)</f>
        <v>0</v>
      </c>
      <c r="P419" s="47">
        <v>25</v>
      </c>
      <c r="Q419" s="36">
        <v>25</v>
      </c>
      <c r="R419" s="50">
        <f t="shared" si="1304"/>
        <v>0</v>
      </c>
      <c r="S419" s="49">
        <f>_xlfn.IFNA(VLOOKUP($I419,'ประกาศราคาZ-Makro'!$A:$K,6,FALSE),0)</f>
        <v>0</v>
      </c>
      <c r="T419" s="47">
        <v>20</v>
      </c>
      <c r="U419" s="36">
        <v>21</v>
      </c>
      <c r="V419" s="50">
        <f t="shared" si="1307"/>
        <v>1</v>
      </c>
      <c r="W419" s="49">
        <f>_xlfn.IFNA(VLOOKUP($I419,'ประกาศราคาZ-Makro'!$A:$K,7,FALSE),0)</f>
        <v>0</v>
      </c>
      <c r="X419" s="47">
        <v>27</v>
      </c>
      <c r="Y419" s="36">
        <v>27</v>
      </c>
      <c r="Z419" s="50">
        <f t="shared" si="1302"/>
        <v>0</v>
      </c>
      <c r="AA419" s="49">
        <f>_xlfn.IFNA(VLOOKUP($I419,'ประกาศราคาZ-Makro'!$A:$K,8,FALSE),0)</f>
        <v>0</v>
      </c>
      <c r="AB419" s="47">
        <v>27</v>
      </c>
      <c r="AC419" s="36">
        <v>27</v>
      </c>
      <c r="AD419" s="50">
        <f t="shared" si="1303"/>
        <v>0</v>
      </c>
      <c r="AE419" s="49">
        <f>_xlfn.IFNA(VLOOKUP($I419,'ประกาศราคาZ-Makro'!$A:$K,9,FALSE),0)</f>
        <v>0</v>
      </c>
      <c r="AF419" s="47">
        <v>45</v>
      </c>
      <c r="AG419" s="36">
        <v>45</v>
      </c>
      <c r="AH419" s="50">
        <f t="shared" si="1305"/>
        <v>0</v>
      </c>
      <c r="AI419" s="49">
        <f>_xlfn.IFNA(VLOOKUP($I419,'ประกาศราคาZ-Makro'!$A:$K,9,FALSE),0)</f>
        <v>0</v>
      </c>
      <c r="AJ419" s="47"/>
      <c r="AK419" s="36"/>
      <c r="AL419" s="50">
        <f t="shared" si="1282"/>
        <v>0</v>
      </c>
      <c r="AM419" s="49">
        <f>_xlfn.IFNA(VLOOKUP($I419,'ประกาศราคาZ-Makro'!$A:$K,10,FALSE),0)</f>
        <v>0</v>
      </c>
      <c r="AN419" s="47">
        <v>0</v>
      </c>
      <c r="AO419" s="36">
        <v>0</v>
      </c>
      <c r="AP419" s="72">
        <f t="shared" si="1283"/>
        <v>0</v>
      </c>
      <c r="AQ419" s="49">
        <f>_xlfn.IFNA(VLOOKUP($I419,'ประกาศราคาZ-Makro'!$A:$K,11,FALSE),0)</f>
        <v>0</v>
      </c>
      <c r="AR419" s="47">
        <v>47</v>
      </c>
      <c r="AS419" s="36">
        <v>47</v>
      </c>
      <c r="AT419" s="50">
        <f t="shared" si="1306"/>
        <v>0</v>
      </c>
      <c r="AU419" s="49">
        <f>_xlfn.IFNA(VLOOKUP($I419,'ประกาศราคาZ-Makro'!$A:$L,12,FALSE),0)</f>
        <v>0</v>
      </c>
      <c r="AV419" s="47">
        <v>20</v>
      </c>
      <c r="AW419" s="36">
        <v>21</v>
      </c>
      <c r="AX419" s="50">
        <f t="shared" si="1223"/>
        <v>1</v>
      </c>
      <c r="AY419" s="49">
        <f>_xlfn.IFNA(VLOOKUP($I419,'ประกาศราคาZ-Makro'!$A:$M,13,FALSE),0)</f>
        <v>0</v>
      </c>
      <c r="AZ419" s="47">
        <v>20</v>
      </c>
      <c r="BA419" s="36">
        <v>21</v>
      </c>
      <c r="BB419" s="50">
        <f t="shared" si="1103"/>
        <v>1</v>
      </c>
      <c r="BC419" s="76"/>
      <c r="BD419" s="2"/>
    </row>
    <row r="420" spans="1:56" x14ac:dyDescent="0.4">
      <c r="A420" s="2" t="s">
        <v>1038</v>
      </c>
      <c r="B420" s="2" t="s">
        <v>1035</v>
      </c>
      <c r="C420" s="2" t="s">
        <v>1049</v>
      </c>
      <c r="D420" s="2" t="s">
        <v>1053</v>
      </c>
      <c r="E420" s="45" t="s">
        <v>1658</v>
      </c>
      <c r="F420" s="73"/>
      <c r="G420" s="42" t="s">
        <v>1659</v>
      </c>
      <c r="H420" s="48" t="s">
        <v>43</v>
      </c>
      <c r="I420" s="35"/>
      <c r="J420" s="56">
        <v>0</v>
      </c>
      <c r="K420" s="49">
        <f>_xlfn.IFNA(VLOOKUP($I420,'ประกาศราคาZ-Makro'!$A:$K,4,FALSE),0)</f>
        <v>0</v>
      </c>
      <c r="L420" s="47">
        <v>0</v>
      </c>
      <c r="M420" s="36">
        <v>0</v>
      </c>
      <c r="N420" s="50">
        <f t="shared" ref="N420" si="1354">IFERROR(IF(M420=0,0,M420-L420),0)</f>
        <v>0</v>
      </c>
      <c r="O420" s="49">
        <f>_xlfn.IFNA(VLOOKUP($I420,'ประกาศราคาZ-Makro'!$A:$K,5,FALSE),0)</f>
        <v>0</v>
      </c>
      <c r="P420" s="47">
        <v>0</v>
      </c>
      <c r="Q420" s="36">
        <v>0</v>
      </c>
      <c r="R420" s="50">
        <f t="shared" ref="R420" si="1355">IFERROR(IF(Q420=0,0,Q420-P420),0)</f>
        <v>0</v>
      </c>
      <c r="S420" s="49">
        <f>_xlfn.IFNA(VLOOKUP($I420,'ประกาศราคาZ-Makro'!$A:$K,6,FALSE),0)</f>
        <v>0</v>
      </c>
      <c r="T420" s="47">
        <v>0</v>
      </c>
      <c r="U420" s="36">
        <v>0</v>
      </c>
      <c r="V420" s="50">
        <f t="shared" ref="V420" si="1356">IFERROR(IF(U420=0,0,U420-T420),0)</f>
        <v>0</v>
      </c>
      <c r="W420" s="49">
        <f>_xlfn.IFNA(VLOOKUP($I420,'ประกาศราคาZ-Makro'!$A:$K,7,FALSE),0)</f>
        <v>0</v>
      </c>
      <c r="X420" s="47">
        <v>0</v>
      </c>
      <c r="Y420" s="36">
        <v>0</v>
      </c>
      <c r="Z420" s="50">
        <f t="shared" ref="Z420" si="1357">IFERROR(IF(Y420=0,0,Y420-X420),0)</f>
        <v>0</v>
      </c>
      <c r="AA420" s="49">
        <f>_xlfn.IFNA(VLOOKUP($I420,'ประกาศราคาZ-Makro'!$A:$K,8,FALSE),0)</f>
        <v>0</v>
      </c>
      <c r="AB420" s="47">
        <v>0</v>
      </c>
      <c r="AC420" s="36">
        <v>0</v>
      </c>
      <c r="AD420" s="50">
        <f t="shared" ref="AD420" si="1358">IFERROR(IF(AC420=0,0,AC420-AB420),0)</f>
        <v>0</v>
      </c>
      <c r="AE420" s="49">
        <f>_xlfn.IFNA(VLOOKUP($I420,'ประกาศราคาZ-Makro'!$A:$K,9,FALSE),0)</f>
        <v>0</v>
      </c>
      <c r="AF420" s="47">
        <v>45</v>
      </c>
      <c r="AG420" s="36">
        <v>45</v>
      </c>
      <c r="AH420" s="50">
        <f t="shared" ref="AH420" si="1359">IFERROR(IF(AG420=0,0,AG420-AF420),0)</f>
        <v>0</v>
      </c>
      <c r="AI420" s="49">
        <f>_xlfn.IFNA(VLOOKUP($I420,'ประกาศราคาZ-Makro'!$A:$K,9,FALSE),0)</f>
        <v>0</v>
      </c>
      <c r="AJ420" s="47"/>
      <c r="AK420" s="36"/>
      <c r="AL420" s="50">
        <f t="shared" si="1282"/>
        <v>0</v>
      </c>
      <c r="AM420" s="49">
        <f>_xlfn.IFNA(VLOOKUP($I420,'ประกาศราคาZ-Makro'!$A:$K,10,FALSE),0)</f>
        <v>0</v>
      </c>
      <c r="AN420" s="47">
        <v>47</v>
      </c>
      <c r="AO420" s="36">
        <v>47</v>
      </c>
      <c r="AP420" s="72">
        <f t="shared" ref="AP420" si="1360">IFERROR(IF(AO420=0,0,AO420-AN420),0)</f>
        <v>0</v>
      </c>
      <c r="AQ420" s="49">
        <f>_xlfn.IFNA(VLOOKUP($I420,'ประกาศราคาZ-Makro'!$A:$K,11,FALSE),0)</f>
        <v>0</v>
      </c>
      <c r="AR420" s="47">
        <v>30</v>
      </c>
      <c r="AS420" s="36">
        <v>30</v>
      </c>
      <c r="AT420" s="50">
        <f t="shared" ref="AT420" si="1361">IFERROR(IF(AS420=0,0,AS420-AR420),0)</f>
        <v>0</v>
      </c>
      <c r="AU420" s="49">
        <f>_xlfn.IFNA(VLOOKUP($I420,'ประกาศราคาZ-Makro'!$A:$L,12,FALSE),0)</f>
        <v>0</v>
      </c>
      <c r="AV420" s="47">
        <v>0</v>
      </c>
      <c r="AW420" s="36">
        <v>0</v>
      </c>
      <c r="AX420" s="50">
        <f t="shared" ref="AX420" si="1362">IFERROR(IF(AW420=0,0,AW420-AV420),0)</f>
        <v>0</v>
      </c>
      <c r="AY420" s="49">
        <f>_xlfn.IFNA(VLOOKUP($I420,'ประกาศราคาZ-Makro'!$A:$M,13,FALSE),0)</f>
        <v>0</v>
      </c>
      <c r="AZ420" s="47">
        <v>0</v>
      </c>
      <c r="BA420" s="36">
        <v>0</v>
      </c>
      <c r="BB420" s="50">
        <f t="shared" ref="BB420" si="1363">IFERROR(IF(BA420=0,0,BA420-AZ420),0)</f>
        <v>0</v>
      </c>
      <c r="BC420" s="76"/>
      <c r="BD420" s="2"/>
    </row>
    <row r="421" spans="1:56" x14ac:dyDescent="0.4">
      <c r="A421" s="2" t="s">
        <v>1038</v>
      </c>
      <c r="B421" s="2" t="s">
        <v>1035</v>
      </c>
      <c r="C421" s="2" t="s">
        <v>1049</v>
      </c>
      <c r="D421" s="2" t="s">
        <v>1053</v>
      </c>
      <c r="E421" s="45" t="s">
        <v>782</v>
      </c>
      <c r="F421" s="73"/>
      <c r="G421" s="42" t="s">
        <v>783</v>
      </c>
      <c r="H421" s="48" t="s">
        <v>43</v>
      </c>
      <c r="I421" s="35"/>
      <c r="J421" s="56">
        <v>0</v>
      </c>
      <c r="K421" s="49">
        <f>_xlfn.IFNA(VLOOKUP($I421,'ประกาศราคาZ-Makro'!$A:$K,4,FALSE),0)</f>
        <v>0</v>
      </c>
      <c r="L421" s="47">
        <v>19</v>
      </c>
      <c r="M421" s="36">
        <v>19</v>
      </c>
      <c r="N421" s="50">
        <f t="shared" si="1301"/>
        <v>0</v>
      </c>
      <c r="O421" s="49">
        <f>_xlfn.IFNA(VLOOKUP($I421,'ประกาศราคาZ-Makro'!$A:$K,5,FALSE),0)</f>
        <v>0</v>
      </c>
      <c r="P421" s="47">
        <v>0</v>
      </c>
      <c r="Q421" s="36">
        <v>0</v>
      </c>
      <c r="R421" s="50">
        <f t="shared" si="1304"/>
        <v>0</v>
      </c>
      <c r="S421" s="49">
        <f>_xlfn.IFNA(VLOOKUP($I421,'ประกาศราคาZ-Makro'!$A:$K,6,FALSE),0)</f>
        <v>0</v>
      </c>
      <c r="T421" s="47">
        <v>9</v>
      </c>
      <c r="U421" s="36">
        <v>10</v>
      </c>
      <c r="V421" s="50">
        <f t="shared" si="1307"/>
        <v>1</v>
      </c>
      <c r="W421" s="49">
        <f>_xlfn.IFNA(VLOOKUP($I421,'ประกาศราคาZ-Makro'!$A:$K,7,FALSE),0)</f>
        <v>0</v>
      </c>
      <c r="X421" s="47">
        <v>0</v>
      </c>
      <c r="Y421" s="36">
        <v>0</v>
      </c>
      <c r="Z421" s="50">
        <f t="shared" si="1302"/>
        <v>0</v>
      </c>
      <c r="AA421" s="49">
        <f>_xlfn.IFNA(VLOOKUP($I421,'ประกาศราคาZ-Makro'!$A:$K,8,FALSE),0)</f>
        <v>0</v>
      </c>
      <c r="AB421" s="47">
        <v>0</v>
      </c>
      <c r="AC421" s="36">
        <v>0</v>
      </c>
      <c r="AD421" s="50">
        <f t="shared" si="1303"/>
        <v>0</v>
      </c>
      <c r="AE421" s="49">
        <f>_xlfn.IFNA(VLOOKUP($I421,'ประกาศราคาZ-Makro'!$A:$K,9,FALSE),0)</f>
        <v>0</v>
      </c>
      <c r="AF421" s="47">
        <v>0</v>
      </c>
      <c r="AG421" s="36">
        <v>0</v>
      </c>
      <c r="AH421" s="50">
        <f t="shared" si="1305"/>
        <v>0</v>
      </c>
      <c r="AI421" s="49">
        <f>_xlfn.IFNA(VLOOKUP($I421,'ประกาศราคาZ-Makro'!$A:$K,9,FALSE),0)</f>
        <v>0</v>
      </c>
      <c r="AJ421" s="47"/>
      <c r="AK421" s="36"/>
      <c r="AL421" s="50">
        <f t="shared" si="1282"/>
        <v>0</v>
      </c>
      <c r="AM421" s="49">
        <f>_xlfn.IFNA(VLOOKUP($I421,'ประกาศราคาZ-Makro'!$A:$K,10,FALSE),0)</f>
        <v>0</v>
      </c>
      <c r="AN421" s="47">
        <v>47</v>
      </c>
      <c r="AO421" s="36">
        <v>47</v>
      </c>
      <c r="AP421" s="72">
        <f t="shared" si="1283"/>
        <v>0</v>
      </c>
      <c r="AQ421" s="49">
        <f>_xlfn.IFNA(VLOOKUP($I421,'ประกาศราคาZ-Makro'!$A:$K,11,FALSE),0)</f>
        <v>0</v>
      </c>
      <c r="AR421" s="47">
        <v>0</v>
      </c>
      <c r="AS421" s="36">
        <v>0</v>
      </c>
      <c r="AT421" s="50">
        <f t="shared" si="1306"/>
        <v>0</v>
      </c>
      <c r="AU421" s="49">
        <f>_xlfn.IFNA(VLOOKUP($I421,'ประกาศราคาZ-Makro'!$A:$L,12,FALSE),0)</f>
        <v>0</v>
      </c>
      <c r="AV421" s="47">
        <v>0</v>
      </c>
      <c r="AW421" s="36">
        <v>0</v>
      </c>
      <c r="AX421" s="50">
        <f t="shared" si="1223"/>
        <v>0</v>
      </c>
      <c r="AY421" s="49">
        <f>_xlfn.IFNA(VLOOKUP($I421,'ประกาศราคาZ-Makro'!$A:$M,13,FALSE),0)</f>
        <v>0</v>
      </c>
      <c r="AZ421" s="47">
        <v>0</v>
      </c>
      <c r="BA421" s="36">
        <v>0</v>
      </c>
      <c r="BB421" s="50">
        <f t="shared" si="1103"/>
        <v>0</v>
      </c>
      <c r="BC421" s="76"/>
      <c r="BD421" s="2"/>
    </row>
    <row r="422" spans="1:56" x14ac:dyDescent="0.4">
      <c r="A422" s="2" t="s">
        <v>1038</v>
      </c>
      <c r="B422" s="2" t="s">
        <v>1035</v>
      </c>
      <c r="C422" s="2" t="s">
        <v>1049</v>
      </c>
      <c r="D422" s="2" t="s">
        <v>1053</v>
      </c>
      <c r="E422" s="45" t="s">
        <v>434</v>
      </c>
      <c r="F422" s="46" t="s">
        <v>431</v>
      </c>
      <c r="G422" s="37" t="s">
        <v>435</v>
      </c>
      <c r="H422" s="34" t="s">
        <v>43</v>
      </c>
      <c r="I422" s="35"/>
      <c r="J422" s="56">
        <v>0</v>
      </c>
      <c r="K422" s="49">
        <f>_xlfn.IFNA(VLOOKUP($I422,'ประกาศราคาZ-Makro'!$A:$K,4,FALSE),0)</f>
        <v>0</v>
      </c>
      <c r="L422" s="47">
        <v>19</v>
      </c>
      <c r="M422" s="36">
        <v>19</v>
      </c>
      <c r="N422" s="50">
        <f t="shared" si="1301"/>
        <v>0</v>
      </c>
      <c r="O422" s="49">
        <f>_xlfn.IFNA(VLOOKUP($I422,'ประกาศราคาZ-Makro'!$A:$K,5,FALSE),0)</f>
        <v>0</v>
      </c>
      <c r="P422" s="47">
        <v>0</v>
      </c>
      <c r="Q422" s="36">
        <v>0</v>
      </c>
      <c r="R422" s="50">
        <f t="shared" si="1304"/>
        <v>0</v>
      </c>
      <c r="S422" s="49">
        <f>_xlfn.IFNA(VLOOKUP($I422,'ประกาศราคาZ-Makro'!$A:$K,6,FALSE),0)</f>
        <v>0</v>
      </c>
      <c r="T422" s="47">
        <v>20</v>
      </c>
      <c r="U422" s="36">
        <v>21</v>
      </c>
      <c r="V422" s="50">
        <f t="shared" si="1307"/>
        <v>1</v>
      </c>
      <c r="W422" s="49">
        <f>_xlfn.IFNA(VLOOKUP($I422,'ประกาศราคาZ-Makro'!$A:$K,7,FALSE),0)</f>
        <v>0</v>
      </c>
      <c r="X422" s="47">
        <v>19</v>
      </c>
      <c r="Y422" s="36">
        <v>19</v>
      </c>
      <c r="Z422" s="50">
        <f t="shared" si="1302"/>
        <v>0</v>
      </c>
      <c r="AA422" s="49">
        <f>_xlfn.IFNA(VLOOKUP($I422,'ประกาศราคาZ-Makro'!$A:$K,8,FALSE),0)</f>
        <v>0</v>
      </c>
      <c r="AB422" s="47">
        <v>19</v>
      </c>
      <c r="AC422" s="36">
        <v>19</v>
      </c>
      <c r="AD422" s="50">
        <f t="shared" si="1303"/>
        <v>0</v>
      </c>
      <c r="AE422" s="49">
        <f>_xlfn.IFNA(VLOOKUP($I422,'ประกาศราคาZ-Makro'!$A:$K,9,FALSE),0)</f>
        <v>0</v>
      </c>
      <c r="AF422" s="47">
        <v>0</v>
      </c>
      <c r="AG422" s="36">
        <v>0</v>
      </c>
      <c r="AH422" s="50">
        <f t="shared" si="1305"/>
        <v>0</v>
      </c>
      <c r="AI422" s="49">
        <f>_xlfn.IFNA(VLOOKUP($I422,'ประกาศราคาZ-Makro'!$A:$K,9,FALSE),0)</f>
        <v>0</v>
      </c>
      <c r="AJ422" s="47"/>
      <c r="AK422" s="36"/>
      <c r="AL422" s="50">
        <f t="shared" si="1282"/>
        <v>0</v>
      </c>
      <c r="AM422" s="49">
        <f>_xlfn.IFNA(VLOOKUP($I422,'ประกาศราคาZ-Makro'!$A:$K,10,FALSE),0)</f>
        <v>0</v>
      </c>
      <c r="AN422" s="47">
        <v>0</v>
      </c>
      <c r="AO422" s="36">
        <v>0</v>
      </c>
      <c r="AP422" s="72">
        <f t="shared" si="1283"/>
        <v>0</v>
      </c>
      <c r="AQ422" s="49">
        <f>_xlfn.IFNA(VLOOKUP($I422,'ประกาศราคาZ-Makro'!$A:$K,11,FALSE),0)</f>
        <v>0</v>
      </c>
      <c r="AR422" s="47">
        <v>0</v>
      </c>
      <c r="AS422" s="36">
        <v>0</v>
      </c>
      <c r="AT422" s="50">
        <f t="shared" si="1306"/>
        <v>0</v>
      </c>
      <c r="AU422" s="49">
        <f>_xlfn.IFNA(VLOOKUP($I422,'ประกาศราคาZ-Makro'!$A:$L,12,FALSE),0)</f>
        <v>0</v>
      </c>
      <c r="AV422" s="47">
        <v>9</v>
      </c>
      <c r="AW422" s="36">
        <v>10</v>
      </c>
      <c r="AX422" s="50">
        <f t="shared" si="1223"/>
        <v>1</v>
      </c>
      <c r="AY422" s="49">
        <f>_xlfn.IFNA(VLOOKUP($I422,'ประกาศราคาZ-Makro'!$A:$M,13,FALSE),0)</f>
        <v>0</v>
      </c>
      <c r="AZ422" s="47">
        <v>1</v>
      </c>
      <c r="BA422" s="36">
        <v>10</v>
      </c>
      <c r="BB422" s="50">
        <f t="shared" si="1103"/>
        <v>9</v>
      </c>
      <c r="BC422" s="76"/>
      <c r="BD422" s="2"/>
    </row>
    <row r="423" spans="1:56" x14ac:dyDescent="0.4">
      <c r="A423" s="2" t="s">
        <v>1038</v>
      </c>
      <c r="B423" s="2" t="s">
        <v>1035</v>
      </c>
      <c r="C423" s="2" t="s">
        <v>1049</v>
      </c>
      <c r="D423" s="2" t="s">
        <v>1053</v>
      </c>
      <c r="E423" s="45" t="s">
        <v>436</v>
      </c>
      <c r="F423" s="46" t="s">
        <v>431</v>
      </c>
      <c r="G423" s="42" t="s">
        <v>437</v>
      </c>
      <c r="H423" s="34" t="s">
        <v>43</v>
      </c>
      <c r="I423" s="35"/>
      <c r="J423" s="56"/>
      <c r="K423" s="49">
        <f>_xlfn.IFNA(VLOOKUP($I423,'ประกาศราคาZ-Makro'!$A:$K,4,FALSE),0)</f>
        <v>0</v>
      </c>
      <c r="L423" s="47">
        <v>0</v>
      </c>
      <c r="M423" s="36">
        <v>0</v>
      </c>
      <c r="N423" s="50">
        <f t="shared" si="1301"/>
        <v>0</v>
      </c>
      <c r="O423" s="49">
        <f>_xlfn.IFNA(VLOOKUP($I423,'ประกาศราคาZ-Makro'!$A:$K,5,FALSE),0)</f>
        <v>0</v>
      </c>
      <c r="P423" s="47">
        <v>0</v>
      </c>
      <c r="Q423" s="36">
        <v>0</v>
      </c>
      <c r="R423" s="50">
        <f t="shared" si="1304"/>
        <v>0</v>
      </c>
      <c r="S423" s="49">
        <f>_xlfn.IFNA(VLOOKUP($I423,'ประกาศราคาZ-Makro'!$A:$K,6,FALSE),0)</f>
        <v>0</v>
      </c>
      <c r="T423" s="47">
        <v>0</v>
      </c>
      <c r="U423" s="36">
        <v>0</v>
      </c>
      <c r="V423" s="50">
        <f t="shared" si="1307"/>
        <v>0</v>
      </c>
      <c r="W423" s="49">
        <f>_xlfn.IFNA(VLOOKUP($I423,'ประกาศราคาZ-Makro'!$A:$K,7,FALSE),0)</f>
        <v>0</v>
      </c>
      <c r="X423" s="47">
        <v>0</v>
      </c>
      <c r="Y423" s="36">
        <v>0</v>
      </c>
      <c r="Z423" s="50">
        <f t="shared" si="1302"/>
        <v>0</v>
      </c>
      <c r="AA423" s="49">
        <f>_xlfn.IFNA(VLOOKUP($I423,'ประกาศราคาZ-Makro'!$A:$K,8,FALSE),0)</f>
        <v>0</v>
      </c>
      <c r="AB423" s="47">
        <v>0</v>
      </c>
      <c r="AC423" s="36">
        <v>0</v>
      </c>
      <c r="AD423" s="50">
        <f t="shared" si="1303"/>
        <v>0</v>
      </c>
      <c r="AE423" s="49">
        <f>_xlfn.IFNA(VLOOKUP($I423,'ประกาศราคาZ-Makro'!$A:$K,9,FALSE),0)</f>
        <v>0</v>
      </c>
      <c r="AF423" s="47">
        <v>0</v>
      </c>
      <c r="AG423" s="36">
        <v>0</v>
      </c>
      <c r="AH423" s="50">
        <f t="shared" si="1305"/>
        <v>0</v>
      </c>
      <c r="AI423" s="49">
        <f>_xlfn.IFNA(VLOOKUP($I423,'ประกาศราคาZ-Makro'!$A:$K,9,FALSE),0)</f>
        <v>0</v>
      </c>
      <c r="AJ423" s="47"/>
      <c r="AK423" s="36"/>
      <c r="AL423" s="50">
        <f t="shared" si="1282"/>
        <v>0</v>
      </c>
      <c r="AM423" s="49">
        <f>_xlfn.IFNA(VLOOKUP($I423,'ประกาศราคาZ-Makro'!$A:$K,10,FALSE),0)</f>
        <v>0</v>
      </c>
      <c r="AN423" s="47">
        <v>47</v>
      </c>
      <c r="AO423" s="36">
        <v>47</v>
      </c>
      <c r="AP423" s="72">
        <f t="shared" si="1283"/>
        <v>0</v>
      </c>
      <c r="AQ423" s="49">
        <f>_xlfn.IFNA(VLOOKUP($I423,'ประกาศราคาZ-Makro'!$A:$K,11,FALSE),0)</f>
        <v>0</v>
      </c>
      <c r="AR423" s="47">
        <v>0</v>
      </c>
      <c r="AS423" s="36">
        <v>0</v>
      </c>
      <c r="AT423" s="50">
        <f t="shared" si="1306"/>
        <v>0</v>
      </c>
      <c r="AU423" s="49">
        <f>_xlfn.IFNA(VLOOKUP($I423,'ประกาศราคาZ-Makro'!$A:$L,12,FALSE),0)</f>
        <v>0</v>
      </c>
      <c r="AV423" s="47">
        <v>0</v>
      </c>
      <c r="AW423" s="36">
        <v>0</v>
      </c>
      <c r="AX423" s="50">
        <f t="shared" si="1223"/>
        <v>0</v>
      </c>
      <c r="AY423" s="49">
        <f>_xlfn.IFNA(VLOOKUP($I423,'ประกาศราคาZ-Makro'!$A:$M,13,FALSE),0)</f>
        <v>0</v>
      </c>
      <c r="AZ423" s="47">
        <v>0</v>
      </c>
      <c r="BA423" s="36">
        <v>0</v>
      </c>
      <c r="BB423" s="50">
        <f t="shared" si="1103"/>
        <v>0</v>
      </c>
      <c r="BC423" s="76"/>
      <c r="BD423" s="2"/>
    </row>
    <row r="424" spans="1:56" x14ac:dyDescent="0.4">
      <c r="A424" s="2" t="s">
        <v>1038</v>
      </c>
      <c r="B424" s="2" t="s">
        <v>1035</v>
      </c>
      <c r="C424" s="2" t="s">
        <v>1049</v>
      </c>
      <c r="D424" s="2" t="s">
        <v>1053</v>
      </c>
      <c r="E424" s="45" t="s">
        <v>560</v>
      </c>
      <c r="F424" s="46"/>
      <c r="G424" s="37" t="s">
        <v>561</v>
      </c>
      <c r="H424" s="34" t="s">
        <v>43</v>
      </c>
      <c r="I424" s="35"/>
      <c r="J424" s="56">
        <v>0</v>
      </c>
      <c r="K424" s="49">
        <f>_xlfn.IFNA(VLOOKUP($I424,'ประกาศราคาZ-Makro'!$A:$K,4,FALSE),0)</f>
        <v>0</v>
      </c>
      <c r="L424" s="47">
        <v>0</v>
      </c>
      <c r="M424" s="64">
        <v>0</v>
      </c>
      <c r="N424" s="50">
        <f>IFERROR(IF(M424=0,0,M424-L424),0)</f>
        <v>0</v>
      </c>
      <c r="O424" s="49">
        <f>_xlfn.IFNA(VLOOKUP($I424,'ประกาศราคาZ-Makro'!$A:$K,5,FALSE),0)</f>
        <v>0</v>
      </c>
      <c r="P424" s="47">
        <v>0</v>
      </c>
      <c r="Q424" s="64">
        <v>0</v>
      </c>
      <c r="R424" s="50">
        <f>IFERROR(IF(Q424=0,0,Q424-P424),0)</f>
        <v>0</v>
      </c>
      <c r="S424" s="49">
        <f>_xlfn.IFNA(VLOOKUP($I424,'ประกาศราคาZ-Makro'!$A:$K,6,FALSE),0)</f>
        <v>0</v>
      </c>
      <c r="T424" s="47">
        <v>0</v>
      </c>
      <c r="U424" s="64">
        <v>0</v>
      </c>
      <c r="V424" s="50">
        <f>IFERROR(IF(U424=0,0,U424-T424),0)</f>
        <v>0</v>
      </c>
      <c r="W424" s="49">
        <f>_xlfn.IFNA(VLOOKUP($I424,'ประกาศราคาZ-Makro'!$A:$K,7,FALSE),0)</f>
        <v>0</v>
      </c>
      <c r="X424" s="47">
        <v>0</v>
      </c>
      <c r="Y424" s="64">
        <v>0</v>
      </c>
      <c r="Z424" s="50">
        <f>IFERROR(IF(Y424=0,0,Y424-X424),0)</f>
        <v>0</v>
      </c>
      <c r="AA424" s="49">
        <f>_xlfn.IFNA(VLOOKUP($I424,'ประกาศราคาZ-Makro'!$A:$K,8,FALSE),0)</f>
        <v>0</v>
      </c>
      <c r="AB424" s="47">
        <v>0</v>
      </c>
      <c r="AC424" s="64">
        <v>0</v>
      </c>
      <c r="AD424" s="50">
        <f>IFERROR(IF(AC424=0,0,AC424-AB424),0)</f>
        <v>0</v>
      </c>
      <c r="AE424" s="49">
        <f>_xlfn.IFNA(VLOOKUP($I424,'ประกาศราคาZ-Makro'!$A:$K,9,FALSE),0)</f>
        <v>0</v>
      </c>
      <c r="AF424" s="47" t="s">
        <v>1090</v>
      </c>
      <c r="AG424" s="64" t="s">
        <v>1090</v>
      </c>
      <c r="AH424" s="50">
        <f>IFERROR(IF(AG424=0,0,AG424-AF424),0)</f>
        <v>0</v>
      </c>
      <c r="AI424" s="49">
        <f>_xlfn.IFNA(VLOOKUP($I424,'ประกาศราคาZ-Makro'!$A:$K,9,FALSE),0)</f>
        <v>0</v>
      </c>
      <c r="AJ424" s="47"/>
      <c r="AK424" s="64"/>
      <c r="AL424" s="50">
        <f>IFERROR(IF(AK424=0,0,AK424-AJ424),0)</f>
        <v>0</v>
      </c>
      <c r="AM424" s="49">
        <f>_xlfn.IFNA(VLOOKUP($I424,'ประกาศราคาZ-Makro'!$A:$K,10,FALSE),0)</f>
        <v>0</v>
      </c>
      <c r="AN424" s="47">
        <v>12</v>
      </c>
      <c r="AO424" s="36">
        <v>12</v>
      </c>
      <c r="AP424" s="72">
        <f>IFERROR(IF(AO424=0,0,AO424-AN424),0)</f>
        <v>0</v>
      </c>
      <c r="AQ424" s="49">
        <f>_xlfn.IFNA(VLOOKUP($I424,'ประกาศราคาZ-Makro'!$A:$K,11,FALSE),0)</f>
        <v>0</v>
      </c>
      <c r="AR424" s="47">
        <v>0</v>
      </c>
      <c r="AS424" s="64">
        <v>0</v>
      </c>
      <c r="AT424" s="50">
        <f>IFERROR(IF(AS424=0,0,AS424-AR424),0)</f>
        <v>0</v>
      </c>
      <c r="AU424" s="49">
        <f>_xlfn.IFNA(VLOOKUP($I424,'ประกาศราคาZ-Makro'!$A:$L,12,FALSE),0)</f>
        <v>0</v>
      </c>
      <c r="AV424" s="47">
        <v>0</v>
      </c>
      <c r="AW424" s="64">
        <v>0</v>
      </c>
      <c r="AX424" s="50">
        <f>IFERROR(IF(AW424=0,0,AW424-AV424),0)</f>
        <v>0</v>
      </c>
      <c r="AY424" s="49">
        <f>_xlfn.IFNA(VLOOKUP($I424,'ประกาศราคาZ-Makro'!$A:$M,13,FALSE),0)</f>
        <v>0</v>
      </c>
      <c r="AZ424" s="47">
        <v>0</v>
      </c>
      <c r="BA424" s="64">
        <v>0</v>
      </c>
      <c r="BB424" s="50">
        <f>IFERROR(IF(BA424=0,0,BA424-AZ424),0)</f>
        <v>0</v>
      </c>
      <c r="BC424" s="76"/>
      <c r="BD424" s="2"/>
    </row>
    <row r="425" spans="1:56" x14ac:dyDescent="0.4">
      <c r="A425" s="2" t="s">
        <v>1038</v>
      </c>
      <c r="B425" s="2" t="s">
        <v>1035</v>
      </c>
      <c r="C425" s="2" t="s">
        <v>1049</v>
      </c>
      <c r="D425" s="2" t="s">
        <v>1053</v>
      </c>
      <c r="E425" s="45" t="s">
        <v>1756</v>
      </c>
      <c r="F425" s="73"/>
      <c r="G425" s="42" t="s">
        <v>1757</v>
      </c>
      <c r="H425" s="48" t="s">
        <v>43</v>
      </c>
      <c r="I425" s="35"/>
      <c r="J425" s="56">
        <v>0</v>
      </c>
      <c r="K425" s="49">
        <f>_xlfn.IFNA(VLOOKUP($I425,'ประกาศราคาZ-Makro'!$A:$K,4,FALSE),0)</f>
        <v>0</v>
      </c>
      <c r="L425" s="68">
        <v>0</v>
      </c>
      <c r="M425" s="36">
        <v>0</v>
      </c>
      <c r="N425" s="69">
        <f t="shared" si="1301"/>
        <v>0</v>
      </c>
      <c r="O425" s="49">
        <f>_xlfn.IFNA(VLOOKUP($I425,'ประกาศราคาZ-Makro'!$A:$K,5,FALSE),0)</f>
        <v>0</v>
      </c>
      <c r="P425" s="68">
        <v>0</v>
      </c>
      <c r="Q425" s="36">
        <v>0</v>
      </c>
      <c r="R425" s="69">
        <f t="shared" si="1304"/>
        <v>0</v>
      </c>
      <c r="S425" s="49">
        <f>_xlfn.IFNA(VLOOKUP($I425,'ประกาศราคาZ-Makro'!$A:$K,6,FALSE),0)</f>
        <v>0</v>
      </c>
      <c r="T425" s="68">
        <v>37</v>
      </c>
      <c r="U425" s="36">
        <v>38</v>
      </c>
      <c r="V425" s="69">
        <f t="shared" si="1307"/>
        <v>1</v>
      </c>
      <c r="W425" s="49">
        <f>_xlfn.IFNA(VLOOKUP($I425,'ประกาศราคาZ-Makro'!$A:$K,7,FALSE),0)</f>
        <v>0</v>
      </c>
      <c r="X425" s="68">
        <v>47</v>
      </c>
      <c r="Y425" s="36">
        <v>47</v>
      </c>
      <c r="Z425" s="69">
        <f t="shared" si="1302"/>
        <v>0</v>
      </c>
      <c r="AA425" s="49">
        <f>_xlfn.IFNA(VLOOKUP($I425,'ประกาศราคาZ-Makro'!$A:$K,8,FALSE),0)</f>
        <v>0</v>
      </c>
      <c r="AB425" s="68">
        <v>47</v>
      </c>
      <c r="AC425" s="36">
        <v>47</v>
      </c>
      <c r="AD425" s="69">
        <f t="shared" si="1303"/>
        <v>0</v>
      </c>
      <c r="AE425" s="49">
        <f>_xlfn.IFNA(VLOOKUP($I425,'ประกาศราคาZ-Makro'!$A:$K,9,FALSE),0)</f>
        <v>0</v>
      </c>
      <c r="AF425" s="68">
        <v>0</v>
      </c>
      <c r="AG425" s="36">
        <v>0</v>
      </c>
      <c r="AH425" s="69">
        <f t="shared" si="1305"/>
        <v>0</v>
      </c>
      <c r="AI425" s="49">
        <f>_xlfn.IFNA(VLOOKUP($I425,'ประกาศราคาZ-Makro'!$A:$K,9,FALSE),0)</f>
        <v>0</v>
      </c>
      <c r="AJ425" s="68"/>
      <c r="AK425" s="36"/>
      <c r="AL425" s="69">
        <f t="shared" si="1282"/>
        <v>0</v>
      </c>
      <c r="AM425" s="49">
        <f>_xlfn.IFNA(VLOOKUP($I425,'ประกาศราคาZ-Makro'!$A:$K,10,FALSE),0)</f>
        <v>0</v>
      </c>
      <c r="AN425" s="68">
        <v>47</v>
      </c>
      <c r="AO425" s="36">
        <v>47</v>
      </c>
      <c r="AP425" s="105">
        <f t="shared" ref="AP425" si="1364">IFERROR(IF(AO425=0,0,AO425-AN425),0)</f>
        <v>0</v>
      </c>
      <c r="AQ425" s="49">
        <f>_xlfn.IFNA(VLOOKUP($I425,'ประกาศราคาZ-Makro'!$A:$K,11,FALSE),0)</f>
        <v>0</v>
      </c>
      <c r="AR425" s="68">
        <v>50</v>
      </c>
      <c r="AS425" s="36">
        <v>50</v>
      </c>
      <c r="AT425" s="69">
        <f t="shared" si="1306"/>
        <v>0</v>
      </c>
      <c r="AU425" s="49">
        <f>_xlfn.IFNA(VLOOKUP($I425,'ประกาศราคาZ-Makro'!$A:$L,12,FALSE),0)</f>
        <v>0</v>
      </c>
      <c r="AV425" s="68">
        <v>37</v>
      </c>
      <c r="AW425" s="36">
        <v>38</v>
      </c>
      <c r="AX425" s="69">
        <f t="shared" si="1223"/>
        <v>1</v>
      </c>
      <c r="AY425" s="49">
        <f>_xlfn.IFNA(VLOOKUP($I425,'ประกาศราคาZ-Makro'!$A:$M,13,FALSE),0)</f>
        <v>0</v>
      </c>
      <c r="AZ425" s="68">
        <v>37</v>
      </c>
      <c r="BA425" s="36">
        <v>38</v>
      </c>
      <c r="BB425" s="69">
        <f t="shared" ref="BB425" si="1365">IFERROR(IF(BA425=0,0,BA425-AZ425),0)</f>
        <v>1</v>
      </c>
      <c r="BC425" s="76"/>
      <c r="BD425" s="2"/>
    </row>
    <row r="426" spans="1:56" x14ac:dyDescent="0.4">
      <c r="A426" s="2" t="s">
        <v>1038</v>
      </c>
      <c r="B426" s="2" t="s">
        <v>1035</v>
      </c>
      <c r="C426" s="2" t="s">
        <v>1049</v>
      </c>
      <c r="D426" s="2" t="s">
        <v>1053</v>
      </c>
      <c r="E426" s="45" t="s">
        <v>438</v>
      </c>
      <c r="F426" s="46" t="s">
        <v>431</v>
      </c>
      <c r="G426" s="42" t="s">
        <v>439</v>
      </c>
      <c r="H426" s="48" t="s">
        <v>43</v>
      </c>
      <c r="I426" s="35" t="s">
        <v>433</v>
      </c>
      <c r="J426" s="56" t="s">
        <v>966</v>
      </c>
      <c r="K426" s="49">
        <f>_xlfn.IFNA(VLOOKUP($I426,'ประกาศราคาZ-Makro'!$A:$K,4,FALSE),0)</f>
        <v>0</v>
      </c>
      <c r="L426" s="47">
        <v>41</v>
      </c>
      <c r="M426" s="36">
        <v>41</v>
      </c>
      <c r="N426" s="50">
        <f t="shared" si="1301"/>
        <v>0</v>
      </c>
      <c r="O426" s="49">
        <f>_xlfn.IFNA(VLOOKUP($I426,'ประกาศราคาZ-Makro'!$A:$K,5,FALSE),0)</f>
        <v>0</v>
      </c>
      <c r="P426" s="47">
        <v>34</v>
      </c>
      <c r="Q426" s="36">
        <v>34</v>
      </c>
      <c r="R426" s="50">
        <f t="shared" si="1304"/>
        <v>0</v>
      </c>
      <c r="S426" s="49">
        <f>_xlfn.IFNA(VLOOKUP($I426,'ประกาศราคาZ-Makro'!$A:$K,6,FALSE),0)</f>
        <v>0</v>
      </c>
      <c r="T426" s="47">
        <v>37</v>
      </c>
      <c r="U426" s="36">
        <v>38</v>
      </c>
      <c r="V426" s="50">
        <f t="shared" si="1307"/>
        <v>1</v>
      </c>
      <c r="W426" s="49">
        <f>_xlfn.IFNA(VLOOKUP($I426,'ประกาศราคาZ-Makro'!$A:$K,7,FALSE),0)</f>
        <v>0</v>
      </c>
      <c r="X426" s="47">
        <v>43</v>
      </c>
      <c r="Y426" s="36">
        <v>43</v>
      </c>
      <c r="Z426" s="50">
        <f t="shared" si="1302"/>
        <v>0</v>
      </c>
      <c r="AA426" s="49">
        <f>_xlfn.IFNA(VLOOKUP($I426,'ประกาศราคาZ-Makro'!$A:$K,8,FALSE),0)</f>
        <v>0</v>
      </c>
      <c r="AB426" s="47">
        <v>43</v>
      </c>
      <c r="AC426" s="36">
        <v>43</v>
      </c>
      <c r="AD426" s="50">
        <f t="shared" si="1303"/>
        <v>0</v>
      </c>
      <c r="AE426" s="49">
        <f>_xlfn.IFNA(VLOOKUP($I426,'ประกาศราคาZ-Makro'!$A:$K,9,FALSE),0)</f>
        <v>0</v>
      </c>
      <c r="AF426" s="47">
        <v>47</v>
      </c>
      <c r="AG426" s="36">
        <v>47</v>
      </c>
      <c r="AH426" s="50">
        <f t="shared" si="1305"/>
        <v>0</v>
      </c>
      <c r="AI426" s="49">
        <f>_xlfn.IFNA(VLOOKUP($I426,'ประกาศราคาZ-Makro'!$A:$K,9,FALSE),0)</f>
        <v>0</v>
      </c>
      <c r="AJ426" s="47"/>
      <c r="AK426" s="36"/>
      <c r="AL426" s="50">
        <f t="shared" si="1282"/>
        <v>0</v>
      </c>
      <c r="AM426" s="49">
        <f>_xlfn.IFNA(VLOOKUP($I426,'ประกาศราคาZ-Makro'!$A:$K,10,FALSE),0)</f>
        <v>0</v>
      </c>
      <c r="AN426" s="47">
        <v>47</v>
      </c>
      <c r="AO426" s="36">
        <v>47</v>
      </c>
      <c r="AP426" s="72">
        <f t="shared" si="1283"/>
        <v>0</v>
      </c>
      <c r="AQ426" s="49">
        <f>_xlfn.IFNA(VLOOKUP($I426,'ประกาศราคาZ-Makro'!$A:$K,11,FALSE),0)</f>
        <v>0</v>
      </c>
      <c r="AR426" s="47">
        <v>47</v>
      </c>
      <c r="AS426" s="36">
        <v>47</v>
      </c>
      <c r="AT426" s="50">
        <f t="shared" si="1306"/>
        <v>0</v>
      </c>
      <c r="AU426" s="49">
        <f>_xlfn.IFNA(VLOOKUP($I426,'ประกาศราคาZ-Makro'!$A:$L,12,FALSE),0)</f>
        <v>0</v>
      </c>
      <c r="AV426" s="47">
        <v>37</v>
      </c>
      <c r="AW426" s="36">
        <v>38</v>
      </c>
      <c r="AX426" s="50">
        <f t="shared" si="1223"/>
        <v>1</v>
      </c>
      <c r="AY426" s="49">
        <f>_xlfn.IFNA(VLOOKUP($I426,'ประกาศราคาZ-Makro'!$A:$M,13,FALSE),0)</f>
        <v>0</v>
      </c>
      <c r="AZ426" s="47">
        <v>37</v>
      </c>
      <c r="BA426" s="36">
        <v>38</v>
      </c>
      <c r="BB426" s="50">
        <f t="shared" si="1103"/>
        <v>1</v>
      </c>
      <c r="BC426" s="76"/>
      <c r="BD426" s="2"/>
    </row>
    <row r="427" spans="1:56" x14ac:dyDescent="0.4">
      <c r="A427" s="2" t="s">
        <v>1038</v>
      </c>
      <c r="B427" s="2" t="s">
        <v>1035</v>
      </c>
      <c r="C427" s="2" t="s">
        <v>1049</v>
      </c>
      <c r="D427" s="2" t="s">
        <v>1053</v>
      </c>
      <c r="E427" s="45" t="s">
        <v>440</v>
      </c>
      <c r="F427" s="46" t="s">
        <v>431</v>
      </c>
      <c r="G427" s="37" t="s">
        <v>441</v>
      </c>
      <c r="H427" s="34" t="s">
        <v>43</v>
      </c>
      <c r="I427" s="35"/>
      <c r="J427" s="56">
        <v>0</v>
      </c>
      <c r="K427" s="49">
        <f>_xlfn.IFNA(VLOOKUP($I427,'ประกาศราคาZ-Makro'!$A:$K,4,FALSE),0)</f>
        <v>0</v>
      </c>
      <c r="L427" s="47">
        <v>41</v>
      </c>
      <c r="M427" s="36">
        <v>41</v>
      </c>
      <c r="N427" s="50">
        <f t="shared" si="1301"/>
        <v>0</v>
      </c>
      <c r="O427" s="49">
        <f>_xlfn.IFNA(VLOOKUP($I427,'ประกาศราคาZ-Makro'!$A:$K,5,FALSE),0)</f>
        <v>0</v>
      </c>
      <c r="P427" s="47">
        <v>0</v>
      </c>
      <c r="Q427" s="36">
        <v>0</v>
      </c>
      <c r="R427" s="50">
        <f t="shared" si="1304"/>
        <v>0</v>
      </c>
      <c r="S427" s="49">
        <f>_xlfn.IFNA(VLOOKUP($I427,'ประกาศราคาZ-Makro'!$A:$K,6,FALSE),0)</f>
        <v>0</v>
      </c>
      <c r="T427" s="47">
        <v>37</v>
      </c>
      <c r="U427" s="36">
        <v>38</v>
      </c>
      <c r="V427" s="50">
        <f t="shared" si="1307"/>
        <v>1</v>
      </c>
      <c r="W427" s="49">
        <f>_xlfn.IFNA(VLOOKUP($I427,'ประกาศราคาZ-Makro'!$A:$K,7,FALSE),0)</f>
        <v>0</v>
      </c>
      <c r="X427" s="47">
        <v>30</v>
      </c>
      <c r="Y427" s="36">
        <v>30</v>
      </c>
      <c r="Z427" s="50">
        <f t="shared" si="1302"/>
        <v>0</v>
      </c>
      <c r="AA427" s="49">
        <f>_xlfn.IFNA(VLOOKUP($I427,'ประกาศราคาZ-Makro'!$A:$K,8,FALSE),0)</f>
        <v>0</v>
      </c>
      <c r="AB427" s="47">
        <v>30</v>
      </c>
      <c r="AC427" s="36">
        <v>30</v>
      </c>
      <c r="AD427" s="50">
        <f t="shared" si="1303"/>
        <v>0</v>
      </c>
      <c r="AE427" s="49">
        <f>_xlfn.IFNA(VLOOKUP($I427,'ประกาศราคาZ-Makro'!$A:$K,9,FALSE),0)</f>
        <v>0</v>
      </c>
      <c r="AF427" s="47">
        <v>0</v>
      </c>
      <c r="AG427" s="36">
        <v>0</v>
      </c>
      <c r="AH427" s="50">
        <f t="shared" si="1305"/>
        <v>0</v>
      </c>
      <c r="AI427" s="49">
        <f>_xlfn.IFNA(VLOOKUP($I427,'ประกาศราคาZ-Makro'!$A:$K,9,FALSE),0)</f>
        <v>0</v>
      </c>
      <c r="AJ427" s="47"/>
      <c r="AK427" s="36"/>
      <c r="AL427" s="50">
        <f t="shared" si="1282"/>
        <v>0</v>
      </c>
      <c r="AM427" s="49">
        <f>_xlfn.IFNA(VLOOKUP($I427,'ประกาศราคาZ-Makro'!$A:$K,10,FALSE),0)</f>
        <v>0</v>
      </c>
      <c r="AN427" s="47">
        <v>0</v>
      </c>
      <c r="AO427" s="36">
        <v>0</v>
      </c>
      <c r="AP427" s="72">
        <f t="shared" si="1283"/>
        <v>0</v>
      </c>
      <c r="AQ427" s="49">
        <f>_xlfn.IFNA(VLOOKUP($I427,'ประกาศราคาZ-Makro'!$A:$K,11,FALSE),0)</f>
        <v>0</v>
      </c>
      <c r="AR427" s="47">
        <v>0</v>
      </c>
      <c r="AS427" s="36">
        <v>0</v>
      </c>
      <c r="AT427" s="50">
        <f t="shared" si="1306"/>
        <v>0</v>
      </c>
      <c r="AU427" s="49">
        <f>_xlfn.IFNA(VLOOKUP($I427,'ประกาศราคาZ-Makro'!$A:$L,12,FALSE),0)</f>
        <v>0</v>
      </c>
      <c r="AV427" s="47">
        <v>22</v>
      </c>
      <c r="AW427" s="36">
        <v>23</v>
      </c>
      <c r="AX427" s="50">
        <f t="shared" si="1223"/>
        <v>1</v>
      </c>
      <c r="AY427" s="49">
        <f>_xlfn.IFNA(VLOOKUP($I427,'ประกาศราคาZ-Makro'!$A:$M,13,FALSE),0)</f>
        <v>0</v>
      </c>
      <c r="AZ427" s="47">
        <v>22</v>
      </c>
      <c r="BA427" s="36">
        <v>23</v>
      </c>
      <c r="BB427" s="50">
        <f t="shared" si="1103"/>
        <v>1</v>
      </c>
      <c r="BC427" s="76"/>
      <c r="BD427" s="2"/>
    </row>
    <row r="428" spans="1:56" x14ac:dyDescent="0.4">
      <c r="A428" s="2" t="s">
        <v>1038</v>
      </c>
      <c r="B428" s="2" t="s">
        <v>1035</v>
      </c>
      <c r="C428" s="2" t="s">
        <v>1049</v>
      </c>
      <c r="D428" s="2" t="s">
        <v>1053</v>
      </c>
      <c r="E428" s="45" t="s">
        <v>442</v>
      </c>
      <c r="F428" s="46" t="s">
        <v>431</v>
      </c>
      <c r="G428" s="37" t="s">
        <v>443</v>
      </c>
      <c r="H428" s="34" t="s">
        <v>43</v>
      </c>
      <c r="I428" s="35"/>
      <c r="J428" s="56">
        <v>0</v>
      </c>
      <c r="K428" s="49">
        <f>_xlfn.IFNA(VLOOKUP($I428,'ประกาศราคาZ-Makro'!$A:$K,4,FALSE),0)</f>
        <v>0</v>
      </c>
      <c r="L428" s="47">
        <v>0</v>
      </c>
      <c r="M428" s="36">
        <v>0</v>
      </c>
      <c r="N428" s="50">
        <f t="shared" si="1301"/>
        <v>0</v>
      </c>
      <c r="O428" s="49">
        <f>_xlfn.IFNA(VLOOKUP($I428,'ประกาศราคาZ-Makro'!$A:$K,5,FALSE),0)</f>
        <v>0</v>
      </c>
      <c r="P428" s="47">
        <v>0</v>
      </c>
      <c r="Q428" s="36">
        <v>0</v>
      </c>
      <c r="R428" s="50">
        <f t="shared" si="1304"/>
        <v>0</v>
      </c>
      <c r="S428" s="49">
        <f>_xlfn.IFNA(VLOOKUP($I428,'ประกาศราคาZ-Makro'!$A:$K,6,FALSE),0)</f>
        <v>0</v>
      </c>
      <c r="T428" s="47">
        <v>0</v>
      </c>
      <c r="U428" s="36">
        <v>0</v>
      </c>
      <c r="V428" s="50">
        <f t="shared" si="1307"/>
        <v>0</v>
      </c>
      <c r="W428" s="49">
        <f>_xlfn.IFNA(VLOOKUP($I428,'ประกาศราคาZ-Makro'!$A:$K,7,FALSE),0)</f>
        <v>0</v>
      </c>
      <c r="X428" s="47">
        <v>0</v>
      </c>
      <c r="Y428" s="36">
        <v>0</v>
      </c>
      <c r="Z428" s="50">
        <f t="shared" si="1302"/>
        <v>0</v>
      </c>
      <c r="AA428" s="49">
        <f>_xlfn.IFNA(VLOOKUP($I428,'ประกาศราคาZ-Makro'!$A:$K,8,FALSE),0)</f>
        <v>0</v>
      </c>
      <c r="AB428" s="47">
        <v>0</v>
      </c>
      <c r="AC428" s="36">
        <v>0</v>
      </c>
      <c r="AD428" s="50">
        <f t="shared" si="1303"/>
        <v>0</v>
      </c>
      <c r="AE428" s="49">
        <f>_xlfn.IFNA(VLOOKUP($I428,'ประกาศราคาZ-Makro'!$A:$K,9,FALSE),0)</f>
        <v>0</v>
      </c>
      <c r="AF428" s="47">
        <v>0</v>
      </c>
      <c r="AG428" s="36">
        <v>0</v>
      </c>
      <c r="AH428" s="50">
        <f t="shared" si="1305"/>
        <v>0</v>
      </c>
      <c r="AI428" s="49">
        <f>_xlfn.IFNA(VLOOKUP($I428,'ประกาศราคาZ-Makro'!$A:$K,9,FALSE),0)</f>
        <v>0</v>
      </c>
      <c r="AJ428" s="47"/>
      <c r="AK428" s="36"/>
      <c r="AL428" s="50">
        <f t="shared" si="1282"/>
        <v>0</v>
      </c>
      <c r="AM428" s="49">
        <f>_xlfn.IFNA(VLOOKUP($I428,'ประกาศราคาZ-Makro'!$A:$K,10,FALSE),0)</f>
        <v>0</v>
      </c>
      <c r="AN428" s="47">
        <v>0</v>
      </c>
      <c r="AO428" s="36">
        <v>0</v>
      </c>
      <c r="AP428" s="72">
        <f t="shared" si="1283"/>
        <v>0</v>
      </c>
      <c r="AQ428" s="49">
        <f>_xlfn.IFNA(VLOOKUP($I428,'ประกาศราคาZ-Makro'!$A:$K,11,FALSE),0)</f>
        <v>0</v>
      </c>
      <c r="AR428" s="47">
        <v>0</v>
      </c>
      <c r="AS428" s="36">
        <v>0</v>
      </c>
      <c r="AT428" s="50">
        <f t="shared" si="1306"/>
        <v>0</v>
      </c>
      <c r="AU428" s="49">
        <f>_xlfn.IFNA(VLOOKUP($I428,'ประกาศราคาZ-Makro'!$A:$L,12,FALSE),0)</f>
        <v>0</v>
      </c>
      <c r="AV428" s="47">
        <v>0</v>
      </c>
      <c r="AW428" s="36">
        <v>0</v>
      </c>
      <c r="AX428" s="50">
        <f t="shared" si="1223"/>
        <v>0</v>
      </c>
      <c r="AY428" s="49">
        <f>_xlfn.IFNA(VLOOKUP($I428,'ประกาศราคาZ-Makro'!$A:$M,13,FALSE),0)</f>
        <v>0</v>
      </c>
      <c r="AZ428" s="47">
        <v>0</v>
      </c>
      <c r="BA428" s="36">
        <v>0</v>
      </c>
      <c r="BB428" s="50">
        <f t="shared" si="1103"/>
        <v>0</v>
      </c>
      <c r="BC428" s="76"/>
      <c r="BD428" s="2"/>
    </row>
    <row r="429" spans="1:56" x14ac:dyDescent="0.4">
      <c r="A429" s="2" t="s">
        <v>1038</v>
      </c>
      <c r="B429" s="2" t="s">
        <v>1035</v>
      </c>
      <c r="C429" s="2" t="s">
        <v>1049</v>
      </c>
      <c r="D429" s="2" t="s">
        <v>1053</v>
      </c>
      <c r="E429" s="45" t="s">
        <v>444</v>
      </c>
      <c r="F429" s="46" t="s">
        <v>445</v>
      </c>
      <c r="G429" s="41" t="s">
        <v>446</v>
      </c>
      <c r="H429" s="34" t="s">
        <v>43</v>
      </c>
      <c r="I429" s="35" t="s">
        <v>447</v>
      </c>
      <c r="J429" s="56" t="s">
        <v>965</v>
      </c>
      <c r="K429" s="49">
        <f>_xlfn.IFNA(VLOOKUP($I429,'ประกาศราคาZ-Makro'!$A:$K,4,FALSE),0)</f>
        <v>0</v>
      </c>
      <c r="L429" s="47">
        <v>66</v>
      </c>
      <c r="M429" s="36">
        <v>66</v>
      </c>
      <c r="N429" s="50">
        <f t="shared" si="1301"/>
        <v>0</v>
      </c>
      <c r="O429" s="49">
        <f>_xlfn.IFNA(VLOOKUP($I429,'ประกาศราคาZ-Makro'!$A:$K,5,FALSE),0)</f>
        <v>0</v>
      </c>
      <c r="P429" s="47">
        <v>65</v>
      </c>
      <c r="Q429" s="36">
        <v>64</v>
      </c>
      <c r="R429" s="50">
        <f t="shared" si="1304"/>
        <v>-1</v>
      </c>
      <c r="S429" s="49">
        <f>_xlfn.IFNA(VLOOKUP($I429,'ประกาศราคาZ-Makro'!$A:$K,6,FALSE),0)</f>
        <v>0</v>
      </c>
      <c r="T429" s="47">
        <v>57</v>
      </c>
      <c r="U429" s="36">
        <v>57</v>
      </c>
      <c r="V429" s="50">
        <f t="shared" si="1307"/>
        <v>0</v>
      </c>
      <c r="W429" s="49">
        <f>_xlfn.IFNA(VLOOKUP($I429,'ประกาศราคาZ-Makro'!$A:$K,7,FALSE),0)</f>
        <v>0</v>
      </c>
      <c r="X429" s="47">
        <v>56</v>
      </c>
      <c r="Y429" s="36">
        <v>56</v>
      </c>
      <c r="Z429" s="50">
        <f t="shared" si="1302"/>
        <v>0</v>
      </c>
      <c r="AA429" s="49">
        <f>_xlfn.IFNA(VLOOKUP($I429,'ประกาศราคาZ-Makro'!$A:$K,8,FALSE),0)</f>
        <v>0</v>
      </c>
      <c r="AB429" s="47">
        <v>56</v>
      </c>
      <c r="AC429" s="36">
        <v>56</v>
      </c>
      <c r="AD429" s="50">
        <f t="shared" si="1303"/>
        <v>0</v>
      </c>
      <c r="AE429" s="49">
        <f>_xlfn.IFNA(VLOOKUP($I429,'ประกาศราคาZ-Makro'!$A:$K,9,FALSE),0)</f>
        <v>0</v>
      </c>
      <c r="AF429" s="47">
        <v>57</v>
      </c>
      <c r="AG429" s="36">
        <v>57</v>
      </c>
      <c r="AH429" s="50">
        <f t="shared" si="1305"/>
        <v>0</v>
      </c>
      <c r="AI429" s="49">
        <f>_xlfn.IFNA(VLOOKUP($I429,'ประกาศราคาZ-Makro'!$A:$K,9,FALSE),0)</f>
        <v>0</v>
      </c>
      <c r="AJ429" s="47"/>
      <c r="AK429" s="36"/>
      <c r="AL429" s="50">
        <f t="shared" si="1282"/>
        <v>0</v>
      </c>
      <c r="AM429" s="49">
        <f>_xlfn.IFNA(VLOOKUP($I429,'ประกาศราคาZ-Makro'!$A:$K,10,FALSE),0)</f>
        <v>0</v>
      </c>
      <c r="AN429" s="47">
        <v>67</v>
      </c>
      <c r="AO429" s="36">
        <v>67</v>
      </c>
      <c r="AP429" s="72">
        <f t="shared" si="1283"/>
        <v>0</v>
      </c>
      <c r="AQ429" s="49">
        <f>_xlfn.IFNA(VLOOKUP($I429,'ประกาศราคาZ-Makro'!$A:$K,11,FALSE),0)</f>
        <v>0</v>
      </c>
      <c r="AR429" s="47">
        <v>58</v>
      </c>
      <c r="AS429" s="36">
        <v>61</v>
      </c>
      <c r="AT429" s="50">
        <f t="shared" si="1306"/>
        <v>3</v>
      </c>
      <c r="AU429" s="49">
        <f>_xlfn.IFNA(VLOOKUP($I429,'ประกาศราคาZ-Makro'!$A:$L,12,FALSE),0)</f>
        <v>0</v>
      </c>
      <c r="AV429" s="47">
        <v>57</v>
      </c>
      <c r="AW429" s="36">
        <v>57</v>
      </c>
      <c r="AX429" s="50">
        <f t="shared" si="1223"/>
        <v>0</v>
      </c>
      <c r="AY429" s="49">
        <f>_xlfn.IFNA(VLOOKUP($I429,'ประกาศราคาZ-Makro'!$A:$M,13,FALSE),0)</f>
        <v>0</v>
      </c>
      <c r="AZ429" s="47">
        <v>57</v>
      </c>
      <c r="BA429" s="36">
        <v>57</v>
      </c>
      <c r="BB429" s="50">
        <f t="shared" si="1103"/>
        <v>0</v>
      </c>
      <c r="BC429" s="76"/>
      <c r="BD429" s="2"/>
    </row>
    <row r="430" spans="1:56" x14ac:dyDescent="0.4">
      <c r="A430" s="2" t="s">
        <v>1038</v>
      </c>
      <c r="B430" s="2" t="s">
        <v>1035</v>
      </c>
      <c r="C430" s="2" t="s">
        <v>1049</v>
      </c>
      <c r="D430" s="2" t="s">
        <v>1053</v>
      </c>
      <c r="E430" s="45" t="s">
        <v>448</v>
      </c>
      <c r="F430" s="46" t="s">
        <v>445</v>
      </c>
      <c r="G430" s="37" t="s">
        <v>449</v>
      </c>
      <c r="H430" s="34" t="s">
        <v>43</v>
      </c>
      <c r="I430" s="35"/>
      <c r="J430" s="56">
        <v>0</v>
      </c>
      <c r="K430" s="49">
        <f>_xlfn.IFNA(VLOOKUP($I430,'ประกาศราคาZ-Makro'!$A:$K,4,FALSE),0)</f>
        <v>0</v>
      </c>
      <c r="L430" s="47">
        <v>66</v>
      </c>
      <c r="M430" s="36">
        <v>66</v>
      </c>
      <c r="N430" s="50">
        <f t="shared" si="1301"/>
        <v>0</v>
      </c>
      <c r="O430" s="49">
        <f>_xlfn.IFNA(VLOOKUP($I430,'ประกาศราคาZ-Makro'!$A:$K,5,FALSE),0)</f>
        <v>0</v>
      </c>
      <c r="P430" s="47">
        <v>0</v>
      </c>
      <c r="Q430" s="36">
        <v>0</v>
      </c>
      <c r="R430" s="50">
        <f t="shared" si="1304"/>
        <v>0</v>
      </c>
      <c r="S430" s="49">
        <f>_xlfn.IFNA(VLOOKUP($I430,'ประกาศราคาZ-Makro'!$A:$K,6,FALSE),0)</f>
        <v>0</v>
      </c>
      <c r="T430" s="47">
        <v>45</v>
      </c>
      <c r="U430" s="36">
        <v>45</v>
      </c>
      <c r="V430" s="50">
        <f t="shared" si="1307"/>
        <v>0</v>
      </c>
      <c r="W430" s="49">
        <f>_xlfn.IFNA(VLOOKUP($I430,'ประกาศราคาZ-Makro'!$A:$K,7,FALSE),0)</f>
        <v>0</v>
      </c>
      <c r="X430" s="47">
        <v>46</v>
      </c>
      <c r="Y430" s="36">
        <v>46</v>
      </c>
      <c r="Z430" s="50">
        <f t="shared" si="1302"/>
        <v>0</v>
      </c>
      <c r="AA430" s="49">
        <f>_xlfn.IFNA(VLOOKUP($I430,'ประกาศราคาZ-Makro'!$A:$K,8,FALSE),0)</f>
        <v>0</v>
      </c>
      <c r="AB430" s="47">
        <v>46</v>
      </c>
      <c r="AC430" s="36">
        <v>46</v>
      </c>
      <c r="AD430" s="50">
        <f t="shared" si="1303"/>
        <v>0</v>
      </c>
      <c r="AE430" s="49">
        <f>_xlfn.IFNA(VLOOKUP($I430,'ประกาศราคาZ-Makro'!$A:$K,9,FALSE),0)</f>
        <v>0</v>
      </c>
      <c r="AF430" s="47">
        <v>0</v>
      </c>
      <c r="AG430" s="36">
        <v>0</v>
      </c>
      <c r="AH430" s="50">
        <f t="shared" si="1305"/>
        <v>0</v>
      </c>
      <c r="AI430" s="49">
        <f>_xlfn.IFNA(VLOOKUP($I430,'ประกาศราคาZ-Makro'!$A:$K,9,FALSE),0)</f>
        <v>0</v>
      </c>
      <c r="AJ430" s="47"/>
      <c r="AK430" s="36"/>
      <c r="AL430" s="50">
        <f t="shared" si="1282"/>
        <v>0</v>
      </c>
      <c r="AM430" s="49">
        <f>_xlfn.IFNA(VLOOKUP($I430,'ประกาศราคาZ-Makro'!$A:$K,10,FALSE),0)</f>
        <v>0</v>
      </c>
      <c r="AN430" s="47">
        <v>0</v>
      </c>
      <c r="AO430" s="36">
        <v>0</v>
      </c>
      <c r="AP430" s="72">
        <f t="shared" si="1283"/>
        <v>0</v>
      </c>
      <c r="AQ430" s="49">
        <f>_xlfn.IFNA(VLOOKUP($I430,'ประกาศราคาZ-Makro'!$A:$K,11,FALSE),0)</f>
        <v>0</v>
      </c>
      <c r="AR430" s="47">
        <v>0</v>
      </c>
      <c r="AS430" s="36">
        <v>0</v>
      </c>
      <c r="AT430" s="50">
        <f t="shared" si="1306"/>
        <v>0</v>
      </c>
      <c r="AU430" s="49">
        <f>_xlfn.IFNA(VLOOKUP($I430,'ประกาศราคาZ-Makro'!$A:$L,12,FALSE),0)</f>
        <v>0</v>
      </c>
      <c r="AV430" s="47">
        <v>50</v>
      </c>
      <c r="AW430" s="36">
        <v>50</v>
      </c>
      <c r="AX430" s="50">
        <f t="shared" si="1223"/>
        <v>0</v>
      </c>
      <c r="AY430" s="49">
        <f>_xlfn.IFNA(VLOOKUP($I430,'ประกาศราคาZ-Makro'!$A:$M,13,FALSE),0)</f>
        <v>0</v>
      </c>
      <c r="AZ430" s="47">
        <v>50</v>
      </c>
      <c r="BA430" s="36">
        <v>50</v>
      </c>
      <c r="BB430" s="50">
        <f t="shared" si="1103"/>
        <v>0</v>
      </c>
      <c r="BC430" s="76"/>
      <c r="BD430" s="2"/>
    </row>
    <row r="431" spans="1:56" x14ac:dyDescent="0.4">
      <c r="A431" s="2" t="s">
        <v>1038</v>
      </c>
      <c r="B431" s="2" t="s">
        <v>1035</v>
      </c>
      <c r="C431" s="2" t="s">
        <v>1049</v>
      </c>
      <c r="D431" s="2" t="s">
        <v>1053</v>
      </c>
      <c r="E431" s="45" t="s">
        <v>450</v>
      </c>
      <c r="F431" s="46" t="s">
        <v>445</v>
      </c>
      <c r="G431" s="42" t="s">
        <v>451</v>
      </c>
      <c r="H431" s="34" t="s">
        <v>43</v>
      </c>
      <c r="I431" s="35"/>
      <c r="J431" s="56"/>
      <c r="K431" s="49">
        <f>_xlfn.IFNA(VLOOKUP($I431,'ประกาศราคาZ-Makro'!$A:$K,4,FALSE),0)</f>
        <v>0</v>
      </c>
      <c r="L431" s="47">
        <v>0</v>
      </c>
      <c r="M431" s="36">
        <v>0</v>
      </c>
      <c r="N431" s="50">
        <f t="shared" si="1301"/>
        <v>0</v>
      </c>
      <c r="O431" s="49">
        <f>_xlfn.IFNA(VLOOKUP($I431,'ประกาศราคาZ-Makro'!$A:$K,5,FALSE),0)</f>
        <v>0</v>
      </c>
      <c r="P431" s="47">
        <v>0</v>
      </c>
      <c r="Q431" s="36">
        <v>0</v>
      </c>
      <c r="R431" s="50">
        <f t="shared" si="1304"/>
        <v>0</v>
      </c>
      <c r="S431" s="49">
        <f>_xlfn.IFNA(VLOOKUP($I431,'ประกาศราคาZ-Makro'!$A:$K,6,FALSE),0)</f>
        <v>0</v>
      </c>
      <c r="T431" s="47">
        <v>0</v>
      </c>
      <c r="U431" s="36">
        <v>0</v>
      </c>
      <c r="V431" s="50">
        <f t="shared" si="1307"/>
        <v>0</v>
      </c>
      <c r="W431" s="49">
        <f>_xlfn.IFNA(VLOOKUP($I431,'ประกาศราคาZ-Makro'!$A:$K,7,FALSE),0)</f>
        <v>0</v>
      </c>
      <c r="X431" s="47">
        <v>0</v>
      </c>
      <c r="Y431" s="36">
        <v>0</v>
      </c>
      <c r="Z431" s="50">
        <f t="shared" si="1302"/>
        <v>0</v>
      </c>
      <c r="AA431" s="49">
        <f>_xlfn.IFNA(VLOOKUP($I431,'ประกาศราคาZ-Makro'!$A:$K,8,FALSE),0)</f>
        <v>0</v>
      </c>
      <c r="AB431" s="47">
        <v>0</v>
      </c>
      <c r="AC431" s="36">
        <v>0</v>
      </c>
      <c r="AD431" s="50">
        <f t="shared" si="1303"/>
        <v>0</v>
      </c>
      <c r="AE431" s="49">
        <f>_xlfn.IFNA(VLOOKUP($I431,'ประกาศราคาZ-Makro'!$A:$K,9,FALSE),0)</f>
        <v>0</v>
      </c>
      <c r="AF431" s="47">
        <v>0</v>
      </c>
      <c r="AG431" s="36">
        <v>0</v>
      </c>
      <c r="AH431" s="50">
        <f t="shared" si="1305"/>
        <v>0</v>
      </c>
      <c r="AI431" s="49">
        <f>_xlfn.IFNA(VLOOKUP($I431,'ประกาศราคาZ-Makro'!$A:$K,9,FALSE),0)</f>
        <v>0</v>
      </c>
      <c r="AJ431" s="47"/>
      <c r="AK431" s="36"/>
      <c r="AL431" s="50">
        <f t="shared" si="1282"/>
        <v>0</v>
      </c>
      <c r="AM431" s="49">
        <f>_xlfn.IFNA(VLOOKUP($I431,'ประกาศราคาZ-Makro'!$A:$K,10,FALSE),0)</f>
        <v>0</v>
      </c>
      <c r="AN431" s="47">
        <v>47</v>
      </c>
      <c r="AO431" s="36">
        <v>47</v>
      </c>
      <c r="AP431" s="72">
        <f t="shared" si="1283"/>
        <v>0</v>
      </c>
      <c r="AQ431" s="49">
        <f>_xlfn.IFNA(VLOOKUP($I431,'ประกาศราคาZ-Makro'!$A:$K,11,FALSE),0)</f>
        <v>0</v>
      </c>
      <c r="AR431" s="47">
        <v>0</v>
      </c>
      <c r="AS431" s="36">
        <v>0</v>
      </c>
      <c r="AT431" s="50">
        <f t="shared" si="1306"/>
        <v>0</v>
      </c>
      <c r="AU431" s="49">
        <f>_xlfn.IFNA(VLOOKUP($I431,'ประกาศราคาZ-Makro'!$A:$L,12,FALSE),0)</f>
        <v>0</v>
      </c>
      <c r="AV431" s="47">
        <v>0</v>
      </c>
      <c r="AW431" s="36">
        <v>0</v>
      </c>
      <c r="AX431" s="50">
        <f t="shared" si="1223"/>
        <v>0</v>
      </c>
      <c r="AY431" s="49">
        <f>_xlfn.IFNA(VLOOKUP($I431,'ประกาศราคาZ-Makro'!$A:$M,13,FALSE),0)</f>
        <v>0</v>
      </c>
      <c r="AZ431" s="47">
        <v>0</v>
      </c>
      <c r="BA431" s="36">
        <v>0</v>
      </c>
      <c r="BB431" s="50">
        <f t="shared" si="1103"/>
        <v>0</v>
      </c>
      <c r="BC431" s="76"/>
      <c r="BD431" s="2"/>
    </row>
    <row r="432" spans="1:56" x14ac:dyDescent="0.4">
      <c r="A432" s="2" t="s">
        <v>1038</v>
      </c>
      <c r="B432" s="2" t="s">
        <v>1035</v>
      </c>
      <c r="C432" s="2" t="s">
        <v>1049</v>
      </c>
      <c r="D432" s="2" t="s">
        <v>1053</v>
      </c>
      <c r="E432" s="45" t="s">
        <v>1193</v>
      </c>
      <c r="F432" s="73" t="s">
        <v>445</v>
      </c>
      <c r="G432" s="42" t="s">
        <v>1192</v>
      </c>
      <c r="H432" s="48" t="s">
        <v>43</v>
      </c>
      <c r="I432" s="35"/>
      <c r="J432" s="56"/>
      <c r="K432" s="49">
        <f>_xlfn.IFNA(VLOOKUP($I432,'ประกาศราคาZ-Makro'!$A:$K,4,FALSE),0)</f>
        <v>0</v>
      </c>
      <c r="L432" s="47">
        <v>0</v>
      </c>
      <c r="M432" s="36">
        <v>0</v>
      </c>
      <c r="N432" s="50">
        <f t="shared" ref="N432:N433" si="1366">IFERROR(IF(M432=0,0,M432-L432),0)</f>
        <v>0</v>
      </c>
      <c r="O432" s="49">
        <f>_xlfn.IFNA(VLOOKUP($I432,'ประกาศราคาZ-Makro'!$A:$K,5,FALSE),0)</f>
        <v>0</v>
      </c>
      <c r="P432" s="47">
        <v>0</v>
      </c>
      <c r="Q432" s="36">
        <v>0</v>
      </c>
      <c r="R432" s="50">
        <f t="shared" ref="R432:R433" si="1367">IFERROR(IF(Q432=0,0,Q432-P432),0)</f>
        <v>0</v>
      </c>
      <c r="S432" s="49">
        <f>_xlfn.IFNA(VLOOKUP($I432,'ประกาศราคาZ-Makro'!$A:$K,6,FALSE),0)</f>
        <v>0</v>
      </c>
      <c r="T432" s="47">
        <v>10</v>
      </c>
      <c r="U432" s="36">
        <v>10</v>
      </c>
      <c r="V432" s="50">
        <f t="shared" ref="V432:V433" si="1368">IFERROR(IF(U432=0,0,U432-T432),0)</f>
        <v>0</v>
      </c>
      <c r="W432" s="49">
        <f>_xlfn.IFNA(VLOOKUP($I432,'ประกาศราคาZ-Makro'!$A:$K,7,FALSE),0)</f>
        <v>0</v>
      </c>
      <c r="X432" s="47">
        <v>0</v>
      </c>
      <c r="Y432" s="36">
        <v>0</v>
      </c>
      <c r="Z432" s="50">
        <f t="shared" ref="Z432:Z433" si="1369">IFERROR(IF(Y432=0,0,Y432-X432),0)</f>
        <v>0</v>
      </c>
      <c r="AA432" s="49">
        <f>_xlfn.IFNA(VLOOKUP($I432,'ประกาศราคาZ-Makro'!$A:$K,8,FALSE),0)</f>
        <v>0</v>
      </c>
      <c r="AB432" s="47">
        <v>0</v>
      </c>
      <c r="AC432" s="36">
        <v>0</v>
      </c>
      <c r="AD432" s="50">
        <f t="shared" ref="AD432:AD433" si="1370">IFERROR(IF(AC432=0,0,AC432-AB432),0)</f>
        <v>0</v>
      </c>
      <c r="AE432" s="49">
        <f>_xlfn.IFNA(VLOOKUP($I432,'ประกาศราคาZ-Makro'!$A:$K,9,FALSE),0)</f>
        <v>0</v>
      </c>
      <c r="AF432" s="47">
        <v>0</v>
      </c>
      <c r="AG432" s="36">
        <v>0</v>
      </c>
      <c r="AH432" s="50">
        <f t="shared" ref="AH432:AH433" si="1371">IFERROR(IF(AG432=0,0,AG432-AF432),0)</f>
        <v>0</v>
      </c>
      <c r="AI432" s="49">
        <f>_xlfn.IFNA(VLOOKUP($I432,'ประกาศราคาZ-Makro'!$A:$K,9,FALSE),0)</f>
        <v>0</v>
      </c>
      <c r="AJ432" s="47"/>
      <c r="AK432" s="36"/>
      <c r="AL432" s="50">
        <f t="shared" si="1282"/>
        <v>0</v>
      </c>
      <c r="AM432" s="49">
        <f>_xlfn.IFNA(VLOOKUP($I432,'ประกาศราคาZ-Makro'!$A:$K,10,FALSE),0)</f>
        <v>0</v>
      </c>
      <c r="AN432" s="47">
        <v>67</v>
      </c>
      <c r="AO432" s="36">
        <v>67</v>
      </c>
      <c r="AP432" s="72">
        <f t="shared" si="1283"/>
        <v>0</v>
      </c>
      <c r="AQ432" s="49">
        <f>_xlfn.IFNA(VLOOKUP($I432,'ประกาศราคาZ-Makro'!$A:$K,11,FALSE),0)</f>
        <v>0</v>
      </c>
      <c r="AR432" s="47">
        <v>0</v>
      </c>
      <c r="AS432" s="36">
        <v>0</v>
      </c>
      <c r="AT432" s="50">
        <f t="shared" ref="AT432:AT433" si="1372">IFERROR(IF(AS432=0,0,AS432-AR432),0)</f>
        <v>0</v>
      </c>
      <c r="AU432" s="49">
        <f>_xlfn.IFNA(VLOOKUP($I432,'ประกาศราคาZ-Makro'!$A:$L,12,FALSE),0)</f>
        <v>0</v>
      </c>
      <c r="AV432" s="47">
        <v>0</v>
      </c>
      <c r="AW432" s="36">
        <v>0</v>
      </c>
      <c r="AX432" s="50">
        <f t="shared" si="1223"/>
        <v>0</v>
      </c>
      <c r="AY432" s="49">
        <f>_xlfn.IFNA(VLOOKUP($I432,'ประกาศราคาZ-Makro'!$A:$M,13,FALSE),0)</f>
        <v>0</v>
      </c>
      <c r="AZ432" s="47">
        <v>0</v>
      </c>
      <c r="BA432" s="36">
        <v>0</v>
      </c>
      <c r="BB432" s="50">
        <f t="shared" si="1103"/>
        <v>0</v>
      </c>
      <c r="BC432" s="76"/>
      <c r="BD432" s="2"/>
    </row>
    <row r="433" spans="1:56" x14ac:dyDescent="0.4">
      <c r="A433" s="2" t="s">
        <v>1038</v>
      </c>
      <c r="B433" s="2" t="s">
        <v>1035</v>
      </c>
      <c r="C433" s="2" t="s">
        <v>1037</v>
      </c>
      <c r="D433" s="2" t="s">
        <v>1043</v>
      </c>
      <c r="E433" s="45" t="s">
        <v>1992</v>
      </c>
      <c r="F433" s="73"/>
      <c r="G433" s="42" t="s">
        <v>1991</v>
      </c>
      <c r="H433" s="48" t="s">
        <v>43</v>
      </c>
      <c r="I433" s="35"/>
      <c r="J433" s="56">
        <v>0</v>
      </c>
      <c r="K433" s="49">
        <f>_xlfn.IFNA(VLOOKUP($I433,'ประกาศราคาZ-Makro'!$A:$K,4,FALSE),0)</f>
        <v>0</v>
      </c>
      <c r="L433" s="47">
        <v>0</v>
      </c>
      <c r="M433" s="36">
        <v>0</v>
      </c>
      <c r="N433" s="50">
        <f t="shared" si="1366"/>
        <v>0</v>
      </c>
      <c r="O433" s="49">
        <f>_xlfn.IFNA(VLOOKUP($I433,'ประกาศราคาZ-Makro'!$A:$K,5,FALSE),0)</f>
        <v>0</v>
      </c>
      <c r="P433" s="47">
        <v>0</v>
      </c>
      <c r="Q433" s="36">
        <v>0</v>
      </c>
      <c r="R433" s="50">
        <f t="shared" si="1367"/>
        <v>0</v>
      </c>
      <c r="S433" s="49">
        <f>_xlfn.IFNA(VLOOKUP($I433,'ประกาศราคาZ-Makro'!$A:$K,6,FALSE),0)</f>
        <v>0</v>
      </c>
      <c r="T433" s="47">
        <v>0</v>
      </c>
      <c r="U433" s="36">
        <v>0</v>
      </c>
      <c r="V433" s="50">
        <f t="shared" si="1368"/>
        <v>0</v>
      </c>
      <c r="W433" s="49">
        <f>_xlfn.IFNA(VLOOKUP($I433,'ประกาศราคาZ-Makro'!$A:$K,7,FALSE),0)</f>
        <v>0</v>
      </c>
      <c r="X433" s="47">
        <v>0</v>
      </c>
      <c r="Y433" s="36">
        <v>0</v>
      </c>
      <c r="Z433" s="50">
        <f t="shared" si="1369"/>
        <v>0</v>
      </c>
      <c r="AA433" s="49">
        <f>_xlfn.IFNA(VLOOKUP($I433,'ประกาศราคาZ-Makro'!$A:$K,8,FALSE),0)</f>
        <v>0</v>
      </c>
      <c r="AB433" s="47">
        <v>0</v>
      </c>
      <c r="AC433" s="36">
        <v>0</v>
      </c>
      <c r="AD433" s="50">
        <f t="shared" si="1370"/>
        <v>0</v>
      </c>
      <c r="AE433" s="49">
        <f>_xlfn.IFNA(VLOOKUP($I433,'ประกาศราคาZ-Makro'!$A:$K,9,FALSE),0)</f>
        <v>0</v>
      </c>
      <c r="AF433" s="47">
        <v>59</v>
      </c>
      <c r="AG433" s="36">
        <v>59</v>
      </c>
      <c r="AH433" s="50">
        <f t="shared" si="1371"/>
        <v>0</v>
      </c>
      <c r="AI433" s="49">
        <f>_xlfn.IFNA(VLOOKUP($I433,'ประกาศราคาZ-Makro'!$A:$K,9,FALSE),0)</f>
        <v>0</v>
      </c>
      <c r="AJ433" s="47"/>
      <c r="AK433" s="36"/>
      <c r="AL433" s="50">
        <f t="shared" si="1282"/>
        <v>0</v>
      </c>
      <c r="AM433" s="49">
        <f>_xlfn.IFNA(VLOOKUP($I433,'ประกาศราคาZ-Makro'!$A:$K,10,FALSE),0)</f>
        <v>0</v>
      </c>
      <c r="AN433" s="47">
        <v>0</v>
      </c>
      <c r="AO433" s="36">
        <v>0</v>
      </c>
      <c r="AP433" s="72">
        <f t="shared" si="1283"/>
        <v>0</v>
      </c>
      <c r="AQ433" s="49">
        <f>_xlfn.IFNA(VLOOKUP($I433,'ประกาศราคาZ-Makro'!$A:$K,11,FALSE),0)</f>
        <v>0</v>
      </c>
      <c r="AR433" s="47">
        <v>0</v>
      </c>
      <c r="AS433" s="36">
        <v>0</v>
      </c>
      <c r="AT433" s="50">
        <f t="shared" si="1372"/>
        <v>0</v>
      </c>
      <c r="AU433" s="49">
        <f>_xlfn.IFNA(VLOOKUP($I433,'ประกาศราคาZ-Makro'!$A:$L,12,FALSE),0)</f>
        <v>0</v>
      </c>
      <c r="AV433" s="47">
        <v>0</v>
      </c>
      <c r="AW433" s="36">
        <v>0</v>
      </c>
      <c r="AX433" s="50">
        <f t="shared" si="1223"/>
        <v>0</v>
      </c>
      <c r="AY433" s="49">
        <f>_xlfn.IFNA(VLOOKUP($I433,'ประกาศราคาZ-Makro'!$A:$M,13,FALSE),0)</f>
        <v>0</v>
      </c>
      <c r="AZ433" s="47">
        <v>0</v>
      </c>
      <c r="BA433" s="36">
        <v>0</v>
      </c>
      <c r="BB433" s="50">
        <f t="shared" si="1103"/>
        <v>0</v>
      </c>
      <c r="BC433" s="76"/>
      <c r="BD433" s="2"/>
    </row>
    <row r="434" spans="1:56" x14ac:dyDescent="0.4">
      <c r="A434" s="2" t="s">
        <v>1038</v>
      </c>
      <c r="B434" s="2" t="s">
        <v>1035</v>
      </c>
      <c r="C434" s="2" t="s">
        <v>1049</v>
      </c>
      <c r="D434" s="2" t="s">
        <v>1053</v>
      </c>
      <c r="E434" s="45" t="s">
        <v>452</v>
      </c>
      <c r="F434" s="73"/>
      <c r="G434" s="41" t="s">
        <v>453</v>
      </c>
      <c r="H434" s="48" t="s">
        <v>43</v>
      </c>
      <c r="I434" s="35"/>
      <c r="J434" s="56">
        <v>0</v>
      </c>
      <c r="K434" s="49">
        <f>_xlfn.IFNA(VLOOKUP($I434,'ประกาศราคาZ-Makro'!$A:$K,4,FALSE),0)</f>
        <v>0</v>
      </c>
      <c r="L434" s="47">
        <v>139</v>
      </c>
      <c r="M434" s="36">
        <v>139</v>
      </c>
      <c r="N434" s="50">
        <f t="shared" si="1301"/>
        <v>0</v>
      </c>
      <c r="O434" s="49">
        <f>_xlfn.IFNA(VLOOKUP($I434,'ประกาศราคาZ-Makro'!$A:$K,5,FALSE),0)</f>
        <v>0</v>
      </c>
      <c r="P434" s="47">
        <v>130</v>
      </c>
      <c r="Q434" s="36">
        <v>145</v>
      </c>
      <c r="R434" s="50">
        <f t="shared" si="1304"/>
        <v>15</v>
      </c>
      <c r="S434" s="49">
        <f>_xlfn.IFNA(VLOOKUP($I434,'ประกาศราคาZ-Makro'!$A:$K,6,FALSE),0)</f>
        <v>0</v>
      </c>
      <c r="T434" s="47">
        <v>131</v>
      </c>
      <c r="U434" s="36">
        <v>131</v>
      </c>
      <c r="V434" s="50">
        <f t="shared" si="1307"/>
        <v>0</v>
      </c>
      <c r="W434" s="49">
        <f>_xlfn.IFNA(VLOOKUP($I434,'ประกาศราคาZ-Makro'!$A:$K,7,FALSE),0)</f>
        <v>0</v>
      </c>
      <c r="X434" s="47">
        <v>152</v>
      </c>
      <c r="Y434" s="36">
        <v>150</v>
      </c>
      <c r="Z434" s="50">
        <f t="shared" si="1302"/>
        <v>-2</v>
      </c>
      <c r="AA434" s="49">
        <f>_xlfn.IFNA(VLOOKUP($I434,'ประกาศราคาZ-Makro'!$A:$K,8,FALSE),0)</f>
        <v>0</v>
      </c>
      <c r="AB434" s="47">
        <v>152</v>
      </c>
      <c r="AC434" s="36">
        <v>150</v>
      </c>
      <c r="AD434" s="50">
        <f t="shared" si="1303"/>
        <v>-2</v>
      </c>
      <c r="AE434" s="49">
        <f>_xlfn.IFNA(VLOOKUP($I434,'ประกาศราคาZ-Makro'!$A:$K,9,FALSE),0)</f>
        <v>0</v>
      </c>
      <c r="AF434" s="47">
        <v>173</v>
      </c>
      <c r="AG434" s="36">
        <v>173</v>
      </c>
      <c r="AH434" s="50">
        <f t="shared" si="1305"/>
        <v>0</v>
      </c>
      <c r="AI434" s="49">
        <f>_xlfn.IFNA(VLOOKUP($I434,'ประกาศราคาZ-Makro'!$A:$K,9,FALSE),0)</f>
        <v>0</v>
      </c>
      <c r="AJ434" s="47"/>
      <c r="AK434" s="36"/>
      <c r="AL434" s="50">
        <f t="shared" si="1282"/>
        <v>0</v>
      </c>
      <c r="AM434" s="49">
        <f>_xlfn.IFNA(VLOOKUP($I434,'ประกาศราคาZ-Makro'!$A:$K,10,FALSE),0)</f>
        <v>0</v>
      </c>
      <c r="AN434" s="47">
        <v>150</v>
      </c>
      <c r="AO434" s="36">
        <v>150</v>
      </c>
      <c r="AP434" s="72">
        <f t="shared" si="1283"/>
        <v>0</v>
      </c>
      <c r="AQ434" s="49">
        <f>_xlfn.IFNA(VLOOKUP($I434,'ประกาศราคาZ-Makro'!$A:$K,11,FALSE),0)</f>
        <v>0</v>
      </c>
      <c r="AR434" s="47">
        <v>150</v>
      </c>
      <c r="AS434" s="36">
        <v>150</v>
      </c>
      <c r="AT434" s="50">
        <f t="shared" si="1306"/>
        <v>0</v>
      </c>
      <c r="AU434" s="49">
        <f>_xlfn.IFNA(VLOOKUP($I434,'ประกาศราคาZ-Makro'!$A:$L,12,FALSE),0)</f>
        <v>0</v>
      </c>
      <c r="AV434" s="47">
        <v>131</v>
      </c>
      <c r="AW434" s="36">
        <v>131</v>
      </c>
      <c r="AX434" s="50">
        <f t="shared" si="1223"/>
        <v>0</v>
      </c>
      <c r="AY434" s="49">
        <f>_xlfn.IFNA(VLOOKUP($I434,'ประกาศราคาZ-Makro'!$A:$M,13,FALSE),0)</f>
        <v>0</v>
      </c>
      <c r="AZ434" s="47">
        <v>131</v>
      </c>
      <c r="BA434" s="36">
        <v>131</v>
      </c>
      <c r="BB434" s="50">
        <f t="shared" si="1103"/>
        <v>0</v>
      </c>
      <c r="BC434" s="76"/>
      <c r="BD434" s="2"/>
    </row>
    <row r="435" spans="1:56" x14ac:dyDescent="0.4">
      <c r="A435" s="2" t="s">
        <v>1038</v>
      </c>
      <c r="B435" s="2" t="s">
        <v>1035</v>
      </c>
      <c r="C435" s="2" t="s">
        <v>1049</v>
      </c>
      <c r="D435" s="2" t="s">
        <v>1053</v>
      </c>
      <c r="E435" s="45" t="s">
        <v>1777</v>
      </c>
      <c r="F435" s="73"/>
      <c r="G435" s="42" t="s">
        <v>1776</v>
      </c>
      <c r="H435" s="48" t="s">
        <v>43</v>
      </c>
      <c r="I435" s="35" t="s">
        <v>962</v>
      </c>
      <c r="J435" s="56" t="s">
        <v>963</v>
      </c>
      <c r="K435" s="49">
        <f>_xlfn.IFNA(VLOOKUP($I435,'ประกาศราคาZ-Makro'!$A:$K,4,FALSE),0)</f>
        <v>0</v>
      </c>
      <c r="L435" s="47">
        <v>0</v>
      </c>
      <c r="M435" s="36">
        <v>0</v>
      </c>
      <c r="N435" s="50">
        <f t="shared" ref="N435" si="1373">IFERROR(IF(M435=0,0,M435-L435),0)</f>
        <v>0</v>
      </c>
      <c r="O435" s="49">
        <f>_xlfn.IFNA(VLOOKUP($I435,'ประกาศราคาZ-Makro'!$A:$K,5,FALSE),0)</f>
        <v>0</v>
      </c>
      <c r="P435" s="47">
        <v>0</v>
      </c>
      <c r="Q435" s="36">
        <v>0</v>
      </c>
      <c r="R435" s="50">
        <f t="shared" ref="R435" si="1374">IFERROR(IF(Q435=0,0,Q435-P435),0)</f>
        <v>0</v>
      </c>
      <c r="S435" s="49">
        <f>_xlfn.IFNA(VLOOKUP($I435,'ประกาศราคาZ-Makro'!$A:$K,6,FALSE),0)</f>
        <v>0</v>
      </c>
      <c r="T435" s="47">
        <v>37</v>
      </c>
      <c r="U435" s="36">
        <v>37</v>
      </c>
      <c r="V435" s="50">
        <f t="shared" ref="V435" si="1375">IFERROR(IF(U435=0,0,U435-T435),0)</f>
        <v>0</v>
      </c>
      <c r="W435" s="49">
        <f>_xlfn.IFNA(VLOOKUP($I435,'ประกาศราคาZ-Makro'!$A:$K,7,FALSE),0)</f>
        <v>0</v>
      </c>
      <c r="X435" s="47">
        <v>142</v>
      </c>
      <c r="Y435" s="36">
        <v>142</v>
      </c>
      <c r="Z435" s="50">
        <f t="shared" ref="Z435" si="1376">IFERROR(IF(Y435=0,0,Y435-X435),0)</f>
        <v>0</v>
      </c>
      <c r="AA435" s="49">
        <f>_xlfn.IFNA(VLOOKUP($I435,'ประกาศราคาZ-Makro'!$A:$K,8,FALSE),0)</f>
        <v>0</v>
      </c>
      <c r="AB435" s="47">
        <v>142</v>
      </c>
      <c r="AC435" s="36">
        <v>142</v>
      </c>
      <c r="AD435" s="50">
        <f t="shared" ref="AD435" si="1377">IFERROR(IF(AC435=0,0,AC435-AB435),0)</f>
        <v>0</v>
      </c>
      <c r="AE435" s="49">
        <f>_xlfn.IFNA(VLOOKUP($I435,'ประกาศราคาZ-Makro'!$A:$K,9,FALSE),0)</f>
        <v>0</v>
      </c>
      <c r="AF435" s="47">
        <v>0</v>
      </c>
      <c r="AG435" s="36">
        <v>0</v>
      </c>
      <c r="AH435" s="50">
        <f t="shared" ref="AH435" si="1378">IFERROR(IF(AG435=0,0,AG435-AF435),0)</f>
        <v>0</v>
      </c>
      <c r="AI435" s="49">
        <f>_xlfn.IFNA(VLOOKUP($I435,'ประกาศราคาZ-Makro'!$A:$K,9,FALSE),0)</f>
        <v>0</v>
      </c>
      <c r="AJ435" s="47"/>
      <c r="AK435" s="36"/>
      <c r="AL435" s="50">
        <f t="shared" si="1282"/>
        <v>0</v>
      </c>
      <c r="AM435" s="49">
        <f>_xlfn.IFNA(VLOOKUP($I435,'ประกาศราคาZ-Makro'!$A:$K,10,FALSE),0)</f>
        <v>0</v>
      </c>
      <c r="AN435" s="47">
        <v>0</v>
      </c>
      <c r="AO435" s="36">
        <v>0</v>
      </c>
      <c r="AP435" s="72">
        <f t="shared" ref="AP435" si="1379">IFERROR(IF(AO435=0,0,AO435-AN435),0)</f>
        <v>0</v>
      </c>
      <c r="AQ435" s="49">
        <f>_xlfn.IFNA(VLOOKUP($I435,'ประกาศราคาZ-Makro'!$A:$K,11,FALSE),0)</f>
        <v>0</v>
      </c>
      <c r="AR435" s="47">
        <v>0</v>
      </c>
      <c r="AS435" s="36">
        <v>0</v>
      </c>
      <c r="AT435" s="50">
        <f t="shared" ref="AT435" si="1380">IFERROR(IF(AS435=0,0,AS435-AR435),0)</f>
        <v>0</v>
      </c>
      <c r="AU435" s="49">
        <f>_xlfn.IFNA(VLOOKUP($I435,'ประกาศราคาZ-Makro'!$A:$L,12,FALSE),0)</f>
        <v>0</v>
      </c>
      <c r="AV435" s="47">
        <v>118</v>
      </c>
      <c r="AW435" s="36">
        <v>118</v>
      </c>
      <c r="AX435" s="50">
        <f t="shared" ref="AX435" si="1381">IFERROR(IF(AW435=0,0,AW435-AV435),0)</f>
        <v>0</v>
      </c>
      <c r="AY435" s="49">
        <f>_xlfn.IFNA(VLOOKUP($I435,'ประกาศราคาZ-Makro'!$A:$M,13,FALSE),0)</f>
        <v>0</v>
      </c>
      <c r="AZ435" s="47">
        <v>118</v>
      </c>
      <c r="BA435" s="36">
        <v>118</v>
      </c>
      <c r="BB435" s="50">
        <f t="shared" ref="BB435" si="1382">IFERROR(IF(BA435=0,0,BA435-AZ435),0)</f>
        <v>0</v>
      </c>
      <c r="BC435" s="76"/>
      <c r="BD435" s="2"/>
    </row>
    <row r="436" spans="1:56" x14ac:dyDescent="0.4">
      <c r="A436" s="2" t="s">
        <v>1038</v>
      </c>
      <c r="B436" s="2" t="s">
        <v>1035</v>
      </c>
      <c r="C436" s="2" t="s">
        <v>1049</v>
      </c>
      <c r="D436" s="2" t="s">
        <v>1053</v>
      </c>
      <c r="E436" s="45" t="s">
        <v>454</v>
      </c>
      <c r="F436" s="46"/>
      <c r="G436" s="42" t="s">
        <v>455</v>
      </c>
      <c r="H436" s="48" t="s">
        <v>43</v>
      </c>
      <c r="I436" s="35" t="s">
        <v>962</v>
      </c>
      <c r="J436" s="56" t="s">
        <v>963</v>
      </c>
      <c r="K436" s="49">
        <f>_xlfn.IFNA(VLOOKUP($I436,'ประกาศราคาZ-Makro'!$A:$K,4,FALSE),0)</f>
        <v>0</v>
      </c>
      <c r="L436" s="47">
        <v>168</v>
      </c>
      <c r="M436" s="36">
        <v>168</v>
      </c>
      <c r="N436" s="50">
        <f t="shared" si="1301"/>
        <v>0</v>
      </c>
      <c r="O436" s="49">
        <f>_xlfn.IFNA(VLOOKUP($I436,'ประกาศราคาZ-Makro'!$A:$K,5,FALSE),0)</f>
        <v>0</v>
      </c>
      <c r="P436" s="47">
        <v>130</v>
      </c>
      <c r="Q436" s="36">
        <v>145</v>
      </c>
      <c r="R436" s="50">
        <f t="shared" si="1304"/>
        <v>15</v>
      </c>
      <c r="S436" s="49">
        <f>_xlfn.IFNA(VLOOKUP($I436,'ประกาศราคาZ-Makro'!$A:$K,6,FALSE),0)</f>
        <v>0</v>
      </c>
      <c r="T436" s="47">
        <v>159</v>
      </c>
      <c r="U436" s="36">
        <v>159</v>
      </c>
      <c r="V436" s="50">
        <f t="shared" si="1307"/>
        <v>0</v>
      </c>
      <c r="W436" s="49">
        <f>_xlfn.IFNA(VLOOKUP($I436,'ประกาศราคาZ-Makro'!$A:$K,7,FALSE),0)</f>
        <v>0</v>
      </c>
      <c r="X436" s="47">
        <v>172</v>
      </c>
      <c r="Y436" s="36">
        <v>172</v>
      </c>
      <c r="Z436" s="50">
        <f t="shared" si="1302"/>
        <v>0</v>
      </c>
      <c r="AA436" s="49">
        <f>_xlfn.IFNA(VLOOKUP($I436,'ประกาศราคาZ-Makro'!$A:$K,8,FALSE),0)</f>
        <v>0</v>
      </c>
      <c r="AB436" s="47">
        <v>172</v>
      </c>
      <c r="AC436" s="36">
        <v>172</v>
      </c>
      <c r="AD436" s="50">
        <f t="shared" si="1303"/>
        <v>0</v>
      </c>
      <c r="AE436" s="49">
        <f>_xlfn.IFNA(VLOOKUP($I436,'ประกาศราคาZ-Makro'!$A:$K,9,FALSE),0)</f>
        <v>0</v>
      </c>
      <c r="AF436" s="47">
        <v>160</v>
      </c>
      <c r="AG436" s="36">
        <v>160</v>
      </c>
      <c r="AH436" s="50">
        <f t="shared" si="1305"/>
        <v>0</v>
      </c>
      <c r="AI436" s="49">
        <f>_xlfn.IFNA(VLOOKUP($I436,'ประกาศราคาZ-Makro'!$A:$K,9,FALSE),0)</f>
        <v>0</v>
      </c>
      <c r="AJ436" s="47"/>
      <c r="AK436" s="36"/>
      <c r="AL436" s="50">
        <f t="shared" si="1282"/>
        <v>0</v>
      </c>
      <c r="AM436" s="49">
        <f>_xlfn.IFNA(VLOOKUP($I436,'ประกาศราคาZ-Makro'!$A:$K,10,FALSE),0)</f>
        <v>0</v>
      </c>
      <c r="AN436" s="47">
        <v>150</v>
      </c>
      <c r="AO436" s="36">
        <v>150</v>
      </c>
      <c r="AP436" s="72">
        <f t="shared" si="1283"/>
        <v>0</v>
      </c>
      <c r="AQ436" s="49">
        <f>_xlfn.IFNA(VLOOKUP($I436,'ประกาศราคาZ-Makro'!$A:$K,11,FALSE),0)</f>
        <v>0</v>
      </c>
      <c r="AR436" s="47">
        <v>197</v>
      </c>
      <c r="AS436" s="36">
        <v>197</v>
      </c>
      <c r="AT436" s="50">
        <f t="shared" si="1306"/>
        <v>0</v>
      </c>
      <c r="AU436" s="49">
        <f>_xlfn.IFNA(VLOOKUP($I436,'ประกาศราคาZ-Makro'!$A:$L,12,FALSE),0)</f>
        <v>0</v>
      </c>
      <c r="AV436" s="47">
        <v>159</v>
      </c>
      <c r="AW436" s="36">
        <v>159</v>
      </c>
      <c r="AX436" s="50">
        <f t="shared" si="1223"/>
        <v>0</v>
      </c>
      <c r="AY436" s="49">
        <f>_xlfn.IFNA(VLOOKUP($I436,'ประกาศราคาZ-Makro'!$A:$M,13,FALSE),0)</f>
        <v>0</v>
      </c>
      <c r="AZ436" s="47">
        <v>159</v>
      </c>
      <c r="BA436" s="36">
        <v>159</v>
      </c>
      <c r="BB436" s="50">
        <f t="shared" si="1103"/>
        <v>0</v>
      </c>
      <c r="BC436" s="76"/>
      <c r="BD436" s="2"/>
    </row>
    <row r="437" spans="1:56" x14ac:dyDescent="0.4">
      <c r="A437" s="2" t="s">
        <v>1038</v>
      </c>
      <c r="B437" s="2" t="s">
        <v>1035</v>
      </c>
      <c r="C437" s="2" t="s">
        <v>1049</v>
      </c>
      <c r="D437" s="2" t="s">
        <v>1053</v>
      </c>
      <c r="E437" s="45" t="s">
        <v>1262</v>
      </c>
      <c r="F437" s="46"/>
      <c r="G437" s="42" t="s">
        <v>1259</v>
      </c>
      <c r="H437" s="48" t="s">
        <v>43</v>
      </c>
      <c r="I437" s="35"/>
      <c r="J437" s="56">
        <v>0</v>
      </c>
      <c r="K437" s="49">
        <f>_xlfn.IFNA(VLOOKUP($I437,'ประกาศราคาZ-Makro'!$A:$K,4,FALSE),0)</f>
        <v>0</v>
      </c>
      <c r="L437" s="47">
        <v>0</v>
      </c>
      <c r="M437" s="36">
        <v>0</v>
      </c>
      <c r="N437" s="50">
        <f t="shared" ref="N437" si="1383">IFERROR(IF(M437=0,0,M437-L437),0)</f>
        <v>0</v>
      </c>
      <c r="O437" s="49">
        <f>_xlfn.IFNA(VLOOKUP($I437,'ประกาศราคาZ-Makro'!$A:$K,5,FALSE),0)</f>
        <v>0</v>
      </c>
      <c r="P437" s="47">
        <v>0</v>
      </c>
      <c r="Q437" s="36">
        <v>0</v>
      </c>
      <c r="R437" s="50">
        <f t="shared" ref="R437" si="1384">IFERROR(IF(Q437=0,0,Q437-P437),0)</f>
        <v>0</v>
      </c>
      <c r="S437" s="49">
        <f>_xlfn.IFNA(VLOOKUP($I437,'ประกาศราคาZ-Makro'!$A:$K,6,FALSE),0)</f>
        <v>0</v>
      </c>
      <c r="T437" s="47">
        <v>34</v>
      </c>
      <c r="U437" s="36">
        <v>34</v>
      </c>
      <c r="V437" s="50">
        <f t="shared" ref="V437" si="1385">IFERROR(IF(U437=0,0,U437-T437),0)</f>
        <v>0</v>
      </c>
      <c r="W437" s="49">
        <f>_xlfn.IFNA(VLOOKUP($I437,'ประกาศราคาZ-Makro'!$A:$K,7,FALSE),0)</f>
        <v>0</v>
      </c>
      <c r="X437" s="47">
        <v>0</v>
      </c>
      <c r="Y437" s="36">
        <v>0</v>
      </c>
      <c r="Z437" s="50">
        <f t="shared" ref="Z437" si="1386">IFERROR(IF(Y437=0,0,Y437-X437),0)</f>
        <v>0</v>
      </c>
      <c r="AA437" s="49">
        <f>_xlfn.IFNA(VLOOKUP($I437,'ประกาศราคาZ-Makro'!$A:$K,8,FALSE),0)</f>
        <v>0</v>
      </c>
      <c r="AB437" s="47">
        <v>0</v>
      </c>
      <c r="AC437" s="36">
        <v>0</v>
      </c>
      <c r="AD437" s="50">
        <f t="shared" ref="AD437" si="1387">IFERROR(IF(AC437=0,0,AC437-AB437),0)</f>
        <v>0</v>
      </c>
      <c r="AE437" s="49">
        <f>_xlfn.IFNA(VLOOKUP($I437,'ประกาศราคาZ-Makro'!$A:$K,9,FALSE),0)</f>
        <v>0</v>
      </c>
      <c r="AF437" s="47">
        <v>0</v>
      </c>
      <c r="AG437" s="36">
        <v>0</v>
      </c>
      <c r="AH437" s="50">
        <f t="shared" ref="AH437" si="1388">IFERROR(IF(AG437=0,0,AG437-AF437),0)</f>
        <v>0</v>
      </c>
      <c r="AI437" s="49">
        <f>_xlfn.IFNA(VLOOKUP($I437,'ประกาศราคาZ-Makro'!$A:$K,9,FALSE),0)</f>
        <v>0</v>
      </c>
      <c r="AJ437" s="47"/>
      <c r="AK437" s="36"/>
      <c r="AL437" s="50">
        <f t="shared" si="1282"/>
        <v>0</v>
      </c>
      <c r="AM437" s="49">
        <f>_xlfn.IFNA(VLOOKUP($I437,'ประกาศราคาZ-Makro'!$A:$K,10,FALSE),0)</f>
        <v>0</v>
      </c>
      <c r="AN437" s="47">
        <v>150</v>
      </c>
      <c r="AO437" s="36">
        <v>150</v>
      </c>
      <c r="AP437" s="72">
        <f t="shared" si="1283"/>
        <v>0</v>
      </c>
      <c r="AQ437" s="49">
        <f>_xlfn.IFNA(VLOOKUP($I437,'ประกาศราคาZ-Makro'!$A:$K,11,FALSE),0)</f>
        <v>0</v>
      </c>
      <c r="AR437" s="47">
        <v>0</v>
      </c>
      <c r="AS437" s="36">
        <v>0</v>
      </c>
      <c r="AT437" s="50">
        <f t="shared" ref="AT437" si="1389">IFERROR(IF(AS437=0,0,AS437-AR437),0)</f>
        <v>0</v>
      </c>
      <c r="AU437" s="49">
        <f>_xlfn.IFNA(VLOOKUP($I437,'ประกาศราคาZ-Makro'!$A:$L,12,FALSE),0)</f>
        <v>0</v>
      </c>
      <c r="AV437" s="47">
        <v>0</v>
      </c>
      <c r="AW437" s="36">
        <v>0</v>
      </c>
      <c r="AX437" s="50">
        <f t="shared" si="1223"/>
        <v>0</v>
      </c>
      <c r="AY437" s="49">
        <f>_xlfn.IFNA(VLOOKUP($I437,'ประกาศราคาZ-Makro'!$A:$M,13,FALSE),0)</f>
        <v>0</v>
      </c>
      <c r="AZ437" s="47">
        <v>0</v>
      </c>
      <c r="BA437" s="36">
        <v>0</v>
      </c>
      <c r="BB437" s="50">
        <f t="shared" si="1103"/>
        <v>0</v>
      </c>
      <c r="BC437" s="76"/>
      <c r="BD437" s="2"/>
    </row>
    <row r="438" spans="1:56" x14ac:dyDescent="0.4">
      <c r="A438" s="2" t="s">
        <v>1038</v>
      </c>
      <c r="B438" s="2" t="s">
        <v>1035</v>
      </c>
      <c r="C438" s="2" t="s">
        <v>1049</v>
      </c>
      <c r="D438" s="2" t="s">
        <v>1053</v>
      </c>
      <c r="E438" s="45" t="s">
        <v>456</v>
      </c>
      <c r="F438" s="46" t="s">
        <v>457</v>
      </c>
      <c r="G438" s="41" t="s">
        <v>458</v>
      </c>
      <c r="H438" s="48" t="s">
        <v>43</v>
      </c>
      <c r="I438" s="35" t="s">
        <v>459</v>
      </c>
      <c r="J438" s="56" t="s">
        <v>964</v>
      </c>
      <c r="K438" s="49">
        <f>_xlfn.IFNA(VLOOKUP($I438,'ประกาศราคาZ-Makro'!$A:$K,4,FALSE),0)</f>
        <v>0</v>
      </c>
      <c r="L438" s="47">
        <v>167</v>
      </c>
      <c r="M438" s="36">
        <v>167</v>
      </c>
      <c r="N438" s="50">
        <f t="shared" si="1301"/>
        <v>0</v>
      </c>
      <c r="O438" s="49">
        <f>_xlfn.IFNA(VLOOKUP($I438,'ประกาศราคาZ-Makro'!$A:$K,5,FALSE),0)</f>
        <v>0</v>
      </c>
      <c r="P438" s="47">
        <v>165</v>
      </c>
      <c r="Q438" s="36">
        <v>165</v>
      </c>
      <c r="R438" s="50">
        <f t="shared" si="1304"/>
        <v>0</v>
      </c>
      <c r="S438" s="49">
        <f>_xlfn.IFNA(VLOOKUP($I438,'ประกาศราคาZ-Makro'!$A:$K,6,FALSE),0)</f>
        <v>0</v>
      </c>
      <c r="T438" s="47">
        <v>164</v>
      </c>
      <c r="U438" s="36">
        <v>165</v>
      </c>
      <c r="V438" s="50">
        <f t="shared" si="1307"/>
        <v>1</v>
      </c>
      <c r="W438" s="49">
        <f>_xlfn.IFNA(VLOOKUP($I438,'ประกาศราคาZ-Makro'!$A:$K,7,FALSE),0)</f>
        <v>0</v>
      </c>
      <c r="X438" s="47">
        <v>141</v>
      </c>
      <c r="Y438" s="36">
        <v>141</v>
      </c>
      <c r="Z438" s="50">
        <f t="shared" si="1302"/>
        <v>0</v>
      </c>
      <c r="AA438" s="49">
        <f>_xlfn.IFNA(VLOOKUP($I438,'ประกาศราคาZ-Makro'!$A:$K,8,FALSE),0)</f>
        <v>0</v>
      </c>
      <c r="AB438" s="47">
        <v>141</v>
      </c>
      <c r="AC438" s="36">
        <v>141</v>
      </c>
      <c r="AD438" s="50">
        <f t="shared" si="1303"/>
        <v>0</v>
      </c>
      <c r="AE438" s="49">
        <f>_xlfn.IFNA(VLOOKUP($I438,'ประกาศราคาZ-Makro'!$A:$K,9,FALSE),0)</f>
        <v>0</v>
      </c>
      <c r="AF438" s="47">
        <v>166</v>
      </c>
      <c r="AG438" s="36">
        <v>166</v>
      </c>
      <c r="AH438" s="50">
        <f t="shared" si="1305"/>
        <v>0</v>
      </c>
      <c r="AI438" s="49">
        <f>_xlfn.IFNA(VLOOKUP($I438,'ประกาศราคาZ-Makro'!$A:$K,9,FALSE),0)</f>
        <v>0</v>
      </c>
      <c r="AJ438" s="47"/>
      <c r="AK438" s="36"/>
      <c r="AL438" s="50">
        <f t="shared" si="1282"/>
        <v>0</v>
      </c>
      <c r="AM438" s="49">
        <f>_xlfn.IFNA(VLOOKUP($I438,'ประกาศราคาZ-Makro'!$A:$K,10,FALSE),0)</f>
        <v>0</v>
      </c>
      <c r="AN438" s="47">
        <v>178</v>
      </c>
      <c r="AO438" s="36">
        <v>178</v>
      </c>
      <c r="AP438" s="72">
        <f t="shared" si="1283"/>
        <v>0</v>
      </c>
      <c r="AQ438" s="49">
        <f>_xlfn.IFNA(VLOOKUP($I438,'ประกาศราคาZ-Makro'!$A:$K,11,FALSE),0)</f>
        <v>0</v>
      </c>
      <c r="AR438" s="47">
        <v>178</v>
      </c>
      <c r="AS438" s="36">
        <v>178</v>
      </c>
      <c r="AT438" s="50">
        <f t="shared" si="1306"/>
        <v>0</v>
      </c>
      <c r="AU438" s="49">
        <f>_xlfn.IFNA(VLOOKUP($I438,'ประกาศราคาZ-Makro'!$A:$L,12,FALSE),0)</f>
        <v>0</v>
      </c>
      <c r="AV438" s="47">
        <v>164</v>
      </c>
      <c r="AW438" s="36">
        <v>165</v>
      </c>
      <c r="AX438" s="50">
        <f t="shared" si="1223"/>
        <v>1</v>
      </c>
      <c r="AY438" s="49">
        <f>_xlfn.IFNA(VLOOKUP($I438,'ประกาศราคาZ-Makro'!$A:$M,13,FALSE),0)</f>
        <v>0</v>
      </c>
      <c r="AZ438" s="47">
        <v>164</v>
      </c>
      <c r="BA438" s="36">
        <v>165</v>
      </c>
      <c r="BB438" s="50">
        <f t="shared" si="1103"/>
        <v>1</v>
      </c>
      <c r="BC438" s="76"/>
      <c r="BD438" s="2"/>
    </row>
    <row r="439" spans="1:56" x14ac:dyDescent="0.4">
      <c r="A439" s="2" t="s">
        <v>1038</v>
      </c>
      <c r="B439" s="2" t="s">
        <v>1035</v>
      </c>
      <c r="C439" s="2" t="s">
        <v>1049</v>
      </c>
      <c r="D439" s="2" t="s">
        <v>1053</v>
      </c>
      <c r="E439" s="45" t="s">
        <v>460</v>
      </c>
      <c r="F439" s="46" t="s">
        <v>457</v>
      </c>
      <c r="G439" s="37" t="s">
        <v>461</v>
      </c>
      <c r="H439" s="34" t="s">
        <v>43</v>
      </c>
      <c r="I439" s="35"/>
      <c r="J439" s="56">
        <v>0</v>
      </c>
      <c r="K439" s="49">
        <f>_xlfn.IFNA(VLOOKUP($I439,'ประกาศราคาZ-Makro'!$A:$K,4,FALSE),0)</f>
        <v>0</v>
      </c>
      <c r="L439" s="47">
        <v>167</v>
      </c>
      <c r="M439" s="36">
        <v>167</v>
      </c>
      <c r="N439" s="50">
        <f t="shared" si="1301"/>
        <v>0</v>
      </c>
      <c r="O439" s="49">
        <f>_xlfn.IFNA(VLOOKUP($I439,'ประกาศราคาZ-Makro'!$A:$K,5,FALSE),0)</f>
        <v>0</v>
      </c>
      <c r="P439" s="47">
        <v>0</v>
      </c>
      <c r="Q439" s="36">
        <v>0</v>
      </c>
      <c r="R439" s="50">
        <f t="shared" si="1304"/>
        <v>0</v>
      </c>
      <c r="S439" s="49">
        <f>_xlfn.IFNA(VLOOKUP($I439,'ประกาศราคาZ-Makro'!$A:$K,6,FALSE),0)</f>
        <v>0</v>
      </c>
      <c r="T439" s="47">
        <v>0</v>
      </c>
      <c r="U439" s="36">
        <v>0</v>
      </c>
      <c r="V439" s="50">
        <f t="shared" si="1307"/>
        <v>0</v>
      </c>
      <c r="W439" s="49">
        <f>_xlfn.IFNA(VLOOKUP($I439,'ประกาศราคาZ-Makro'!$A:$K,7,FALSE),0)</f>
        <v>0</v>
      </c>
      <c r="X439" s="47">
        <v>0</v>
      </c>
      <c r="Y439" s="36">
        <v>0</v>
      </c>
      <c r="Z439" s="50">
        <f t="shared" si="1302"/>
        <v>0</v>
      </c>
      <c r="AA439" s="49">
        <f>_xlfn.IFNA(VLOOKUP($I439,'ประกาศราคาZ-Makro'!$A:$K,8,FALSE),0)</f>
        <v>0</v>
      </c>
      <c r="AB439" s="47">
        <v>0</v>
      </c>
      <c r="AC439" s="36">
        <v>0</v>
      </c>
      <c r="AD439" s="50">
        <f t="shared" si="1303"/>
        <v>0</v>
      </c>
      <c r="AE439" s="49">
        <f>_xlfn.IFNA(VLOOKUP($I439,'ประกาศราคาZ-Makro'!$A:$K,9,FALSE),0)</f>
        <v>0</v>
      </c>
      <c r="AF439" s="47">
        <v>0</v>
      </c>
      <c r="AG439" s="36">
        <v>0</v>
      </c>
      <c r="AH439" s="50">
        <f t="shared" si="1305"/>
        <v>0</v>
      </c>
      <c r="AI439" s="49">
        <f>_xlfn.IFNA(VLOOKUP($I439,'ประกาศราคาZ-Makro'!$A:$K,9,FALSE),0)</f>
        <v>0</v>
      </c>
      <c r="AJ439" s="47"/>
      <c r="AK439" s="36"/>
      <c r="AL439" s="50">
        <f t="shared" si="1282"/>
        <v>0</v>
      </c>
      <c r="AM439" s="49">
        <f>_xlfn.IFNA(VLOOKUP($I439,'ประกาศราคาZ-Makro'!$A:$K,10,FALSE),0)</f>
        <v>0</v>
      </c>
      <c r="AN439" s="47">
        <v>0</v>
      </c>
      <c r="AO439" s="36">
        <v>0</v>
      </c>
      <c r="AP439" s="72">
        <f t="shared" si="1283"/>
        <v>0</v>
      </c>
      <c r="AQ439" s="49">
        <f>_xlfn.IFNA(VLOOKUP($I439,'ประกาศราคาZ-Makro'!$A:$K,11,FALSE),0)</f>
        <v>0</v>
      </c>
      <c r="AR439" s="47">
        <v>0</v>
      </c>
      <c r="AS439" s="36">
        <v>0</v>
      </c>
      <c r="AT439" s="50">
        <f t="shared" si="1306"/>
        <v>0</v>
      </c>
      <c r="AU439" s="49">
        <f>_xlfn.IFNA(VLOOKUP($I439,'ประกาศราคาZ-Makro'!$A:$L,12,FALSE),0)</f>
        <v>0</v>
      </c>
      <c r="AV439" s="47">
        <v>164</v>
      </c>
      <c r="AW439" s="36">
        <v>165</v>
      </c>
      <c r="AX439" s="50">
        <f t="shared" si="1223"/>
        <v>1</v>
      </c>
      <c r="AY439" s="49">
        <f>_xlfn.IFNA(VLOOKUP($I439,'ประกาศราคาZ-Makro'!$A:$M,13,FALSE),0)</f>
        <v>0</v>
      </c>
      <c r="AZ439" s="47">
        <v>164</v>
      </c>
      <c r="BA439" s="36">
        <v>165</v>
      </c>
      <c r="BB439" s="50">
        <f t="shared" si="1103"/>
        <v>1</v>
      </c>
      <c r="BC439" s="76"/>
      <c r="BD439" s="2"/>
    </row>
    <row r="440" spans="1:56" x14ac:dyDescent="0.4">
      <c r="A440" s="2" t="s">
        <v>1038</v>
      </c>
      <c r="B440" s="2" t="s">
        <v>1035</v>
      </c>
      <c r="C440" s="2" t="s">
        <v>1049</v>
      </c>
      <c r="D440" s="2" t="s">
        <v>1053</v>
      </c>
      <c r="E440" s="45" t="s">
        <v>462</v>
      </c>
      <c r="F440" s="46" t="s">
        <v>457</v>
      </c>
      <c r="G440" s="37" t="s">
        <v>463</v>
      </c>
      <c r="H440" s="34" t="s">
        <v>43</v>
      </c>
      <c r="I440" s="35"/>
      <c r="J440" s="56">
        <v>0</v>
      </c>
      <c r="K440" s="49">
        <f>_xlfn.IFNA(VLOOKUP($I440,'ประกาศราคาZ-Makro'!$A:$K,4,FALSE),0)</f>
        <v>0</v>
      </c>
      <c r="L440" s="47">
        <v>167</v>
      </c>
      <c r="M440" s="36">
        <v>167</v>
      </c>
      <c r="N440" s="50">
        <f t="shared" si="1301"/>
        <v>0</v>
      </c>
      <c r="O440" s="49">
        <f>_xlfn.IFNA(VLOOKUP($I440,'ประกาศราคาZ-Makro'!$A:$K,5,FALSE),0)</f>
        <v>0</v>
      </c>
      <c r="P440" s="47">
        <v>0</v>
      </c>
      <c r="Q440" s="36">
        <v>0</v>
      </c>
      <c r="R440" s="50">
        <f t="shared" si="1304"/>
        <v>0</v>
      </c>
      <c r="S440" s="49">
        <f>_xlfn.IFNA(VLOOKUP($I440,'ประกาศราคาZ-Makro'!$A:$K,6,FALSE),0)</f>
        <v>0</v>
      </c>
      <c r="T440" s="47">
        <v>164</v>
      </c>
      <c r="U440" s="36">
        <v>165</v>
      </c>
      <c r="V440" s="50">
        <f t="shared" si="1307"/>
        <v>1</v>
      </c>
      <c r="W440" s="49">
        <f>_xlfn.IFNA(VLOOKUP($I440,'ประกาศราคาZ-Makro'!$A:$K,7,FALSE),0)</f>
        <v>0</v>
      </c>
      <c r="X440" s="47">
        <v>131</v>
      </c>
      <c r="Y440" s="36">
        <v>131</v>
      </c>
      <c r="Z440" s="50">
        <f t="shared" si="1302"/>
        <v>0</v>
      </c>
      <c r="AA440" s="49">
        <f>_xlfn.IFNA(VLOOKUP($I440,'ประกาศราคาZ-Makro'!$A:$K,8,FALSE),0)</f>
        <v>0</v>
      </c>
      <c r="AB440" s="47">
        <v>131</v>
      </c>
      <c r="AC440" s="36">
        <v>131</v>
      </c>
      <c r="AD440" s="50">
        <f t="shared" si="1303"/>
        <v>0</v>
      </c>
      <c r="AE440" s="49">
        <f>_xlfn.IFNA(VLOOKUP($I440,'ประกาศราคาZ-Makro'!$A:$K,9,FALSE),0)</f>
        <v>0</v>
      </c>
      <c r="AF440" s="47">
        <v>0</v>
      </c>
      <c r="AG440" s="36">
        <v>0</v>
      </c>
      <c r="AH440" s="50">
        <f t="shared" si="1305"/>
        <v>0</v>
      </c>
      <c r="AI440" s="49">
        <f>_xlfn.IFNA(VLOOKUP($I440,'ประกาศราคาZ-Makro'!$A:$K,9,FALSE),0)</f>
        <v>0</v>
      </c>
      <c r="AJ440" s="47"/>
      <c r="AK440" s="36"/>
      <c r="AL440" s="50">
        <f t="shared" si="1282"/>
        <v>0</v>
      </c>
      <c r="AM440" s="49">
        <f>_xlfn.IFNA(VLOOKUP($I440,'ประกาศราคาZ-Makro'!$A:$K,10,FALSE),0)</f>
        <v>0</v>
      </c>
      <c r="AN440" s="47">
        <v>0</v>
      </c>
      <c r="AO440" s="36">
        <v>0</v>
      </c>
      <c r="AP440" s="72">
        <f t="shared" si="1283"/>
        <v>0</v>
      </c>
      <c r="AQ440" s="49">
        <f>_xlfn.IFNA(VLOOKUP($I440,'ประกาศราคาZ-Makro'!$A:$K,11,FALSE),0)</f>
        <v>0</v>
      </c>
      <c r="AR440" s="47">
        <v>0</v>
      </c>
      <c r="AS440" s="36">
        <v>0</v>
      </c>
      <c r="AT440" s="50">
        <f t="shared" si="1306"/>
        <v>0</v>
      </c>
      <c r="AU440" s="49">
        <f>_xlfn.IFNA(VLOOKUP($I440,'ประกาศราคาZ-Makro'!$A:$L,12,FALSE),0)</f>
        <v>0</v>
      </c>
      <c r="AV440" s="47">
        <v>152</v>
      </c>
      <c r="AW440" s="36">
        <v>153</v>
      </c>
      <c r="AX440" s="50">
        <f t="shared" si="1223"/>
        <v>1</v>
      </c>
      <c r="AY440" s="49">
        <f>_xlfn.IFNA(VLOOKUP($I440,'ประกาศราคาZ-Makro'!$A:$M,13,FALSE),0)</f>
        <v>0</v>
      </c>
      <c r="AZ440" s="47">
        <v>152</v>
      </c>
      <c r="BA440" s="36">
        <v>153</v>
      </c>
      <c r="BB440" s="50">
        <f t="shared" si="1103"/>
        <v>1</v>
      </c>
      <c r="BC440" s="76"/>
      <c r="BD440" s="2"/>
    </row>
    <row r="441" spans="1:56" x14ac:dyDescent="0.4">
      <c r="A441" s="2" t="s">
        <v>1038</v>
      </c>
      <c r="B441" s="2" t="s">
        <v>1035</v>
      </c>
      <c r="C441" s="2" t="s">
        <v>1049</v>
      </c>
      <c r="D441" s="2" t="s">
        <v>1053</v>
      </c>
      <c r="E441" s="45" t="s">
        <v>1754</v>
      </c>
      <c r="F441" s="73"/>
      <c r="G441" s="42" t="s">
        <v>1755</v>
      </c>
      <c r="H441" s="48" t="s">
        <v>43</v>
      </c>
      <c r="I441" s="35"/>
      <c r="J441" s="56">
        <v>0</v>
      </c>
      <c r="K441" s="49">
        <f>_xlfn.IFNA(VLOOKUP($I441,'ประกาศราคาZ-Makro'!$A:$K,4,FALSE),0)</f>
        <v>0</v>
      </c>
      <c r="L441" s="68">
        <v>0</v>
      </c>
      <c r="M441" s="36">
        <v>0</v>
      </c>
      <c r="N441" s="69">
        <f t="shared" ref="N441" si="1390">IFERROR(IF(M441=0,0,M441-L441),0)</f>
        <v>0</v>
      </c>
      <c r="O441" s="49">
        <f>_xlfn.IFNA(VLOOKUP($I441,'ประกาศราคาZ-Makro'!$A:$K,5,FALSE),0)</f>
        <v>0</v>
      </c>
      <c r="P441" s="68">
        <v>0</v>
      </c>
      <c r="Q441" s="36">
        <v>0</v>
      </c>
      <c r="R441" s="69">
        <f t="shared" ref="R441" si="1391">IFERROR(IF(Q441=0,0,Q441-P441),0)</f>
        <v>0</v>
      </c>
      <c r="S441" s="49">
        <f>_xlfn.IFNA(VLOOKUP($I441,'ประกาศราคาZ-Makro'!$A:$K,6,FALSE),0)</f>
        <v>0</v>
      </c>
      <c r="T441" s="68">
        <v>164</v>
      </c>
      <c r="U441" s="36">
        <v>165</v>
      </c>
      <c r="V441" s="69">
        <f t="shared" ref="V441" si="1392">IFERROR(IF(U441=0,0,U441-T441),0)</f>
        <v>1</v>
      </c>
      <c r="W441" s="49">
        <f>_xlfn.IFNA(VLOOKUP($I441,'ประกาศราคาZ-Makro'!$A:$K,7,FALSE),0)</f>
        <v>0</v>
      </c>
      <c r="X441" s="68">
        <v>141</v>
      </c>
      <c r="Y441" s="36">
        <v>141</v>
      </c>
      <c r="Z441" s="69">
        <f t="shared" ref="Z441" si="1393">IFERROR(IF(Y441=0,0,Y441-X441),0)</f>
        <v>0</v>
      </c>
      <c r="AA441" s="49">
        <f>_xlfn.IFNA(VLOOKUP($I441,'ประกาศราคาZ-Makro'!$A:$K,8,FALSE),0)</f>
        <v>0</v>
      </c>
      <c r="AB441" s="68">
        <v>141</v>
      </c>
      <c r="AC441" s="36">
        <v>141</v>
      </c>
      <c r="AD441" s="69">
        <f t="shared" ref="AD441" si="1394">IFERROR(IF(AC441=0,0,AC441-AB441),0)</f>
        <v>0</v>
      </c>
      <c r="AE441" s="49">
        <f>_xlfn.IFNA(VLOOKUP($I441,'ประกาศราคาZ-Makro'!$A:$K,9,FALSE),0)</f>
        <v>0</v>
      </c>
      <c r="AF441" s="68">
        <v>0</v>
      </c>
      <c r="AG441" s="36">
        <v>0</v>
      </c>
      <c r="AH441" s="69">
        <f t="shared" ref="AH441" si="1395">IFERROR(IF(AG441=0,0,AG441-AF441),0)</f>
        <v>0</v>
      </c>
      <c r="AI441" s="49">
        <f>_xlfn.IFNA(VLOOKUP($I441,'ประกาศราคาZ-Makro'!$A:$K,9,FALSE),0)</f>
        <v>0</v>
      </c>
      <c r="AJ441" s="68"/>
      <c r="AK441" s="36"/>
      <c r="AL441" s="69">
        <f t="shared" si="1282"/>
        <v>0</v>
      </c>
      <c r="AM441" s="49">
        <f>_xlfn.IFNA(VLOOKUP($I441,'ประกาศราคาZ-Makro'!$A:$K,10,FALSE),0)</f>
        <v>0</v>
      </c>
      <c r="AN441" s="68">
        <v>179</v>
      </c>
      <c r="AO441" s="36">
        <v>179</v>
      </c>
      <c r="AP441" s="105">
        <f t="shared" si="1283"/>
        <v>0</v>
      </c>
      <c r="AQ441" s="49">
        <f>_xlfn.IFNA(VLOOKUP($I441,'ประกาศราคาZ-Makro'!$A:$K,11,FALSE),0)</f>
        <v>0</v>
      </c>
      <c r="AR441" s="68">
        <v>183</v>
      </c>
      <c r="AS441" s="36">
        <v>183</v>
      </c>
      <c r="AT441" s="69">
        <f t="shared" ref="AT441" si="1396">IFERROR(IF(AS441=0,0,AS441-AR441),0)</f>
        <v>0</v>
      </c>
      <c r="AU441" s="49">
        <f>_xlfn.IFNA(VLOOKUP($I441,'ประกาศราคาZ-Makro'!$A:$L,12,FALSE),0)</f>
        <v>0</v>
      </c>
      <c r="AV441" s="68">
        <v>164</v>
      </c>
      <c r="AW441" s="36">
        <v>165</v>
      </c>
      <c r="AX441" s="69">
        <f t="shared" ref="AX441" si="1397">IFERROR(IF(AW441=0,0,AW441-AV441),0)</f>
        <v>1</v>
      </c>
      <c r="AY441" s="49">
        <f>_xlfn.IFNA(VLOOKUP($I441,'ประกาศราคาZ-Makro'!$A:$M,13,FALSE),0)</f>
        <v>0</v>
      </c>
      <c r="AZ441" s="68">
        <v>164</v>
      </c>
      <c r="BA441" s="36">
        <v>165</v>
      </c>
      <c r="BB441" s="69">
        <f t="shared" si="1103"/>
        <v>1</v>
      </c>
      <c r="BC441" s="76"/>
      <c r="BD441" s="2"/>
    </row>
    <row r="442" spans="1:56" x14ac:dyDescent="0.4">
      <c r="A442" s="2" t="s">
        <v>1038</v>
      </c>
      <c r="B442" s="2" t="s">
        <v>1035</v>
      </c>
      <c r="C442" s="2" t="s">
        <v>1049</v>
      </c>
      <c r="D442" s="2" t="s">
        <v>1053</v>
      </c>
      <c r="E442" s="45" t="s">
        <v>464</v>
      </c>
      <c r="F442" s="46" t="s">
        <v>457</v>
      </c>
      <c r="G442" s="42" t="s">
        <v>465</v>
      </c>
      <c r="H442" s="34" t="s">
        <v>43</v>
      </c>
      <c r="I442" s="35"/>
      <c r="J442" s="56"/>
      <c r="K442" s="49">
        <f>_xlfn.IFNA(VLOOKUP($I442,'ประกาศราคาZ-Makro'!$A:$K,4,FALSE),0)</f>
        <v>0</v>
      </c>
      <c r="L442" s="47">
        <v>0</v>
      </c>
      <c r="M442" s="36">
        <v>0</v>
      </c>
      <c r="N442" s="50">
        <f t="shared" si="1301"/>
        <v>0</v>
      </c>
      <c r="O442" s="49">
        <f>_xlfn.IFNA(VLOOKUP($I442,'ประกาศราคาZ-Makro'!$A:$K,5,FALSE),0)</f>
        <v>0</v>
      </c>
      <c r="P442" s="47">
        <v>0</v>
      </c>
      <c r="Q442" s="36">
        <v>0</v>
      </c>
      <c r="R442" s="50">
        <f t="shared" si="1304"/>
        <v>0</v>
      </c>
      <c r="S442" s="49">
        <f>_xlfn.IFNA(VLOOKUP($I442,'ประกาศราคาZ-Makro'!$A:$K,6,FALSE),0)</f>
        <v>0</v>
      </c>
      <c r="T442" s="47">
        <v>0</v>
      </c>
      <c r="U442" s="36">
        <v>0</v>
      </c>
      <c r="V442" s="50">
        <f t="shared" si="1307"/>
        <v>0</v>
      </c>
      <c r="W442" s="49">
        <f>_xlfn.IFNA(VLOOKUP($I442,'ประกาศราคาZ-Makro'!$A:$K,7,FALSE),0)</f>
        <v>0</v>
      </c>
      <c r="X442" s="47">
        <v>0</v>
      </c>
      <c r="Y442" s="36">
        <v>0</v>
      </c>
      <c r="Z442" s="50">
        <f t="shared" si="1302"/>
        <v>0</v>
      </c>
      <c r="AA442" s="49">
        <f>_xlfn.IFNA(VLOOKUP($I442,'ประกาศราคาZ-Makro'!$A:$K,8,FALSE),0)</f>
        <v>0</v>
      </c>
      <c r="AB442" s="47">
        <v>0</v>
      </c>
      <c r="AC442" s="36">
        <v>0</v>
      </c>
      <c r="AD442" s="50">
        <f t="shared" si="1303"/>
        <v>0</v>
      </c>
      <c r="AE442" s="49">
        <f>_xlfn.IFNA(VLOOKUP($I442,'ประกาศราคาZ-Makro'!$A:$K,9,FALSE),0)</f>
        <v>0</v>
      </c>
      <c r="AF442" s="47">
        <v>0</v>
      </c>
      <c r="AG442" s="36">
        <v>0</v>
      </c>
      <c r="AH442" s="50">
        <f t="shared" si="1305"/>
        <v>0</v>
      </c>
      <c r="AI442" s="49">
        <f>_xlfn.IFNA(VLOOKUP($I442,'ประกาศราคาZ-Makro'!$A:$K,9,FALSE),0)</f>
        <v>0</v>
      </c>
      <c r="AJ442" s="47"/>
      <c r="AK442" s="36"/>
      <c r="AL442" s="50">
        <f t="shared" si="1282"/>
        <v>0</v>
      </c>
      <c r="AM442" s="49">
        <f>_xlfn.IFNA(VLOOKUP($I442,'ประกาศราคาZ-Makro'!$A:$K,10,FALSE),0)</f>
        <v>0</v>
      </c>
      <c r="AN442" s="47">
        <v>178</v>
      </c>
      <c r="AO442" s="36">
        <v>178</v>
      </c>
      <c r="AP442" s="72">
        <f t="shared" si="1283"/>
        <v>0</v>
      </c>
      <c r="AQ442" s="49">
        <f>_xlfn.IFNA(VLOOKUP($I442,'ประกาศราคาZ-Makro'!$A:$K,11,FALSE),0)</f>
        <v>0</v>
      </c>
      <c r="AR442" s="47">
        <v>0</v>
      </c>
      <c r="AS442" s="36">
        <v>0</v>
      </c>
      <c r="AT442" s="50">
        <f t="shared" si="1306"/>
        <v>0</v>
      </c>
      <c r="AU442" s="49">
        <f>_xlfn.IFNA(VLOOKUP($I442,'ประกาศราคาZ-Makro'!$A:$L,12,FALSE),0)</f>
        <v>0</v>
      </c>
      <c r="AV442" s="47">
        <v>0</v>
      </c>
      <c r="AW442" s="36">
        <v>0</v>
      </c>
      <c r="AX442" s="50">
        <f t="shared" si="1223"/>
        <v>0</v>
      </c>
      <c r="AY442" s="49">
        <f>_xlfn.IFNA(VLOOKUP($I442,'ประกาศราคาZ-Makro'!$A:$M,13,FALSE),0)</f>
        <v>0</v>
      </c>
      <c r="AZ442" s="47">
        <v>0</v>
      </c>
      <c r="BA442" s="36">
        <v>0</v>
      </c>
      <c r="BB442" s="50">
        <f t="shared" si="1103"/>
        <v>0</v>
      </c>
      <c r="BC442" s="76"/>
      <c r="BD442" s="2"/>
    </row>
    <row r="443" spans="1:56" x14ac:dyDescent="0.4">
      <c r="A443" s="2" t="s">
        <v>1038</v>
      </c>
      <c r="B443" s="2" t="s">
        <v>1035</v>
      </c>
      <c r="C443" s="2" t="s">
        <v>1049</v>
      </c>
      <c r="D443" s="2" t="s">
        <v>1053</v>
      </c>
      <c r="E443" s="45" t="s">
        <v>466</v>
      </c>
      <c r="F443" s="46" t="s">
        <v>457</v>
      </c>
      <c r="G443" s="37" t="s">
        <v>467</v>
      </c>
      <c r="H443" s="34" t="s">
        <v>43</v>
      </c>
      <c r="I443" s="35"/>
      <c r="J443" s="56">
        <v>0</v>
      </c>
      <c r="K443" s="49">
        <f>_xlfn.IFNA(VLOOKUP($I443,'ประกาศราคาZ-Makro'!$A:$K,4,FALSE),0)</f>
        <v>0</v>
      </c>
      <c r="L443" s="47">
        <v>0</v>
      </c>
      <c r="M443" s="36">
        <v>0</v>
      </c>
      <c r="N443" s="50">
        <f t="shared" si="1301"/>
        <v>0</v>
      </c>
      <c r="O443" s="49">
        <f>_xlfn.IFNA(VLOOKUP($I443,'ประกาศราคาZ-Makro'!$A:$K,5,FALSE),0)</f>
        <v>0</v>
      </c>
      <c r="P443" s="47">
        <v>0</v>
      </c>
      <c r="Q443" s="36">
        <v>0</v>
      </c>
      <c r="R443" s="50">
        <f t="shared" si="1304"/>
        <v>0</v>
      </c>
      <c r="S443" s="49">
        <f>_xlfn.IFNA(VLOOKUP($I443,'ประกาศราคาZ-Makro'!$A:$K,6,FALSE),0)</f>
        <v>0</v>
      </c>
      <c r="T443" s="47">
        <v>0</v>
      </c>
      <c r="U443" s="36">
        <v>0</v>
      </c>
      <c r="V443" s="50">
        <f t="shared" si="1307"/>
        <v>0</v>
      </c>
      <c r="W443" s="49">
        <f>_xlfn.IFNA(VLOOKUP($I443,'ประกาศราคาZ-Makro'!$A:$K,7,FALSE),0)</f>
        <v>0</v>
      </c>
      <c r="X443" s="47">
        <v>0</v>
      </c>
      <c r="Y443" s="36">
        <v>0</v>
      </c>
      <c r="Z443" s="50">
        <f t="shared" si="1302"/>
        <v>0</v>
      </c>
      <c r="AA443" s="49">
        <f>_xlfn.IFNA(VLOOKUP($I443,'ประกาศราคาZ-Makro'!$A:$K,8,FALSE),0)</f>
        <v>0</v>
      </c>
      <c r="AB443" s="47">
        <v>0</v>
      </c>
      <c r="AC443" s="36">
        <v>0</v>
      </c>
      <c r="AD443" s="50">
        <f t="shared" si="1303"/>
        <v>0</v>
      </c>
      <c r="AE443" s="49">
        <f>_xlfn.IFNA(VLOOKUP($I443,'ประกาศราคาZ-Makro'!$A:$K,9,FALSE),0)</f>
        <v>0</v>
      </c>
      <c r="AF443" s="47">
        <v>0</v>
      </c>
      <c r="AG443" s="36">
        <v>0</v>
      </c>
      <c r="AH443" s="50">
        <f t="shared" si="1305"/>
        <v>0</v>
      </c>
      <c r="AI443" s="49">
        <f>_xlfn.IFNA(VLOOKUP($I443,'ประกาศราคาZ-Makro'!$A:$K,9,FALSE),0)</f>
        <v>0</v>
      </c>
      <c r="AJ443" s="47"/>
      <c r="AK443" s="36"/>
      <c r="AL443" s="50">
        <f t="shared" si="1282"/>
        <v>0</v>
      </c>
      <c r="AM443" s="49">
        <f>_xlfn.IFNA(VLOOKUP($I443,'ประกาศราคาZ-Makro'!$A:$K,10,FALSE),0)</f>
        <v>0</v>
      </c>
      <c r="AN443" s="47">
        <v>0</v>
      </c>
      <c r="AO443" s="36">
        <v>0</v>
      </c>
      <c r="AP443" s="72">
        <f t="shared" si="1283"/>
        <v>0</v>
      </c>
      <c r="AQ443" s="49">
        <f>_xlfn.IFNA(VLOOKUP($I443,'ประกาศราคาZ-Makro'!$A:$K,11,FALSE),0)</f>
        <v>0</v>
      </c>
      <c r="AR443" s="47">
        <v>0</v>
      </c>
      <c r="AS443" s="36">
        <v>0</v>
      </c>
      <c r="AT443" s="50">
        <f t="shared" si="1306"/>
        <v>0</v>
      </c>
      <c r="AU443" s="49">
        <f>_xlfn.IFNA(VLOOKUP($I443,'ประกาศราคาZ-Makro'!$A:$L,12,FALSE),0)</f>
        <v>0</v>
      </c>
      <c r="AV443" s="47">
        <v>0</v>
      </c>
      <c r="AW443" s="36">
        <v>0</v>
      </c>
      <c r="AX443" s="50">
        <f t="shared" si="1223"/>
        <v>0</v>
      </c>
      <c r="AY443" s="49">
        <f>_xlfn.IFNA(VLOOKUP($I443,'ประกาศราคาZ-Makro'!$A:$M,13,FALSE),0)</f>
        <v>0</v>
      </c>
      <c r="AZ443" s="47">
        <v>0</v>
      </c>
      <c r="BA443" s="36">
        <v>0</v>
      </c>
      <c r="BB443" s="50">
        <f t="shared" si="1103"/>
        <v>0</v>
      </c>
      <c r="BC443" s="76"/>
      <c r="BD443" s="2"/>
    </row>
    <row r="444" spans="1:56" x14ac:dyDescent="0.4">
      <c r="A444" s="2" t="s">
        <v>1038</v>
      </c>
      <c r="B444" s="2" t="s">
        <v>1035</v>
      </c>
      <c r="C444" s="2" t="s">
        <v>1049</v>
      </c>
      <c r="D444" s="2" t="s">
        <v>1053</v>
      </c>
      <c r="E444" s="45" t="s">
        <v>1410</v>
      </c>
      <c r="F444" s="73" t="s">
        <v>457</v>
      </c>
      <c r="G444" s="42" t="s">
        <v>1411</v>
      </c>
      <c r="H444" s="48" t="s">
        <v>43</v>
      </c>
      <c r="I444" s="35"/>
      <c r="J444" s="56">
        <v>0</v>
      </c>
      <c r="K444" s="49">
        <f>_xlfn.IFNA(VLOOKUP($I444,'ประกาศราคาZ-Makro'!$A:$K,4,FALSE),0)</f>
        <v>0</v>
      </c>
      <c r="L444" s="47">
        <v>0</v>
      </c>
      <c r="M444" s="36">
        <v>0</v>
      </c>
      <c r="N444" s="50">
        <f t="shared" ref="N444" si="1398">IFERROR(IF(M444=0,0,M444-L444),0)</f>
        <v>0</v>
      </c>
      <c r="O444" s="49">
        <f>_xlfn.IFNA(VLOOKUP($I444,'ประกาศราคาZ-Makro'!$A:$K,5,FALSE),0)</f>
        <v>0</v>
      </c>
      <c r="P444" s="47">
        <v>0</v>
      </c>
      <c r="Q444" s="36">
        <v>0</v>
      </c>
      <c r="R444" s="50">
        <f t="shared" ref="R444" si="1399">IFERROR(IF(Q444=0,0,Q444-P444),0)</f>
        <v>0</v>
      </c>
      <c r="S444" s="49">
        <f>_xlfn.IFNA(VLOOKUP($I444,'ประกาศราคาZ-Makro'!$A:$K,6,FALSE),0)</f>
        <v>0</v>
      </c>
      <c r="T444" s="47">
        <v>16</v>
      </c>
      <c r="U444" s="36">
        <v>17</v>
      </c>
      <c r="V444" s="50">
        <f t="shared" ref="V444" si="1400">IFERROR(IF(U444=0,0,U444-T444),0)</f>
        <v>1</v>
      </c>
      <c r="W444" s="49">
        <f>_xlfn.IFNA(VLOOKUP($I444,'ประกาศราคาZ-Makro'!$A:$K,7,FALSE),0)</f>
        <v>0</v>
      </c>
      <c r="X444" s="47">
        <v>0</v>
      </c>
      <c r="Y444" s="36">
        <v>0</v>
      </c>
      <c r="Z444" s="50">
        <f t="shared" ref="Z444" si="1401">IFERROR(IF(Y444=0,0,Y444-X444),0)</f>
        <v>0</v>
      </c>
      <c r="AA444" s="49">
        <f>_xlfn.IFNA(VLOOKUP($I444,'ประกาศราคาZ-Makro'!$A:$K,8,FALSE),0)</f>
        <v>0</v>
      </c>
      <c r="AB444" s="47">
        <v>0</v>
      </c>
      <c r="AC444" s="36">
        <v>0</v>
      </c>
      <c r="AD444" s="50">
        <f t="shared" ref="AD444" si="1402">IFERROR(IF(AC444=0,0,AC444-AB444),0)</f>
        <v>0</v>
      </c>
      <c r="AE444" s="49">
        <f>_xlfn.IFNA(VLOOKUP($I444,'ประกาศราคาZ-Makro'!$A:$K,9,FALSE),0)</f>
        <v>0</v>
      </c>
      <c r="AF444" s="47">
        <v>0</v>
      </c>
      <c r="AG444" s="36">
        <v>0</v>
      </c>
      <c r="AH444" s="50">
        <f t="shared" ref="AH444" si="1403">IFERROR(IF(AG444=0,0,AG444-AF444),0)</f>
        <v>0</v>
      </c>
      <c r="AI444" s="49">
        <f>_xlfn.IFNA(VLOOKUP($I444,'ประกาศราคาZ-Makro'!$A:$K,9,FALSE),0)</f>
        <v>0</v>
      </c>
      <c r="AJ444" s="47"/>
      <c r="AK444" s="36"/>
      <c r="AL444" s="50">
        <f t="shared" si="1282"/>
        <v>0</v>
      </c>
      <c r="AM444" s="49">
        <f>_xlfn.IFNA(VLOOKUP($I444,'ประกาศราคาZ-Makro'!$A:$K,10,FALSE),0)</f>
        <v>0</v>
      </c>
      <c r="AN444" s="47">
        <v>178</v>
      </c>
      <c r="AO444" s="36">
        <v>178</v>
      </c>
      <c r="AP444" s="72">
        <f t="shared" si="1283"/>
        <v>0</v>
      </c>
      <c r="AQ444" s="49">
        <f>_xlfn.IFNA(VLOOKUP($I444,'ประกาศราคาZ-Makro'!$A:$K,11,FALSE),0)</f>
        <v>0</v>
      </c>
      <c r="AR444" s="47">
        <v>0</v>
      </c>
      <c r="AS444" s="36">
        <v>0</v>
      </c>
      <c r="AT444" s="50">
        <f t="shared" ref="AT444" si="1404">IFERROR(IF(AS444=0,0,AS444-AR444),0)</f>
        <v>0</v>
      </c>
      <c r="AU444" s="49">
        <f>_xlfn.IFNA(VLOOKUP($I444,'ประกาศราคาZ-Makro'!$A:$L,12,FALSE),0)</f>
        <v>0</v>
      </c>
      <c r="AV444" s="47">
        <v>0</v>
      </c>
      <c r="AW444" s="36">
        <v>0</v>
      </c>
      <c r="AX444" s="50">
        <f t="shared" ref="AX444" si="1405">IFERROR(IF(AW444=0,0,AW444-AV444),0)</f>
        <v>0</v>
      </c>
      <c r="AY444" s="49">
        <f>_xlfn.IFNA(VLOOKUP($I444,'ประกาศราคาZ-Makro'!$A:$M,13,FALSE),0)</f>
        <v>0</v>
      </c>
      <c r="AZ444" s="47">
        <v>0</v>
      </c>
      <c r="BA444" s="36">
        <v>0</v>
      </c>
      <c r="BB444" s="50">
        <f t="shared" si="1103"/>
        <v>0</v>
      </c>
      <c r="BC444" s="76"/>
      <c r="BD444" s="2"/>
    </row>
    <row r="445" spans="1:56" x14ac:dyDescent="0.4">
      <c r="A445" s="2" t="s">
        <v>1038</v>
      </c>
      <c r="B445" s="2" t="s">
        <v>1035</v>
      </c>
      <c r="C445" s="2" t="s">
        <v>1049</v>
      </c>
      <c r="D445" s="2" t="s">
        <v>1053</v>
      </c>
      <c r="E445" s="45" t="s">
        <v>468</v>
      </c>
      <c r="F445" s="46" t="s">
        <v>469</v>
      </c>
      <c r="G445" s="41" t="s">
        <v>470</v>
      </c>
      <c r="H445" s="34" t="s">
        <v>43</v>
      </c>
      <c r="I445" s="35" t="s">
        <v>471</v>
      </c>
      <c r="J445" s="56" t="s">
        <v>959</v>
      </c>
      <c r="K445" s="49">
        <f>_xlfn.IFNA(VLOOKUP($I445,'ประกาศราคาZ-Makro'!$A:$K,4,FALSE),0)</f>
        <v>0</v>
      </c>
      <c r="L445" s="47">
        <v>99</v>
      </c>
      <c r="M445" s="36">
        <v>99</v>
      </c>
      <c r="N445" s="50">
        <f t="shared" si="1301"/>
        <v>0</v>
      </c>
      <c r="O445" s="49">
        <f>_xlfn.IFNA(VLOOKUP($I445,'ประกาศราคาZ-Makro'!$A:$K,5,FALSE),0)</f>
        <v>0</v>
      </c>
      <c r="P445" s="47">
        <v>98</v>
      </c>
      <c r="Q445" s="36">
        <v>98</v>
      </c>
      <c r="R445" s="50">
        <f t="shared" si="1304"/>
        <v>0</v>
      </c>
      <c r="S445" s="49">
        <f>_xlfn.IFNA(VLOOKUP($I445,'ประกาศราคาZ-Makro'!$A:$K,6,FALSE),0)</f>
        <v>0</v>
      </c>
      <c r="T445" s="47">
        <v>89</v>
      </c>
      <c r="U445" s="36">
        <v>89</v>
      </c>
      <c r="V445" s="50">
        <f t="shared" si="1307"/>
        <v>0</v>
      </c>
      <c r="W445" s="49">
        <f>_xlfn.IFNA(VLOOKUP($I445,'ประกาศราคาZ-Makro'!$A:$K,7,FALSE),0)</f>
        <v>0</v>
      </c>
      <c r="X445" s="47">
        <v>90</v>
      </c>
      <c r="Y445" s="36">
        <v>90</v>
      </c>
      <c r="Z445" s="50">
        <f t="shared" si="1302"/>
        <v>0</v>
      </c>
      <c r="AA445" s="49">
        <f>_xlfn.IFNA(VLOOKUP($I445,'ประกาศราคาZ-Makro'!$A:$K,8,FALSE),0)</f>
        <v>0</v>
      </c>
      <c r="AB445" s="47">
        <v>90</v>
      </c>
      <c r="AC445" s="36">
        <v>90</v>
      </c>
      <c r="AD445" s="50">
        <f t="shared" si="1303"/>
        <v>0</v>
      </c>
      <c r="AE445" s="49">
        <f>_xlfn.IFNA(VLOOKUP($I445,'ประกาศราคาZ-Makro'!$A:$K,9,FALSE),0)</f>
        <v>0</v>
      </c>
      <c r="AF445" s="47">
        <v>78</v>
      </c>
      <c r="AG445" s="36">
        <v>78</v>
      </c>
      <c r="AH445" s="50">
        <f t="shared" si="1305"/>
        <v>0</v>
      </c>
      <c r="AI445" s="49">
        <f>_xlfn.IFNA(VLOOKUP($I445,'ประกาศราคาZ-Makro'!$A:$K,9,FALSE),0)</f>
        <v>0</v>
      </c>
      <c r="AJ445" s="47"/>
      <c r="AK445" s="36"/>
      <c r="AL445" s="50">
        <f t="shared" si="1282"/>
        <v>0</v>
      </c>
      <c r="AM445" s="49">
        <f>_xlfn.IFNA(VLOOKUP($I445,'ประกาศราคาZ-Makro'!$A:$K,10,FALSE),0)</f>
        <v>0</v>
      </c>
      <c r="AN445" s="47">
        <v>84</v>
      </c>
      <c r="AO445" s="36">
        <v>84</v>
      </c>
      <c r="AP445" s="72">
        <f t="shared" si="1283"/>
        <v>0</v>
      </c>
      <c r="AQ445" s="49">
        <f>_xlfn.IFNA(VLOOKUP($I445,'ประกาศราคาZ-Makro'!$A:$K,11,FALSE),0)</f>
        <v>0</v>
      </c>
      <c r="AR445" s="47">
        <v>84</v>
      </c>
      <c r="AS445" s="36">
        <v>86</v>
      </c>
      <c r="AT445" s="50">
        <f t="shared" si="1306"/>
        <v>2</v>
      </c>
      <c r="AU445" s="49">
        <f>_xlfn.IFNA(VLOOKUP($I445,'ประกาศราคาZ-Makro'!$A:$L,12,FALSE),0)</f>
        <v>0</v>
      </c>
      <c r="AV445" s="47">
        <v>89</v>
      </c>
      <c r="AW445" s="36">
        <v>89</v>
      </c>
      <c r="AX445" s="50">
        <f t="shared" si="1223"/>
        <v>0</v>
      </c>
      <c r="AY445" s="49">
        <f>_xlfn.IFNA(VLOOKUP($I445,'ประกาศราคาZ-Makro'!$A:$M,13,FALSE),0)</f>
        <v>0</v>
      </c>
      <c r="AZ445" s="47">
        <v>89</v>
      </c>
      <c r="BA445" s="36">
        <v>89</v>
      </c>
      <c r="BB445" s="50">
        <f t="shared" si="1103"/>
        <v>0</v>
      </c>
      <c r="BC445" s="76"/>
      <c r="BD445" s="2"/>
    </row>
    <row r="446" spans="1:56" x14ac:dyDescent="0.4">
      <c r="A446" s="2" t="s">
        <v>1038</v>
      </c>
      <c r="B446" s="2" t="s">
        <v>1035</v>
      </c>
      <c r="C446" s="2" t="s">
        <v>1049</v>
      </c>
      <c r="D446" s="2" t="s">
        <v>1053</v>
      </c>
      <c r="E446" s="45" t="s">
        <v>472</v>
      </c>
      <c r="F446" s="46" t="s">
        <v>469</v>
      </c>
      <c r="G446" s="37" t="s">
        <v>473</v>
      </c>
      <c r="H446" s="34" t="s">
        <v>43</v>
      </c>
      <c r="I446" s="35"/>
      <c r="J446" s="56">
        <v>0</v>
      </c>
      <c r="K446" s="49">
        <f>_xlfn.IFNA(VLOOKUP($I446,'ประกาศราคาZ-Makro'!$A:$K,4,FALSE),0)</f>
        <v>0</v>
      </c>
      <c r="L446" s="47">
        <v>99</v>
      </c>
      <c r="M446" s="36">
        <v>99</v>
      </c>
      <c r="N446" s="50">
        <f t="shared" si="1301"/>
        <v>0</v>
      </c>
      <c r="O446" s="49">
        <f>_xlfn.IFNA(VLOOKUP($I446,'ประกาศราคาZ-Makro'!$A:$K,5,FALSE),0)</f>
        <v>0</v>
      </c>
      <c r="P446" s="47">
        <v>0</v>
      </c>
      <c r="Q446" s="36">
        <v>0</v>
      </c>
      <c r="R446" s="50">
        <f t="shared" si="1304"/>
        <v>0</v>
      </c>
      <c r="S446" s="49">
        <f>_xlfn.IFNA(VLOOKUP($I446,'ประกาศราคาZ-Makro'!$A:$K,6,FALSE),0)</f>
        <v>0</v>
      </c>
      <c r="T446" s="47">
        <v>89</v>
      </c>
      <c r="U446" s="36">
        <v>89</v>
      </c>
      <c r="V446" s="50">
        <f t="shared" si="1307"/>
        <v>0</v>
      </c>
      <c r="W446" s="49">
        <f>_xlfn.IFNA(VLOOKUP($I446,'ประกาศราคาZ-Makro'!$A:$K,7,FALSE),0)</f>
        <v>0</v>
      </c>
      <c r="X446" s="47">
        <v>65</v>
      </c>
      <c r="Y446" s="36">
        <v>65</v>
      </c>
      <c r="Z446" s="50">
        <f t="shared" si="1302"/>
        <v>0</v>
      </c>
      <c r="AA446" s="49">
        <f>_xlfn.IFNA(VLOOKUP($I446,'ประกาศราคาZ-Makro'!$A:$K,8,FALSE),0)</f>
        <v>0</v>
      </c>
      <c r="AB446" s="47">
        <v>65</v>
      </c>
      <c r="AC446" s="36">
        <v>65</v>
      </c>
      <c r="AD446" s="50">
        <f t="shared" si="1303"/>
        <v>0</v>
      </c>
      <c r="AE446" s="49">
        <f>_xlfn.IFNA(VLOOKUP($I446,'ประกาศราคาZ-Makro'!$A:$K,9,FALSE),0)</f>
        <v>0</v>
      </c>
      <c r="AF446" s="47">
        <v>0</v>
      </c>
      <c r="AG446" s="36">
        <v>0</v>
      </c>
      <c r="AH446" s="50">
        <f t="shared" si="1305"/>
        <v>0</v>
      </c>
      <c r="AI446" s="49">
        <f>_xlfn.IFNA(VLOOKUP($I446,'ประกาศราคาZ-Makro'!$A:$K,9,FALSE),0)</f>
        <v>0</v>
      </c>
      <c r="AJ446" s="47"/>
      <c r="AK446" s="36"/>
      <c r="AL446" s="50">
        <f t="shared" si="1282"/>
        <v>0</v>
      </c>
      <c r="AM446" s="49">
        <f>_xlfn.IFNA(VLOOKUP($I446,'ประกาศราคาZ-Makro'!$A:$K,10,FALSE),0)</f>
        <v>0</v>
      </c>
      <c r="AN446" s="47">
        <v>0</v>
      </c>
      <c r="AO446" s="36">
        <v>0</v>
      </c>
      <c r="AP446" s="72">
        <f t="shared" si="1283"/>
        <v>0</v>
      </c>
      <c r="AQ446" s="49">
        <f>_xlfn.IFNA(VLOOKUP($I446,'ประกาศราคาZ-Makro'!$A:$K,11,FALSE),0)</f>
        <v>0</v>
      </c>
      <c r="AR446" s="47">
        <v>0</v>
      </c>
      <c r="AS446" s="36">
        <v>0</v>
      </c>
      <c r="AT446" s="50">
        <f t="shared" si="1306"/>
        <v>0</v>
      </c>
      <c r="AU446" s="49">
        <f>_xlfn.IFNA(VLOOKUP($I446,'ประกาศราคาZ-Makro'!$A:$L,12,FALSE),0)</f>
        <v>0</v>
      </c>
      <c r="AV446" s="47">
        <v>76</v>
      </c>
      <c r="AW446" s="36">
        <v>76</v>
      </c>
      <c r="AX446" s="50">
        <f t="shared" si="1223"/>
        <v>0</v>
      </c>
      <c r="AY446" s="49">
        <f>_xlfn.IFNA(VLOOKUP($I446,'ประกาศราคาZ-Makro'!$A:$M,13,FALSE),0)</f>
        <v>0</v>
      </c>
      <c r="AZ446" s="47">
        <v>76</v>
      </c>
      <c r="BA446" s="36">
        <v>76</v>
      </c>
      <c r="BB446" s="50">
        <f t="shared" si="1103"/>
        <v>0</v>
      </c>
      <c r="BC446" s="76"/>
      <c r="BD446" s="2"/>
    </row>
    <row r="447" spans="1:56" x14ac:dyDescent="0.4">
      <c r="A447" s="2" t="s">
        <v>1038</v>
      </c>
      <c r="B447" s="2" t="s">
        <v>1035</v>
      </c>
      <c r="C447" s="2" t="s">
        <v>1049</v>
      </c>
      <c r="D447" s="2" t="s">
        <v>1053</v>
      </c>
      <c r="E447" s="45" t="s">
        <v>1890</v>
      </c>
      <c r="F447" s="73" t="s">
        <v>423</v>
      </c>
      <c r="G447" s="42" t="s">
        <v>1888</v>
      </c>
      <c r="H447" s="48" t="s">
        <v>43</v>
      </c>
      <c r="I447" s="35"/>
      <c r="J447" s="56"/>
      <c r="K447" s="49">
        <f>_xlfn.IFNA(VLOOKUP($I447,'ประกาศราคาZ-Makro'!$A:$K,4,FALSE),0)</f>
        <v>0</v>
      </c>
      <c r="L447" s="47">
        <v>0</v>
      </c>
      <c r="M447" s="36">
        <v>0</v>
      </c>
      <c r="N447" s="50">
        <f t="shared" si="1301"/>
        <v>0</v>
      </c>
      <c r="O447" s="49">
        <f>_xlfn.IFNA(VLOOKUP($I447,'ประกาศราคาZ-Makro'!$A:$K,5,FALSE),0)</f>
        <v>0</v>
      </c>
      <c r="P447" s="47">
        <v>0</v>
      </c>
      <c r="Q447" s="36">
        <v>0</v>
      </c>
      <c r="R447" s="50">
        <f t="shared" si="1304"/>
        <v>0</v>
      </c>
      <c r="S447" s="49">
        <f>_xlfn.IFNA(VLOOKUP($I447,'ประกาศราคาZ-Makro'!$A:$K,6,FALSE),0)</f>
        <v>0</v>
      </c>
      <c r="T447" s="47">
        <v>0</v>
      </c>
      <c r="U447" s="36">
        <v>0</v>
      </c>
      <c r="V447" s="50">
        <f t="shared" si="1307"/>
        <v>0</v>
      </c>
      <c r="W447" s="49">
        <f>_xlfn.IFNA(VLOOKUP($I447,'ประกาศราคาZ-Makro'!$A:$K,7,FALSE),0)</f>
        <v>0</v>
      </c>
      <c r="X447" s="47">
        <v>0</v>
      </c>
      <c r="Y447" s="36">
        <v>0</v>
      </c>
      <c r="Z447" s="50">
        <f t="shared" si="1302"/>
        <v>0</v>
      </c>
      <c r="AA447" s="49">
        <f>_xlfn.IFNA(VLOOKUP($I447,'ประกาศราคาZ-Makro'!$A:$K,8,FALSE),0)</f>
        <v>0</v>
      </c>
      <c r="AB447" s="47">
        <v>0</v>
      </c>
      <c r="AC447" s="36">
        <v>0</v>
      </c>
      <c r="AD447" s="50">
        <f t="shared" si="1303"/>
        <v>0</v>
      </c>
      <c r="AE447" s="49">
        <f>_xlfn.IFNA(VLOOKUP($I447,'ประกาศราคาZ-Makro'!$A:$K,9,FALSE),0)</f>
        <v>0</v>
      </c>
      <c r="AF447" s="47">
        <v>0</v>
      </c>
      <c r="AG447" s="36">
        <v>0</v>
      </c>
      <c r="AH447" s="50">
        <f t="shared" si="1305"/>
        <v>0</v>
      </c>
      <c r="AI447" s="49">
        <f>_xlfn.IFNA(VLOOKUP($I447,'ประกาศราคาZ-Makro'!$A:$K,9,FALSE),0)</f>
        <v>0</v>
      </c>
      <c r="AJ447" s="47"/>
      <c r="AK447" s="36"/>
      <c r="AL447" s="50">
        <f t="shared" si="1282"/>
        <v>0</v>
      </c>
      <c r="AM447" s="49">
        <f>_xlfn.IFNA(VLOOKUP($I447,'ประกาศราคาZ-Makro'!$A:$K,10,FALSE),0)</f>
        <v>0</v>
      </c>
      <c r="AN447" s="47">
        <v>0</v>
      </c>
      <c r="AO447" s="36">
        <v>0</v>
      </c>
      <c r="AP447" s="72">
        <f t="shared" si="1283"/>
        <v>0</v>
      </c>
      <c r="AQ447" s="49">
        <f>_xlfn.IFNA(VLOOKUP($I447,'ประกาศราคาZ-Makro'!$A:$K,11,FALSE),0)</f>
        <v>0</v>
      </c>
      <c r="AR447" s="47">
        <v>0</v>
      </c>
      <c r="AS447" s="36">
        <v>0</v>
      </c>
      <c r="AT447" s="50">
        <f t="shared" si="1306"/>
        <v>0</v>
      </c>
      <c r="AU447" s="49">
        <f>_xlfn.IFNA(VLOOKUP($I447,'ประกาศราคาZ-Makro'!$A:$L,12,FALSE),0)</f>
        <v>0</v>
      </c>
      <c r="AV447" s="47">
        <v>0</v>
      </c>
      <c r="AW447" s="36">
        <v>0</v>
      </c>
      <c r="AX447" s="50">
        <f t="shared" si="1223"/>
        <v>0</v>
      </c>
      <c r="AY447" s="49">
        <f>_xlfn.IFNA(VLOOKUP($I447,'ประกาศราคาZ-Makro'!$A:$M,13,FALSE),0)</f>
        <v>0</v>
      </c>
      <c r="AZ447" s="47">
        <v>0</v>
      </c>
      <c r="BA447" s="36">
        <v>0</v>
      </c>
      <c r="BB447" s="50">
        <f t="shared" si="1103"/>
        <v>0</v>
      </c>
      <c r="BC447" s="76"/>
      <c r="BD447" s="2"/>
    </row>
    <row r="448" spans="1:56" x14ac:dyDescent="0.4">
      <c r="A448" s="2" t="s">
        <v>1038</v>
      </c>
      <c r="B448" s="2" t="s">
        <v>1035</v>
      </c>
      <c r="C448" s="2" t="s">
        <v>1049</v>
      </c>
      <c r="D448" s="2" t="s">
        <v>1053</v>
      </c>
      <c r="E448" s="45" t="s">
        <v>1750</v>
      </c>
      <c r="F448" s="73"/>
      <c r="G448" s="42" t="s">
        <v>1751</v>
      </c>
      <c r="H448" s="48" t="s">
        <v>43</v>
      </c>
      <c r="I448" s="35"/>
      <c r="J448" s="56">
        <v>0</v>
      </c>
      <c r="K448" s="49">
        <f>_xlfn.IFNA(VLOOKUP($I448,'ประกาศราคาZ-Makro'!$A:$K,4,FALSE),0)</f>
        <v>0</v>
      </c>
      <c r="L448" s="68">
        <v>0</v>
      </c>
      <c r="M448" s="36">
        <v>0</v>
      </c>
      <c r="N448" s="69">
        <f t="shared" ref="N448" si="1406">IFERROR(IF(M448=0,0,M448-L448),0)</f>
        <v>0</v>
      </c>
      <c r="O448" s="49">
        <f>_xlfn.IFNA(VLOOKUP($I448,'ประกาศราคาZ-Makro'!$A:$K,5,FALSE),0)</f>
        <v>0</v>
      </c>
      <c r="P448" s="68">
        <v>0</v>
      </c>
      <c r="Q448" s="36">
        <v>0</v>
      </c>
      <c r="R448" s="69">
        <f t="shared" ref="R448" si="1407">IFERROR(IF(Q448=0,0,Q448-P448),0)</f>
        <v>0</v>
      </c>
      <c r="S448" s="49">
        <f>_xlfn.IFNA(VLOOKUP($I448,'ประกาศราคาZ-Makro'!$A:$K,6,FALSE),0)</f>
        <v>0</v>
      </c>
      <c r="T448" s="68">
        <v>89</v>
      </c>
      <c r="U448" s="36">
        <v>89</v>
      </c>
      <c r="V448" s="69">
        <f t="shared" ref="V448" si="1408">IFERROR(IF(U448=0,0,U448-T448),0)</f>
        <v>0</v>
      </c>
      <c r="W448" s="49">
        <f>_xlfn.IFNA(VLOOKUP($I448,'ประกาศราคาZ-Makro'!$A:$K,7,FALSE),0)</f>
        <v>0</v>
      </c>
      <c r="X448" s="68">
        <v>90</v>
      </c>
      <c r="Y448" s="36">
        <v>90</v>
      </c>
      <c r="Z448" s="69">
        <f t="shared" ref="Z448" si="1409">IFERROR(IF(Y448=0,0,Y448-X448),0)</f>
        <v>0</v>
      </c>
      <c r="AA448" s="49">
        <f>_xlfn.IFNA(VLOOKUP($I448,'ประกาศราคาZ-Makro'!$A:$K,8,FALSE),0)</f>
        <v>0</v>
      </c>
      <c r="AB448" s="68">
        <v>90</v>
      </c>
      <c r="AC448" s="36">
        <v>90</v>
      </c>
      <c r="AD448" s="69">
        <f t="shared" ref="AD448" si="1410">IFERROR(IF(AC448=0,0,AC448-AB448),0)</f>
        <v>0</v>
      </c>
      <c r="AE448" s="49">
        <f>_xlfn.IFNA(VLOOKUP($I448,'ประกาศราคาZ-Makro'!$A:$K,9,FALSE),0)</f>
        <v>0</v>
      </c>
      <c r="AF448" s="68">
        <v>0</v>
      </c>
      <c r="AG448" s="36">
        <v>0</v>
      </c>
      <c r="AH448" s="69">
        <f t="shared" ref="AH448" si="1411">IFERROR(IF(AG448=0,0,AG448-AF448),0)</f>
        <v>0</v>
      </c>
      <c r="AI448" s="49">
        <f>_xlfn.IFNA(VLOOKUP($I448,'ประกาศราคาZ-Makro'!$A:$K,9,FALSE),0)</f>
        <v>0</v>
      </c>
      <c r="AJ448" s="68"/>
      <c r="AK448" s="36"/>
      <c r="AL448" s="69">
        <f t="shared" si="1282"/>
        <v>0</v>
      </c>
      <c r="AM448" s="49">
        <f>_xlfn.IFNA(VLOOKUP($I448,'ประกาศราคาZ-Makro'!$A:$K,10,FALSE),0)</f>
        <v>0</v>
      </c>
      <c r="AN448" s="68">
        <v>85</v>
      </c>
      <c r="AO448" s="36">
        <v>85</v>
      </c>
      <c r="AP448" s="105">
        <f t="shared" ref="AP448" si="1412">IFERROR(IF(AO448=0,0,AO448-AN448),0)</f>
        <v>0</v>
      </c>
      <c r="AQ448" s="49">
        <f>_xlfn.IFNA(VLOOKUP($I448,'ประกาศราคาZ-Makro'!$A:$K,11,FALSE),0)</f>
        <v>0</v>
      </c>
      <c r="AR448" s="68">
        <v>88</v>
      </c>
      <c r="AS448" s="36">
        <v>90</v>
      </c>
      <c r="AT448" s="69">
        <f t="shared" ref="AT448" si="1413">IFERROR(IF(AS448=0,0,AS448-AR448),0)</f>
        <v>2</v>
      </c>
      <c r="AU448" s="49">
        <f>_xlfn.IFNA(VLOOKUP($I448,'ประกาศราคาZ-Makro'!$A:$L,12,FALSE),0)</f>
        <v>0</v>
      </c>
      <c r="AV448" s="68">
        <v>92</v>
      </c>
      <c r="AW448" s="36">
        <v>92</v>
      </c>
      <c r="AX448" s="69">
        <f t="shared" ref="AX448" si="1414">IFERROR(IF(AW448=0,0,AW448-AV448),0)</f>
        <v>0</v>
      </c>
      <c r="AY448" s="49">
        <f>_xlfn.IFNA(VLOOKUP($I448,'ประกาศราคาZ-Makro'!$A:$M,13,FALSE),0)</f>
        <v>0</v>
      </c>
      <c r="AZ448" s="68">
        <v>92</v>
      </c>
      <c r="BA448" s="36">
        <v>92</v>
      </c>
      <c r="BB448" s="69">
        <f t="shared" si="1103"/>
        <v>0</v>
      </c>
      <c r="BC448" s="76"/>
      <c r="BD448" s="2"/>
    </row>
    <row r="449" spans="1:56" x14ac:dyDescent="0.4">
      <c r="A449" s="2" t="s">
        <v>1038</v>
      </c>
      <c r="B449" s="2" t="s">
        <v>1035</v>
      </c>
      <c r="C449" s="2" t="s">
        <v>1049</v>
      </c>
      <c r="D449" s="2" t="s">
        <v>1053</v>
      </c>
      <c r="E449" s="45" t="s">
        <v>474</v>
      </c>
      <c r="F449" s="46" t="s">
        <v>469</v>
      </c>
      <c r="G449" s="42" t="s">
        <v>475</v>
      </c>
      <c r="H449" s="34" t="s">
        <v>43</v>
      </c>
      <c r="I449" s="35"/>
      <c r="J449" s="56"/>
      <c r="K449" s="49">
        <f>_xlfn.IFNA(VLOOKUP($I449,'ประกาศราคาZ-Makro'!$A:$K,4,FALSE),0)</f>
        <v>0</v>
      </c>
      <c r="L449" s="47">
        <v>0</v>
      </c>
      <c r="M449" s="36">
        <v>0</v>
      </c>
      <c r="N449" s="50">
        <f t="shared" si="1301"/>
        <v>0</v>
      </c>
      <c r="O449" s="49">
        <f>_xlfn.IFNA(VLOOKUP($I449,'ประกาศราคาZ-Makro'!$A:$K,5,FALSE),0)</f>
        <v>0</v>
      </c>
      <c r="P449" s="47">
        <v>0</v>
      </c>
      <c r="Q449" s="36">
        <v>0</v>
      </c>
      <c r="R449" s="50">
        <f t="shared" si="1304"/>
        <v>0</v>
      </c>
      <c r="S449" s="49">
        <f>_xlfn.IFNA(VLOOKUP($I449,'ประกาศราคาZ-Makro'!$A:$K,6,FALSE),0)</f>
        <v>0</v>
      </c>
      <c r="T449" s="47">
        <v>0</v>
      </c>
      <c r="U449" s="36">
        <v>0</v>
      </c>
      <c r="V449" s="50">
        <f t="shared" si="1307"/>
        <v>0</v>
      </c>
      <c r="W449" s="49">
        <f>_xlfn.IFNA(VLOOKUP($I449,'ประกาศราคาZ-Makro'!$A:$K,7,FALSE),0)</f>
        <v>0</v>
      </c>
      <c r="X449" s="47">
        <v>0</v>
      </c>
      <c r="Y449" s="36">
        <v>0</v>
      </c>
      <c r="Z449" s="50">
        <f t="shared" si="1302"/>
        <v>0</v>
      </c>
      <c r="AA449" s="49">
        <f>_xlfn.IFNA(VLOOKUP($I449,'ประกาศราคาZ-Makro'!$A:$K,8,FALSE),0)</f>
        <v>0</v>
      </c>
      <c r="AB449" s="47">
        <v>0</v>
      </c>
      <c r="AC449" s="36">
        <v>0</v>
      </c>
      <c r="AD449" s="50">
        <f t="shared" si="1303"/>
        <v>0</v>
      </c>
      <c r="AE449" s="49">
        <f>_xlfn.IFNA(VLOOKUP($I449,'ประกาศราคาZ-Makro'!$A:$K,9,FALSE),0)</f>
        <v>0</v>
      </c>
      <c r="AF449" s="47">
        <v>0</v>
      </c>
      <c r="AG449" s="36">
        <v>0</v>
      </c>
      <c r="AH449" s="50">
        <f t="shared" si="1305"/>
        <v>0</v>
      </c>
      <c r="AI449" s="49">
        <f>_xlfn.IFNA(VLOOKUP($I449,'ประกาศราคาZ-Makro'!$A:$K,9,FALSE),0)</f>
        <v>0</v>
      </c>
      <c r="AJ449" s="47"/>
      <c r="AK449" s="36"/>
      <c r="AL449" s="50">
        <f t="shared" si="1282"/>
        <v>0</v>
      </c>
      <c r="AM449" s="49">
        <f>_xlfn.IFNA(VLOOKUP($I449,'ประกาศราคาZ-Makro'!$A:$K,10,FALSE),0)</f>
        <v>0</v>
      </c>
      <c r="AN449" s="47">
        <v>73</v>
      </c>
      <c r="AO449" s="36">
        <v>73</v>
      </c>
      <c r="AP449" s="72">
        <f t="shared" si="1283"/>
        <v>0</v>
      </c>
      <c r="AQ449" s="49">
        <f>_xlfn.IFNA(VLOOKUP($I449,'ประกาศราคาZ-Makro'!$A:$K,11,FALSE),0)</f>
        <v>0</v>
      </c>
      <c r="AR449" s="47">
        <v>0</v>
      </c>
      <c r="AS449" s="36">
        <v>0</v>
      </c>
      <c r="AT449" s="50">
        <f t="shared" si="1306"/>
        <v>0</v>
      </c>
      <c r="AU449" s="49">
        <f>_xlfn.IFNA(VLOOKUP($I449,'ประกาศราคาZ-Makro'!$A:$L,12,FALSE),0)</f>
        <v>0</v>
      </c>
      <c r="AV449" s="47">
        <v>0</v>
      </c>
      <c r="AW449" s="36">
        <v>0</v>
      </c>
      <c r="AX449" s="50">
        <f t="shared" si="1223"/>
        <v>0</v>
      </c>
      <c r="AY449" s="49">
        <f>_xlfn.IFNA(VLOOKUP($I449,'ประกาศราคาZ-Makro'!$A:$M,13,FALSE),0)</f>
        <v>0</v>
      </c>
      <c r="AZ449" s="47">
        <v>0</v>
      </c>
      <c r="BA449" s="36">
        <v>0</v>
      </c>
      <c r="BB449" s="50">
        <f t="shared" si="1103"/>
        <v>0</v>
      </c>
      <c r="BC449" s="76"/>
      <c r="BD449" s="2"/>
    </row>
    <row r="450" spans="1:56" x14ac:dyDescent="0.4">
      <c r="A450" s="2" t="s">
        <v>1038</v>
      </c>
      <c r="B450" s="2" t="s">
        <v>1035</v>
      </c>
      <c r="C450" s="2" t="s">
        <v>1049</v>
      </c>
      <c r="D450" s="2" t="s">
        <v>1053</v>
      </c>
      <c r="E450" s="45" t="s">
        <v>1199</v>
      </c>
      <c r="F450" s="46"/>
      <c r="G450" s="42" t="s">
        <v>1200</v>
      </c>
      <c r="H450" s="48" t="s">
        <v>43</v>
      </c>
      <c r="I450" s="35"/>
      <c r="J450" s="56">
        <v>0</v>
      </c>
      <c r="K450" s="49">
        <f>_xlfn.IFNA(VLOOKUP($I450,'ประกาศราคาZ-Makro'!$A:$K,4,FALSE),0)</f>
        <v>0</v>
      </c>
      <c r="L450" s="47">
        <v>0</v>
      </c>
      <c r="M450" s="64">
        <v>0</v>
      </c>
      <c r="N450" s="50">
        <f t="shared" ref="N450" si="1415">IFERROR(IF(M450=0,0,M450-L450),0)</f>
        <v>0</v>
      </c>
      <c r="O450" s="49">
        <f>_xlfn.IFNA(VLOOKUP($I450,'ประกาศราคาZ-Makro'!$A:$K,5,FALSE),0)</f>
        <v>0</v>
      </c>
      <c r="P450" s="47">
        <v>0</v>
      </c>
      <c r="Q450" s="64">
        <v>0</v>
      </c>
      <c r="R450" s="50">
        <f t="shared" ref="R450" si="1416">IFERROR(IF(Q450=0,0,Q450-P450),0)</f>
        <v>0</v>
      </c>
      <c r="S450" s="49">
        <f>_xlfn.IFNA(VLOOKUP($I450,'ประกาศราคาZ-Makro'!$A:$K,6,FALSE),0)</f>
        <v>0</v>
      </c>
      <c r="T450" s="47">
        <v>28</v>
      </c>
      <c r="U450" s="64">
        <v>28</v>
      </c>
      <c r="V450" s="50">
        <f t="shared" ref="V450" si="1417">IFERROR(IF(U450=0,0,U450-T450),0)</f>
        <v>0</v>
      </c>
      <c r="W450" s="49">
        <f>_xlfn.IFNA(VLOOKUP($I450,'ประกาศราคาZ-Makro'!$A:$K,7,FALSE),0)</f>
        <v>0</v>
      </c>
      <c r="X450" s="47">
        <v>0</v>
      </c>
      <c r="Y450" s="64">
        <v>0</v>
      </c>
      <c r="Z450" s="50">
        <f t="shared" ref="Z450" si="1418">IFERROR(IF(Y450=0,0,Y450-X450),0)</f>
        <v>0</v>
      </c>
      <c r="AA450" s="49">
        <f>_xlfn.IFNA(VLOOKUP($I450,'ประกาศราคาZ-Makro'!$A:$K,8,FALSE),0)</f>
        <v>0</v>
      </c>
      <c r="AB450" s="47">
        <v>0</v>
      </c>
      <c r="AC450" s="64">
        <v>0</v>
      </c>
      <c r="AD450" s="50">
        <f t="shared" ref="AD450" si="1419">IFERROR(IF(AC450=0,0,AC450-AB450),0)</f>
        <v>0</v>
      </c>
      <c r="AE450" s="49">
        <f>_xlfn.IFNA(VLOOKUP($I450,'ประกาศราคาZ-Makro'!$A:$K,9,FALSE),0)</f>
        <v>0</v>
      </c>
      <c r="AF450" s="47">
        <v>0</v>
      </c>
      <c r="AG450" s="64">
        <v>0</v>
      </c>
      <c r="AH450" s="50">
        <f t="shared" ref="AH450" si="1420">IFERROR(IF(AG450=0,0,AG450-AF450),0)</f>
        <v>0</v>
      </c>
      <c r="AI450" s="49">
        <f>_xlfn.IFNA(VLOOKUP($I450,'ประกาศราคาZ-Makro'!$A:$K,9,FALSE),0)</f>
        <v>0</v>
      </c>
      <c r="AJ450" s="47"/>
      <c r="AK450" s="64"/>
      <c r="AL450" s="50">
        <f t="shared" si="1282"/>
        <v>0</v>
      </c>
      <c r="AM450" s="49">
        <f>_xlfn.IFNA(VLOOKUP($I450,'ประกาศราคาZ-Makro'!$A:$K,10,FALSE),0)</f>
        <v>0</v>
      </c>
      <c r="AN450" s="47">
        <v>84</v>
      </c>
      <c r="AO450" s="36">
        <v>84</v>
      </c>
      <c r="AP450" s="72">
        <f t="shared" si="1283"/>
        <v>0</v>
      </c>
      <c r="AQ450" s="49">
        <f>_xlfn.IFNA(VLOOKUP($I450,'ประกาศราคาZ-Makro'!$A:$K,11,FALSE),0)</f>
        <v>0</v>
      </c>
      <c r="AR450" s="47">
        <v>0</v>
      </c>
      <c r="AS450" s="64">
        <v>0</v>
      </c>
      <c r="AT450" s="50">
        <f t="shared" ref="AT450" si="1421">IFERROR(IF(AS450=0,0,AS450-AR450),0)</f>
        <v>0</v>
      </c>
      <c r="AU450" s="49">
        <f>_xlfn.IFNA(VLOOKUP($I450,'ประกาศราคาZ-Makro'!$A:$L,12,FALSE),0)</f>
        <v>0</v>
      </c>
      <c r="AV450" s="47">
        <v>0</v>
      </c>
      <c r="AW450" s="64">
        <v>0</v>
      </c>
      <c r="AX450" s="50">
        <f>IFERROR(IF(AW450=0,0,AW450-AV450),0)</f>
        <v>0</v>
      </c>
      <c r="AY450" s="49">
        <f>_xlfn.IFNA(VLOOKUP($I450,'ประกาศราคาZ-Makro'!$A:$M,13,FALSE),0)</f>
        <v>0</v>
      </c>
      <c r="AZ450" s="47">
        <v>0</v>
      </c>
      <c r="BA450" s="64">
        <v>0</v>
      </c>
      <c r="BB450" s="50">
        <f>IFERROR(IF(BA450=0,0,BA450-AZ450),0)</f>
        <v>0</v>
      </c>
      <c r="BC450" s="76"/>
      <c r="BD450" s="2"/>
    </row>
    <row r="451" spans="1:56" x14ac:dyDescent="0.4">
      <c r="A451" s="2" t="s">
        <v>1038</v>
      </c>
      <c r="B451" s="2" t="s">
        <v>1035</v>
      </c>
      <c r="C451" s="2" t="s">
        <v>1049</v>
      </c>
      <c r="D451" s="2" t="s">
        <v>1053</v>
      </c>
      <c r="E451" s="45" t="s">
        <v>476</v>
      </c>
      <c r="F451" s="46" t="s">
        <v>469</v>
      </c>
      <c r="G451" s="42" t="s">
        <v>477</v>
      </c>
      <c r="H451" s="34" t="s">
        <v>43</v>
      </c>
      <c r="I451" s="35"/>
      <c r="J451" s="56">
        <v>0</v>
      </c>
      <c r="K451" s="49">
        <f>_xlfn.IFNA(VLOOKUP($I451,'ประกาศราคาZ-Makro'!$A:$K,4,FALSE),0)</f>
        <v>0</v>
      </c>
      <c r="L451" s="47">
        <v>115</v>
      </c>
      <c r="M451" s="36">
        <v>115</v>
      </c>
      <c r="N451" s="50">
        <f t="shared" si="1301"/>
        <v>0</v>
      </c>
      <c r="O451" s="49">
        <f>_xlfn.IFNA(VLOOKUP($I451,'ประกาศราคาZ-Makro'!$A:$K,5,FALSE),0)</f>
        <v>0</v>
      </c>
      <c r="P451" s="47">
        <v>0</v>
      </c>
      <c r="Q451" s="36">
        <v>0</v>
      </c>
      <c r="R451" s="50">
        <f t="shared" si="1304"/>
        <v>0</v>
      </c>
      <c r="S451" s="49">
        <f>_xlfn.IFNA(VLOOKUP($I451,'ประกาศราคาZ-Makro'!$A:$K,6,FALSE),0)</f>
        <v>0</v>
      </c>
      <c r="T451" s="47">
        <v>120</v>
      </c>
      <c r="U451" s="36">
        <v>120</v>
      </c>
      <c r="V451" s="50">
        <f t="shared" si="1307"/>
        <v>0</v>
      </c>
      <c r="W451" s="49">
        <f>_xlfn.IFNA(VLOOKUP($I451,'ประกาศราคาZ-Makro'!$A:$K,7,FALSE),0)</f>
        <v>0</v>
      </c>
      <c r="X451" s="47">
        <v>123</v>
      </c>
      <c r="Y451" s="36">
        <v>123</v>
      </c>
      <c r="Z451" s="50">
        <f t="shared" si="1302"/>
        <v>0</v>
      </c>
      <c r="AA451" s="49">
        <f>_xlfn.IFNA(VLOOKUP($I451,'ประกาศราคาZ-Makro'!$A:$K,8,FALSE),0)</f>
        <v>0</v>
      </c>
      <c r="AB451" s="47">
        <v>123</v>
      </c>
      <c r="AC451" s="36">
        <v>123</v>
      </c>
      <c r="AD451" s="50">
        <f t="shared" si="1303"/>
        <v>0</v>
      </c>
      <c r="AE451" s="49">
        <f>_xlfn.IFNA(VLOOKUP($I451,'ประกาศราคาZ-Makro'!$A:$K,9,FALSE),0)</f>
        <v>0</v>
      </c>
      <c r="AF451" s="47">
        <v>80</v>
      </c>
      <c r="AG451" s="36">
        <v>80</v>
      </c>
      <c r="AH451" s="50">
        <f t="shared" si="1305"/>
        <v>0</v>
      </c>
      <c r="AI451" s="49">
        <f>_xlfn.IFNA(VLOOKUP($I451,'ประกาศราคาZ-Makro'!$A:$K,9,FALSE),0)</f>
        <v>0</v>
      </c>
      <c r="AJ451" s="47"/>
      <c r="AK451" s="36"/>
      <c r="AL451" s="50">
        <f t="shared" si="1282"/>
        <v>0</v>
      </c>
      <c r="AM451" s="49">
        <f>_xlfn.IFNA(VLOOKUP($I451,'ประกาศราคาZ-Makro'!$A:$K,10,FALSE),0)</f>
        <v>0</v>
      </c>
      <c r="AN451" s="47">
        <v>84</v>
      </c>
      <c r="AO451" s="36">
        <v>84</v>
      </c>
      <c r="AP451" s="72">
        <f t="shared" si="1283"/>
        <v>0</v>
      </c>
      <c r="AQ451" s="49">
        <f>_xlfn.IFNA(VLOOKUP($I451,'ประกาศราคาZ-Makro'!$A:$K,11,FALSE),0)</f>
        <v>0</v>
      </c>
      <c r="AR451" s="47">
        <v>89</v>
      </c>
      <c r="AS451" s="36">
        <v>91</v>
      </c>
      <c r="AT451" s="50">
        <f t="shared" si="1306"/>
        <v>2</v>
      </c>
      <c r="AU451" s="49">
        <f>_xlfn.IFNA(VLOOKUP($I451,'ประกาศราคาZ-Makro'!$A:$L,12,FALSE),0)</f>
        <v>0</v>
      </c>
      <c r="AV451" s="47">
        <v>120</v>
      </c>
      <c r="AW451" s="36">
        <v>120</v>
      </c>
      <c r="AX451" s="50">
        <f t="shared" si="1223"/>
        <v>0</v>
      </c>
      <c r="AY451" s="49">
        <f>_xlfn.IFNA(VLOOKUP($I451,'ประกาศราคาZ-Makro'!$A:$M,13,FALSE),0)</f>
        <v>0</v>
      </c>
      <c r="AZ451" s="47">
        <v>120</v>
      </c>
      <c r="BA451" s="36">
        <v>120</v>
      </c>
      <c r="BB451" s="50">
        <f t="shared" ref="BB451:BB494" si="1422">IFERROR(IF(BA451=0,0,BA451-AZ451),0)</f>
        <v>0</v>
      </c>
      <c r="BC451" s="76"/>
      <c r="BD451" s="2"/>
    </row>
    <row r="452" spans="1:56" x14ac:dyDescent="0.4">
      <c r="A452" s="2" t="s">
        <v>1038</v>
      </c>
      <c r="B452" s="2" t="s">
        <v>1035</v>
      </c>
      <c r="C452" s="2" t="s">
        <v>1049</v>
      </c>
      <c r="D452" s="2" t="s">
        <v>1053</v>
      </c>
      <c r="E452" s="45" t="s">
        <v>1610</v>
      </c>
      <c r="F452" s="73"/>
      <c r="G452" s="42" t="s">
        <v>1608</v>
      </c>
      <c r="H452" s="48" t="s">
        <v>43</v>
      </c>
      <c r="I452" s="35"/>
      <c r="J452" s="56">
        <v>0</v>
      </c>
      <c r="K452" s="49">
        <f>_xlfn.IFNA(VLOOKUP($I452,'ประกาศราคาZ-Makro'!$A:$K,4,FALSE),0)</f>
        <v>0</v>
      </c>
      <c r="L452" s="47">
        <v>0</v>
      </c>
      <c r="M452" s="36">
        <v>0</v>
      </c>
      <c r="N452" s="50">
        <f>IFERROR(IF(M452=0,0,M452-L452),0)</f>
        <v>0</v>
      </c>
      <c r="O452" s="49">
        <f>_xlfn.IFNA(VLOOKUP($I452,'ประกาศราคาZ-Makro'!$A:$K,5,FALSE),0)</f>
        <v>0</v>
      </c>
      <c r="P452" s="47">
        <v>0</v>
      </c>
      <c r="Q452" s="36">
        <v>0</v>
      </c>
      <c r="R452" s="50">
        <f>IFERROR(IF(Q452=0,0,Q452-P452),0)</f>
        <v>0</v>
      </c>
      <c r="S452" s="49">
        <f>_xlfn.IFNA(VLOOKUP($I452,'ประกาศราคาZ-Makro'!$A:$K,6,FALSE),0)</f>
        <v>0</v>
      </c>
      <c r="T452" s="47">
        <v>0</v>
      </c>
      <c r="U452" s="36">
        <v>0</v>
      </c>
      <c r="V452" s="50">
        <f>IFERROR(IF(U452=0,0,U452-T452),0)</f>
        <v>0</v>
      </c>
      <c r="W452" s="49">
        <f>_xlfn.IFNA(VLOOKUP($I452,'ประกาศราคาZ-Makro'!$A:$K,7,FALSE),0)</f>
        <v>0</v>
      </c>
      <c r="X452" s="47">
        <v>30</v>
      </c>
      <c r="Y452" s="36">
        <v>30</v>
      </c>
      <c r="Z452" s="50">
        <f>IFERROR(IF(Y452=0,0,Y452-X452),0)</f>
        <v>0</v>
      </c>
      <c r="AA452" s="49">
        <f>_xlfn.IFNA(VLOOKUP($I452,'ประกาศราคาZ-Makro'!$A:$K,8,FALSE),0)</f>
        <v>0</v>
      </c>
      <c r="AB452" s="47">
        <v>30</v>
      </c>
      <c r="AC452" s="36">
        <v>30</v>
      </c>
      <c r="AD452" s="50">
        <f>IFERROR(IF(AC452=0,0,AC452-AB452),0)</f>
        <v>0</v>
      </c>
      <c r="AE452" s="49">
        <f>_xlfn.IFNA(VLOOKUP($I452,'ประกาศราคาZ-Makro'!$A:$K,9,FALSE),0)</f>
        <v>0</v>
      </c>
      <c r="AF452" s="47">
        <v>0</v>
      </c>
      <c r="AG452" s="36">
        <v>0</v>
      </c>
      <c r="AH452" s="50">
        <f>IFERROR(IF(AG452=0,0,AG452-AF452),0)</f>
        <v>0</v>
      </c>
      <c r="AI452" s="49">
        <f>_xlfn.IFNA(VLOOKUP($I452,'ประกาศราคาZ-Makro'!$A:$K,9,FALSE),0)</f>
        <v>0</v>
      </c>
      <c r="AJ452" s="47"/>
      <c r="AK452" s="36"/>
      <c r="AL452" s="50">
        <f>IFERROR(IF(AK452=0,0,AK452-AJ452),0)</f>
        <v>0</v>
      </c>
      <c r="AM452" s="49">
        <f>_xlfn.IFNA(VLOOKUP($I452,'ประกาศราคาZ-Makro'!$A:$K,10,FALSE),0)</f>
        <v>0</v>
      </c>
      <c r="AN452" s="47">
        <v>0</v>
      </c>
      <c r="AO452" s="36">
        <v>0</v>
      </c>
      <c r="AP452" s="72">
        <f>IFERROR(IF(AO452=0,0,AO452-AN452),0)</f>
        <v>0</v>
      </c>
      <c r="AQ452" s="49">
        <f>_xlfn.IFNA(VLOOKUP($I452,'ประกาศราคาZ-Makro'!$A:$K,11,FALSE),0)</f>
        <v>0</v>
      </c>
      <c r="AR452" s="47">
        <v>0</v>
      </c>
      <c r="AS452" s="36">
        <v>0</v>
      </c>
      <c r="AT452" s="50">
        <f>IFERROR(IF(AS452=0,0,AS452-AR452),0)</f>
        <v>0</v>
      </c>
      <c r="AU452" s="49">
        <f>_xlfn.IFNA(VLOOKUP($I452,'ประกาศราคาZ-Makro'!$A:$L,12,FALSE),0)</f>
        <v>0</v>
      </c>
      <c r="AV452" s="47">
        <v>0</v>
      </c>
      <c r="AW452" s="36">
        <v>0</v>
      </c>
      <c r="AX452" s="50">
        <f t="shared" ref="AX452" si="1423">IFERROR(IF(AW452=0,0,AW452-AV452),0)</f>
        <v>0</v>
      </c>
      <c r="AY452" s="49">
        <f>_xlfn.IFNA(VLOOKUP($I452,'ประกาศราคาZ-Makro'!$A:$M,13,FALSE),0)</f>
        <v>0</v>
      </c>
      <c r="AZ452" s="47">
        <v>0</v>
      </c>
      <c r="BA452" s="36">
        <v>0</v>
      </c>
      <c r="BB452" s="50">
        <f t="shared" ref="BB452" si="1424">IFERROR(IF(BA452=0,0,BA452-AZ452),0)</f>
        <v>0</v>
      </c>
      <c r="BC452" s="76"/>
      <c r="BD452" s="2"/>
    </row>
    <row r="453" spans="1:56" x14ac:dyDescent="0.4">
      <c r="A453" s="2" t="s">
        <v>1038</v>
      </c>
      <c r="B453" s="2" t="s">
        <v>1035</v>
      </c>
      <c r="C453" s="2" t="s">
        <v>1049</v>
      </c>
      <c r="D453" s="2" t="s">
        <v>1053</v>
      </c>
      <c r="E453" s="45" t="s">
        <v>564</v>
      </c>
      <c r="F453" s="73"/>
      <c r="G453" s="41" t="s">
        <v>565</v>
      </c>
      <c r="H453" s="48" t="s">
        <v>43</v>
      </c>
      <c r="I453" s="35"/>
      <c r="J453" s="56">
        <v>0</v>
      </c>
      <c r="K453" s="49">
        <f>_xlfn.IFNA(VLOOKUP($I453,'ประกาศราคาZ-Makro'!$A:$K,4,FALSE),0)</f>
        <v>0</v>
      </c>
      <c r="L453" s="47">
        <v>14</v>
      </c>
      <c r="M453" s="64">
        <v>14</v>
      </c>
      <c r="N453" s="50">
        <f t="shared" si="1301"/>
        <v>0</v>
      </c>
      <c r="O453" s="49">
        <f>_xlfn.IFNA(VLOOKUP($I453,'ประกาศราคาZ-Makro'!$A:$K,5,FALSE),0)</f>
        <v>0</v>
      </c>
      <c r="P453" s="47">
        <v>0</v>
      </c>
      <c r="Q453" s="64">
        <v>0</v>
      </c>
      <c r="R453" s="50">
        <f t="shared" si="1304"/>
        <v>0</v>
      </c>
      <c r="S453" s="49">
        <f>_xlfn.IFNA(VLOOKUP($I453,'ประกาศราคาZ-Makro'!$A:$K,6,FALSE),0)</f>
        <v>0</v>
      </c>
      <c r="T453" s="47">
        <v>30</v>
      </c>
      <c r="U453" s="64">
        <v>30</v>
      </c>
      <c r="V453" s="50">
        <f t="shared" si="1307"/>
        <v>0</v>
      </c>
      <c r="W453" s="49">
        <f>_xlfn.IFNA(VLOOKUP($I453,'ประกาศราคาZ-Makro'!$A:$K,7,FALSE),0)</f>
        <v>0</v>
      </c>
      <c r="X453" s="47">
        <v>2</v>
      </c>
      <c r="Y453" s="64">
        <v>2</v>
      </c>
      <c r="Z453" s="50">
        <f t="shared" si="1302"/>
        <v>0</v>
      </c>
      <c r="AA453" s="49">
        <f>_xlfn.IFNA(VLOOKUP($I453,'ประกาศราคาZ-Makro'!$A:$K,8,FALSE),0)</f>
        <v>0</v>
      </c>
      <c r="AB453" s="47">
        <v>2</v>
      </c>
      <c r="AC453" s="64">
        <v>2</v>
      </c>
      <c r="AD453" s="50">
        <f t="shared" si="1303"/>
        <v>0</v>
      </c>
      <c r="AE453" s="49">
        <f>_xlfn.IFNA(VLOOKUP($I453,'ประกาศราคาZ-Makro'!$A:$K,9,FALSE),0)</f>
        <v>0</v>
      </c>
      <c r="AF453" s="47" t="s">
        <v>1090</v>
      </c>
      <c r="AG453" s="64" t="s">
        <v>1090</v>
      </c>
      <c r="AH453" s="50">
        <f t="shared" si="1305"/>
        <v>0</v>
      </c>
      <c r="AI453" s="49">
        <f>_xlfn.IFNA(VLOOKUP($I453,'ประกาศราคาZ-Makro'!$A:$K,9,FALSE),0)</f>
        <v>0</v>
      </c>
      <c r="AJ453" s="47"/>
      <c r="AK453" s="64"/>
      <c r="AL453" s="50">
        <f t="shared" ref="AL453" si="1425">IFERROR(IF(AK453=0,0,AK453-AJ453),0)</f>
        <v>0</v>
      </c>
      <c r="AM453" s="49">
        <f>_xlfn.IFNA(VLOOKUP($I453,'ประกาศราคาZ-Makro'!$A:$K,10,FALSE),0)</f>
        <v>0</v>
      </c>
      <c r="AN453" s="47">
        <v>22</v>
      </c>
      <c r="AO453" s="36">
        <v>22</v>
      </c>
      <c r="AP453" s="72">
        <f t="shared" si="1283"/>
        <v>0</v>
      </c>
      <c r="AQ453" s="49">
        <f>_xlfn.IFNA(VLOOKUP($I453,'ประกาศราคาZ-Makro'!$A:$K,11,FALSE),0)</f>
        <v>0</v>
      </c>
      <c r="AR453" s="47">
        <v>3</v>
      </c>
      <c r="AS453" s="64">
        <v>3</v>
      </c>
      <c r="AT453" s="50">
        <f t="shared" si="1306"/>
        <v>0</v>
      </c>
      <c r="AU453" s="49">
        <f>_xlfn.IFNA(VLOOKUP($I453,'ประกาศราคาZ-Makro'!$A:$L,12,FALSE),0)</f>
        <v>0</v>
      </c>
      <c r="AV453" s="47">
        <v>25</v>
      </c>
      <c r="AW453" s="64">
        <v>25</v>
      </c>
      <c r="AX453" s="50">
        <f t="shared" si="1223"/>
        <v>0</v>
      </c>
      <c r="AY453" s="49">
        <f>_xlfn.IFNA(VLOOKUP($I453,'ประกาศราคาZ-Makro'!$A:$M,13,FALSE),0)</f>
        <v>0</v>
      </c>
      <c r="AZ453" s="47">
        <v>25</v>
      </c>
      <c r="BA453" s="64">
        <v>25</v>
      </c>
      <c r="BB453" s="50">
        <f t="shared" si="1422"/>
        <v>0</v>
      </c>
      <c r="BC453" s="76"/>
      <c r="BD453" s="2"/>
    </row>
    <row r="454" spans="1:56" x14ac:dyDescent="0.4">
      <c r="A454" s="2" t="s">
        <v>1038</v>
      </c>
      <c r="B454" s="2" t="s">
        <v>1035</v>
      </c>
      <c r="C454" s="2" t="s">
        <v>1049</v>
      </c>
      <c r="D454" s="2" t="s">
        <v>1053</v>
      </c>
      <c r="E454" s="45" t="s">
        <v>1662</v>
      </c>
      <c r="F454" s="46"/>
      <c r="G454" s="42" t="s">
        <v>1661</v>
      </c>
      <c r="H454" s="48" t="s">
        <v>43</v>
      </c>
      <c r="I454" s="35"/>
      <c r="J454" s="56">
        <v>0</v>
      </c>
      <c r="K454" s="49">
        <f>_xlfn.IFNA(VLOOKUP($I454,'ประกาศราคาZ-Makro'!$A:$K,4,FALSE),0)</f>
        <v>0</v>
      </c>
      <c r="L454" s="47">
        <v>0</v>
      </c>
      <c r="M454" s="36">
        <v>0</v>
      </c>
      <c r="N454" s="50">
        <f>IFERROR(IF(M454=0,0,M454-L454),0)</f>
        <v>0</v>
      </c>
      <c r="O454" s="49">
        <f>_xlfn.IFNA(VLOOKUP($I454,'ประกาศราคาZ-Makro'!$A:$K,5,FALSE),0)</f>
        <v>0</v>
      </c>
      <c r="P454" s="47">
        <v>0.5</v>
      </c>
      <c r="Q454" s="36">
        <v>0.5</v>
      </c>
      <c r="R454" s="50">
        <f>IFERROR(IF(Q454=0,0,Q454-P454),0)</f>
        <v>0</v>
      </c>
      <c r="S454" s="49">
        <f>_xlfn.IFNA(VLOOKUP($I454,'ประกาศราคาZ-Makro'!$A:$K,6,FALSE),0)</f>
        <v>0</v>
      </c>
      <c r="T454" s="47">
        <v>30</v>
      </c>
      <c r="U454" s="36">
        <v>30</v>
      </c>
      <c r="V454" s="50">
        <f>IFERROR(IF(U454=0,0,U454-T454),0)</f>
        <v>0</v>
      </c>
      <c r="W454" s="49">
        <f>_xlfn.IFNA(VLOOKUP($I454,'ประกาศราคาZ-Makro'!$A:$K,7,FALSE),0)</f>
        <v>0</v>
      </c>
      <c r="X454" s="47">
        <v>2</v>
      </c>
      <c r="Y454" s="36">
        <v>2</v>
      </c>
      <c r="Z454" s="50">
        <f>IFERROR(IF(Y454=0,0,Y454-X454),0)</f>
        <v>0</v>
      </c>
      <c r="AA454" s="49">
        <f>_xlfn.IFNA(VLOOKUP($I454,'ประกาศราคาZ-Makro'!$A:$K,8,FALSE),0)</f>
        <v>0</v>
      </c>
      <c r="AB454" s="47">
        <v>2</v>
      </c>
      <c r="AC454" s="36">
        <v>2</v>
      </c>
      <c r="AD454" s="50">
        <f>IFERROR(IF(AC454=0,0,AC454-AB454),0)</f>
        <v>0</v>
      </c>
      <c r="AE454" s="49">
        <f>_xlfn.IFNA(VLOOKUP($I454,'ประกาศราคาZ-Makro'!$A:$K,9,FALSE),0)</f>
        <v>0</v>
      </c>
      <c r="AF454" s="47">
        <v>1</v>
      </c>
      <c r="AG454" s="36">
        <v>1</v>
      </c>
      <c r="AH454" s="50">
        <f>IFERROR(IF(AG454=0,0,AG454-AF454),0)</f>
        <v>0</v>
      </c>
      <c r="AI454" s="49">
        <f>_xlfn.IFNA(VLOOKUP($I454,'ประกาศราคาZ-Makro'!$A:$K,9,FALSE),0)</f>
        <v>0</v>
      </c>
      <c r="AJ454" s="47"/>
      <c r="AK454" s="36"/>
      <c r="AL454" s="50">
        <f>IFERROR(IF(AK454=0,0,AK454-AJ454),0)</f>
        <v>0</v>
      </c>
      <c r="AM454" s="49">
        <f>_xlfn.IFNA(VLOOKUP($I454,'ประกาศราคาZ-Makro'!$A:$K,10,FALSE),0)</f>
        <v>0</v>
      </c>
      <c r="AN454" s="47">
        <v>0</v>
      </c>
      <c r="AO454" s="36">
        <v>0</v>
      </c>
      <c r="AP454" s="72">
        <f t="shared" ref="AP454" si="1426">IFERROR(IF(AO454=0,0,AO454-AN454),0)</f>
        <v>0</v>
      </c>
      <c r="AQ454" s="49">
        <f>_xlfn.IFNA(VLOOKUP($I454,'ประกาศราคาZ-Makro'!$A:$K,11,FALSE),0)</f>
        <v>0</v>
      </c>
      <c r="AR454" s="47">
        <v>3</v>
      </c>
      <c r="AS454" s="36">
        <v>3</v>
      </c>
      <c r="AT454" s="50">
        <f>IFERROR(IF(AS454=0,0,AS454-AR454),0)</f>
        <v>0</v>
      </c>
      <c r="AU454" s="49">
        <f>_xlfn.IFNA(VLOOKUP($I454,'ประกาศราคาZ-Makro'!$A:$L,12,FALSE),0)</f>
        <v>0</v>
      </c>
      <c r="AV454" s="47">
        <v>0</v>
      </c>
      <c r="AW454" s="36">
        <v>0</v>
      </c>
      <c r="AX454" s="50">
        <f t="shared" si="1223"/>
        <v>0</v>
      </c>
      <c r="AY454" s="49">
        <f>_xlfn.IFNA(VLOOKUP($I454,'ประกาศราคาZ-Makro'!$A:$M,13,FALSE),0)</f>
        <v>0</v>
      </c>
      <c r="AZ454" s="47">
        <v>0</v>
      </c>
      <c r="BA454" s="36">
        <v>0</v>
      </c>
      <c r="BB454" s="50">
        <f t="shared" ref="BB454" si="1427">IFERROR(IF(BA454=0,0,BA454-AZ454),0)</f>
        <v>0</v>
      </c>
      <c r="BC454" s="76"/>
      <c r="BD454" s="2"/>
    </row>
    <row r="455" spans="1:56" x14ac:dyDescent="0.4">
      <c r="A455" s="2" t="s">
        <v>1038</v>
      </c>
      <c r="B455" s="2" t="s">
        <v>1035</v>
      </c>
      <c r="C455" s="2" t="s">
        <v>1049</v>
      </c>
      <c r="D455" s="2" t="s">
        <v>1053</v>
      </c>
      <c r="E455" s="45" t="s">
        <v>1490</v>
      </c>
      <c r="F455" s="46"/>
      <c r="G455" s="42" t="s">
        <v>1489</v>
      </c>
      <c r="H455" s="48" t="s">
        <v>43</v>
      </c>
      <c r="I455" s="35"/>
      <c r="J455" s="56">
        <v>0</v>
      </c>
      <c r="K455" s="49">
        <f>_xlfn.IFNA(VLOOKUP($I455,'ประกาศราคาZ-Makro'!$A:$K,4,FALSE),0)</f>
        <v>0</v>
      </c>
      <c r="L455" s="47">
        <v>14</v>
      </c>
      <c r="M455" s="36">
        <v>14</v>
      </c>
      <c r="N455" s="50">
        <f>IFERROR(IF(M455=0,0,M455-L455),0)</f>
        <v>0</v>
      </c>
      <c r="O455" s="49">
        <f>_xlfn.IFNA(VLOOKUP($I455,'ประกาศราคาZ-Makro'!$A:$K,5,FALSE),0)</f>
        <v>0</v>
      </c>
      <c r="P455" s="47" t="s">
        <v>1090</v>
      </c>
      <c r="Q455" s="36" t="s">
        <v>1090</v>
      </c>
      <c r="R455" s="50">
        <f>IFERROR(IF(Q455=0,0,Q455-P455),0)</f>
        <v>0</v>
      </c>
      <c r="S455" s="49">
        <f>_xlfn.IFNA(VLOOKUP($I455,'ประกาศราคาZ-Makro'!$A:$K,6,FALSE),0)</f>
        <v>0</v>
      </c>
      <c r="T455" s="47">
        <v>0</v>
      </c>
      <c r="U455" s="36">
        <v>0</v>
      </c>
      <c r="V455" s="50">
        <f>IFERROR(IF(U455=0,0,U455-T455),0)</f>
        <v>0</v>
      </c>
      <c r="W455" s="49">
        <f>_xlfn.IFNA(VLOOKUP($I455,'ประกาศราคาZ-Makro'!$A:$K,7,FALSE),0)</f>
        <v>0</v>
      </c>
      <c r="X455" s="47">
        <v>2</v>
      </c>
      <c r="Y455" s="36">
        <v>2</v>
      </c>
      <c r="Z455" s="50">
        <f>IFERROR(IF(Y455=0,0,Y455-X455),0)</f>
        <v>0</v>
      </c>
      <c r="AA455" s="49">
        <f>_xlfn.IFNA(VLOOKUP($I455,'ประกาศราคาZ-Makro'!$A:$K,8,FALSE),0)</f>
        <v>0</v>
      </c>
      <c r="AB455" s="47">
        <v>2</v>
      </c>
      <c r="AC455" s="36">
        <v>2</v>
      </c>
      <c r="AD455" s="50">
        <f>IFERROR(IF(AC455=0,0,AC455-AB455),0)</f>
        <v>0</v>
      </c>
      <c r="AE455" s="49">
        <f>_xlfn.IFNA(VLOOKUP($I455,'ประกาศราคาZ-Makro'!$A:$K,9,FALSE),0)</f>
        <v>0</v>
      </c>
      <c r="AF455" s="47">
        <v>0</v>
      </c>
      <c r="AG455" s="36">
        <v>0</v>
      </c>
      <c r="AH455" s="50">
        <f>IFERROR(IF(AG455=0,0,AG455-AF455),0)</f>
        <v>0</v>
      </c>
      <c r="AI455" s="49">
        <f>_xlfn.IFNA(VLOOKUP($I455,'ประกาศราคาZ-Makro'!$A:$K,9,FALSE),0)</f>
        <v>0</v>
      </c>
      <c r="AJ455" s="47"/>
      <c r="AK455" s="36"/>
      <c r="AL455" s="50">
        <f>IFERROR(IF(AK455=0,0,AK455-AJ455),0)</f>
        <v>0</v>
      </c>
      <c r="AM455" s="49">
        <f>_xlfn.IFNA(VLOOKUP($I455,'ประกาศราคาZ-Makro'!$A:$K,10,FALSE),0)</f>
        <v>0</v>
      </c>
      <c r="AN455" s="47">
        <v>0</v>
      </c>
      <c r="AO455" s="36">
        <v>0</v>
      </c>
      <c r="AP455" s="72">
        <f t="shared" si="1283"/>
        <v>0</v>
      </c>
      <c r="AQ455" s="49">
        <f>_xlfn.IFNA(VLOOKUP($I455,'ประกาศราคาZ-Makro'!$A:$K,11,FALSE),0)</f>
        <v>0</v>
      </c>
      <c r="AR455" s="47">
        <v>0</v>
      </c>
      <c r="AS455" s="36">
        <v>0</v>
      </c>
      <c r="AT455" s="50">
        <f>IFERROR(IF(AS455=0,0,AS455-AR455),0)</f>
        <v>0</v>
      </c>
      <c r="AU455" s="49">
        <f>_xlfn.IFNA(VLOOKUP($I455,'ประกาศราคาZ-Makro'!$A:$L,12,FALSE),0)</f>
        <v>0</v>
      </c>
      <c r="AV455" s="47">
        <v>0</v>
      </c>
      <c r="AW455" s="36">
        <v>0</v>
      </c>
      <c r="AX455" s="50">
        <f t="shared" ref="AX455:AX456" si="1428">IFERROR(IF(AW455=0,0,AW455-AV455),0)</f>
        <v>0</v>
      </c>
      <c r="AY455" s="49">
        <f>_xlfn.IFNA(VLOOKUP($I455,'ประกาศราคาZ-Makro'!$A:$M,13,FALSE),0)</f>
        <v>0</v>
      </c>
      <c r="AZ455" s="47">
        <v>0</v>
      </c>
      <c r="BA455" s="36">
        <v>0</v>
      </c>
      <c r="BB455" s="50">
        <f t="shared" si="1422"/>
        <v>0</v>
      </c>
      <c r="BC455" s="76"/>
      <c r="BD455" s="2"/>
    </row>
    <row r="456" spans="1:56" x14ac:dyDescent="0.4">
      <c r="A456" s="2" t="s">
        <v>1038</v>
      </c>
      <c r="B456" s="2" t="s">
        <v>1035</v>
      </c>
      <c r="C456" s="2" t="s">
        <v>1049</v>
      </c>
      <c r="D456" s="2" t="s">
        <v>1053</v>
      </c>
      <c r="E456" s="45" t="s">
        <v>1781</v>
      </c>
      <c r="F456" s="46"/>
      <c r="G456" s="42" t="s">
        <v>1782</v>
      </c>
      <c r="H456" s="48" t="s">
        <v>43</v>
      </c>
      <c r="I456" s="35"/>
      <c r="J456" s="56">
        <v>0</v>
      </c>
      <c r="K456" s="49">
        <f>_xlfn.IFNA(VLOOKUP($I456,'ประกาศราคาZ-Makro'!$A:$K,4,FALSE),0)</f>
        <v>0</v>
      </c>
      <c r="L456" s="47">
        <v>0</v>
      </c>
      <c r="M456" s="36">
        <v>0</v>
      </c>
      <c r="N456" s="50">
        <f>IFERROR(IF(M456=0,0,M456-L456),0)</f>
        <v>0</v>
      </c>
      <c r="O456" s="49">
        <f>_xlfn.IFNA(VLOOKUP($I456,'ประกาศราคาZ-Makro'!$A:$K,5,FALSE),0)</f>
        <v>0</v>
      </c>
      <c r="P456" s="47">
        <v>0</v>
      </c>
      <c r="Q456" s="36">
        <v>0</v>
      </c>
      <c r="R456" s="50">
        <f>IFERROR(IF(Q456=0,0,Q456-P456),0)</f>
        <v>0</v>
      </c>
      <c r="S456" s="49">
        <f>_xlfn.IFNA(VLOOKUP($I456,'ประกาศราคาZ-Makro'!$A:$K,6,FALSE),0)</f>
        <v>0</v>
      </c>
      <c r="T456" s="47">
        <v>0</v>
      </c>
      <c r="U456" s="36">
        <v>0</v>
      </c>
      <c r="V456" s="50">
        <f>IFERROR(IF(U456=0,0,U456-T456),0)</f>
        <v>0</v>
      </c>
      <c r="W456" s="49">
        <f>_xlfn.IFNA(VLOOKUP($I456,'ประกาศราคาZ-Makro'!$A:$K,7,FALSE),0)</f>
        <v>0</v>
      </c>
      <c r="X456" s="47">
        <v>2</v>
      </c>
      <c r="Y456" s="36">
        <v>2</v>
      </c>
      <c r="Z456" s="50">
        <f>IFERROR(IF(Y456=0,0,Y456-X456),0)</f>
        <v>0</v>
      </c>
      <c r="AA456" s="49">
        <f>_xlfn.IFNA(VLOOKUP($I456,'ประกาศราคาZ-Makro'!$A:$K,8,FALSE),0)</f>
        <v>0</v>
      </c>
      <c r="AB456" s="47">
        <v>2</v>
      </c>
      <c r="AC456" s="36">
        <v>2</v>
      </c>
      <c r="AD456" s="50">
        <f>IFERROR(IF(AC456=0,0,AC456-AB456),0)</f>
        <v>0</v>
      </c>
      <c r="AE456" s="49">
        <f>_xlfn.IFNA(VLOOKUP($I456,'ประกาศราคาZ-Makro'!$A:$K,9,FALSE),0)</f>
        <v>0</v>
      </c>
      <c r="AF456" s="47">
        <v>0</v>
      </c>
      <c r="AG456" s="36">
        <v>0</v>
      </c>
      <c r="AH456" s="50">
        <f>IFERROR(IF(AG456=0,0,AG456-AF456),0)</f>
        <v>0</v>
      </c>
      <c r="AI456" s="49">
        <f>_xlfn.IFNA(VLOOKUP($I456,'ประกาศราคาZ-Makro'!$A:$K,9,FALSE),0)</f>
        <v>0</v>
      </c>
      <c r="AJ456" s="47"/>
      <c r="AK456" s="36"/>
      <c r="AL456" s="50">
        <f>IFERROR(IF(AK456=0,0,AK456-AJ456),0)</f>
        <v>0</v>
      </c>
      <c r="AM456" s="49">
        <f>_xlfn.IFNA(VLOOKUP($I456,'ประกาศราคาZ-Makro'!$A:$K,10,FALSE),0)</f>
        <v>0</v>
      </c>
      <c r="AN456" s="47">
        <v>0</v>
      </c>
      <c r="AO456" s="36">
        <v>0</v>
      </c>
      <c r="AP456" s="72">
        <f t="shared" ref="AP456" si="1429">IFERROR(IF(AO456=0,0,AO456-AN456),0)</f>
        <v>0</v>
      </c>
      <c r="AQ456" s="49">
        <f>_xlfn.IFNA(VLOOKUP($I456,'ประกาศราคาZ-Makro'!$A:$K,11,FALSE),0)</f>
        <v>0</v>
      </c>
      <c r="AR456" s="47">
        <v>0</v>
      </c>
      <c r="AS456" s="36">
        <v>0</v>
      </c>
      <c r="AT456" s="50">
        <f>IFERROR(IF(AS456=0,0,AS456-AR456),0)</f>
        <v>0</v>
      </c>
      <c r="AU456" s="49">
        <f>_xlfn.IFNA(VLOOKUP($I456,'ประกาศราคาZ-Makro'!$A:$L,12,FALSE),0)</f>
        <v>0</v>
      </c>
      <c r="AV456" s="47">
        <v>0</v>
      </c>
      <c r="AW456" s="36">
        <v>0</v>
      </c>
      <c r="AX456" s="50">
        <f t="shared" si="1428"/>
        <v>0</v>
      </c>
      <c r="AY456" s="49">
        <f>_xlfn.IFNA(VLOOKUP($I456,'ประกาศราคาZ-Makro'!$A:$M,13,FALSE),0)</f>
        <v>0</v>
      </c>
      <c r="AZ456" s="47">
        <v>0</v>
      </c>
      <c r="BA456" s="36">
        <v>0</v>
      </c>
      <c r="BB456" s="50">
        <f t="shared" si="1422"/>
        <v>0</v>
      </c>
      <c r="BC456" s="76"/>
      <c r="BD456" s="2"/>
    </row>
    <row r="457" spans="1:56" x14ac:dyDescent="0.4">
      <c r="A457" s="2" t="s">
        <v>1038</v>
      </c>
      <c r="B457" s="2" t="s">
        <v>1035</v>
      </c>
      <c r="C457" s="2" t="s">
        <v>1049</v>
      </c>
      <c r="D457" s="2" t="s">
        <v>1053</v>
      </c>
      <c r="E457" s="45" t="s">
        <v>1561</v>
      </c>
      <c r="F457" s="73"/>
      <c r="G457" s="42" t="s">
        <v>1562</v>
      </c>
      <c r="H457" s="48" t="s">
        <v>43</v>
      </c>
      <c r="I457" s="35"/>
      <c r="J457" s="56">
        <v>0</v>
      </c>
      <c r="K457" s="49">
        <f>_xlfn.IFNA(VLOOKUP($I457,'ประกาศราคาZ-Makro'!$A:$K,4,FALSE),0)</f>
        <v>0</v>
      </c>
      <c r="L457" s="47">
        <v>14</v>
      </c>
      <c r="M457" s="36">
        <v>14</v>
      </c>
      <c r="N457" s="50">
        <f>IFERROR(IF(M457=0,0,M457-L457),0)</f>
        <v>0</v>
      </c>
      <c r="O457" s="49">
        <f>_xlfn.IFNA(VLOOKUP($I457,'ประกาศราคาZ-Makro'!$A:$K,5,FALSE),0)</f>
        <v>0</v>
      </c>
      <c r="P457" s="47" t="s">
        <v>1090</v>
      </c>
      <c r="Q457" s="36" t="s">
        <v>1090</v>
      </c>
      <c r="R457" s="50">
        <f>IFERROR(IF(Q457=0,0,Q457-P457),0)</f>
        <v>0</v>
      </c>
      <c r="S457" s="49">
        <f>_xlfn.IFNA(VLOOKUP($I457,'ประกาศราคาZ-Makro'!$A:$K,6,FALSE),0)</f>
        <v>0</v>
      </c>
      <c r="T457" s="47">
        <v>30</v>
      </c>
      <c r="U457" s="36">
        <v>30</v>
      </c>
      <c r="V457" s="50">
        <f>IFERROR(IF(U457=0,0,U457-T457),0)</f>
        <v>0</v>
      </c>
      <c r="W457" s="49">
        <f>_xlfn.IFNA(VLOOKUP($I457,'ประกาศราคาZ-Makro'!$A:$K,7,FALSE),0)</f>
        <v>0</v>
      </c>
      <c r="X457" s="47">
        <v>0</v>
      </c>
      <c r="Y457" s="36">
        <v>0</v>
      </c>
      <c r="Z457" s="50">
        <f>IFERROR(IF(Y457=0,0,Y457-X457),0)</f>
        <v>0</v>
      </c>
      <c r="AA457" s="49">
        <f>_xlfn.IFNA(VLOOKUP($I457,'ประกาศราคาZ-Makro'!$A:$K,8,FALSE),0)</f>
        <v>0</v>
      </c>
      <c r="AB457" s="47">
        <v>0</v>
      </c>
      <c r="AC457" s="36">
        <v>0</v>
      </c>
      <c r="AD457" s="50">
        <f>IFERROR(IF(AC457=0,0,AC457-AB457),0)</f>
        <v>0</v>
      </c>
      <c r="AE457" s="49">
        <f>_xlfn.IFNA(VLOOKUP($I457,'ประกาศราคาZ-Makro'!$A:$K,9,FALSE),0)</f>
        <v>0</v>
      </c>
      <c r="AF457" s="47">
        <v>0</v>
      </c>
      <c r="AG457" s="36">
        <v>0</v>
      </c>
      <c r="AH457" s="50">
        <f>IFERROR(IF(AG457=0,0,AG457-AF457),0)</f>
        <v>0</v>
      </c>
      <c r="AI457" s="49">
        <f>_xlfn.IFNA(VLOOKUP($I457,'ประกาศราคาZ-Makro'!$A:$K,9,FALSE),0)</f>
        <v>0</v>
      </c>
      <c r="AJ457" s="47"/>
      <c r="AK457" s="36"/>
      <c r="AL457" s="50">
        <f>IFERROR(IF(AK457=0,0,AK457-AJ457),0)</f>
        <v>0</v>
      </c>
      <c r="AM457" s="49">
        <f>_xlfn.IFNA(VLOOKUP($I457,'ประกาศราคาZ-Makro'!$A:$K,10,FALSE),0)</f>
        <v>0</v>
      </c>
      <c r="AN457" s="47">
        <v>0</v>
      </c>
      <c r="AO457" s="36">
        <v>0</v>
      </c>
      <c r="AP457" s="72">
        <f t="shared" si="1283"/>
        <v>0</v>
      </c>
      <c r="AQ457" s="49">
        <f>_xlfn.IFNA(VLOOKUP($I457,'ประกาศราคาZ-Makro'!$A:$K,11,FALSE),0)</f>
        <v>0</v>
      </c>
      <c r="AR457" s="47">
        <v>0</v>
      </c>
      <c r="AS457" s="36">
        <v>0</v>
      </c>
      <c r="AT457" s="50">
        <f>IFERROR(IF(AS457=0,0,AS457-AR457),0)</f>
        <v>0</v>
      </c>
      <c r="AU457" s="49">
        <f>_xlfn.IFNA(VLOOKUP($I457,'ประกาศราคาZ-Makro'!$A:$L,12,FALSE),0)</f>
        <v>0</v>
      </c>
      <c r="AV457" s="47">
        <v>0</v>
      </c>
      <c r="AW457" s="36">
        <v>0</v>
      </c>
      <c r="AX457" s="50">
        <f t="shared" ref="AX457" si="1430">IFERROR(IF(AW457=0,0,AW457-AV457),0)</f>
        <v>0</v>
      </c>
      <c r="AY457" s="49">
        <f>_xlfn.IFNA(VLOOKUP($I457,'ประกาศราคาZ-Makro'!$A:$M,13,FALSE),0)</f>
        <v>0</v>
      </c>
      <c r="AZ457" s="47">
        <v>0</v>
      </c>
      <c r="BA457" s="36">
        <v>0</v>
      </c>
      <c r="BB457" s="50">
        <f t="shared" ref="BB457" si="1431">IFERROR(IF(BA457=0,0,BA457-AZ457),0)</f>
        <v>0</v>
      </c>
      <c r="BC457" s="76"/>
      <c r="BD457" s="2"/>
    </row>
    <row r="458" spans="1:56" x14ac:dyDescent="0.4">
      <c r="A458" s="2" t="s">
        <v>1038</v>
      </c>
      <c r="B458" s="2" t="s">
        <v>1035</v>
      </c>
      <c r="C458" s="2" t="s">
        <v>1049</v>
      </c>
      <c r="D458" s="2" t="s">
        <v>1053</v>
      </c>
      <c r="E458" s="45" t="s">
        <v>478</v>
      </c>
      <c r="F458" s="46" t="s">
        <v>479</v>
      </c>
      <c r="G458" s="41" t="s">
        <v>480</v>
      </c>
      <c r="H458" s="34" t="s">
        <v>43</v>
      </c>
      <c r="I458" s="35" t="s">
        <v>481</v>
      </c>
      <c r="J458" s="56" t="s">
        <v>950</v>
      </c>
      <c r="K458" s="49">
        <f>_xlfn.IFNA(VLOOKUP($I458,'ประกาศราคาZ-Makro'!$A:$K,4,FALSE),0)</f>
        <v>0</v>
      </c>
      <c r="L458" s="47">
        <v>165</v>
      </c>
      <c r="M458" s="36">
        <v>165</v>
      </c>
      <c r="N458" s="50">
        <f t="shared" si="1301"/>
        <v>0</v>
      </c>
      <c r="O458" s="49">
        <f>_xlfn.IFNA(VLOOKUP($I458,'ประกาศราคาZ-Makro'!$A:$K,5,FALSE),0)</f>
        <v>0</v>
      </c>
      <c r="P458" s="47">
        <v>159</v>
      </c>
      <c r="Q458" s="36">
        <v>159</v>
      </c>
      <c r="R458" s="50">
        <f t="shared" si="1304"/>
        <v>0</v>
      </c>
      <c r="S458" s="49">
        <f>_xlfn.IFNA(VLOOKUP($I458,'ประกาศราคาZ-Makro'!$A:$K,6,FALSE),0)</f>
        <v>0</v>
      </c>
      <c r="T458" s="47">
        <v>165</v>
      </c>
      <c r="U458" s="36">
        <v>165</v>
      </c>
      <c r="V458" s="50">
        <f t="shared" si="1307"/>
        <v>0</v>
      </c>
      <c r="W458" s="49">
        <f>_xlfn.IFNA(VLOOKUP($I458,'ประกาศราคาZ-Makro'!$A:$K,7,FALSE),0)</f>
        <v>0</v>
      </c>
      <c r="X458" s="47">
        <v>145</v>
      </c>
      <c r="Y458" s="36">
        <v>145</v>
      </c>
      <c r="Z458" s="50">
        <f t="shared" si="1302"/>
        <v>0</v>
      </c>
      <c r="AA458" s="49">
        <f>_xlfn.IFNA(VLOOKUP($I458,'ประกาศราคาZ-Makro'!$A:$K,8,FALSE),0)</f>
        <v>0</v>
      </c>
      <c r="AB458" s="47">
        <v>145</v>
      </c>
      <c r="AC458" s="36">
        <v>145</v>
      </c>
      <c r="AD458" s="50">
        <f t="shared" si="1303"/>
        <v>0</v>
      </c>
      <c r="AE458" s="49">
        <f>_xlfn.IFNA(VLOOKUP($I458,'ประกาศราคาZ-Makro'!$A:$K,9,FALSE),0)</f>
        <v>0</v>
      </c>
      <c r="AF458" s="47">
        <v>155</v>
      </c>
      <c r="AG458" s="36">
        <v>155</v>
      </c>
      <c r="AH458" s="50">
        <f t="shared" si="1305"/>
        <v>0</v>
      </c>
      <c r="AI458" s="49">
        <f>_xlfn.IFNA(VLOOKUP($I458,'ประกาศราคาZ-Makro'!$A:$K,9,FALSE),0)</f>
        <v>0</v>
      </c>
      <c r="AJ458" s="47"/>
      <c r="AK458" s="36"/>
      <c r="AL458" s="50">
        <f t="shared" ref="AL458:AL500" si="1432">IFERROR(IF(AK458=0,0,AK458-AJ458),0)</f>
        <v>0</v>
      </c>
      <c r="AM458" s="49">
        <f>_xlfn.IFNA(VLOOKUP($I458,'ประกาศราคาZ-Makro'!$A:$K,10,FALSE),0)</f>
        <v>0</v>
      </c>
      <c r="AN458" s="47">
        <v>159</v>
      </c>
      <c r="AO458" s="36">
        <v>159</v>
      </c>
      <c r="AP458" s="72">
        <f t="shared" si="1283"/>
        <v>0</v>
      </c>
      <c r="AQ458" s="49">
        <f>_xlfn.IFNA(VLOOKUP($I458,'ประกาศราคาZ-Makro'!$A:$K,11,FALSE),0)</f>
        <v>0</v>
      </c>
      <c r="AR458" s="47">
        <v>163</v>
      </c>
      <c r="AS458" s="36">
        <v>163</v>
      </c>
      <c r="AT458" s="50">
        <f t="shared" si="1306"/>
        <v>0</v>
      </c>
      <c r="AU458" s="49">
        <f>_xlfn.IFNA(VLOOKUP($I458,'ประกาศราคาZ-Makro'!$A:$L,12,FALSE),0)</f>
        <v>0</v>
      </c>
      <c r="AV458" s="47">
        <v>165</v>
      </c>
      <c r="AW458" s="36">
        <v>165</v>
      </c>
      <c r="AX458" s="50">
        <f t="shared" si="1223"/>
        <v>0</v>
      </c>
      <c r="AY458" s="49">
        <f>_xlfn.IFNA(VLOOKUP($I458,'ประกาศราคาZ-Makro'!$A:$M,13,FALSE),0)</f>
        <v>0</v>
      </c>
      <c r="AZ458" s="47">
        <v>165</v>
      </c>
      <c r="BA458" s="36">
        <v>165</v>
      </c>
      <c r="BB458" s="50">
        <f t="shared" si="1422"/>
        <v>0</v>
      </c>
      <c r="BC458" s="76"/>
      <c r="BD458" s="2"/>
    </row>
    <row r="459" spans="1:56" x14ac:dyDescent="0.4">
      <c r="A459" s="2" t="s">
        <v>1038</v>
      </c>
      <c r="B459" s="2" t="s">
        <v>1035</v>
      </c>
      <c r="C459" s="2" t="s">
        <v>1049</v>
      </c>
      <c r="D459" s="2" t="s">
        <v>1053</v>
      </c>
      <c r="E459" s="45" t="s">
        <v>482</v>
      </c>
      <c r="F459" s="46" t="s">
        <v>479</v>
      </c>
      <c r="G459" s="37" t="s">
        <v>483</v>
      </c>
      <c r="H459" s="34" t="s">
        <v>43</v>
      </c>
      <c r="I459" s="35"/>
      <c r="J459" s="56">
        <v>0</v>
      </c>
      <c r="K459" s="49">
        <f>_xlfn.IFNA(VLOOKUP($I459,'ประกาศราคาZ-Makro'!$A:$K,4,FALSE),0)</f>
        <v>0</v>
      </c>
      <c r="L459" s="68">
        <v>165</v>
      </c>
      <c r="M459" s="36">
        <v>165</v>
      </c>
      <c r="N459" s="69">
        <f t="shared" si="1301"/>
        <v>0</v>
      </c>
      <c r="O459" s="49">
        <f>_xlfn.IFNA(VLOOKUP($I459,'ประกาศราคาZ-Makro'!$A:$K,5,FALSE),0)</f>
        <v>0</v>
      </c>
      <c r="P459" s="68">
        <v>0</v>
      </c>
      <c r="Q459" s="36">
        <v>0</v>
      </c>
      <c r="R459" s="69">
        <f t="shared" si="1304"/>
        <v>0</v>
      </c>
      <c r="S459" s="49">
        <f>_xlfn.IFNA(VLOOKUP($I459,'ประกาศราคาZ-Makro'!$A:$K,6,FALSE),0)</f>
        <v>0</v>
      </c>
      <c r="T459" s="68">
        <v>165</v>
      </c>
      <c r="U459" s="36">
        <v>165</v>
      </c>
      <c r="V459" s="69">
        <f t="shared" si="1307"/>
        <v>0</v>
      </c>
      <c r="W459" s="49">
        <f>_xlfn.IFNA(VLOOKUP($I459,'ประกาศราคาZ-Makro'!$A:$K,7,FALSE),0)</f>
        <v>0</v>
      </c>
      <c r="X459" s="68">
        <v>135</v>
      </c>
      <c r="Y459" s="36">
        <v>135</v>
      </c>
      <c r="Z459" s="69">
        <f t="shared" si="1302"/>
        <v>0</v>
      </c>
      <c r="AA459" s="49">
        <f>_xlfn.IFNA(VLOOKUP($I459,'ประกาศราคาZ-Makro'!$A:$K,8,FALSE),0)</f>
        <v>0</v>
      </c>
      <c r="AB459" s="68">
        <v>135</v>
      </c>
      <c r="AC459" s="36">
        <v>135</v>
      </c>
      <c r="AD459" s="69">
        <f t="shared" si="1303"/>
        <v>0</v>
      </c>
      <c r="AE459" s="49">
        <f>_xlfn.IFNA(VLOOKUP($I459,'ประกาศราคาZ-Makro'!$A:$K,9,FALSE),0)</f>
        <v>0</v>
      </c>
      <c r="AF459" s="68">
        <v>0</v>
      </c>
      <c r="AG459" s="36">
        <v>0</v>
      </c>
      <c r="AH459" s="69">
        <f t="shared" si="1305"/>
        <v>0</v>
      </c>
      <c r="AI459" s="49">
        <f>_xlfn.IFNA(VLOOKUP($I459,'ประกาศราคาZ-Makro'!$A:$K,9,FALSE),0)</f>
        <v>0</v>
      </c>
      <c r="AJ459" s="68"/>
      <c r="AK459" s="36"/>
      <c r="AL459" s="69">
        <f t="shared" si="1432"/>
        <v>0</v>
      </c>
      <c r="AM459" s="49">
        <f>_xlfn.IFNA(VLOOKUP($I459,'ประกาศราคาZ-Makro'!$A:$K,10,FALSE),0)</f>
        <v>0</v>
      </c>
      <c r="AN459" s="68">
        <v>0</v>
      </c>
      <c r="AO459" s="36">
        <v>0</v>
      </c>
      <c r="AP459" s="105">
        <f t="shared" si="1283"/>
        <v>0</v>
      </c>
      <c r="AQ459" s="49">
        <f>_xlfn.IFNA(VLOOKUP($I459,'ประกาศราคาZ-Makro'!$A:$K,11,FALSE),0)</f>
        <v>0</v>
      </c>
      <c r="AR459" s="68">
        <v>0</v>
      </c>
      <c r="AS459" s="36">
        <v>0</v>
      </c>
      <c r="AT459" s="69">
        <f t="shared" si="1306"/>
        <v>0</v>
      </c>
      <c r="AU459" s="49">
        <f>_xlfn.IFNA(VLOOKUP($I459,'ประกาศราคาZ-Makro'!$A:$L,12,FALSE),0)</f>
        <v>0</v>
      </c>
      <c r="AV459" s="68">
        <v>150</v>
      </c>
      <c r="AW459" s="36">
        <v>150</v>
      </c>
      <c r="AX459" s="69">
        <f t="shared" si="1223"/>
        <v>0</v>
      </c>
      <c r="AY459" s="49">
        <f>_xlfn.IFNA(VLOOKUP($I459,'ประกาศราคาZ-Makro'!$A:$M,13,FALSE),0)</f>
        <v>0</v>
      </c>
      <c r="AZ459" s="68">
        <v>150</v>
      </c>
      <c r="BA459" s="36">
        <v>150</v>
      </c>
      <c r="BB459" s="69">
        <f t="shared" si="1422"/>
        <v>0</v>
      </c>
      <c r="BC459" s="76"/>
      <c r="BD459" s="2"/>
    </row>
    <row r="460" spans="1:56" x14ac:dyDescent="0.4">
      <c r="A460" s="2" t="s">
        <v>1038</v>
      </c>
      <c r="B460" s="2" t="s">
        <v>1035</v>
      </c>
      <c r="C460" s="2" t="s">
        <v>1049</v>
      </c>
      <c r="D460" s="2" t="s">
        <v>1053</v>
      </c>
      <c r="E460" s="45" t="s">
        <v>1738</v>
      </c>
      <c r="F460" s="73"/>
      <c r="G460" s="42" t="s">
        <v>1739</v>
      </c>
      <c r="H460" s="48" t="s">
        <v>43</v>
      </c>
      <c r="I460" s="35"/>
      <c r="J460" s="56">
        <v>0</v>
      </c>
      <c r="K460" s="49">
        <f>_xlfn.IFNA(VLOOKUP($I460,'ประกาศราคาZ-Makro'!$A:$K,4,FALSE),0)</f>
        <v>0</v>
      </c>
      <c r="L460" s="68">
        <v>0</v>
      </c>
      <c r="M460" s="36">
        <v>0</v>
      </c>
      <c r="N460" s="69">
        <f t="shared" si="1301"/>
        <v>0</v>
      </c>
      <c r="O460" s="49">
        <f>_xlfn.IFNA(VLOOKUP($I460,'ประกาศราคาZ-Makro'!$A:$K,5,FALSE),0)</f>
        <v>0</v>
      </c>
      <c r="P460" s="68">
        <v>0</v>
      </c>
      <c r="Q460" s="36">
        <v>0</v>
      </c>
      <c r="R460" s="69">
        <f t="shared" si="1304"/>
        <v>0</v>
      </c>
      <c r="S460" s="49">
        <f>_xlfn.IFNA(VLOOKUP($I460,'ประกาศราคาZ-Makro'!$A:$K,6,FALSE),0)</f>
        <v>0</v>
      </c>
      <c r="T460" s="68">
        <v>165</v>
      </c>
      <c r="U460" s="36">
        <v>165</v>
      </c>
      <c r="V460" s="69">
        <f t="shared" si="1307"/>
        <v>0</v>
      </c>
      <c r="W460" s="49">
        <f>_xlfn.IFNA(VLOOKUP($I460,'ประกาศราคาZ-Makro'!$A:$K,7,FALSE),0)</f>
        <v>0</v>
      </c>
      <c r="X460" s="68">
        <v>154</v>
      </c>
      <c r="Y460" s="36">
        <v>145</v>
      </c>
      <c r="Z460" s="69">
        <f t="shared" si="1302"/>
        <v>-9</v>
      </c>
      <c r="AA460" s="49">
        <f>_xlfn.IFNA(VLOOKUP($I460,'ประกาศราคาZ-Makro'!$A:$K,8,FALSE),0)</f>
        <v>0</v>
      </c>
      <c r="AB460" s="68">
        <v>154</v>
      </c>
      <c r="AC460" s="36">
        <v>145</v>
      </c>
      <c r="AD460" s="69">
        <f t="shared" si="1303"/>
        <v>-9</v>
      </c>
      <c r="AE460" s="49">
        <f>_xlfn.IFNA(VLOOKUP($I460,'ประกาศราคาZ-Makro'!$A:$K,9,FALSE),0)</f>
        <v>0</v>
      </c>
      <c r="AF460" s="68">
        <v>0</v>
      </c>
      <c r="AG460" s="36">
        <v>0</v>
      </c>
      <c r="AH460" s="69">
        <f t="shared" si="1305"/>
        <v>0</v>
      </c>
      <c r="AI460" s="49">
        <f>_xlfn.IFNA(VLOOKUP($I460,'ประกาศราคาZ-Makro'!$A:$K,9,FALSE),0)</f>
        <v>0</v>
      </c>
      <c r="AJ460" s="68"/>
      <c r="AK460" s="36"/>
      <c r="AL460" s="69">
        <f t="shared" si="1432"/>
        <v>0</v>
      </c>
      <c r="AM460" s="49">
        <f>_xlfn.IFNA(VLOOKUP($I460,'ประกาศราคาZ-Makro'!$A:$K,10,FALSE),0)</f>
        <v>0</v>
      </c>
      <c r="AN460" s="68">
        <v>160</v>
      </c>
      <c r="AO460" s="36">
        <v>160</v>
      </c>
      <c r="AP460" s="105">
        <f t="shared" ref="AP460" si="1433">IFERROR(IF(AO460=0,0,AO460-AN460),0)</f>
        <v>0</v>
      </c>
      <c r="AQ460" s="49">
        <f>_xlfn.IFNA(VLOOKUP($I460,'ประกาศราคาZ-Makro'!$A:$K,11,FALSE),0)</f>
        <v>0</v>
      </c>
      <c r="AR460" s="68">
        <v>168</v>
      </c>
      <c r="AS460" s="36">
        <v>168</v>
      </c>
      <c r="AT460" s="69">
        <f t="shared" si="1306"/>
        <v>0</v>
      </c>
      <c r="AU460" s="49">
        <f>_xlfn.IFNA(VLOOKUP($I460,'ประกาศราคาZ-Makro'!$A:$L,12,FALSE),0)</f>
        <v>0</v>
      </c>
      <c r="AV460" s="68">
        <v>165</v>
      </c>
      <c r="AW460" s="36">
        <v>165</v>
      </c>
      <c r="AX460" s="69">
        <f t="shared" ref="AX460" si="1434">IFERROR(IF(AW460=0,0,AW460-AV460),0)</f>
        <v>0</v>
      </c>
      <c r="AY460" s="49">
        <f>_xlfn.IFNA(VLOOKUP($I460,'ประกาศราคาZ-Makro'!$A:$M,13,FALSE),0)</f>
        <v>0</v>
      </c>
      <c r="AZ460" s="68">
        <v>165</v>
      </c>
      <c r="BA460" s="36">
        <v>165</v>
      </c>
      <c r="BB460" s="69">
        <f t="shared" ref="BB460" si="1435">IFERROR(IF(BA460=0,0,BA460-AZ460),0)</f>
        <v>0</v>
      </c>
      <c r="BC460" s="76"/>
      <c r="BD460" s="2"/>
    </row>
    <row r="461" spans="1:56" x14ac:dyDescent="0.4">
      <c r="A461" s="2" t="s">
        <v>1038</v>
      </c>
      <c r="B461" s="2" t="s">
        <v>1035</v>
      </c>
      <c r="C461" s="2" t="s">
        <v>1049</v>
      </c>
      <c r="D461" s="2" t="s">
        <v>1053</v>
      </c>
      <c r="E461" s="45" t="s">
        <v>1261</v>
      </c>
      <c r="F461" s="73" t="s">
        <v>479</v>
      </c>
      <c r="G461" s="42" t="s">
        <v>1260</v>
      </c>
      <c r="H461" s="48" t="s">
        <v>43</v>
      </c>
      <c r="I461" s="35"/>
      <c r="J461" s="56">
        <v>0</v>
      </c>
      <c r="K461" s="49">
        <f>_xlfn.IFNA(VLOOKUP($I461,'ประกาศราคาZ-Makro'!$A:$K,4,FALSE),0)</f>
        <v>0</v>
      </c>
      <c r="L461" s="68">
        <v>0</v>
      </c>
      <c r="M461" s="36">
        <v>0</v>
      </c>
      <c r="N461" s="69">
        <f t="shared" ref="N461" si="1436">IFERROR(IF(M461=0,0,M461-L461),0)</f>
        <v>0</v>
      </c>
      <c r="O461" s="49">
        <f>_xlfn.IFNA(VLOOKUP($I461,'ประกาศราคาZ-Makro'!$A:$K,5,FALSE),0)</f>
        <v>0</v>
      </c>
      <c r="P461" s="68">
        <v>0</v>
      </c>
      <c r="Q461" s="36">
        <v>0</v>
      </c>
      <c r="R461" s="69">
        <f t="shared" ref="R461" si="1437">IFERROR(IF(Q461=0,0,Q461-P461),0)</f>
        <v>0</v>
      </c>
      <c r="S461" s="49">
        <f>_xlfn.IFNA(VLOOKUP($I461,'ประกาศราคาZ-Makro'!$A:$K,6,FALSE),0)</f>
        <v>0</v>
      </c>
      <c r="T461" s="68">
        <v>23</v>
      </c>
      <c r="U461" s="36">
        <v>23</v>
      </c>
      <c r="V461" s="69">
        <f t="shared" ref="V461" si="1438">IFERROR(IF(U461=0,0,U461-T461),0)</f>
        <v>0</v>
      </c>
      <c r="W461" s="49">
        <f>_xlfn.IFNA(VLOOKUP($I461,'ประกาศราคาZ-Makro'!$A:$K,7,FALSE),0)</f>
        <v>0</v>
      </c>
      <c r="X461" s="68">
        <v>0</v>
      </c>
      <c r="Y461" s="36">
        <v>0</v>
      </c>
      <c r="Z461" s="69">
        <f t="shared" ref="Z461" si="1439">IFERROR(IF(Y461=0,0,Y461-X461),0)</f>
        <v>0</v>
      </c>
      <c r="AA461" s="49">
        <f>_xlfn.IFNA(VLOOKUP($I461,'ประกาศราคาZ-Makro'!$A:$K,8,FALSE),0)</f>
        <v>0</v>
      </c>
      <c r="AB461" s="68">
        <v>0</v>
      </c>
      <c r="AC461" s="36">
        <v>0</v>
      </c>
      <c r="AD461" s="69">
        <f t="shared" ref="AD461" si="1440">IFERROR(IF(AC461=0,0,AC461-AB461),0)</f>
        <v>0</v>
      </c>
      <c r="AE461" s="49">
        <f>_xlfn.IFNA(VLOOKUP($I461,'ประกาศราคาZ-Makro'!$A:$K,9,FALSE),0)</f>
        <v>0</v>
      </c>
      <c r="AF461" s="68">
        <v>0</v>
      </c>
      <c r="AG461" s="36">
        <v>0</v>
      </c>
      <c r="AH461" s="69">
        <f t="shared" ref="AH461" si="1441">IFERROR(IF(AG461=0,0,AG461-AF461),0)</f>
        <v>0</v>
      </c>
      <c r="AI461" s="49">
        <f>_xlfn.IFNA(VLOOKUP($I461,'ประกาศราคาZ-Makro'!$A:$K,9,FALSE),0)</f>
        <v>0</v>
      </c>
      <c r="AJ461" s="68"/>
      <c r="AK461" s="36"/>
      <c r="AL461" s="69">
        <f t="shared" si="1432"/>
        <v>0</v>
      </c>
      <c r="AM461" s="49">
        <f>_xlfn.IFNA(VLOOKUP($I461,'ประกาศราคาZ-Makro'!$A:$K,10,FALSE),0)</f>
        <v>0</v>
      </c>
      <c r="AN461" s="68">
        <v>159</v>
      </c>
      <c r="AO461" s="36">
        <v>159</v>
      </c>
      <c r="AP461" s="105">
        <f t="shared" si="1283"/>
        <v>0</v>
      </c>
      <c r="AQ461" s="49">
        <f>_xlfn.IFNA(VLOOKUP($I461,'ประกาศราคาZ-Makro'!$A:$K,11,FALSE),0)</f>
        <v>0</v>
      </c>
      <c r="AR461" s="68">
        <v>0</v>
      </c>
      <c r="AS461" s="36">
        <v>0</v>
      </c>
      <c r="AT461" s="69">
        <f t="shared" ref="AT461" si="1442">IFERROR(IF(AS461=0,0,AS461-AR461),0)</f>
        <v>0</v>
      </c>
      <c r="AU461" s="49">
        <f>_xlfn.IFNA(VLOOKUP($I461,'ประกาศราคาZ-Makro'!$A:$L,12,FALSE),0)</f>
        <v>0</v>
      </c>
      <c r="AV461" s="68">
        <v>0</v>
      </c>
      <c r="AW461" s="36">
        <v>0</v>
      </c>
      <c r="AX461" s="69">
        <f t="shared" si="1223"/>
        <v>0</v>
      </c>
      <c r="AY461" s="49">
        <f>_xlfn.IFNA(VLOOKUP($I461,'ประกาศราคาZ-Makro'!$A:$M,13,FALSE),0)</f>
        <v>0</v>
      </c>
      <c r="AZ461" s="68">
        <v>0</v>
      </c>
      <c r="BA461" s="36">
        <v>0</v>
      </c>
      <c r="BB461" s="69">
        <f t="shared" si="1422"/>
        <v>0</v>
      </c>
      <c r="BC461" s="76"/>
      <c r="BD461" s="2"/>
    </row>
    <row r="462" spans="1:56" x14ac:dyDescent="0.4">
      <c r="A462" s="2" t="s">
        <v>1038</v>
      </c>
      <c r="B462" s="2" t="s">
        <v>1035</v>
      </c>
      <c r="C462" s="2" t="s">
        <v>1049</v>
      </c>
      <c r="D462" s="2" t="s">
        <v>1053</v>
      </c>
      <c r="E462" s="45" t="s">
        <v>484</v>
      </c>
      <c r="F462" s="104" t="s">
        <v>485</v>
      </c>
      <c r="G462" s="41" t="s">
        <v>486</v>
      </c>
      <c r="H462" s="48" t="s">
        <v>43</v>
      </c>
      <c r="I462" s="35" t="s">
        <v>487</v>
      </c>
      <c r="J462" s="56" t="s">
        <v>947</v>
      </c>
      <c r="K462" s="49">
        <f>_xlfn.IFNA(VLOOKUP($I462,'ประกาศราคาZ-Makro'!$A:$K,4,FALSE),0)</f>
        <v>0</v>
      </c>
      <c r="L462" s="47">
        <v>127</v>
      </c>
      <c r="M462" s="59">
        <v>127</v>
      </c>
      <c r="N462" s="50">
        <f t="shared" si="1301"/>
        <v>0</v>
      </c>
      <c r="O462" s="49">
        <f>_xlfn.IFNA(VLOOKUP($I462,'ประกาศราคาZ-Makro'!$A:$K,5,FALSE),0)</f>
        <v>0</v>
      </c>
      <c r="P462" s="47">
        <v>122</v>
      </c>
      <c r="Q462" s="59">
        <v>124</v>
      </c>
      <c r="R462" s="50">
        <f t="shared" si="1304"/>
        <v>2</v>
      </c>
      <c r="S462" s="49">
        <f>_xlfn.IFNA(VLOOKUP($I462,'ประกาศราคาZ-Makro'!$A:$K,6,FALSE),0)</f>
        <v>0</v>
      </c>
      <c r="T462" s="47">
        <v>125</v>
      </c>
      <c r="U462" s="59">
        <v>127</v>
      </c>
      <c r="V462" s="50">
        <f t="shared" si="1307"/>
        <v>2</v>
      </c>
      <c r="W462" s="49">
        <f>_xlfn.IFNA(VLOOKUP($I462,'ประกาศราคาZ-Makro'!$A:$K,7,FALSE),0)</f>
        <v>0</v>
      </c>
      <c r="X462" s="47">
        <v>112</v>
      </c>
      <c r="Y462" s="59">
        <v>112</v>
      </c>
      <c r="Z462" s="50">
        <f t="shared" si="1302"/>
        <v>0</v>
      </c>
      <c r="AA462" s="49">
        <f>_xlfn.IFNA(VLOOKUP($I462,'ประกาศราคาZ-Makro'!$A:$K,8,FALSE),0)</f>
        <v>0</v>
      </c>
      <c r="AB462" s="47">
        <v>112</v>
      </c>
      <c r="AC462" s="59">
        <v>112</v>
      </c>
      <c r="AD462" s="50">
        <f t="shared" si="1303"/>
        <v>0</v>
      </c>
      <c r="AE462" s="49">
        <f>_xlfn.IFNA(VLOOKUP($I462,'ประกาศราคาZ-Makro'!$A:$K,9,FALSE),0)</f>
        <v>0</v>
      </c>
      <c r="AF462" s="47">
        <v>139</v>
      </c>
      <c r="AG462" s="59">
        <v>139</v>
      </c>
      <c r="AH462" s="50">
        <f t="shared" si="1305"/>
        <v>0</v>
      </c>
      <c r="AI462" s="49">
        <f>_xlfn.IFNA(VLOOKUP($I462,'ประกาศราคาZ-Makro'!$A:$K,9,FALSE),0)</f>
        <v>0</v>
      </c>
      <c r="AJ462" s="47"/>
      <c r="AK462" s="59"/>
      <c r="AL462" s="50">
        <f t="shared" si="1432"/>
        <v>0</v>
      </c>
      <c r="AM462" s="49">
        <f>_xlfn.IFNA(VLOOKUP($I462,'ประกาศราคาZ-Makro'!$A:$K,10,FALSE),0)</f>
        <v>0</v>
      </c>
      <c r="AN462" s="47">
        <v>120</v>
      </c>
      <c r="AO462" s="36">
        <v>120</v>
      </c>
      <c r="AP462" s="72">
        <f t="shared" si="1283"/>
        <v>0</v>
      </c>
      <c r="AQ462" s="49">
        <f>_xlfn.IFNA(VLOOKUP($I462,'ประกาศราคาZ-Makro'!$A:$K,11,FALSE),0)</f>
        <v>0</v>
      </c>
      <c r="AR462" s="47">
        <v>125</v>
      </c>
      <c r="AS462" s="59">
        <v>125</v>
      </c>
      <c r="AT462" s="50">
        <f t="shared" si="1306"/>
        <v>0</v>
      </c>
      <c r="AU462" s="49">
        <f>_xlfn.IFNA(VLOOKUP($I462,'ประกาศราคาZ-Makro'!$A:$L,12,FALSE),0)</f>
        <v>0</v>
      </c>
      <c r="AV462" s="47">
        <v>125</v>
      </c>
      <c r="AW462" s="59">
        <v>127</v>
      </c>
      <c r="AX462" s="50">
        <f t="shared" si="1223"/>
        <v>2</v>
      </c>
      <c r="AY462" s="49">
        <f>_xlfn.IFNA(VLOOKUP($I462,'ประกาศราคาZ-Makro'!$A:$M,13,FALSE),0)</f>
        <v>0</v>
      </c>
      <c r="AZ462" s="47">
        <v>125</v>
      </c>
      <c r="BA462" s="59">
        <v>127</v>
      </c>
      <c r="BB462" s="50">
        <f t="shared" si="1422"/>
        <v>2</v>
      </c>
      <c r="BC462" s="76"/>
      <c r="BD462" s="2"/>
    </row>
    <row r="463" spans="1:56" x14ac:dyDescent="0.4">
      <c r="A463" s="2" t="s">
        <v>1038</v>
      </c>
      <c r="B463" s="2" t="s">
        <v>1035</v>
      </c>
      <c r="C463" s="2" t="s">
        <v>1049</v>
      </c>
      <c r="D463" s="2" t="s">
        <v>1053</v>
      </c>
      <c r="E463" s="45" t="s">
        <v>796</v>
      </c>
      <c r="F463" s="46"/>
      <c r="G463" s="42" t="s">
        <v>797</v>
      </c>
      <c r="H463" s="48" t="s">
        <v>43</v>
      </c>
      <c r="I463" s="35"/>
      <c r="J463" s="56">
        <v>0</v>
      </c>
      <c r="K463" s="49">
        <f>_xlfn.IFNA(VLOOKUP($I463,'ประกาศราคาZ-Makro'!$A:$K,4,FALSE),0)</f>
        <v>0</v>
      </c>
      <c r="L463" s="47">
        <v>127</v>
      </c>
      <c r="M463" s="64">
        <v>127</v>
      </c>
      <c r="N463" s="50">
        <f t="shared" si="1301"/>
        <v>0</v>
      </c>
      <c r="O463" s="49">
        <f>_xlfn.IFNA(VLOOKUP($I463,'ประกาศราคาZ-Makro'!$A:$K,5,FALSE),0)</f>
        <v>0</v>
      </c>
      <c r="P463" s="47">
        <v>0</v>
      </c>
      <c r="Q463" s="64">
        <v>0</v>
      </c>
      <c r="R463" s="50">
        <f t="shared" si="1304"/>
        <v>0</v>
      </c>
      <c r="S463" s="49">
        <f>_xlfn.IFNA(VLOOKUP($I463,'ประกาศราคาZ-Makro'!$A:$K,6,FALSE),0)</f>
        <v>0</v>
      </c>
      <c r="T463" s="47">
        <v>28</v>
      </c>
      <c r="U463" s="64">
        <v>30</v>
      </c>
      <c r="V463" s="50">
        <f t="shared" si="1307"/>
        <v>2</v>
      </c>
      <c r="W463" s="49">
        <f>_xlfn.IFNA(VLOOKUP($I463,'ประกาศราคาZ-Makro'!$A:$K,7,FALSE),0)</f>
        <v>0</v>
      </c>
      <c r="X463" s="47">
        <v>0</v>
      </c>
      <c r="Y463" s="64">
        <v>0</v>
      </c>
      <c r="Z463" s="50">
        <f t="shared" si="1302"/>
        <v>0</v>
      </c>
      <c r="AA463" s="49">
        <f>_xlfn.IFNA(VLOOKUP($I463,'ประกาศราคาZ-Makro'!$A:$K,8,FALSE),0)</f>
        <v>0</v>
      </c>
      <c r="AB463" s="47">
        <v>0</v>
      </c>
      <c r="AC463" s="64">
        <v>0</v>
      </c>
      <c r="AD463" s="50">
        <f t="shared" si="1303"/>
        <v>0</v>
      </c>
      <c r="AE463" s="49">
        <f>_xlfn.IFNA(VLOOKUP($I463,'ประกาศราคาZ-Makro'!$A:$K,9,FALSE),0)</f>
        <v>0</v>
      </c>
      <c r="AF463" s="47">
        <v>0</v>
      </c>
      <c r="AG463" s="64">
        <v>0</v>
      </c>
      <c r="AH463" s="50">
        <f t="shared" si="1305"/>
        <v>0</v>
      </c>
      <c r="AI463" s="49">
        <f>_xlfn.IFNA(VLOOKUP($I463,'ประกาศราคาZ-Makro'!$A:$K,9,FALSE),0)</f>
        <v>0</v>
      </c>
      <c r="AJ463" s="47"/>
      <c r="AK463" s="64"/>
      <c r="AL463" s="50">
        <f t="shared" si="1432"/>
        <v>0</v>
      </c>
      <c r="AM463" s="49">
        <f>_xlfn.IFNA(VLOOKUP($I463,'ประกาศราคาZ-Makro'!$A:$K,10,FALSE),0)</f>
        <v>0</v>
      </c>
      <c r="AN463" s="47">
        <v>120</v>
      </c>
      <c r="AO463" s="36">
        <v>120</v>
      </c>
      <c r="AP463" s="72">
        <f t="shared" si="1283"/>
        <v>0</v>
      </c>
      <c r="AQ463" s="49">
        <f>_xlfn.IFNA(VLOOKUP($I463,'ประกาศราคาZ-Makro'!$A:$K,11,FALSE),0)</f>
        <v>0</v>
      </c>
      <c r="AR463" s="47">
        <v>0</v>
      </c>
      <c r="AS463" s="64">
        <v>0</v>
      </c>
      <c r="AT463" s="50">
        <f t="shared" si="1306"/>
        <v>0</v>
      </c>
      <c r="AU463" s="49">
        <f>_xlfn.IFNA(VLOOKUP($I463,'ประกาศราคาZ-Makro'!$A:$L,12,FALSE),0)</f>
        <v>0</v>
      </c>
      <c r="AV463" s="47">
        <v>0</v>
      </c>
      <c r="AW463" s="64">
        <v>0</v>
      </c>
      <c r="AX463" s="50">
        <f t="shared" si="1223"/>
        <v>0</v>
      </c>
      <c r="AY463" s="49">
        <f>_xlfn.IFNA(VLOOKUP($I463,'ประกาศราคาZ-Makro'!$A:$M,13,FALSE),0)</f>
        <v>0</v>
      </c>
      <c r="AZ463" s="47">
        <v>0</v>
      </c>
      <c r="BA463" s="64">
        <v>0</v>
      </c>
      <c r="BB463" s="50">
        <f t="shared" si="1422"/>
        <v>0</v>
      </c>
      <c r="BC463" s="76"/>
      <c r="BD463" s="2"/>
    </row>
    <row r="464" spans="1:56" x14ac:dyDescent="0.4">
      <c r="A464" s="2" t="s">
        <v>1038</v>
      </c>
      <c r="B464" s="2" t="s">
        <v>1035</v>
      </c>
      <c r="C464" s="2" t="s">
        <v>1049</v>
      </c>
      <c r="D464" s="2" t="s">
        <v>1053</v>
      </c>
      <c r="E464" s="45" t="s">
        <v>1748</v>
      </c>
      <c r="F464" s="73"/>
      <c r="G464" s="42" t="s">
        <v>1749</v>
      </c>
      <c r="H464" s="48" t="s">
        <v>43</v>
      </c>
      <c r="I464" s="35"/>
      <c r="J464" s="56">
        <v>0</v>
      </c>
      <c r="K464" s="49">
        <f>_xlfn.IFNA(VLOOKUP($I464,'ประกาศราคาZ-Makro'!$A:$K,4,FALSE),0)</f>
        <v>0</v>
      </c>
      <c r="L464" s="68">
        <v>0</v>
      </c>
      <c r="M464" s="36">
        <v>0</v>
      </c>
      <c r="N464" s="69">
        <f t="shared" si="1301"/>
        <v>0</v>
      </c>
      <c r="O464" s="49">
        <f>_xlfn.IFNA(VLOOKUP($I464,'ประกาศราคาZ-Makro'!$A:$K,5,FALSE),0)</f>
        <v>0</v>
      </c>
      <c r="P464" s="68">
        <v>0</v>
      </c>
      <c r="Q464" s="36">
        <v>0</v>
      </c>
      <c r="R464" s="69">
        <f t="shared" si="1304"/>
        <v>0</v>
      </c>
      <c r="S464" s="49">
        <f>_xlfn.IFNA(VLOOKUP($I464,'ประกาศราคาZ-Makro'!$A:$K,6,FALSE),0)</f>
        <v>0</v>
      </c>
      <c r="T464" s="68">
        <v>125</v>
      </c>
      <c r="U464" s="36">
        <v>127</v>
      </c>
      <c r="V464" s="69">
        <f t="shared" si="1307"/>
        <v>2</v>
      </c>
      <c r="W464" s="49">
        <f>_xlfn.IFNA(VLOOKUP($I464,'ประกาศราคาZ-Makro'!$A:$K,7,FALSE),0)</f>
        <v>0</v>
      </c>
      <c r="X464" s="68">
        <v>112</v>
      </c>
      <c r="Y464" s="36">
        <v>112</v>
      </c>
      <c r="Z464" s="69">
        <f t="shared" si="1302"/>
        <v>0</v>
      </c>
      <c r="AA464" s="49">
        <f>_xlfn.IFNA(VLOOKUP($I464,'ประกาศราคาZ-Makro'!$A:$K,8,FALSE),0)</f>
        <v>0</v>
      </c>
      <c r="AB464" s="68">
        <v>112</v>
      </c>
      <c r="AC464" s="36">
        <v>112</v>
      </c>
      <c r="AD464" s="69">
        <f t="shared" si="1303"/>
        <v>0</v>
      </c>
      <c r="AE464" s="49">
        <f>_xlfn.IFNA(VLOOKUP($I464,'ประกาศราคาZ-Makro'!$A:$K,9,FALSE),0)</f>
        <v>0</v>
      </c>
      <c r="AF464" s="68">
        <v>0</v>
      </c>
      <c r="AG464" s="36">
        <v>0</v>
      </c>
      <c r="AH464" s="69">
        <f t="shared" si="1305"/>
        <v>0</v>
      </c>
      <c r="AI464" s="49">
        <f>_xlfn.IFNA(VLOOKUP($I464,'ประกาศราคาZ-Makro'!$A:$K,9,FALSE),0)</f>
        <v>0</v>
      </c>
      <c r="AJ464" s="68"/>
      <c r="AK464" s="36"/>
      <c r="AL464" s="69">
        <f t="shared" si="1432"/>
        <v>0</v>
      </c>
      <c r="AM464" s="49">
        <f>_xlfn.IFNA(VLOOKUP($I464,'ประกาศราคาZ-Makro'!$A:$K,10,FALSE),0)</f>
        <v>0</v>
      </c>
      <c r="AN464" s="68">
        <v>121</v>
      </c>
      <c r="AO464" s="36">
        <v>121</v>
      </c>
      <c r="AP464" s="105">
        <f t="shared" si="1283"/>
        <v>0</v>
      </c>
      <c r="AQ464" s="49">
        <f>_xlfn.IFNA(VLOOKUP($I464,'ประกาศราคาZ-Makro'!$A:$K,11,FALSE),0)</f>
        <v>0</v>
      </c>
      <c r="AR464" s="68">
        <v>130</v>
      </c>
      <c r="AS464" s="36">
        <v>130</v>
      </c>
      <c r="AT464" s="69">
        <f t="shared" si="1306"/>
        <v>0</v>
      </c>
      <c r="AU464" s="49">
        <f>_xlfn.IFNA(VLOOKUP($I464,'ประกาศราคาZ-Makro'!$A:$L,12,FALSE),0)</f>
        <v>0</v>
      </c>
      <c r="AV464" s="68">
        <v>125</v>
      </c>
      <c r="AW464" s="36">
        <v>127</v>
      </c>
      <c r="AX464" s="69">
        <f t="shared" si="1223"/>
        <v>2</v>
      </c>
      <c r="AY464" s="49">
        <f>_xlfn.IFNA(VLOOKUP($I464,'ประกาศราคาZ-Makro'!$A:$M,13,FALSE),0)</f>
        <v>0</v>
      </c>
      <c r="AZ464" s="68">
        <v>125</v>
      </c>
      <c r="BA464" s="36">
        <v>127</v>
      </c>
      <c r="BB464" s="69">
        <f t="shared" si="1422"/>
        <v>2</v>
      </c>
      <c r="BC464" s="76"/>
      <c r="BD464" s="2"/>
    </row>
    <row r="465" spans="1:56" x14ac:dyDescent="0.4">
      <c r="A465" s="2" t="s">
        <v>1038</v>
      </c>
      <c r="B465" s="2" t="s">
        <v>1035</v>
      </c>
      <c r="C465" s="2" t="s">
        <v>1049</v>
      </c>
      <c r="D465" s="2" t="s">
        <v>1053</v>
      </c>
      <c r="E465" s="45" t="s">
        <v>488</v>
      </c>
      <c r="F465" s="46" t="s">
        <v>485</v>
      </c>
      <c r="G465" s="44" t="s">
        <v>489</v>
      </c>
      <c r="H465" s="34" t="s">
        <v>43</v>
      </c>
      <c r="I465" s="35"/>
      <c r="J465" s="56">
        <v>0</v>
      </c>
      <c r="K465" s="49">
        <f>_xlfn.IFNA(VLOOKUP($I465,'ประกาศราคาZ-Makro'!$A:$K,4,FALSE),0)</f>
        <v>0</v>
      </c>
      <c r="L465" s="47">
        <v>117</v>
      </c>
      <c r="M465" s="59">
        <v>117</v>
      </c>
      <c r="N465" s="50">
        <f t="shared" si="1301"/>
        <v>0</v>
      </c>
      <c r="O465" s="49">
        <f>_xlfn.IFNA(VLOOKUP($I465,'ประกาศราคาZ-Makro'!$A:$K,5,FALSE),0)</f>
        <v>0</v>
      </c>
      <c r="P465" s="47">
        <v>0</v>
      </c>
      <c r="Q465" s="59">
        <v>0</v>
      </c>
      <c r="R465" s="50">
        <f t="shared" si="1304"/>
        <v>0</v>
      </c>
      <c r="S465" s="49">
        <f>_xlfn.IFNA(VLOOKUP($I465,'ประกาศราคาZ-Makro'!$A:$K,6,FALSE),0)</f>
        <v>0</v>
      </c>
      <c r="T465" s="47">
        <v>0</v>
      </c>
      <c r="U465" s="59">
        <v>0</v>
      </c>
      <c r="V465" s="50">
        <f t="shared" si="1307"/>
        <v>0</v>
      </c>
      <c r="W465" s="49">
        <f>_xlfn.IFNA(VLOOKUP($I465,'ประกาศราคาZ-Makro'!$A:$K,7,FALSE),0)</f>
        <v>0</v>
      </c>
      <c r="X465" s="47">
        <v>0</v>
      </c>
      <c r="Y465" s="59">
        <v>0</v>
      </c>
      <c r="Z465" s="50">
        <f t="shared" si="1302"/>
        <v>0</v>
      </c>
      <c r="AA465" s="49">
        <f>_xlfn.IFNA(VLOOKUP($I465,'ประกาศราคาZ-Makro'!$A:$K,8,FALSE),0)</f>
        <v>0</v>
      </c>
      <c r="AB465" s="47">
        <v>0</v>
      </c>
      <c r="AC465" s="59">
        <v>0</v>
      </c>
      <c r="AD465" s="50">
        <f t="shared" si="1303"/>
        <v>0</v>
      </c>
      <c r="AE465" s="49">
        <f>_xlfn.IFNA(VLOOKUP($I465,'ประกาศราคาZ-Makro'!$A:$K,9,FALSE),0)</f>
        <v>0</v>
      </c>
      <c r="AF465" s="47">
        <v>0</v>
      </c>
      <c r="AG465" s="59">
        <v>0</v>
      </c>
      <c r="AH465" s="50">
        <f t="shared" si="1305"/>
        <v>0</v>
      </c>
      <c r="AI465" s="49">
        <f>_xlfn.IFNA(VLOOKUP($I465,'ประกาศราคาZ-Makro'!$A:$K,9,FALSE),0)</f>
        <v>0</v>
      </c>
      <c r="AJ465" s="47"/>
      <c r="AK465" s="59"/>
      <c r="AL465" s="50">
        <f t="shared" si="1432"/>
        <v>0</v>
      </c>
      <c r="AM465" s="49">
        <f>_xlfn.IFNA(VLOOKUP($I465,'ประกาศราคาZ-Makro'!$A:$K,10,FALSE),0)</f>
        <v>0</v>
      </c>
      <c r="AN465" s="47">
        <v>0</v>
      </c>
      <c r="AO465" s="36">
        <v>0</v>
      </c>
      <c r="AP465" s="72">
        <f t="shared" si="1283"/>
        <v>0</v>
      </c>
      <c r="AQ465" s="49">
        <f>_xlfn.IFNA(VLOOKUP($I465,'ประกาศราคาZ-Makro'!$A:$K,11,FALSE),0)</f>
        <v>0</v>
      </c>
      <c r="AR465" s="47">
        <v>0</v>
      </c>
      <c r="AS465" s="59">
        <v>0</v>
      </c>
      <c r="AT465" s="50">
        <f t="shared" si="1306"/>
        <v>0</v>
      </c>
      <c r="AU465" s="49">
        <f>_xlfn.IFNA(VLOOKUP($I465,'ประกาศราคาZ-Makro'!$A:$L,12,FALSE),0)</f>
        <v>0</v>
      </c>
      <c r="AV465" s="47">
        <v>0</v>
      </c>
      <c r="AW465" s="59">
        <v>0</v>
      </c>
      <c r="AX465" s="50">
        <f t="shared" si="1223"/>
        <v>0</v>
      </c>
      <c r="AY465" s="49">
        <f>_xlfn.IFNA(VLOOKUP($I465,'ประกาศราคาZ-Makro'!$A:$M,13,FALSE),0)</f>
        <v>0</v>
      </c>
      <c r="AZ465" s="47">
        <v>0</v>
      </c>
      <c r="BA465" s="59">
        <v>0</v>
      </c>
      <c r="BB465" s="50">
        <f t="shared" si="1422"/>
        <v>0</v>
      </c>
      <c r="BC465" s="76"/>
      <c r="BD465" s="2"/>
    </row>
    <row r="466" spans="1:56" x14ac:dyDescent="0.4">
      <c r="A466" s="2" t="s">
        <v>1038</v>
      </c>
      <c r="B466" s="2" t="s">
        <v>1035</v>
      </c>
      <c r="C466" s="2" t="s">
        <v>1049</v>
      </c>
      <c r="D466" s="2" t="s">
        <v>1053</v>
      </c>
      <c r="E466" s="45" t="s">
        <v>490</v>
      </c>
      <c r="F466" s="46" t="s">
        <v>485</v>
      </c>
      <c r="G466" s="37" t="s">
        <v>491</v>
      </c>
      <c r="H466" s="34" t="s">
        <v>43</v>
      </c>
      <c r="I466" s="35"/>
      <c r="J466" s="56">
        <v>0</v>
      </c>
      <c r="K466" s="49">
        <f>_xlfn.IFNA(VLOOKUP($I466,'ประกาศราคาZ-Makro'!$A:$K,4,FALSE),0)</f>
        <v>0</v>
      </c>
      <c r="L466" s="47">
        <v>127</v>
      </c>
      <c r="M466" s="59">
        <v>127</v>
      </c>
      <c r="N466" s="50">
        <f t="shared" si="1301"/>
        <v>0</v>
      </c>
      <c r="O466" s="49">
        <f>_xlfn.IFNA(VLOOKUP($I466,'ประกาศราคาZ-Makro'!$A:$K,5,FALSE),0)</f>
        <v>0</v>
      </c>
      <c r="P466" s="47">
        <v>0</v>
      </c>
      <c r="Q466" s="59">
        <v>0</v>
      </c>
      <c r="R466" s="50">
        <f t="shared" si="1304"/>
        <v>0</v>
      </c>
      <c r="S466" s="49">
        <f>_xlfn.IFNA(VLOOKUP($I466,'ประกาศราคาZ-Makro'!$A:$K,6,FALSE),0)</f>
        <v>0</v>
      </c>
      <c r="T466" s="47">
        <v>125</v>
      </c>
      <c r="U466" s="59">
        <v>127</v>
      </c>
      <c r="V466" s="50">
        <f t="shared" si="1307"/>
        <v>2</v>
      </c>
      <c r="W466" s="49">
        <f>_xlfn.IFNA(VLOOKUP($I466,'ประกาศราคาZ-Makro'!$A:$K,7,FALSE),0)</f>
        <v>0</v>
      </c>
      <c r="X466" s="47">
        <v>97</v>
      </c>
      <c r="Y466" s="59">
        <v>97</v>
      </c>
      <c r="Z466" s="50">
        <f t="shared" si="1302"/>
        <v>0</v>
      </c>
      <c r="AA466" s="49">
        <f>_xlfn.IFNA(VLOOKUP($I466,'ประกาศราคาZ-Makro'!$A:$K,8,FALSE),0)</f>
        <v>0</v>
      </c>
      <c r="AB466" s="47">
        <v>97</v>
      </c>
      <c r="AC466" s="59">
        <v>97</v>
      </c>
      <c r="AD466" s="50">
        <f t="shared" si="1303"/>
        <v>0</v>
      </c>
      <c r="AE466" s="49">
        <f>_xlfn.IFNA(VLOOKUP($I466,'ประกาศราคาZ-Makro'!$A:$K,9,FALSE),0)</f>
        <v>0</v>
      </c>
      <c r="AF466" s="47">
        <v>0</v>
      </c>
      <c r="AG466" s="59">
        <v>0</v>
      </c>
      <c r="AH466" s="50">
        <f t="shared" si="1305"/>
        <v>0</v>
      </c>
      <c r="AI466" s="49">
        <f>_xlfn.IFNA(VLOOKUP($I466,'ประกาศราคาZ-Makro'!$A:$K,9,FALSE),0)</f>
        <v>0</v>
      </c>
      <c r="AJ466" s="47"/>
      <c r="AK466" s="59"/>
      <c r="AL466" s="50">
        <f t="shared" si="1432"/>
        <v>0</v>
      </c>
      <c r="AM466" s="49">
        <f>_xlfn.IFNA(VLOOKUP($I466,'ประกาศราคาZ-Makro'!$A:$K,10,FALSE),0)</f>
        <v>0</v>
      </c>
      <c r="AN466" s="47">
        <v>0</v>
      </c>
      <c r="AO466" s="36">
        <v>0</v>
      </c>
      <c r="AP466" s="72">
        <f t="shared" si="1283"/>
        <v>0</v>
      </c>
      <c r="AQ466" s="49">
        <f>_xlfn.IFNA(VLOOKUP($I466,'ประกาศราคาZ-Makro'!$A:$K,11,FALSE),0)</f>
        <v>0</v>
      </c>
      <c r="AR466" s="47">
        <v>0</v>
      </c>
      <c r="AS466" s="59">
        <v>0</v>
      </c>
      <c r="AT466" s="50">
        <f t="shared" si="1306"/>
        <v>0</v>
      </c>
      <c r="AU466" s="49">
        <f>_xlfn.IFNA(VLOOKUP($I466,'ประกาศราคาZ-Makro'!$A:$L,12,FALSE),0)</f>
        <v>0</v>
      </c>
      <c r="AV466" s="47">
        <v>103</v>
      </c>
      <c r="AW466" s="59">
        <v>103</v>
      </c>
      <c r="AX466" s="50">
        <f t="shared" si="1223"/>
        <v>0</v>
      </c>
      <c r="AY466" s="49">
        <f>_xlfn.IFNA(VLOOKUP($I466,'ประกาศราคาZ-Makro'!$A:$M,13,FALSE),0)</f>
        <v>0</v>
      </c>
      <c r="AZ466" s="47">
        <v>103</v>
      </c>
      <c r="BA466" s="59">
        <v>103</v>
      </c>
      <c r="BB466" s="50">
        <f t="shared" si="1422"/>
        <v>0</v>
      </c>
      <c r="BC466" s="76"/>
      <c r="BD466" s="2"/>
    </row>
    <row r="467" spans="1:56" x14ac:dyDescent="0.4">
      <c r="A467" s="2" t="s">
        <v>1038</v>
      </c>
      <c r="B467" s="2" t="s">
        <v>1035</v>
      </c>
      <c r="C467" s="2" t="s">
        <v>1049</v>
      </c>
      <c r="D467" s="2" t="s">
        <v>1053</v>
      </c>
      <c r="E467" s="45" t="s">
        <v>492</v>
      </c>
      <c r="F467" s="46" t="s">
        <v>485</v>
      </c>
      <c r="G467" s="42" t="s">
        <v>493</v>
      </c>
      <c r="H467" s="34" t="s">
        <v>43</v>
      </c>
      <c r="I467" s="35"/>
      <c r="J467" s="56"/>
      <c r="K467" s="49">
        <f>_xlfn.IFNA(VLOOKUP($I467,'ประกาศราคาZ-Makro'!$A:$K,4,FALSE),0)</f>
        <v>0</v>
      </c>
      <c r="L467" s="47">
        <v>0</v>
      </c>
      <c r="M467" s="59">
        <v>0</v>
      </c>
      <c r="N467" s="50">
        <f t="shared" si="1301"/>
        <v>0</v>
      </c>
      <c r="O467" s="49">
        <f>_xlfn.IFNA(VLOOKUP($I467,'ประกาศราคาZ-Makro'!$A:$K,5,FALSE),0)</f>
        <v>0</v>
      </c>
      <c r="P467" s="47">
        <v>0</v>
      </c>
      <c r="Q467" s="59">
        <v>0</v>
      </c>
      <c r="R467" s="50">
        <f t="shared" si="1304"/>
        <v>0</v>
      </c>
      <c r="S467" s="49">
        <f>_xlfn.IFNA(VLOOKUP($I467,'ประกาศราคาZ-Makro'!$A:$K,6,FALSE),0)</f>
        <v>0</v>
      </c>
      <c r="T467" s="47">
        <v>0</v>
      </c>
      <c r="U467" s="59">
        <v>0</v>
      </c>
      <c r="V467" s="50">
        <f t="shared" si="1307"/>
        <v>0</v>
      </c>
      <c r="W467" s="49">
        <f>_xlfn.IFNA(VLOOKUP($I467,'ประกาศราคาZ-Makro'!$A:$K,7,FALSE),0)</f>
        <v>0</v>
      </c>
      <c r="X467" s="47">
        <v>0</v>
      </c>
      <c r="Y467" s="59">
        <v>0</v>
      </c>
      <c r="Z467" s="50">
        <f t="shared" si="1302"/>
        <v>0</v>
      </c>
      <c r="AA467" s="49">
        <f>_xlfn.IFNA(VLOOKUP($I467,'ประกาศราคาZ-Makro'!$A:$K,8,FALSE),0)</f>
        <v>0</v>
      </c>
      <c r="AB467" s="47">
        <v>0</v>
      </c>
      <c r="AC467" s="59">
        <v>0</v>
      </c>
      <c r="AD467" s="50">
        <f t="shared" si="1303"/>
        <v>0</v>
      </c>
      <c r="AE467" s="49">
        <f>_xlfn.IFNA(VLOOKUP($I467,'ประกาศราคาZ-Makro'!$A:$K,9,FALSE),0)</f>
        <v>0</v>
      </c>
      <c r="AF467" s="47">
        <v>0</v>
      </c>
      <c r="AG467" s="59">
        <v>0</v>
      </c>
      <c r="AH467" s="50">
        <f t="shared" si="1305"/>
        <v>0</v>
      </c>
      <c r="AI467" s="49">
        <f>_xlfn.IFNA(VLOOKUP($I467,'ประกาศราคาZ-Makro'!$A:$K,9,FALSE),0)</f>
        <v>0</v>
      </c>
      <c r="AJ467" s="47"/>
      <c r="AK467" s="59"/>
      <c r="AL467" s="50">
        <f t="shared" si="1432"/>
        <v>0</v>
      </c>
      <c r="AM467" s="49">
        <f>_xlfn.IFNA(VLOOKUP($I467,'ประกาศราคาZ-Makro'!$A:$K,10,FALSE),0)</f>
        <v>0</v>
      </c>
      <c r="AN467" s="47">
        <v>64</v>
      </c>
      <c r="AO467" s="36">
        <v>64</v>
      </c>
      <c r="AP467" s="72">
        <f t="shared" si="1283"/>
        <v>0</v>
      </c>
      <c r="AQ467" s="49">
        <f>_xlfn.IFNA(VLOOKUP($I467,'ประกาศราคาZ-Makro'!$A:$K,11,FALSE),0)</f>
        <v>0</v>
      </c>
      <c r="AR467" s="47">
        <v>0</v>
      </c>
      <c r="AS467" s="59">
        <v>0</v>
      </c>
      <c r="AT467" s="50">
        <f t="shared" si="1306"/>
        <v>0</v>
      </c>
      <c r="AU467" s="49">
        <f>_xlfn.IFNA(VLOOKUP($I467,'ประกาศราคาZ-Makro'!$A:$L,12,FALSE),0)</f>
        <v>0</v>
      </c>
      <c r="AV467" s="47">
        <v>0</v>
      </c>
      <c r="AW467" s="59">
        <v>0</v>
      </c>
      <c r="AX467" s="50">
        <f t="shared" si="1223"/>
        <v>0</v>
      </c>
      <c r="AY467" s="49">
        <f>_xlfn.IFNA(VLOOKUP($I467,'ประกาศราคาZ-Makro'!$A:$M,13,FALSE),0)</f>
        <v>0</v>
      </c>
      <c r="AZ467" s="47">
        <v>0</v>
      </c>
      <c r="BA467" s="59">
        <v>0</v>
      </c>
      <c r="BB467" s="50">
        <f t="shared" si="1422"/>
        <v>0</v>
      </c>
      <c r="BC467" s="76"/>
      <c r="BD467" s="2"/>
    </row>
    <row r="468" spans="1:56" x14ac:dyDescent="0.4">
      <c r="A468" s="2" t="s">
        <v>1038</v>
      </c>
      <c r="B468" s="2" t="s">
        <v>1035</v>
      </c>
      <c r="C468" s="2" t="s">
        <v>1049</v>
      </c>
      <c r="D468" s="2" t="s">
        <v>1053</v>
      </c>
      <c r="E468" s="45" t="s">
        <v>494</v>
      </c>
      <c r="F468" s="46" t="s">
        <v>485</v>
      </c>
      <c r="G468" s="42" t="s">
        <v>495</v>
      </c>
      <c r="H468" s="48" t="s">
        <v>43</v>
      </c>
      <c r="I468" s="35"/>
      <c r="J468" s="56">
        <v>0</v>
      </c>
      <c r="K468" s="49">
        <f>_xlfn.IFNA(VLOOKUP($I468,'ประกาศราคาZ-Makro'!$A:$K,4,FALSE),0)</f>
        <v>0</v>
      </c>
      <c r="L468" s="47">
        <v>0</v>
      </c>
      <c r="M468" s="59">
        <v>0</v>
      </c>
      <c r="N468" s="50">
        <f t="shared" si="1301"/>
        <v>0</v>
      </c>
      <c r="O468" s="49">
        <f>_xlfn.IFNA(VLOOKUP($I468,'ประกาศราคาZ-Makro'!$A:$K,5,FALSE),0)</f>
        <v>0</v>
      </c>
      <c r="P468" s="47">
        <v>0</v>
      </c>
      <c r="Q468" s="59">
        <v>0</v>
      </c>
      <c r="R468" s="50">
        <f t="shared" si="1304"/>
        <v>0</v>
      </c>
      <c r="S468" s="49">
        <f>_xlfn.IFNA(VLOOKUP($I468,'ประกาศราคาZ-Makro'!$A:$K,6,FALSE),0)</f>
        <v>0</v>
      </c>
      <c r="T468" s="47">
        <v>0</v>
      </c>
      <c r="U468" s="59">
        <v>0</v>
      </c>
      <c r="V468" s="50">
        <f t="shared" si="1307"/>
        <v>0</v>
      </c>
      <c r="W468" s="49">
        <f>_xlfn.IFNA(VLOOKUP($I468,'ประกาศราคาZ-Makro'!$A:$K,7,FALSE),0)</f>
        <v>0</v>
      </c>
      <c r="X468" s="47">
        <v>126</v>
      </c>
      <c r="Y468" s="59">
        <v>126</v>
      </c>
      <c r="Z468" s="50">
        <f t="shared" si="1302"/>
        <v>0</v>
      </c>
      <c r="AA468" s="49">
        <f>_xlfn.IFNA(VLOOKUP($I468,'ประกาศราคาZ-Makro'!$A:$K,8,FALSE),0)</f>
        <v>0</v>
      </c>
      <c r="AB468" s="47">
        <v>126</v>
      </c>
      <c r="AC468" s="59">
        <v>126</v>
      </c>
      <c r="AD468" s="50">
        <f t="shared" si="1303"/>
        <v>0</v>
      </c>
      <c r="AE468" s="49">
        <f>_xlfn.IFNA(VLOOKUP($I468,'ประกาศราคาZ-Makro'!$A:$K,9,FALSE),0)</f>
        <v>0</v>
      </c>
      <c r="AF468" s="47">
        <v>0</v>
      </c>
      <c r="AG468" s="59">
        <v>0</v>
      </c>
      <c r="AH468" s="50">
        <f t="shared" si="1305"/>
        <v>0</v>
      </c>
      <c r="AI468" s="49">
        <f>_xlfn.IFNA(VLOOKUP($I468,'ประกาศราคาZ-Makro'!$A:$K,9,FALSE),0)</f>
        <v>0</v>
      </c>
      <c r="AJ468" s="47"/>
      <c r="AK468" s="59"/>
      <c r="AL468" s="50">
        <f t="shared" si="1432"/>
        <v>0</v>
      </c>
      <c r="AM468" s="49">
        <f>_xlfn.IFNA(VLOOKUP($I468,'ประกาศราคาZ-Makro'!$A:$K,10,FALSE),0)</f>
        <v>0</v>
      </c>
      <c r="AN468" s="47">
        <v>0</v>
      </c>
      <c r="AO468" s="36">
        <v>0</v>
      </c>
      <c r="AP468" s="72">
        <f t="shared" si="1283"/>
        <v>0</v>
      </c>
      <c r="AQ468" s="49">
        <f>_xlfn.IFNA(VLOOKUP($I468,'ประกาศราคาZ-Makro'!$A:$K,11,FALSE),0)</f>
        <v>0</v>
      </c>
      <c r="AR468" s="47">
        <v>135</v>
      </c>
      <c r="AS468" s="59">
        <v>135</v>
      </c>
      <c r="AT468" s="50">
        <f t="shared" si="1306"/>
        <v>0</v>
      </c>
      <c r="AU468" s="49">
        <f>_xlfn.IFNA(VLOOKUP($I468,'ประกาศราคาZ-Makro'!$A:$L,12,FALSE),0)</f>
        <v>0</v>
      </c>
      <c r="AV468" s="47">
        <v>130</v>
      </c>
      <c r="AW468" s="59">
        <v>132</v>
      </c>
      <c r="AX468" s="50">
        <f t="shared" si="1223"/>
        <v>2</v>
      </c>
      <c r="AY468" s="49">
        <f>_xlfn.IFNA(VLOOKUP($I468,'ประกาศราคาZ-Makro'!$A:$M,13,FALSE),0)</f>
        <v>0</v>
      </c>
      <c r="AZ468" s="47">
        <v>130</v>
      </c>
      <c r="BA468" s="59">
        <v>132</v>
      </c>
      <c r="BB468" s="50">
        <f t="shared" si="1422"/>
        <v>2</v>
      </c>
      <c r="BC468" s="76"/>
      <c r="BD468" s="2"/>
    </row>
    <row r="469" spans="1:56" x14ac:dyDescent="0.4">
      <c r="A469" s="2" t="s">
        <v>1038</v>
      </c>
      <c r="B469" s="2" t="s">
        <v>1035</v>
      </c>
      <c r="C469" s="2" t="s">
        <v>1049</v>
      </c>
      <c r="D469" s="2" t="s">
        <v>1053</v>
      </c>
      <c r="E469" s="45" t="s">
        <v>1096</v>
      </c>
      <c r="F469" s="46"/>
      <c r="G469" s="37" t="s">
        <v>1097</v>
      </c>
      <c r="H469" s="34" t="s">
        <v>43</v>
      </c>
      <c r="I469" s="35"/>
      <c r="J469" s="56">
        <v>0</v>
      </c>
      <c r="K469" s="49">
        <f>_xlfn.IFNA(VLOOKUP($I469,'ประกาศราคาZ-Makro'!$A:$K,4,FALSE),0)</f>
        <v>0</v>
      </c>
      <c r="L469" s="47">
        <v>139</v>
      </c>
      <c r="M469" s="59">
        <v>139</v>
      </c>
      <c r="N469" s="50">
        <f t="shared" ref="N469:N471" si="1443">IFERROR(IF(M469=0,0,M469-L469),0)</f>
        <v>0</v>
      </c>
      <c r="O469" s="49">
        <f>_xlfn.IFNA(VLOOKUP($I469,'ประกาศราคาZ-Makro'!$A:$K,5,FALSE),0)</f>
        <v>0</v>
      </c>
      <c r="P469" s="47">
        <v>0</v>
      </c>
      <c r="Q469" s="59">
        <v>0</v>
      </c>
      <c r="R469" s="50">
        <f t="shared" ref="R469:R471" si="1444">IFERROR(IF(Q469=0,0,Q469-P469),0)</f>
        <v>0</v>
      </c>
      <c r="S469" s="49">
        <f>_xlfn.IFNA(VLOOKUP($I469,'ประกาศราคาZ-Makro'!$A:$K,6,FALSE),0)</f>
        <v>0</v>
      </c>
      <c r="T469" s="47">
        <v>0</v>
      </c>
      <c r="U469" s="59">
        <v>0</v>
      </c>
      <c r="V469" s="50">
        <f t="shared" ref="V469:V471" si="1445">IFERROR(IF(U469=0,0,U469-T469),0)</f>
        <v>0</v>
      </c>
      <c r="W469" s="49">
        <f>_xlfn.IFNA(VLOOKUP($I469,'ประกาศราคาZ-Makro'!$A:$K,7,FALSE),0)</f>
        <v>0</v>
      </c>
      <c r="X469" s="47">
        <v>0</v>
      </c>
      <c r="Y469" s="59">
        <v>0</v>
      </c>
      <c r="Z469" s="50">
        <f t="shared" ref="Z469:Z471" si="1446">IFERROR(IF(Y469=0,0,Y469-X469),0)</f>
        <v>0</v>
      </c>
      <c r="AA469" s="49">
        <f>_xlfn.IFNA(VLOOKUP($I469,'ประกาศราคาZ-Makro'!$A:$K,8,FALSE),0)</f>
        <v>0</v>
      </c>
      <c r="AB469" s="47">
        <v>0</v>
      </c>
      <c r="AC469" s="59">
        <v>0</v>
      </c>
      <c r="AD469" s="50">
        <f t="shared" si="1303"/>
        <v>0</v>
      </c>
      <c r="AE469" s="49">
        <f>_xlfn.IFNA(VLOOKUP($I469,'ประกาศราคาZ-Makro'!$A:$K,9,FALSE),0)</f>
        <v>0</v>
      </c>
      <c r="AF469" s="47">
        <v>0</v>
      </c>
      <c r="AG469" s="59">
        <v>0</v>
      </c>
      <c r="AH469" s="50">
        <f t="shared" ref="AH469:AH471" si="1447">IFERROR(IF(AG469=0,0,AG469-AF469),0)</f>
        <v>0</v>
      </c>
      <c r="AI469" s="49">
        <f>_xlfn.IFNA(VLOOKUP($I469,'ประกาศราคาZ-Makro'!$A:$K,9,FALSE),0)</f>
        <v>0</v>
      </c>
      <c r="AJ469" s="47"/>
      <c r="AK469" s="59"/>
      <c r="AL469" s="50">
        <f t="shared" si="1432"/>
        <v>0</v>
      </c>
      <c r="AM469" s="49">
        <f>_xlfn.IFNA(VLOOKUP($I469,'ประกาศราคาZ-Makro'!$A:$K,10,FALSE),0)</f>
        <v>0</v>
      </c>
      <c r="AN469" s="47">
        <v>0</v>
      </c>
      <c r="AO469" s="36">
        <v>0</v>
      </c>
      <c r="AP469" s="72">
        <f t="shared" si="1283"/>
        <v>0</v>
      </c>
      <c r="AQ469" s="49">
        <f>_xlfn.IFNA(VLOOKUP($I469,'ประกาศราคาZ-Makro'!$A:$K,11,FALSE),0)</f>
        <v>0</v>
      </c>
      <c r="AR469" s="47">
        <v>0</v>
      </c>
      <c r="AS469" s="59">
        <v>0</v>
      </c>
      <c r="AT469" s="50">
        <f t="shared" ref="AT469:AT471" si="1448">IFERROR(IF(AS469=0,0,AS469-AR469),0)</f>
        <v>0</v>
      </c>
      <c r="AU469" s="49">
        <f>_xlfn.IFNA(VLOOKUP($I469,'ประกาศราคาZ-Makro'!$A:$L,12,FALSE),0)</f>
        <v>0</v>
      </c>
      <c r="AV469" s="47">
        <v>130</v>
      </c>
      <c r="AW469" s="59">
        <v>132</v>
      </c>
      <c r="AX469" s="50">
        <f t="shared" si="1223"/>
        <v>2</v>
      </c>
      <c r="AY469" s="49">
        <f>_xlfn.IFNA(VLOOKUP($I469,'ประกาศราคาZ-Makro'!$A:$M,13,FALSE),0)</f>
        <v>0</v>
      </c>
      <c r="AZ469" s="47">
        <v>130</v>
      </c>
      <c r="BA469" s="59">
        <v>132</v>
      </c>
      <c r="BB469" s="50">
        <f t="shared" si="1422"/>
        <v>2</v>
      </c>
      <c r="BC469" s="76"/>
      <c r="BD469" s="2"/>
    </row>
    <row r="470" spans="1:56" x14ac:dyDescent="0.4">
      <c r="A470" s="2" t="s">
        <v>1038</v>
      </c>
      <c r="B470" s="2" t="s">
        <v>1035</v>
      </c>
      <c r="C470" s="2" t="s">
        <v>1037</v>
      </c>
      <c r="D470" s="2" t="s">
        <v>1040</v>
      </c>
      <c r="E470" s="45" t="s">
        <v>1653</v>
      </c>
      <c r="F470" s="73" t="s">
        <v>51</v>
      </c>
      <c r="G470" s="42" t="s">
        <v>1652</v>
      </c>
      <c r="H470" s="48" t="s">
        <v>43</v>
      </c>
      <c r="I470" s="35"/>
      <c r="J470" s="56">
        <v>0</v>
      </c>
      <c r="K470" s="49">
        <f>_xlfn.IFNA(VLOOKUP($I470,'ประกาศราคาZ-Makro'!$A:$K,4,FALSE),0)</f>
        <v>0</v>
      </c>
      <c r="L470" s="47">
        <v>0</v>
      </c>
      <c r="M470" s="36">
        <v>0</v>
      </c>
      <c r="N470" s="50">
        <f t="shared" si="1443"/>
        <v>0</v>
      </c>
      <c r="O470" s="49">
        <f>_xlfn.IFNA(VLOOKUP($I470,'ประกาศราคาZ-Makro'!$A:$K,5,FALSE),0)</f>
        <v>0</v>
      </c>
      <c r="P470" s="47">
        <v>0</v>
      </c>
      <c r="Q470" s="36">
        <v>0</v>
      </c>
      <c r="R470" s="50">
        <f t="shared" si="1444"/>
        <v>0</v>
      </c>
      <c r="S470" s="49">
        <f>_xlfn.IFNA(VLOOKUP($I470,'ประกาศราคาZ-Makro'!$A:$K,6,FALSE),0)</f>
        <v>0</v>
      </c>
      <c r="T470" s="47">
        <v>0</v>
      </c>
      <c r="U470" s="36">
        <v>0</v>
      </c>
      <c r="V470" s="50">
        <f t="shared" si="1445"/>
        <v>0</v>
      </c>
      <c r="W470" s="49">
        <f>_xlfn.IFNA(VLOOKUP($I470,'ประกาศราคาZ-Makro'!$A:$K,7,FALSE),0)</f>
        <v>0</v>
      </c>
      <c r="X470" s="47">
        <v>0</v>
      </c>
      <c r="Y470" s="36">
        <v>0</v>
      </c>
      <c r="Z470" s="50">
        <f t="shared" si="1446"/>
        <v>0</v>
      </c>
      <c r="AA470" s="49">
        <f>_xlfn.IFNA(VLOOKUP($I470,'ประกาศราคาZ-Makro'!$A:$K,8,FALSE),0)</f>
        <v>0</v>
      </c>
      <c r="AB470" s="47">
        <v>0</v>
      </c>
      <c r="AC470" s="36">
        <v>0</v>
      </c>
      <c r="AD470" s="50">
        <f t="shared" si="1303"/>
        <v>0</v>
      </c>
      <c r="AE470" s="49">
        <f>_xlfn.IFNA(VLOOKUP($I470,'ประกาศราคาZ-Makro'!$A:$K,9,FALSE),0)</f>
        <v>0</v>
      </c>
      <c r="AF470" s="47">
        <v>0</v>
      </c>
      <c r="AG470" s="36">
        <v>0</v>
      </c>
      <c r="AH470" s="50">
        <f t="shared" si="1447"/>
        <v>0</v>
      </c>
      <c r="AI470" s="49">
        <f>_xlfn.IFNA(VLOOKUP($I470,'ประกาศราคาZ-Makro'!$A:$K,9,FALSE),0)</f>
        <v>0</v>
      </c>
      <c r="AJ470" s="47"/>
      <c r="AK470" s="36"/>
      <c r="AL470" s="50">
        <f t="shared" si="1432"/>
        <v>0</v>
      </c>
      <c r="AM470" s="49">
        <f>_xlfn.IFNA(VLOOKUP($I470,'ประกาศราคาZ-Makro'!$A:$K,10,FALSE),0)</f>
        <v>0</v>
      </c>
      <c r="AN470" s="47">
        <v>0</v>
      </c>
      <c r="AO470" s="36">
        <v>0</v>
      </c>
      <c r="AP470" s="72">
        <f t="shared" si="1283"/>
        <v>0</v>
      </c>
      <c r="AQ470" s="49">
        <f>_xlfn.IFNA(VLOOKUP($I470,'ประกาศราคาZ-Makro'!$A:$K,11,FALSE),0)</f>
        <v>0</v>
      </c>
      <c r="AR470" s="47">
        <v>0</v>
      </c>
      <c r="AS470" s="36">
        <v>0</v>
      </c>
      <c r="AT470" s="50">
        <f t="shared" si="1448"/>
        <v>0</v>
      </c>
      <c r="AU470" s="49">
        <f>_xlfn.IFNA(VLOOKUP($I470,'ประกาศราคาZ-Makro'!$A:$L,12,FALSE),0)</f>
        <v>0</v>
      </c>
      <c r="AV470" s="47">
        <v>0</v>
      </c>
      <c r="AW470" s="36">
        <v>0</v>
      </c>
      <c r="AX470" s="50">
        <f t="shared" ref="AX470:AX471" si="1449">IFERROR(IF(AW470=0,0,AW470-AV470),0)</f>
        <v>0</v>
      </c>
      <c r="AY470" s="49">
        <f>_xlfn.IFNA(VLOOKUP($I470,'ประกาศราคาZ-Makro'!$A:$M,13,FALSE),0)</f>
        <v>0</v>
      </c>
      <c r="AZ470" s="47">
        <v>0</v>
      </c>
      <c r="BA470" s="36">
        <v>0</v>
      </c>
      <c r="BB470" s="50">
        <f t="shared" si="1422"/>
        <v>0</v>
      </c>
      <c r="BC470" s="76"/>
      <c r="BD470" s="2"/>
    </row>
    <row r="471" spans="1:56" x14ac:dyDescent="0.4">
      <c r="A471" s="2" t="s">
        <v>1038</v>
      </c>
      <c r="B471" s="2" t="s">
        <v>1035</v>
      </c>
      <c r="C471" s="2" t="s">
        <v>1049</v>
      </c>
      <c r="D471" s="2" t="s">
        <v>1053</v>
      </c>
      <c r="E471" s="45" t="s">
        <v>1928</v>
      </c>
      <c r="F471" s="73"/>
      <c r="G471" s="42" t="s">
        <v>1929</v>
      </c>
      <c r="H471" s="48" t="s">
        <v>1695</v>
      </c>
      <c r="I471" s="35"/>
      <c r="J471" s="56">
        <v>0</v>
      </c>
      <c r="K471" s="49">
        <f>_xlfn.IFNA(VLOOKUP($I471,'ประกาศราคาZ-Makro'!$A:$K,4,FALSE),0)</f>
        <v>0</v>
      </c>
      <c r="L471" s="47">
        <v>0</v>
      </c>
      <c r="M471" s="59">
        <v>0</v>
      </c>
      <c r="N471" s="50">
        <f t="shared" si="1443"/>
        <v>0</v>
      </c>
      <c r="O471" s="49">
        <f>_xlfn.IFNA(VLOOKUP($I471,'ประกาศราคาZ-Makro'!$A:$K,5,FALSE),0)</f>
        <v>0</v>
      </c>
      <c r="P471" s="47">
        <v>0</v>
      </c>
      <c r="Q471" s="59">
        <v>0</v>
      </c>
      <c r="R471" s="50">
        <f t="shared" si="1444"/>
        <v>0</v>
      </c>
      <c r="S471" s="49">
        <f>_xlfn.IFNA(VLOOKUP($I471,'ประกาศราคาZ-Makro'!$A:$K,6,FALSE),0)</f>
        <v>0</v>
      </c>
      <c r="T471" s="47">
        <v>0</v>
      </c>
      <c r="U471" s="59">
        <v>0</v>
      </c>
      <c r="V471" s="50">
        <f t="shared" si="1445"/>
        <v>0</v>
      </c>
      <c r="W471" s="49">
        <f>_xlfn.IFNA(VLOOKUP($I471,'ประกาศราคาZ-Makro'!$A:$K,7,FALSE),0)</f>
        <v>0</v>
      </c>
      <c r="X471" s="47">
        <v>0</v>
      </c>
      <c r="Y471" s="59">
        <v>0</v>
      </c>
      <c r="Z471" s="50">
        <f t="shared" si="1446"/>
        <v>0</v>
      </c>
      <c r="AA471" s="49">
        <f>_xlfn.IFNA(VLOOKUP($I471,'ประกาศราคาZ-Makro'!$A:$K,8,FALSE),0)</f>
        <v>0</v>
      </c>
      <c r="AB471" s="47">
        <v>0</v>
      </c>
      <c r="AC471" s="59">
        <v>0</v>
      </c>
      <c r="AD471" s="50">
        <f t="shared" si="1303"/>
        <v>0</v>
      </c>
      <c r="AE471" s="49">
        <f>_xlfn.IFNA(VLOOKUP($I471,'ประกาศราคาZ-Makro'!$A:$K,9,FALSE),0)</f>
        <v>0</v>
      </c>
      <c r="AF471" s="47">
        <v>0</v>
      </c>
      <c r="AG471" s="59">
        <v>0</v>
      </c>
      <c r="AH471" s="50">
        <f t="shared" si="1447"/>
        <v>0</v>
      </c>
      <c r="AI471" s="49">
        <f>_xlfn.IFNA(VLOOKUP($I471,'ประกาศราคาZ-Makro'!$A:$K,9,FALSE),0)</f>
        <v>0</v>
      </c>
      <c r="AJ471" s="47"/>
      <c r="AK471" s="59"/>
      <c r="AL471" s="50">
        <f t="shared" si="1432"/>
        <v>0</v>
      </c>
      <c r="AM471" s="49">
        <f>_xlfn.IFNA(VLOOKUP($I471,'ประกาศราคาZ-Makro'!$A:$K,10,FALSE),0)</f>
        <v>0</v>
      </c>
      <c r="AN471" s="47">
        <v>0</v>
      </c>
      <c r="AO471" s="36">
        <v>0</v>
      </c>
      <c r="AP471" s="72">
        <f t="shared" ref="AP471" si="1450">IFERROR(IF(AO471=0,0,AO471-AN471),0)</f>
        <v>0</v>
      </c>
      <c r="AQ471" s="49">
        <f>_xlfn.IFNA(VLOOKUP($I471,'ประกาศราคาZ-Makro'!$A:$K,11,FALSE),0)</f>
        <v>0</v>
      </c>
      <c r="AR471" s="47">
        <v>0</v>
      </c>
      <c r="AS471" s="59">
        <v>0</v>
      </c>
      <c r="AT471" s="50">
        <f t="shared" si="1448"/>
        <v>0</v>
      </c>
      <c r="AU471" s="49">
        <f>_xlfn.IFNA(VLOOKUP($I471,'ประกาศราคาZ-Makro'!$A:$L,12,FALSE),0)</f>
        <v>0</v>
      </c>
      <c r="AV471" s="47">
        <v>0</v>
      </c>
      <c r="AW471" s="59">
        <v>0</v>
      </c>
      <c r="AX471" s="50">
        <f t="shared" si="1449"/>
        <v>0</v>
      </c>
      <c r="AY471" s="49">
        <f>_xlfn.IFNA(VLOOKUP($I471,'ประกาศราคาZ-Makro'!$A:$M,13,FALSE),0)</f>
        <v>0</v>
      </c>
      <c r="AZ471" s="47">
        <v>0</v>
      </c>
      <c r="BA471" s="59">
        <v>0</v>
      </c>
      <c r="BB471" s="50">
        <f t="shared" ref="BB471" si="1451">IFERROR(IF(BA471=0,0,BA471-AZ471),0)</f>
        <v>0</v>
      </c>
      <c r="BC471" s="76"/>
      <c r="BD471" s="2"/>
    </row>
    <row r="472" spans="1:56" x14ac:dyDescent="0.4">
      <c r="A472" s="2" t="s">
        <v>1038</v>
      </c>
      <c r="B472" s="2" t="s">
        <v>1035</v>
      </c>
      <c r="C472" s="2" t="s">
        <v>1049</v>
      </c>
      <c r="D472" s="2" t="s">
        <v>1053</v>
      </c>
      <c r="E472" s="45" t="s">
        <v>1145</v>
      </c>
      <c r="F472" s="73"/>
      <c r="G472" s="42" t="s">
        <v>1146</v>
      </c>
      <c r="H472" s="48" t="s">
        <v>43</v>
      </c>
      <c r="I472" s="35"/>
      <c r="J472" s="56">
        <v>0</v>
      </c>
      <c r="K472" s="49">
        <f>_xlfn.IFNA(VLOOKUP($I472,'ประกาศราคาZ-Makro'!$A:$K,4,FALSE),0)</f>
        <v>0</v>
      </c>
      <c r="L472" s="47">
        <v>0</v>
      </c>
      <c r="M472" s="59">
        <v>0</v>
      </c>
      <c r="N472" s="50">
        <f t="shared" ref="N472" si="1452">IFERROR(IF(M472=0,0,M472-L472),0)</f>
        <v>0</v>
      </c>
      <c r="O472" s="49">
        <f>_xlfn.IFNA(VLOOKUP($I472,'ประกาศราคาZ-Makro'!$A:$K,5,FALSE),0)</f>
        <v>0</v>
      </c>
      <c r="P472" s="47">
        <v>0</v>
      </c>
      <c r="Q472" s="59">
        <v>0</v>
      </c>
      <c r="R472" s="72">
        <f t="shared" ref="R472" si="1453">IFERROR(IF(Q472=0,0,Q472-P472),0)</f>
        <v>0</v>
      </c>
      <c r="S472" s="49">
        <f>_xlfn.IFNA(VLOOKUP($I472,'ประกาศราคาZ-Makro'!$A:$K,6,FALSE),0)</f>
        <v>0</v>
      </c>
      <c r="T472" s="47">
        <v>0</v>
      </c>
      <c r="U472" s="59">
        <v>0</v>
      </c>
      <c r="V472" s="50">
        <f t="shared" ref="V472" si="1454">IFERROR(IF(U472=0,0,U472-T472),0)</f>
        <v>0</v>
      </c>
      <c r="W472" s="49">
        <f>_xlfn.IFNA(VLOOKUP($I472,'ประกาศราคาZ-Makro'!$A:$K,7,FALSE),0)</f>
        <v>0</v>
      </c>
      <c r="X472" s="47">
        <v>0</v>
      </c>
      <c r="Y472" s="59">
        <v>0</v>
      </c>
      <c r="Z472" s="50">
        <f t="shared" ref="Z472" si="1455">IFERROR(IF(Y472=0,0,Y472-X472),0)</f>
        <v>0</v>
      </c>
      <c r="AA472" s="49">
        <f>_xlfn.IFNA(VLOOKUP($I472,'ประกาศราคาZ-Makro'!$A:$K,8,FALSE),0)</f>
        <v>0</v>
      </c>
      <c r="AB472" s="47">
        <v>0</v>
      </c>
      <c r="AC472" s="59">
        <v>0</v>
      </c>
      <c r="AD472" s="50">
        <f t="shared" ref="AD472" si="1456">IFERROR(IF(AC472=0,0,AC472-AB472),0)</f>
        <v>0</v>
      </c>
      <c r="AE472" s="49">
        <f>_xlfn.IFNA(VLOOKUP($I472,'ประกาศราคาZ-Makro'!$A:$K,9,FALSE),0)</f>
        <v>0</v>
      </c>
      <c r="AF472" s="47">
        <v>0</v>
      </c>
      <c r="AG472" s="59">
        <v>0</v>
      </c>
      <c r="AH472" s="50">
        <f t="shared" ref="AH472" si="1457">IFERROR(IF(AG472=0,0,AG472-AF472),0)</f>
        <v>0</v>
      </c>
      <c r="AI472" s="49">
        <f>_xlfn.IFNA(VLOOKUP($I472,'ประกาศราคาZ-Makro'!$A:$K,9,FALSE),0)</f>
        <v>0</v>
      </c>
      <c r="AJ472" s="47"/>
      <c r="AK472" s="59"/>
      <c r="AL472" s="50">
        <f t="shared" si="1432"/>
        <v>0</v>
      </c>
      <c r="AM472" s="49">
        <f>_xlfn.IFNA(VLOOKUP($I472,'ประกาศราคาZ-Makro'!$A:$K,10,FALSE),0)</f>
        <v>0</v>
      </c>
      <c r="AN472" s="47">
        <v>0</v>
      </c>
      <c r="AO472" s="36">
        <v>0</v>
      </c>
      <c r="AP472" s="72">
        <f t="shared" si="1283"/>
        <v>0</v>
      </c>
      <c r="AQ472" s="49">
        <f>_xlfn.IFNA(VLOOKUP($I472,'ประกาศราคาZ-Makro'!$A:$K,11,FALSE),0)</f>
        <v>0</v>
      </c>
      <c r="AR472" s="47">
        <v>0</v>
      </c>
      <c r="AS472" s="59">
        <v>0</v>
      </c>
      <c r="AT472" s="50">
        <f t="shared" ref="AT472" si="1458">IFERROR(IF(AS472=0,0,AS472-AR472),0)</f>
        <v>0</v>
      </c>
      <c r="AU472" s="49">
        <f>_xlfn.IFNA(VLOOKUP($I472,'ประกาศราคาZ-Makro'!$A:$L,12,FALSE),0)</f>
        <v>0</v>
      </c>
      <c r="AV472" s="47">
        <v>0</v>
      </c>
      <c r="AW472" s="59">
        <v>0</v>
      </c>
      <c r="AX472" s="50">
        <f t="shared" si="1223"/>
        <v>0</v>
      </c>
      <c r="AY472" s="49">
        <f>_xlfn.IFNA(VLOOKUP($I472,'ประกาศราคาZ-Makro'!$A:$M,13,FALSE),0)</f>
        <v>0</v>
      </c>
      <c r="AZ472" s="47">
        <v>0</v>
      </c>
      <c r="BA472" s="59">
        <v>0</v>
      </c>
      <c r="BB472" s="50">
        <f t="shared" si="1422"/>
        <v>0</v>
      </c>
      <c r="BC472" s="76"/>
      <c r="BD472" s="2"/>
    </row>
    <row r="473" spans="1:56" x14ac:dyDescent="0.4">
      <c r="A473" s="2" t="s">
        <v>1038</v>
      </c>
      <c r="B473" s="2" t="s">
        <v>1035</v>
      </c>
      <c r="C473" s="2" t="s">
        <v>1049</v>
      </c>
      <c r="D473" s="2" t="s">
        <v>1053</v>
      </c>
      <c r="E473" s="45" t="s">
        <v>496</v>
      </c>
      <c r="F473" s="46" t="s">
        <v>497</v>
      </c>
      <c r="G473" s="41" t="s">
        <v>498</v>
      </c>
      <c r="H473" s="34" t="s">
        <v>43</v>
      </c>
      <c r="I473" s="35" t="s">
        <v>499</v>
      </c>
      <c r="J473" s="56" t="s">
        <v>957</v>
      </c>
      <c r="K473" s="49">
        <f>_xlfn.IFNA(VLOOKUP($I473,'ประกาศราคาZ-Makro'!$A:$K,4,FALSE),0)</f>
        <v>0</v>
      </c>
      <c r="L473" s="47">
        <v>17</v>
      </c>
      <c r="M473" s="59">
        <v>17</v>
      </c>
      <c r="N473" s="50">
        <f t="shared" si="1301"/>
        <v>0</v>
      </c>
      <c r="O473" s="49">
        <f>_xlfn.IFNA(VLOOKUP($I473,'ประกาศราคาZ-Makro'!$A:$K,5,FALSE),0)</f>
        <v>0</v>
      </c>
      <c r="P473" s="47">
        <v>10</v>
      </c>
      <c r="Q473" s="59">
        <v>10</v>
      </c>
      <c r="R473" s="50">
        <f t="shared" si="1304"/>
        <v>0</v>
      </c>
      <c r="S473" s="49">
        <f>_xlfn.IFNA(VLOOKUP($I473,'ประกาศราคาZ-Makro'!$A:$K,6,FALSE),0)</f>
        <v>0</v>
      </c>
      <c r="T473" s="47">
        <v>17</v>
      </c>
      <c r="U473" s="59">
        <v>17</v>
      </c>
      <c r="V473" s="50">
        <f t="shared" si="1307"/>
        <v>0</v>
      </c>
      <c r="W473" s="49">
        <f>_xlfn.IFNA(VLOOKUP($I473,'ประกาศราคาZ-Makro'!$A:$K,7,FALSE),0)</f>
        <v>0</v>
      </c>
      <c r="X473" s="47">
        <v>21</v>
      </c>
      <c r="Y473" s="59">
        <v>21</v>
      </c>
      <c r="Z473" s="50">
        <f t="shared" si="1302"/>
        <v>0</v>
      </c>
      <c r="AA473" s="49">
        <f>_xlfn.IFNA(VLOOKUP($I473,'ประกาศราคาZ-Makro'!$A:$K,8,FALSE),0)</f>
        <v>0</v>
      </c>
      <c r="AB473" s="47">
        <v>21</v>
      </c>
      <c r="AC473" s="59">
        <v>21</v>
      </c>
      <c r="AD473" s="50">
        <f t="shared" si="1303"/>
        <v>0</v>
      </c>
      <c r="AE473" s="49">
        <f>_xlfn.IFNA(VLOOKUP($I473,'ประกาศราคาZ-Makro'!$A:$K,9,FALSE),0)</f>
        <v>0</v>
      </c>
      <c r="AF473" s="47">
        <v>4</v>
      </c>
      <c r="AG473" s="59">
        <v>4</v>
      </c>
      <c r="AH473" s="50">
        <f t="shared" si="1305"/>
        <v>0</v>
      </c>
      <c r="AI473" s="49">
        <f>_xlfn.IFNA(VLOOKUP($I473,'ประกาศราคาZ-Makro'!$A:$K,9,FALSE),0)</f>
        <v>0</v>
      </c>
      <c r="AJ473" s="47"/>
      <c r="AK473" s="59"/>
      <c r="AL473" s="50">
        <f t="shared" si="1432"/>
        <v>0</v>
      </c>
      <c r="AM473" s="49">
        <f>_xlfn.IFNA(VLOOKUP($I473,'ประกาศราคาZ-Makro'!$A:$K,10,FALSE),0)</f>
        <v>0</v>
      </c>
      <c r="AN473" s="47">
        <v>18</v>
      </c>
      <c r="AO473" s="36">
        <v>18</v>
      </c>
      <c r="AP473" s="72">
        <f t="shared" ref="AP473:AP541" si="1459">IFERROR(IF(AO473=0,0,AO473-AN473),0)</f>
        <v>0</v>
      </c>
      <c r="AQ473" s="49">
        <f>_xlfn.IFNA(VLOOKUP($I473,'ประกาศราคาZ-Makro'!$A:$K,11,FALSE),0)</f>
        <v>0</v>
      </c>
      <c r="AR473" s="47">
        <v>19</v>
      </c>
      <c r="AS473" s="59">
        <v>19</v>
      </c>
      <c r="AT473" s="50">
        <f t="shared" si="1306"/>
        <v>0</v>
      </c>
      <c r="AU473" s="49">
        <f>_xlfn.IFNA(VLOOKUP($I473,'ประกาศราคาZ-Makro'!$A:$L,12,FALSE),0)</f>
        <v>0</v>
      </c>
      <c r="AV473" s="47">
        <v>17</v>
      </c>
      <c r="AW473" s="59">
        <v>17</v>
      </c>
      <c r="AX473" s="50">
        <f t="shared" si="1223"/>
        <v>0</v>
      </c>
      <c r="AY473" s="49">
        <f>_xlfn.IFNA(VLOOKUP($I473,'ประกาศราคาZ-Makro'!$A:$M,13,FALSE),0)</f>
        <v>0</v>
      </c>
      <c r="AZ473" s="47">
        <v>17</v>
      </c>
      <c r="BA473" s="59">
        <v>17</v>
      </c>
      <c r="BB473" s="50">
        <f t="shared" si="1422"/>
        <v>0</v>
      </c>
      <c r="BC473" s="76"/>
      <c r="BD473" s="2"/>
    </row>
    <row r="474" spans="1:56" x14ac:dyDescent="0.4">
      <c r="A474" s="2" t="s">
        <v>1038</v>
      </c>
      <c r="B474" s="2" t="s">
        <v>1035</v>
      </c>
      <c r="C474" s="2" t="s">
        <v>1049</v>
      </c>
      <c r="D474" s="2" t="s">
        <v>1053</v>
      </c>
      <c r="E474" s="45" t="s">
        <v>798</v>
      </c>
      <c r="F474" s="46"/>
      <c r="G474" s="42" t="s">
        <v>799</v>
      </c>
      <c r="H474" s="48" t="s">
        <v>43</v>
      </c>
      <c r="I474" s="35"/>
      <c r="J474" s="56">
        <v>0</v>
      </c>
      <c r="K474" s="49">
        <f>_xlfn.IFNA(VLOOKUP($I474,'ประกาศราคาZ-Makro'!$A:$K,4,FALSE),0)</f>
        <v>0</v>
      </c>
      <c r="L474" s="47">
        <v>17</v>
      </c>
      <c r="M474" s="64">
        <v>17</v>
      </c>
      <c r="N474" s="50">
        <f t="shared" si="1301"/>
        <v>0</v>
      </c>
      <c r="O474" s="49">
        <f>_xlfn.IFNA(VLOOKUP($I474,'ประกาศราคาZ-Makro'!$A:$K,5,FALSE),0)</f>
        <v>0</v>
      </c>
      <c r="P474" s="47">
        <v>0</v>
      </c>
      <c r="Q474" s="64">
        <v>0</v>
      </c>
      <c r="R474" s="50">
        <f t="shared" si="1304"/>
        <v>0</v>
      </c>
      <c r="S474" s="49">
        <f>_xlfn.IFNA(VLOOKUP($I474,'ประกาศราคาZ-Makro'!$A:$K,6,FALSE),0)</f>
        <v>0</v>
      </c>
      <c r="T474" s="47">
        <v>10</v>
      </c>
      <c r="U474" s="64">
        <v>10</v>
      </c>
      <c r="V474" s="50">
        <f t="shared" si="1307"/>
        <v>0</v>
      </c>
      <c r="W474" s="49">
        <f>_xlfn.IFNA(VLOOKUP($I474,'ประกาศราคาZ-Makro'!$A:$K,7,FALSE),0)</f>
        <v>0</v>
      </c>
      <c r="X474" s="47">
        <v>0</v>
      </c>
      <c r="Y474" s="64">
        <v>0</v>
      </c>
      <c r="Z474" s="50">
        <f t="shared" si="1302"/>
        <v>0</v>
      </c>
      <c r="AA474" s="49">
        <f>_xlfn.IFNA(VLOOKUP($I474,'ประกาศราคาZ-Makro'!$A:$K,8,FALSE),0)</f>
        <v>0</v>
      </c>
      <c r="AB474" s="47">
        <v>0</v>
      </c>
      <c r="AC474" s="64">
        <v>0</v>
      </c>
      <c r="AD474" s="50">
        <f t="shared" si="1303"/>
        <v>0</v>
      </c>
      <c r="AE474" s="49">
        <f>_xlfn.IFNA(VLOOKUP($I474,'ประกาศราคาZ-Makro'!$A:$K,9,FALSE),0)</f>
        <v>0</v>
      </c>
      <c r="AF474" s="47">
        <v>0</v>
      </c>
      <c r="AG474" s="64">
        <v>0</v>
      </c>
      <c r="AH474" s="50">
        <f t="shared" si="1305"/>
        <v>0</v>
      </c>
      <c r="AI474" s="49">
        <f>_xlfn.IFNA(VLOOKUP($I474,'ประกาศราคาZ-Makro'!$A:$K,9,FALSE),0)</f>
        <v>0</v>
      </c>
      <c r="AJ474" s="47"/>
      <c r="AK474" s="64"/>
      <c r="AL474" s="50">
        <f t="shared" si="1432"/>
        <v>0</v>
      </c>
      <c r="AM474" s="49">
        <f>_xlfn.IFNA(VLOOKUP($I474,'ประกาศราคาZ-Makro'!$A:$K,10,FALSE),0)</f>
        <v>0</v>
      </c>
      <c r="AN474" s="47">
        <v>18</v>
      </c>
      <c r="AO474" s="36">
        <v>18</v>
      </c>
      <c r="AP474" s="72">
        <f t="shared" si="1459"/>
        <v>0</v>
      </c>
      <c r="AQ474" s="49">
        <f>_xlfn.IFNA(VLOOKUP($I474,'ประกาศราคาZ-Makro'!$A:$K,11,FALSE),0)</f>
        <v>0</v>
      </c>
      <c r="AR474" s="47">
        <v>0</v>
      </c>
      <c r="AS474" s="64">
        <v>0</v>
      </c>
      <c r="AT474" s="50">
        <f t="shared" si="1306"/>
        <v>0</v>
      </c>
      <c r="AU474" s="49">
        <f>_xlfn.IFNA(VLOOKUP($I474,'ประกาศราคาZ-Makro'!$A:$L,12,FALSE),0)</f>
        <v>0</v>
      </c>
      <c r="AV474" s="47">
        <v>0</v>
      </c>
      <c r="AW474" s="64">
        <v>0</v>
      </c>
      <c r="AX474" s="50">
        <f t="shared" si="1223"/>
        <v>0</v>
      </c>
      <c r="AY474" s="49">
        <f>_xlfn.IFNA(VLOOKUP($I474,'ประกาศราคาZ-Makro'!$A:$M,13,FALSE),0)</f>
        <v>0</v>
      </c>
      <c r="AZ474" s="47">
        <v>0</v>
      </c>
      <c r="BA474" s="64">
        <v>0</v>
      </c>
      <c r="BB474" s="50">
        <f t="shared" si="1422"/>
        <v>0</v>
      </c>
      <c r="BC474" s="76"/>
      <c r="BD474" s="2"/>
    </row>
    <row r="475" spans="1:56" x14ac:dyDescent="0.4">
      <c r="A475" s="2" t="s">
        <v>1038</v>
      </c>
      <c r="B475" s="2" t="s">
        <v>1035</v>
      </c>
      <c r="C475" s="2" t="s">
        <v>1049</v>
      </c>
      <c r="D475" s="2" t="s">
        <v>1053</v>
      </c>
      <c r="E475" s="45" t="s">
        <v>500</v>
      </c>
      <c r="F475" s="46" t="s">
        <v>497</v>
      </c>
      <c r="G475" s="37" t="s">
        <v>501</v>
      </c>
      <c r="H475" s="34" t="s">
        <v>43</v>
      </c>
      <c r="I475" s="35"/>
      <c r="J475" s="56">
        <v>0</v>
      </c>
      <c r="K475" s="49">
        <f>_xlfn.IFNA(VLOOKUP($I475,'ประกาศราคาZ-Makro'!$A:$K,4,FALSE),0)</f>
        <v>0</v>
      </c>
      <c r="L475" s="47">
        <v>17</v>
      </c>
      <c r="M475" s="59">
        <v>17</v>
      </c>
      <c r="N475" s="50">
        <f t="shared" si="1301"/>
        <v>0</v>
      </c>
      <c r="O475" s="49">
        <f>_xlfn.IFNA(VLOOKUP($I475,'ประกาศราคาZ-Makro'!$A:$K,5,FALSE),0)</f>
        <v>0</v>
      </c>
      <c r="P475" s="47">
        <v>0</v>
      </c>
      <c r="Q475" s="59">
        <v>0</v>
      </c>
      <c r="R475" s="50">
        <f t="shared" si="1304"/>
        <v>0</v>
      </c>
      <c r="S475" s="49">
        <f>_xlfn.IFNA(VLOOKUP($I475,'ประกาศราคาZ-Makro'!$A:$K,6,FALSE),0)</f>
        <v>0</v>
      </c>
      <c r="T475" s="47">
        <v>0</v>
      </c>
      <c r="U475" s="59">
        <v>0</v>
      </c>
      <c r="V475" s="50">
        <f t="shared" si="1307"/>
        <v>0</v>
      </c>
      <c r="W475" s="49">
        <f>_xlfn.IFNA(VLOOKUP($I475,'ประกาศราคาZ-Makro'!$A:$K,7,FALSE),0)</f>
        <v>0</v>
      </c>
      <c r="X475" s="47">
        <v>0</v>
      </c>
      <c r="Y475" s="59">
        <v>0</v>
      </c>
      <c r="Z475" s="50">
        <f t="shared" si="1302"/>
        <v>0</v>
      </c>
      <c r="AA475" s="49">
        <f>_xlfn.IFNA(VLOOKUP($I475,'ประกาศราคาZ-Makro'!$A:$K,8,FALSE),0)</f>
        <v>0</v>
      </c>
      <c r="AB475" s="47">
        <v>0</v>
      </c>
      <c r="AC475" s="59">
        <v>0</v>
      </c>
      <c r="AD475" s="50">
        <f t="shared" si="1303"/>
        <v>0</v>
      </c>
      <c r="AE475" s="49">
        <f>_xlfn.IFNA(VLOOKUP($I475,'ประกาศราคาZ-Makro'!$A:$K,9,FALSE),0)</f>
        <v>0</v>
      </c>
      <c r="AF475" s="47">
        <v>0</v>
      </c>
      <c r="AG475" s="59">
        <v>0</v>
      </c>
      <c r="AH475" s="50">
        <f t="shared" si="1305"/>
        <v>0</v>
      </c>
      <c r="AI475" s="49">
        <f>_xlfn.IFNA(VLOOKUP($I475,'ประกาศราคาZ-Makro'!$A:$K,9,FALSE),0)</f>
        <v>0</v>
      </c>
      <c r="AJ475" s="47"/>
      <c r="AK475" s="59"/>
      <c r="AL475" s="50">
        <f t="shared" si="1432"/>
        <v>0</v>
      </c>
      <c r="AM475" s="49">
        <f>_xlfn.IFNA(VLOOKUP($I475,'ประกาศราคาZ-Makro'!$A:$K,10,FALSE),0)</f>
        <v>0</v>
      </c>
      <c r="AN475" s="47">
        <v>0</v>
      </c>
      <c r="AO475" s="36">
        <v>0</v>
      </c>
      <c r="AP475" s="72">
        <f t="shared" si="1459"/>
        <v>0</v>
      </c>
      <c r="AQ475" s="49">
        <f>_xlfn.IFNA(VLOOKUP($I475,'ประกาศราคาZ-Makro'!$A:$K,11,FALSE),0)</f>
        <v>0</v>
      </c>
      <c r="AR475" s="47">
        <v>0</v>
      </c>
      <c r="AS475" s="59">
        <v>0</v>
      </c>
      <c r="AT475" s="50">
        <f t="shared" si="1306"/>
        <v>0</v>
      </c>
      <c r="AU475" s="49">
        <f>_xlfn.IFNA(VLOOKUP($I475,'ประกาศราคาZ-Makro'!$A:$L,12,FALSE),0)</f>
        <v>0</v>
      </c>
      <c r="AV475" s="47">
        <v>0</v>
      </c>
      <c r="AW475" s="59">
        <v>0</v>
      </c>
      <c r="AX475" s="50">
        <f t="shared" si="1223"/>
        <v>0</v>
      </c>
      <c r="AY475" s="49">
        <f>_xlfn.IFNA(VLOOKUP($I475,'ประกาศราคาZ-Makro'!$A:$M,13,FALSE),0)</f>
        <v>0</v>
      </c>
      <c r="AZ475" s="47">
        <v>0</v>
      </c>
      <c r="BA475" s="59">
        <v>0</v>
      </c>
      <c r="BB475" s="50">
        <f t="shared" si="1422"/>
        <v>0</v>
      </c>
      <c r="BC475" s="76"/>
      <c r="BD475" s="2"/>
    </row>
    <row r="476" spans="1:56" x14ac:dyDescent="0.4">
      <c r="A476" s="2" t="s">
        <v>1038</v>
      </c>
      <c r="B476" s="2" t="s">
        <v>1035</v>
      </c>
      <c r="C476" s="2" t="s">
        <v>1049</v>
      </c>
      <c r="D476" s="2" t="s">
        <v>1053</v>
      </c>
      <c r="E476" s="45" t="s">
        <v>502</v>
      </c>
      <c r="F476" s="46" t="s">
        <v>497</v>
      </c>
      <c r="G476" s="37" t="s">
        <v>503</v>
      </c>
      <c r="H476" s="34" t="s">
        <v>43</v>
      </c>
      <c r="I476" s="35"/>
      <c r="J476" s="56">
        <v>0</v>
      </c>
      <c r="K476" s="49">
        <f>_xlfn.IFNA(VLOOKUP($I476,'ประกาศราคาZ-Makro'!$A:$K,4,FALSE),0)</f>
        <v>0</v>
      </c>
      <c r="L476" s="47">
        <v>17</v>
      </c>
      <c r="M476" s="59">
        <v>17</v>
      </c>
      <c r="N476" s="50">
        <f t="shared" si="1301"/>
        <v>0</v>
      </c>
      <c r="O476" s="49">
        <f>_xlfn.IFNA(VLOOKUP($I476,'ประกาศราคาZ-Makro'!$A:$K,5,FALSE),0)</f>
        <v>0</v>
      </c>
      <c r="P476" s="47">
        <v>0</v>
      </c>
      <c r="Q476" s="59">
        <v>0</v>
      </c>
      <c r="R476" s="50">
        <f t="shared" si="1304"/>
        <v>0</v>
      </c>
      <c r="S476" s="49">
        <f>_xlfn.IFNA(VLOOKUP($I476,'ประกาศราคาZ-Makro'!$A:$K,6,FALSE),0)</f>
        <v>0</v>
      </c>
      <c r="T476" s="47">
        <v>15</v>
      </c>
      <c r="U476" s="59">
        <v>15</v>
      </c>
      <c r="V476" s="50">
        <f t="shared" si="1307"/>
        <v>0</v>
      </c>
      <c r="W476" s="49">
        <f>_xlfn.IFNA(VLOOKUP($I476,'ประกาศราคาZ-Makro'!$A:$K,7,FALSE),0)</f>
        <v>0</v>
      </c>
      <c r="X476" s="47">
        <v>15</v>
      </c>
      <c r="Y476" s="59">
        <v>15</v>
      </c>
      <c r="Z476" s="50">
        <f t="shared" si="1302"/>
        <v>0</v>
      </c>
      <c r="AA476" s="49">
        <f>_xlfn.IFNA(VLOOKUP($I476,'ประกาศราคาZ-Makro'!$A:$K,8,FALSE),0)</f>
        <v>0</v>
      </c>
      <c r="AB476" s="47">
        <v>15</v>
      </c>
      <c r="AC476" s="59">
        <v>15</v>
      </c>
      <c r="AD476" s="50">
        <f t="shared" si="1303"/>
        <v>0</v>
      </c>
      <c r="AE476" s="49">
        <f>_xlfn.IFNA(VLOOKUP($I476,'ประกาศราคาZ-Makro'!$A:$K,9,FALSE),0)</f>
        <v>0</v>
      </c>
      <c r="AF476" s="47">
        <v>0</v>
      </c>
      <c r="AG476" s="59">
        <v>0</v>
      </c>
      <c r="AH476" s="50">
        <f t="shared" si="1305"/>
        <v>0</v>
      </c>
      <c r="AI476" s="49">
        <f>_xlfn.IFNA(VLOOKUP($I476,'ประกาศราคาZ-Makro'!$A:$K,9,FALSE),0)</f>
        <v>0</v>
      </c>
      <c r="AJ476" s="47"/>
      <c r="AK476" s="59"/>
      <c r="AL476" s="50">
        <f t="shared" si="1432"/>
        <v>0</v>
      </c>
      <c r="AM476" s="49">
        <f>_xlfn.IFNA(VLOOKUP($I476,'ประกาศราคาZ-Makro'!$A:$K,10,FALSE),0)</f>
        <v>0</v>
      </c>
      <c r="AN476" s="47">
        <v>0</v>
      </c>
      <c r="AO476" s="36">
        <v>0</v>
      </c>
      <c r="AP476" s="72">
        <f t="shared" si="1459"/>
        <v>0</v>
      </c>
      <c r="AQ476" s="49">
        <f>_xlfn.IFNA(VLOOKUP($I476,'ประกาศราคาZ-Makro'!$A:$K,11,FALSE),0)</f>
        <v>0</v>
      </c>
      <c r="AR476" s="47">
        <v>0</v>
      </c>
      <c r="AS476" s="59">
        <v>0</v>
      </c>
      <c r="AT476" s="50">
        <f t="shared" si="1306"/>
        <v>0</v>
      </c>
      <c r="AU476" s="49">
        <f>_xlfn.IFNA(VLOOKUP($I476,'ประกาศราคาZ-Makro'!$A:$L,12,FALSE),0)</f>
        <v>0</v>
      </c>
      <c r="AV476" s="47">
        <v>9</v>
      </c>
      <c r="AW476" s="59">
        <v>9</v>
      </c>
      <c r="AX476" s="50">
        <f t="shared" si="1223"/>
        <v>0</v>
      </c>
      <c r="AY476" s="49">
        <f>_xlfn.IFNA(VLOOKUP($I476,'ประกาศราคาZ-Makro'!$A:$M,13,FALSE),0)</f>
        <v>0</v>
      </c>
      <c r="AZ476" s="47">
        <v>9</v>
      </c>
      <c r="BA476" s="59">
        <v>9</v>
      </c>
      <c r="BB476" s="50">
        <f t="shared" si="1422"/>
        <v>0</v>
      </c>
      <c r="BC476" s="76"/>
      <c r="BD476" s="2"/>
    </row>
    <row r="477" spans="1:56" x14ac:dyDescent="0.4">
      <c r="A477" s="2" t="s">
        <v>1038</v>
      </c>
      <c r="B477" s="2" t="s">
        <v>1035</v>
      </c>
      <c r="C477" s="2" t="s">
        <v>1049</v>
      </c>
      <c r="D477" s="2" t="s">
        <v>1053</v>
      </c>
      <c r="E477" s="45" t="s">
        <v>504</v>
      </c>
      <c r="F477" s="46" t="s">
        <v>497</v>
      </c>
      <c r="G477" s="42" t="s">
        <v>505</v>
      </c>
      <c r="H477" s="34" t="s">
        <v>43</v>
      </c>
      <c r="I477" s="35"/>
      <c r="J477" s="56"/>
      <c r="K477" s="49">
        <f>_xlfn.IFNA(VLOOKUP($I477,'ประกาศราคาZ-Makro'!$A:$K,4,FALSE),0)</f>
        <v>0</v>
      </c>
      <c r="L477" s="47">
        <v>0</v>
      </c>
      <c r="M477" s="59">
        <v>0</v>
      </c>
      <c r="N477" s="50">
        <f t="shared" si="1301"/>
        <v>0</v>
      </c>
      <c r="O477" s="49">
        <f>_xlfn.IFNA(VLOOKUP($I477,'ประกาศราคาZ-Makro'!$A:$K,5,FALSE),0)</f>
        <v>0</v>
      </c>
      <c r="P477" s="47">
        <v>0</v>
      </c>
      <c r="Q477" s="59">
        <v>0</v>
      </c>
      <c r="R477" s="50">
        <f t="shared" si="1304"/>
        <v>0</v>
      </c>
      <c r="S477" s="49">
        <f>_xlfn.IFNA(VLOOKUP($I477,'ประกาศราคาZ-Makro'!$A:$K,6,FALSE),0)</f>
        <v>0</v>
      </c>
      <c r="T477" s="47">
        <v>0</v>
      </c>
      <c r="U477" s="59">
        <v>0</v>
      </c>
      <c r="V477" s="50">
        <f t="shared" si="1307"/>
        <v>0</v>
      </c>
      <c r="W477" s="49">
        <f>_xlfn.IFNA(VLOOKUP($I477,'ประกาศราคาZ-Makro'!$A:$K,7,FALSE),0)</f>
        <v>0</v>
      </c>
      <c r="X477" s="47">
        <v>0</v>
      </c>
      <c r="Y477" s="59">
        <v>0</v>
      </c>
      <c r="Z477" s="50">
        <f t="shared" si="1302"/>
        <v>0</v>
      </c>
      <c r="AA477" s="49">
        <f>_xlfn.IFNA(VLOOKUP($I477,'ประกาศราคาZ-Makro'!$A:$K,8,FALSE),0)</f>
        <v>0</v>
      </c>
      <c r="AB477" s="47">
        <v>0</v>
      </c>
      <c r="AC477" s="59">
        <v>0</v>
      </c>
      <c r="AD477" s="50">
        <f t="shared" si="1303"/>
        <v>0</v>
      </c>
      <c r="AE477" s="49">
        <f>_xlfn.IFNA(VLOOKUP($I477,'ประกาศราคาZ-Makro'!$A:$K,9,FALSE),0)</f>
        <v>0</v>
      </c>
      <c r="AF477" s="47">
        <v>0</v>
      </c>
      <c r="AG477" s="59">
        <v>0</v>
      </c>
      <c r="AH477" s="50">
        <f t="shared" si="1305"/>
        <v>0</v>
      </c>
      <c r="AI477" s="49">
        <f>_xlfn.IFNA(VLOOKUP($I477,'ประกาศราคาZ-Makro'!$A:$K,9,FALSE),0)</f>
        <v>0</v>
      </c>
      <c r="AJ477" s="47"/>
      <c r="AK477" s="59"/>
      <c r="AL477" s="50">
        <f t="shared" si="1432"/>
        <v>0</v>
      </c>
      <c r="AM477" s="49">
        <f>_xlfn.IFNA(VLOOKUP($I477,'ประกาศราคาZ-Makro'!$A:$K,10,FALSE),0)</f>
        <v>0</v>
      </c>
      <c r="AN477" s="47">
        <v>18</v>
      </c>
      <c r="AO477" s="36">
        <v>18</v>
      </c>
      <c r="AP477" s="72">
        <f t="shared" si="1459"/>
        <v>0</v>
      </c>
      <c r="AQ477" s="49">
        <f>_xlfn.IFNA(VLOOKUP($I477,'ประกาศราคาZ-Makro'!$A:$K,11,FALSE),0)</f>
        <v>0</v>
      </c>
      <c r="AR477" s="47">
        <v>0</v>
      </c>
      <c r="AS477" s="59">
        <v>0</v>
      </c>
      <c r="AT477" s="50">
        <f t="shared" si="1306"/>
        <v>0</v>
      </c>
      <c r="AU477" s="49">
        <f>_xlfn.IFNA(VLOOKUP($I477,'ประกาศราคาZ-Makro'!$A:$L,12,FALSE),0)</f>
        <v>0</v>
      </c>
      <c r="AV477" s="47">
        <v>0</v>
      </c>
      <c r="AW477" s="59">
        <v>0</v>
      </c>
      <c r="AX477" s="50">
        <f t="shared" si="1223"/>
        <v>0</v>
      </c>
      <c r="AY477" s="49">
        <f>_xlfn.IFNA(VLOOKUP($I477,'ประกาศราคาZ-Makro'!$A:$M,13,FALSE),0)</f>
        <v>0</v>
      </c>
      <c r="AZ477" s="47">
        <v>0</v>
      </c>
      <c r="BA477" s="59">
        <v>0</v>
      </c>
      <c r="BB477" s="50">
        <f t="shared" si="1422"/>
        <v>0</v>
      </c>
      <c r="BC477" s="76"/>
      <c r="BD477" s="2"/>
    </row>
    <row r="478" spans="1:56" x14ac:dyDescent="0.4">
      <c r="A478" s="2" t="s">
        <v>1038</v>
      </c>
      <c r="B478" s="2" t="s">
        <v>1035</v>
      </c>
      <c r="C478" s="2" t="s">
        <v>1049</v>
      </c>
      <c r="D478" s="2" t="s">
        <v>1053</v>
      </c>
      <c r="E478" s="45" t="s">
        <v>506</v>
      </c>
      <c r="F478" s="46" t="s">
        <v>507</v>
      </c>
      <c r="G478" s="41" t="s">
        <v>508</v>
      </c>
      <c r="H478" s="34" t="s">
        <v>43</v>
      </c>
      <c r="I478" s="35" t="s">
        <v>513</v>
      </c>
      <c r="J478" s="56" t="s">
        <v>958</v>
      </c>
      <c r="K478" s="49">
        <f>_xlfn.IFNA(VLOOKUP($I478,'ประกาศราคาZ-Makro'!$A:$K,4,FALSE),0)</f>
        <v>0</v>
      </c>
      <c r="L478" s="47">
        <v>50</v>
      </c>
      <c r="M478" s="59">
        <v>50</v>
      </c>
      <c r="N478" s="50">
        <f t="shared" si="1301"/>
        <v>0</v>
      </c>
      <c r="O478" s="49">
        <f>_xlfn.IFNA(VLOOKUP($I478,'ประกาศราคาZ-Makro'!$A:$K,5,FALSE),0)</f>
        <v>0</v>
      </c>
      <c r="P478" s="47">
        <v>49</v>
      </c>
      <c r="Q478" s="59">
        <v>49</v>
      </c>
      <c r="R478" s="50">
        <f t="shared" si="1304"/>
        <v>0</v>
      </c>
      <c r="S478" s="49">
        <f>_xlfn.IFNA(VLOOKUP($I478,'ประกาศราคาZ-Makro'!$A:$K,6,FALSE),0)</f>
        <v>0</v>
      </c>
      <c r="T478" s="47">
        <v>50</v>
      </c>
      <c r="U478" s="59">
        <v>50</v>
      </c>
      <c r="V478" s="50">
        <f t="shared" si="1307"/>
        <v>0</v>
      </c>
      <c r="W478" s="49">
        <f>_xlfn.IFNA(VLOOKUP($I478,'ประกาศราคาZ-Makro'!$A:$K,7,FALSE),0)</f>
        <v>0</v>
      </c>
      <c r="X478" s="47">
        <v>41</v>
      </c>
      <c r="Y478" s="59">
        <v>41</v>
      </c>
      <c r="Z478" s="50">
        <f t="shared" si="1302"/>
        <v>0</v>
      </c>
      <c r="AA478" s="49">
        <f>_xlfn.IFNA(VLOOKUP($I478,'ประกาศราคาZ-Makro'!$A:$K,8,FALSE),0)</f>
        <v>0</v>
      </c>
      <c r="AB478" s="47">
        <v>41</v>
      </c>
      <c r="AC478" s="59">
        <v>41</v>
      </c>
      <c r="AD478" s="50">
        <f t="shared" si="1303"/>
        <v>0</v>
      </c>
      <c r="AE478" s="49">
        <f>_xlfn.IFNA(VLOOKUP($I478,'ประกาศราคาZ-Makro'!$A:$K,9,FALSE),0)</f>
        <v>0</v>
      </c>
      <c r="AF478" s="47">
        <v>29</v>
      </c>
      <c r="AG478" s="59">
        <v>29</v>
      </c>
      <c r="AH478" s="50">
        <f t="shared" si="1305"/>
        <v>0</v>
      </c>
      <c r="AI478" s="49">
        <f>_xlfn.IFNA(VLOOKUP($I478,'ประกาศราคาZ-Makro'!$A:$K,9,FALSE),0)</f>
        <v>0</v>
      </c>
      <c r="AJ478" s="47"/>
      <c r="AK478" s="59"/>
      <c r="AL478" s="50">
        <f t="shared" si="1432"/>
        <v>0</v>
      </c>
      <c r="AM478" s="49">
        <f>_xlfn.IFNA(VLOOKUP($I478,'ประกาศราคาZ-Makro'!$A:$K,10,FALSE),0)</f>
        <v>0</v>
      </c>
      <c r="AN478" s="47">
        <v>70</v>
      </c>
      <c r="AO478" s="36">
        <v>70</v>
      </c>
      <c r="AP478" s="72">
        <f t="shared" si="1459"/>
        <v>0</v>
      </c>
      <c r="AQ478" s="49">
        <f>_xlfn.IFNA(VLOOKUP($I478,'ประกาศราคาZ-Makro'!$A:$K,11,FALSE),0)</f>
        <v>0</v>
      </c>
      <c r="AR478" s="47">
        <v>74</v>
      </c>
      <c r="AS478" s="59">
        <v>76</v>
      </c>
      <c r="AT478" s="50">
        <f t="shared" si="1306"/>
        <v>2</v>
      </c>
      <c r="AU478" s="49">
        <f>_xlfn.IFNA(VLOOKUP($I478,'ประกาศราคาZ-Makro'!$A:$L,12,FALSE),0)</f>
        <v>0</v>
      </c>
      <c r="AV478" s="47">
        <v>50</v>
      </c>
      <c r="AW478" s="59">
        <v>50</v>
      </c>
      <c r="AX478" s="50">
        <f t="shared" si="1223"/>
        <v>0</v>
      </c>
      <c r="AY478" s="49">
        <f>_xlfn.IFNA(VLOOKUP($I478,'ประกาศราคาZ-Makro'!$A:$M,13,FALSE),0)</f>
        <v>0</v>
      </c>
      <c r="AZ478" s="47">
        <v>50</v>
      </c>
      <c r="BA478" s="59">
        <v>50</v>
      </c>
      <c r="BB478" s="50">
        <f t="shared" si="1422"/>
        <v>0</v>
      </c>
      <c r="BC478" s="76"/>
      <c r="BD478" s="2"/>
    </row>
    <row r="479" spans="1:56" x14ac:dyDescent="0.4">
      <c r="A479" s="2" t="s">
        <v>1038</v>
      </c>
      <c r="B479" s="2" t="s">
        <v>1035</v>
      </c>
      <c r="C479" s="2" t="s">
        <v>1049</v>
      </c>
      <c r="D479" s="2" t="s">
        <v>1053</v>
      </c>
      <c r="E479" s="45" t="s">
        <v>800</v>
      </c>
      <c r="F479" s="46"/>
      <c r="G479" s="42" t="s">
        <v>801</v>
      </c>
      <c r="H479" s="48" t="s">
        <v>43</v>
      </c>
      <c r="I479" s="35"/>
      <c r="J479" s="56">
        <v>0</v>
      </c>
      <c r="K479" s="49">
        <f>_xlfn.IFNA(VLOOKUP($I479,'ประกาศราคาZ-Makro'!$A:$K,4,FALSE),0)</f>
        <v>0</v>
      </c>
      <c r="L479" s="47">
        <v>50</v>
      </c>
      <c r="M479" s="63">
        <v>50</v>
      </c>
      <c r="N479" s="50">
        <f t="shared" si="1301"/>
        <v>0</v>
      </c>
      <c r="O479" s="49">
        <f>_xlfn.IFNA(VLOOKUP($I479,'ประกาศราคาZ-Makro'!$A:$K,5,FALSE),0)</f>
        <v>0</v>
      </c>
      <c r="P479" s="47">
        <v>0</v>
      </c>
      <c r="Q479" s="63">
        <v>0</v>
      </c>
      <c r="R479" s="50">
        <f t="shared" si="1304"/>
        <v>0</v>
      </c>
      <c r="S479" s="49">
        <f>_xlfn.IFNA(VLOOKUP($I479,'ประกาศราคาZ-Makro'!$A:$K,6,FALSE),0)</f>
        <v>0</v>
      </c>
      <c r="T479" s="47">
        <v>15</v>
      </c>
      <c r="U479" s="63">
        <v>15</v>
      </c>
      <c r="V479" s="50">
        <f t="shared" si="1307"/>
        <v>0</v>
      </c>
      <c r="W479" s="49">
        <f>_xlfn.IFNA(VLOOKUP($I479,'ประกาศราคาZ-Makro'!$A:$K,7,FALSE),0)</f>
        <v>0</v>
      </c>
      <c r="X479" s="47">
        <v>0</v>
      </c>
      <c r="Y479" s="63">
        <v>0</v>
      </c>
      <c r="Z479" s="50">
        <f t="shared" si="1302"/>
        <v>0</v>
      </c>
      <c r="AA479" s="49">
        <f>_xlfn.IFNA(VLOOKUP($I479,'ประกาศราคาZ-Makro'!$A:$K,8,FALSE),0)</f>
        <v>0</v>
      </c>
      <c r="AB479" s="47">
        <v>0</v>
      </c>
      <c r="AC479" s="63">
        <v>0</v>
      </c>
      <c r="AD479" s="50">
        <f t="shared" si="1303"/>
        <v>0</v>
      </c>
      <c r="AE479" s="49">
        <f>_xlfn.IFNA(VLOOKUP($I479,'ประกาศราคาZ-Makro'!$A:$K,9,FALSE),0)</f>
        <v>0</v>
      </c>
      <c r="AF479" s="47">
        <v>0</v>
      </c>
      <c r="AG479" s="63">
        <v>0</v>
      </c>
      <c r="AH479" s="50">
        <f t="shared" si="1305"/>
        <v>0</v>
      </c>
      <c r="AI479" s="49">
        <f>_xlfn.IFNA(VLOOKUP($I479,'ประกาศราคาZ-Makro'!$A:$K,9,FALSE),0)</f>
        <v>0</v>
      </c>
      <c r="AJ479" s="47"/>
      <c r="AK479" s="63"/>
      <c r="AL479" s="50">
        <f t="shared" si="1432"/>
        <v>0</v>
      </c>
      <c r="AM479" s="49">
        <f>_xlfn.IFNA(VLOOKUP($I479,'ประกาศราคาZ-Makro'!$A:$K,10,FALSE),0)</f>
        <v>0</v>
      </c>
      <c r="AN479" s="47">
        <v>70</v>
      </c>
      <c r="AO479" s="36">
        <v>70</v>
      </c>
      <c r="AP479" s="72">
        <f t="shared" si="1459"/>
        <v>0</v>
      </c>
      <c r="AQ479" s="49">
        <f>_xlfn.IFNA(VLOOKUP($I479,'ประกาศราคาZ-Makro'!$A:$K,11,FALSE),0)</f>
        <v>0</v>
      </c>
      <c r="AR479" s="47" t="s">
        <v>1874</v>
      </c>
      <c r="AS479" s="63" t="s">
        <v>1874</v>
      </c>
      <c r="AT479" s="50">
        <f t="shared" si="1306"/>
        <v>0</v>
      </c>
      <c r="AU479" s="49">
        <f>_xlfn.IFNA(VLOOKUP($I479,'ประกาศราคาZ-Makro'!$A:$L,12,FALSE),0)</f>
        <v>0</v>
      </c>
      <c r="AV479" s="47">
        <v>0</v>
      </c>
      <c r="AW479" s="63">
        <v>0</v>
      </c>
      <c r="AX479" s="50">
        <f t="shared" si="1223"/>
        <v>0</v>
      </c>
      <c r="AY479" s="49">
        <f>_xlfn.IFNA(VLOOKUP($I479,'ประกาศราคาZ-Makro'!$A:$M,13,FALSE),0)</f>
        <v>0</v>
      </c>
      <c r="AZ479" s="47">
        <v>0</v>
      </c>
      <c r="BA479" s="63">
        <v>0</v>
      </c>
      <c r="BB479" s="50">
        <f t="shared" si="1422"/>
        <v>0</v>
      </c>
      <c r="BC479" s="76"/>
      <c r="BD479" s="2"/>
    </row>
    <row r="480" spans="1:56" x14ac:dyDescent="0.4">
      <c r="A480" s="2" t="s">
        <v>1038</v>
      </c>
      <c r="B480" s="2" t="s">
        <v>1035</v>
      </c>
      <c r="C480" s="2" t="s">
        <v>1049</v>
      </c>
      <c r="D480" s="2" t="s">
        <v>1053</v>
      </c>
      <c r="E480" s="45" t="s">
        <v>509</v>
      </c>
      <c r="F480" s="46" t="s">
        <v>507</v>
      </c>
      <c r="G480" s="37" t="s">
        <v>510</v>
      </c>
      <c r="H480" s="34" t="s">
        <v>43</v>
      </c>
      <c r="I480" s="35"/>
      <c r="J480" s="56">
        <v>0</v>
      </c>
      <c r="K480" s="49">
        <f>_xlfn.IFNA(VLOOKUP($I480,'ประกาศราคาZ-Makro'!$A:$K,4,FALSE),0)</f>
        <v>0</v>
      </c>
      <c r="L480" s="47">
        <v>50</v>
      </c>
      <c r="M480" s="59">
        <v>50</v>
      </c>
      <c r="N480" s="50">
        <f t="shared" si="1301"/>
        <v>0</v>
      </c>
      <c r="O480" s="49">
        <f>_xlfn.IFNA(VLOOKUP($I480,'ประกาศราคาZ-Makro'!$A:$K,5,FALSE),0)</f>
        <v>0</v>
      </c>
      <c r="P480" s="47">
        <v>0</v>
      </c>
      <c r="Q480" s="59">
        <v>0</v>
      </c>
      <c r="R480" s="50">
        <f t="shared" si="1304"/>
        <v>0</v>
      </c>
      <c r="S480" s="49">
        <f>_xlfn.IFNA(VLOOKUP($I480,'ประกาศราคาZ-Makro'!$A:$K,6,FALSE),0)</f>
        <v>0</v>
      </c>
      <c r="T480" s="47">
        <v>0</v>
      </c>
      <c r="U480" s="59">
        <v>0</v>
      </c>
      <c r="V480" s="50">
        <f t="shared" si="1307"/>
        <v>0</v>
      </c>
      <c r="W480" s="49">
        <f>_xlfn.IFNA(VLOOKUP($I480,'ประกาศราคาZ-Makro'!$A:$K,7,FALSE),0)</f>
        <v>0</v>
      </c>
      <c r="X480" s="47">
        <v>0</v>
      </c>
      <c r="Y480" s="59">
        <v>0</v>
      </c>
      <c r="Z480" s="50">
        <f t="shared" si="1302"/>
        <v>0</v>
      </c>
      <c r="AA480" s="49">
        <f>_xlfn.IFNA(VLOOKUP($I480,'ประกาศราคาZ-Makro'!$A:$K,8,FALSE),0)</f>
        <v>0</v>
      </c>
      <c r="AB480" s="47">
        <v>0</v>
      </c>
      <c r="AC480" s="59">
        <v>0</v>
      </c>
      <c r="AD480" s="50">
        <f t="shared" si="1303"/>
        <v>0</v>
      </c>
      <c r="AE480" s="49">
        <f>_xlfn.IFNA(VLOOKUP($I480,'ประกาศราคาZ-Makro'!$A:$K,9,FALSE),0)</f>
        <v>0</v>
      </c>
      <c r="AF480" s="47">
        <v>0</v>
      </c>
      <c r="AG480" s="59">
        <v>0</v>
      </c>
      <c r="AH480" s="50">
        <f t="shared" si="1305"/>
        <v>0</v>
      </c>
      <c r="AI480" s="49">
        <f>_xlfn.IFNA(VLOOKUP($I480,'ประกาศราคาZ-Makro'!$A:$K,9,FALSE),0)</f>
        <v>0</v>
      </c>
      <c r="AJ480" s="47"/>
      <c r="AK480" s="59"/>
      <c r="AL480" s="50">
        <f t="shared" si="1432"/>
        <v>0</v>
      </c>
      <c r="AM480" s="49">
        <f>_xlfn.IFNA(VLOOKUP($I480,'ประกาศราคาZ-Makro'!$A:$K,10,FALSE),0)</f>
        <v>0</v>
      </c>
      <c r="AN480" s="47">
        <v>0</v>
      </c>
      <c r="AO480" s="36">
        <v>0</v>
      </c>
      <c r="AP480" s="72">
        <f t="shared" si="1459"/>
        <v>0</v>
      </c>
      <c r="AQ480" s="49">
        <f>_xlfn.IFNA(VLOOKUP($I480,'ประกาศราคาZ-Makro'!$A:$K,11,FALSE),0)</f>
        <v>0</v>
      </c>
      <c r="AR480" s="47">
        <v>0</v>
      </c>
      <c r="AS480" s="59">
        <v>0</v>
      </c>
      <c r="AT480" s="50">
        <f t="shared" si="1306"/>
        <v>0</v>
      </c>
      <c r="AU480" s="49">
        <f>_xlfn.IFNA(VLOOKUP($I480,'ประกาศราคาZ-Makro'!$A:$L,12,FALSE),0)</f>
        <v>0</v>
      </c>
      <c r="AV480" s="47">
        <v>0</v>
      </c>
      <c r="AW480" s="59">
        <v>0</v>
      </c>
      <c r="AX480" s="50">
        <f t="shared" si="1223"/>
        <v>0</v>
      </c>
      <c r="AY480" s="49">
        <f>_xlfn.IFNA(VLOOKUP($I480,'ประกาศราคาZ-Makro'!$A:$M,13,FALSE),0)</f>
        <v>0</v>
      </c>
      <c r="AZ480" s="47">
        <v>0</v>
      </c>
      <c r="BA480" s="59">
        <v>0</v>
      </c>
      <c r="BB480" s="50">
        <f t="shared" si="1422"/>
        <v>0</v>
      </c>
      <c r="BC480" s="76"/>
      <c r="BD480" s="2"/>
    </row>
    <row r="481" spans="1:56" x14ac:dyDescent="0.4">
      <c r="A481" s="2" t="s">
        <v>1038</v>
      </c>
      <c r="B481" s="2" t="s">
        <v>1035</v>
      </c>
      <c r="C481" s="2" t="s">
        <v>1049</v>
      </c>
      <c r="D481" s="2" t="s">
        <v>1053</v>
      </c>
      <c r="E481" s="45" t="s">
        <v>511</v>
      </c>
      <c r="F481" s="46" t="s">
        <v>507</v>
      </c>
      <c r="G481" s="42" t="s">
        <v>512</v>
      </c>
      <c r="H481" s="34" t="s">
        <v>43</v>
      </c>
      <c r="I481" s="35"/>
      <c r="J481" s="56"/>
      <c r="K481" s="49">
        <f>_xlfn.IFNA(VLOOKUP($I481,'ประกาศราคาZ-Makro'!$A:$K,4,FALSE),0)</f>
        <v>0</v>
      </c>
      <c r="L481" s="47">
        <v>0</v>
      </c>
      <c r="M481" s="59">
        <v>0</v>
      </c>
      <c r="N481" s="50">
        <f t="shared" si="1301"/>
        <v>0</v>
      </c>
      <c r="O481" s="49">
        <f>_xlfn.IFNA(VLOOKUP($I481,'ประกาศราคาZ-Makro'!$A:$K,5,FALSE),0)</f>
        <v>0</v>
      </c>
      <c r="P481" s="47">
        <v>0</v>
      </c>
      <c r="Q481" s="59">
        <v>0</v>
      </c>
      <c r="R481" s="50">
        <f t="shared" si="1304"/>
        <v>0</v>
      </c>
      <c r="S481" s="49">
        <f>_xlfn.IFNA(VLOOKUP($I481,'ประกาศราคาZ-Makro'!$A:$K,6,FALSE),0)</f>
        <v>0</v>
      </c>
      <c r="T481" s="47">
        <v>0</v>
      </c>
      <c r="U481" s="59">
        <v>0</v>
      </c>
      <c r="V481" s="50">
        <f t="shared" si="1307"/>
        <v>0</v>
      </c>
      <c r="W481" s="49">
        <f>_xlfn.IFNA(VLOOKUP($I481,'ประกาศราคาZ-Makro'!$A:$K,7,FALSE),0)</f>
        <v>0</v>
      </c>
      <c r="X481" s="47">
        <v>0</v>
      </c>
      <c r="Y481" s="59">
        <v>0</v>
      </c>
      <c r="Z481" s="50">
        <f t="shared" si="1302"/>
        <v>0</v>
      </c>
      <c r="AA481" s="49">
        <f>_xlfn.IFNA(VLOOKUP($I481,'ประกาศราคาZ-Makro'!$A:$K,8,FALSE),0)</f>
        <v>0</v>
      </c>
      <c r="AB481" s="47">
        <v>0</v>
      </c>
      <c r="AC481" s="59">
        <v>0</v>
      </c>
      <c r="AD481" s="50">
        <f t="shared" si="1303"/>
        <v>0</v>
      </c>
      <c r="AE481" s="49">
        <f>_xlfn.IFNA(VLOOKUP($I481,'ประกาศราคาZ-Makro'!$A:$K,9,FALSE),0)</f>
        <v>0</v>
      </c>
      <c r="AF481" s="47">
        <v>0</v>
      </c>
      <c r="AG481" s="59">
        <v>0</v>
      </c>
      <c r="AH481" s="50">
        <f t="shared" si="1305"/>
        <v>0</v>
      </c>
      <c r="AI481" s="49">
        <f>_xlfn.IFNA(VLOOKUP($I481,'ประกาศราคาZ-Makro'!$A:$K,9,FALSE),0)</f>
        <v>0</v>
      </c>
      <c r="AJ481" s="47"/>
      <c r="AK481" s="59"/>
      <c r="AL481" s="50">
        <f t="shared" si="1432"/>
        <v>0</v>
      </c>
      <c r="AM481" s="49">
        <f>_xlfn.IFNA(VLOOKUP($I481,'ประกาศราคาZ-Makro'!$A:$K,10,FALSE),0)</f>
        <v>0</v>
      </c>
      <c r="AN481" s="47">
        <v>84</v>
      </c>
      <c r="AO481" s="36">
        <v>84</v>
      </c>
      <c r="AP481" s="72">
        <f t="shared" si="1459"/>
        <v>0</v>
      </c>
      <c r="AQ481" s="49">
        <f>_xlfn.IFNA(VLOOKUP($I481,'ประกาศราคาZ-Makro'!$A:$K,11,FALSE),0)</f>
        <v>0</v>
      </c>
      <c r="AR481" s="47">
        <v>0</v>
      </c>
      <c r="AS481" s="59">
        <v>0</v>
      </c>
      <c r="AT481" s="50">
        <f t="shared" si="1306"/>
        <v>0</v>
      </c>
      <c r="AU481" s="49">
        <f>_xlfn.IFNA(VLOOKUP($I481,'ประกาศราคาZ-Makro'!$A:$L,12,FALSE),0)</f>
        <v>0</v>
      </c>
      <c r="AV481" s="47">
        <v>0</v>
      </c>
      <c r="AW481" s="59">
        <v>0</v>
      </c>
      <c r="AX481" s="50">
        <f t="shared" si="1223"/>
        <v>0</v>
      </c>
      <c r="AY481" s="49">
        <f>_xlfn.IFNA(VLOOKUP($I481,'ประกาศราคาZ-Makro'!$A:$M,13,FALSE),0)</f>
        <v>0</v>
      </c>
      <c r="AZ481" s="47">
        <v>0</v>
      </c>
      <c r="BA481" s="59">
        <v>0</v>
      </c>
      <c r="BB481" s="50">
        <f t="shared" si="1422"/>
        <v>0</v>
      </c>
      <c r="BC481" s="76"/>
      <c r="BD481" s="2"/>
    </row>
    <row r="482" spans="1:56" x14ac:dyDescent="0.4">
      <c r="A482" s="2" t="s">
        <v>1038</v>
      </c>
      <c r="B482" s="2" t="s">
        <v>1035</v>
      </c>
      <c r="C482" s="2" t="s">
        <v>1049</v>
      </c>
      <c r="D482" s="2" t="s">
        <v>1053</v>
      </c>
      <c r="E482" s="45" t="s">
        <v>514</v>
      </c>
      <c r="F482" s="46" t="s">
        <v>507</v>
      </c>
      <c r="G482" s="37" t="s">
        <v>515</v>
      </c>
      <c r="H482" s="34" t="s">
        <v>43</v>
      </c>
      <c r="I482" s="35"/>
      <c r="J482" s="56">
        <v>0</v>
      </c>
      <c r="K482" s="49">
        <f>_xlfn.IFNA(VLOOKUP($I482,'ประกาศราคาZ-Makro'!$A:$K,4,FALSE),0)</f>
        <v>0</v>
      </c>
      <c r="L482" s="47">
        <v>50</v>
      </c>
      <c r="M482" s="36">
        <v>50</v>
      </c>
      <c r="N482" s="50">
        <f t="shared" si="1301"/>
        <v>0</v>
      </c>
      <c r="O482" s="49">
        <f>_xlfn.IFNA(VLOOKUP($I482,'ประกาศราคาZ-Makro'!$A:$K,5,FALSE),0)</f>
        <v>0</v>
      </c>
      <c r="P482" s="47">
        <v>0</v>
      </c>
      <c r="Q482" s="36">
        <v>0</v>
      </c>
      <c r="R482" s="50">
        <f t="shared" si="1304"/>
        <v>0</v>
      </c>
      <c r="S482" s="49">
        <f>_xlfn.IFNA(VLOOKUP($I482,'ประกาศราคาZ-Makro'!$A:$K,6,FALSE),0)</f>
        <v>0</v>
      </c>
      <c r="T482" s="47">
        <v>50</v>
      </c>
      <c r="U482" s="36">
        <v>50</v>
      </c>
      <c r="V482" s="50">
        <f t="shared" si="1307"/>
        <v>0</v>
      </c>
      <c r="W482" s="49">
        <f>_xlfn.IFNA(VLOOKUP($I482,'ประกาศราคาZ-Makro'!$A:$K,7,FALSE),0)</f>
        <v>0</v>
      </c>
      <c r="X482" s="47">
        <v>21</v>
      </c>
      <c r="Y482" s="36">
        <v>21</v>
      </c>
      <c r="Z482" s="50">
        <f t="shared" si="1302"/>
        <v>0</v>
      </c>
      <c r="AA482" s="49">
        <f>_xlfn.IFNA(VLOOKUP($I482,'ประกาศราคาZ-Makro'!$A:$K,8,FALSE),0)</f>
        <v>0</v>
      </c>
      <c r="AB482" s="47">
        <v>21</v>
      </c>
      <c r="AC482" s="36">
        <v>21</v>
      </c>
      <c r="AD482" s="50">
        <f t="shared" si="1303"/>
        <v>0</v>
      </c>
      <c r="AE482" s="49">
        <f>_xlfn.IFNA(VLOOKUP($I482,'ประกาศราคาZ-Makro'!$A:$K,9,FALSE),0)</f>
        <v>0</v>
      </c>
      <c r="AF482" s="47">
        <v>0</v>
      </c>
      <c r="AG482" s="36">
        <v>0</v>
      </c>
      <c r="AH482" s="50">
        <f t="shared" si="1305"/>
        <v>0</v>
      </c>
      <c r="AI482" s="49">
        <f>_xlfn.IFNA(VLOOKUP($I482,'ประกาศราคาZ-Makro'!$A:$K,9,FALSE),0)</f>
        <v>0</v>
      </c>
      <c r="AJ482" s="47"/>
      <c r="AK482" s="36"/>
      <c r="AL482" s="50">
        <f t="shared" si="1432"/>
        <v>0</v>
      </c>
      <c r="AM482" s="49">
        <f>_xlfn.IFNA(VLOOKUP($I482,'ประกาศราคาZ-Makro'!$A:$K,10,FALSE),0)</f>
        <v>0</v>
      </c>
      <c r="AN482" s="47">
        <v>0</v>
      </c>
      <c r="AO482" s="36">
        <v>0</v>
      </c>
      <c r="AP482" s="72">
        <f t="shared" si="1459"/>
        <v>0</v>
      </c>
      <c r="AQ482" s="49">
        <f>_xlfn.IFNA(VLOOKUP($I482,'ประกาศราคาZ-Makro'!$A:$K,11,FALSE),0)</f>
        <v>0</v>
      </c>
      <c r="AR482" s="47">
        <v>0</v>
      </c>
      <c r="AS482" s="36">
        <v>0</v>
      </c>
      <c r="AT482" s="50">
        <f t="shared" si="1306"/>
        <v>0</v>
      </c>
      <c r="AU482" s="49">
        <f>_xlfn.IFNA(VLOOKUP($I482,'ประกาศราคาZ-Makro'!$A:$L,12,FALSE),0)</f>
        <v>0</v>
      </c>
      <c r="AV482" s="47">
        <v>41</v>
      </c>
      <c r="AW482" s="36">
        <v>41</v>
      </c>
      <c r="AX482" s="50">
        <f t="shared" si="1223"/>
        <v>0</v>
      </c>
      <c r="AY482" s="49">
        <f>_xlfn.IFNA(VLOOKUP($I482,'ประกาศราคาZ-Makro'!$A:$M,13,FALSE),0)</f>
        <v>0</v>
      </c>
      <c r="AZ482" s="47">
        <v>39</v>
      </c>
      <c r="BA482" s="36">
        <v>39</v>
      </c>
      <c r="BB482" s="50">
        <f t="shared" si="1422"/>
        <v>0</v>
      </c>
      <c r="BC482" s="76"/>
      <c r="BD482" s="2"/>
    </row>
    <row r="483" spans="1:56" x14ac:dyDescent="0.4">
      <c r="A483" s="2" t="s">
        <v>1038</v>
      </c>
      <c r="B483" s="2" t="s">
        <v>1035</v>
      </c>
      <c r="C483" s="2" t="s">
        <v>1049</v>
      </c>
      <c r="D483" s="2" t="s">
        <v>1053</v>
      </c>
      <c r="E483" s="45" t="s">
        <v>516</v>
      </c>
      <c r="F483" s="46" t="s">
        <v>517</v>
      </c>
      <c r="G483" s="41" t="s">
        <v>518</v>
      </c>
      <c r="H483" s="34" t="s">
        <v>43</v>
      </c>
      <c r="I483" s="35" t="s">
        <v>523</v>
      </c>
      <c r="J483" s="56" t="s">
        <v>951</v>
      </c>
      <c r="K483" s="49">
        <f>_xlfn.IFNA(VLOOKUP($I483,'ประกาศราคาZ-Makro'!$A:$K,4,FALSE),0)</f>
        <v>0</v>
      </c>
      <c r="L483" s="47">
        <v>78</v>
      </c>
      <c r="M483" s="36">
        <v>78</v>
      </c>
      <c r="N483" s="50">
        <f t="shared" si="1301"/>
        <v>0</v>
      </c>
      <c r="O483" s="49">
        <f>_xlfn.IFNA(VLOOKUP($I483,'ประกาศราคาZ-Makro'!$A:$K,5,FALSE),0)</f>
        <v>0</v>
      </c>
      <c r="P483" s="47">
        <v>75</v>
      </c>
      <c r="Q483" s="36">
        <v>75</v>
      </c>
      <c r="R483" s="50">
        <f t="shared" si="1304"/>
        <v>0</v>
      </c>
      <c r="S483" s="49">
        <f>_xlfn.IFNA(VLOOKUP($I483,'ประกาศราคาZ-Makro'!$A:$K,6,FALSE),0)</f>
        <v>0</v>
      </c>
      <c r="T483" s="47">
        <v>72</v>
      </c>
      <c r="U483" s="36">
        <v>74</v>
      </c>
      <c r="V483" s="50">
        <f t="shared" si="1307"/>
        <v>2</v>
      </c>
      <c r="W483" s="49">
        <f>_xlfn.IFNA(VLOOKUP($I483,'ประกาศราคาZ-Makro'!$A:$K,7,FALSE),0)</f>
        <v>0</v>
      </c>
      <c r="X483" s="47">
        <v>71</v>
      </c>
      <c r="Y483" s="36">
        <v>71</v>
      </c>
      <c r="Z483" s="50">
        <f t="shared" si="1302"/>
        <v>0</v>
      </c>
      <c r="AA483" s="49">
        <f>_xlfn.IFNA(VLOOKUP($I483,'ประกาศราคาZ-Makro'!$A:$K,8,FALSE),0)</f>
        <v>0</v>
      </c>
      <c r="AB483" s="47">
        <v>71</v>
      </c>
      <c r="AC483" s="36">
        <v>71</v>
      </c>
      <c r="AD483" s="50">
        <f t="shared" si="1303"/>
        <v>0</v>
      </c>
      <c r="AE483" s="49">
        <f>_xlfn.IFNA(VLOOKUP($I483,'ประกาศราคาZ-Makro'!$A:$K,9,FALSE),0)</f>
        <v>0</v>
      </c>
      <c r="AF483" s="47">
        <v>75</v>
      </c>
      <c r="AG483" s="36">
        <v>75</v>
      </c>
      <c r="AH483" s="50">
        <f t="shared" si="1305"/>
        <v>0</v>
      </c>
      <c r="AI483" s="49">
        <f>_xlfn.IFNA(VLOOKUP($I483,'ประกาศราคาZ-Makro'!$A:$K,9,FALSE),0)</f>
        <v>0</v>
      </c>
      <c r="AJ483" s="47"/>
      <c r="AK483" s="36"/>
      <c r="AL483" s="50">
        <f t="shared" si="1432"/>
        <v>0</v>
      </c>
      <c r="AM483" s="49">
        <f>_xlfn.IFNA(VLOOKUP($I483,'ประกาศราคาZ-Makro'!$A:$K,10,FALSE),0)</f>
        <v>0</v>
      </c>
      <c r="AN483" s="47">
        <v>70</v>
      </c>
      <c r="AO483" s="36">
        <v>70</v>
      </c>
      <c r="AP483" s="72">
        <f t="shared" si="1459"/>
        <v>0</v>
      </c>
      <c r="AQ483" s="49">
        <f>_xlfn.IFNA(VLOOKUP($I483,'ประกาศราคาZ-Makro'!$A:$K,11,FALSE),0)</f>
        <v>0</v>
      </c>
      <c r="AR483" s="47">
        <v>72</v>
      </c>
      <c r="AS483" s="36">
        <v>74</v>
      </c>
      <c r="AT483" s="50">
        <f t="shared" si="1306"/>
        <v>2</v>
      </c>
      <c r="AU483" s="49">
        <f>_xlfn.IFNA(VLOOKUP($I483,'ประกาศราคาZ-Makro'!$A:$L,12,FALSE),0)</f>
        <v>0</v>
      </c>
      <c r="AV483" s="47">
        <v>72</v>
      </c>
      <c r="AW483" s="36">
        <v>74</v>
      </c>
      <c r="AX483" s="50">
        <f t="shared" si="1223"/>
        <v>2</v>
      </c>
      <c r="AY483" s="49">
        <f>_xlfn.IFNA(VLOOKUP($I483,'ประกาศราคาZ-Makro'!$A:$M,13,FALSE),0)</f>
        <v>0</v>
      </c>
      <c r="AZ483" s="47">
        <v>72</v>
      </c>
      <c r="BA483" s="36">
        <v>74</v>
      </c>
      <c r="BB483" s="50">
        <f t="shared" si="1422"/>
        <v>2</v>
      </c>
      <c r="BC483" s="76"/>
      <c r="BD483" s="2"/>
    </row>
    <row r="484" spans="1:56" x14ac:dyDescent="0.4">
      <c r="A484" s="2" t="s">
        <v>1038</v>
      </c>
      <c r="B484" s="2" t="s">
        <v>1035</v>
      </c>
      <c r="C484" s="2" t="s">
        <v>1049</v>
      </c>
      <c r="D484" s="2" t="s">
        <v>1053</v>
      </c>
      <c r="E484" s="45" t="s">
        <v>806</v>
      </c>
      <c r="F484" s="46"/>
      <c r="G484" s="42" t="s">
        <v>807</v>
      </c>
      <c r="H484" s="48" t="s">
        <v>43</v>
      </c>
      <c r="I484" s="35"/>
      <c r="J484" s="56">
        <v>0</v>
      </c>
      <c r="K484" s="49">
        <f>_xlfn.IFNA(VLOOKUP($I484,'ประกาศราคาZ-Makro'!$A:$K,4,FALSE),0)</f>
        <v>0</v>
      </c>
      <c r="L484" s="47">
        <v>78</v>
      </c>
      <c r="M484" s="63">
        <v>78</v>
      </c>
      <c r="N484" s="50">
        <f t="shared" si="1301"/>
        <v>0</v>
      </c>
      <c r="O484" s="49">
        <f>_xlfn.IFNA(VLOOKUP($I484,'ประกาศราคาZ-Makro'!$A:$K,5,FALSE),0)</f>
        <v>0</v>
      </c>
      <c r="P484" s="47">
        <v>0</v>
      </c>
      <c r="Q484" s="63">
        <v>0</v>
      </c>
      <c r="R484" s="50">
        <f t="shared" si="1304"/>
        <v>0</v>
      </c>
      <c r="S484" s="49">
        <f>_xlfn.IFNA(VLOOKUP($I484,'ประกาศราคาZ-Makro'!$A:$K,6,FALSE),0)</f>
        <v>0</v>
      </c>
      <c r="T484" s="47">
        <v>24</v>
      </c>
      <c r="U484" s="63">
        <v>26</v>
      </c>
      <c r="V484" s="50">
        <f t="shared" si="1307"/>
        <v>2</v>
      </c>
      <c r="W484" s="49">
        <f>_xlfn.IFNA(VLOOKUP($I484,'ประกาศราคาZ-Makro'!$A:$K,7,FALSE),0)</f>
        <v>0</v>
      </c>
      <c r="X484" s="47">
        <v>0</v>
      </c>
      <c r="Y484" s="63">
        <v>0</v>
      </c>
      <c r="Z484" s="50">
        <f t="shared" si="1302"/>
        <v>0</v>
      </c>
      <c r="AA484" s="49">
        <f>_xlfn.IFNA(VLOOKUP($I484,'ประกาศราคาZ-Makro'!$A:$K,8,FALSE),0)</f>
        <v>0</v>
      </c>
      <c r="AB484" s="47">
        <v>0</v>
      </c>
      <c r="AC484" s="63">
        <v>0</v>
      </c>
      <c r="AD484" s="50">
        <f t="shared" si="1303"/>
        <v>0</v>
      </c>
      <c r="AE484" s="49">
        <f>_xlfn.IFNA(VLOOKUP($I484,'ประกาศราคาZ-Makro'!$A:$K,9,FALSE),0)</f>
        <v>0</v>
      </c>
      <c r="AF484" s="47">
        <v>0</v>
      </c>
      <c r="AG484" s="63">
        <v>0</v>
      </c>
      <c r="AH484" s="50">
        <f t="shared" si="1305"/>
        <v>0</v>
      </c>
      <c r="AI484" s="49">
        <f>_xlfn.IFNA(VLOOKUP($I484,'ประกาศราคาZ-Makro'!$A:$K,9,FALSE),0)</f>
        <v>0</v>
      </c>
      <c r="AJ484" s="47"/>
      <c r="AK484" s="63"/>
      <c r="AL484" s="50">
        <f t="shared" si="1432"/>
        <v>0</v>
      </c>
      <c r="AM484" s="49">
        <f>_xlfn.IFNA(VLOOKUP($I484,'ประกาศราคาZ-Makro'!$A:$K,10,FALSE),0)</f>
        <v>0</v>
      </c>
      <c r="AN484" s="47">
        <v>70</v>
      </c>
      <c r="AO484" s="36">
        <v>70</v>
      </c>
      <c r="AP484" s="72">
        <f t="shared" si="1459"/>
        <v>0</v>
      </c>
      <c r="AQ484" s="49">
        <f>_xlfn.IFNA(VLOOKUP($I484,'ประกาศราคาZ-Makro'!$A:$K,11,FALSE),0)</f>
        <v>0</v>
      </c>
      <c r="AR484" s="47">
        <v>0</v>
      </c>
      <c r="AS484" s="63">
        <v>0</v>
      </c>
      <c r="AT484" s="50">
        <f t="shared" si="1306"/>
        <v>0</v>
      </c>
      <c r="AU484" s="49">
        <f>_xlfn.IFNA(VLOOKUP($I484,'ประกาศราคาZ-Makro'!$A:$L,12,FALSE),0)</f>
        <v>0</v>
      </c>
      <c r="AV484" s="47">
        <v>0</v>
      </c>
      <c r="AW484" s="63">
        <v>0</v>
      </c>
      <c r="AX484" s="50">
        <f t="shared" si="1223"/>
        <v>0</v>
      </c>
      <c r="AY484" s="49">
        <f>_xlfn.IFNA(VLOOKUP($I484,'ประกาศราคาZ-Makro'!$A:$M,13,FALSE),0)</f>
        <v>0</v>
      </c>
      <c r="AZ484" s="47">
        <v>0</v>
      </c>
      <c r="BA484" s="63">
        <v>0</v>
      </c>
      <c r="BB484" s="50">
        <f t="shared" si="1422"/>
        <v>0</v>
      </c>
      <c r="BC484" s="76"/>
      <c r="BD484" s="2"/>
    </row>
    <row r="485" spans="1:56" x14ac:dyDescent="0.4">
      <c r="A485" s="2" t="s">
        <v>1038</v>
      </c>
      <c r="B485" s="2" t="s">
        <v>1035</v>
      </c>
      <c r="C485" s="2" t="s">
        <v>1049</v>
      </c>
      <c r="D485" s="2" t="s">
        <v>1053</v>
      </c>
      <c r="E485" s="45" t="s">
        <v>1752</v>
      </c>
      <c r="F485" s="73"/>
      <c r="G485" s="42" t="s">
        <v>1753</v>
      </c>
      <c r="H485" s="48" t="s">
        <v>43</v>
      </c>
      <c r="I485" s="35"/>
      <c r="J485" s="56">
        <v>0</v>
      </c>
      <c r="K485" s="49">
        <f>_xlfn.IFNA(VLOOKUP($I485,'ประกาศราคาZ-Makro'!$A:$K,4,FALSE),0)</f>
        <v>0</v>
      </c>
      <c r="L485" s="68">
        <v>0</v>
      </c>
      <c r="M485" s="36">
        <v>0</v>
      </c>
      <c r="N485" s="69">
        <f t="shared" si="1301"/>
        <v>0</v>
      </c>
      <c r="O485" s="49">
        <f>_xlfn.IFNA(VLOOKUP($I485,'ประกาศราคาZ-Makro'!$A:$K,5,FALSE),0)</f>
        <v>0</v>
      </c>
      <c r="P485" s="68">
        <v>0</v>
      </c>
      <c r="Q485" s="36">
        <v>0</v>
      </c>
      <c r="R485" s="69">
        <f t="shared" si="1304"/>
        <v>0</v>
      </c>
      <c r="S485" s="49">
        <f>_xlfn.IFNA(VLOOKUP($I485,'ประกาศราคาZ-Makro'!$A:$K,6,FALSE),0)</f>
        <v>0</v>
      </c>
      <c r="T485" s="68">
        <v>72</v>
      </c>
      <c r="U485" s="36">
        <v>74</v>
      </c>
      <c r="V485" s="69">
        <f t="shared" si="1307"/>
        <v>2</v>
      </c>
      <c r="W485" s="49">
        <f>_xlfn.IFNA(VLOOKUP($I485,'ประกาศราคาZ-Makro'!$A:$K,7,FALSE),0)</f>
        <v>0</v>
      </c>
      <c r="X485" s="68">
        <v>71</v>
      </c>
      <c r="Y485" s="36">
        <v>71</v>
      </c>
      <c r="Z485" s="69">
        <f t="shared" si="1302"/>
        <v>0</v>
      </c>
      <c r="AA485" s="49">
        <f>_xlfn.IFNA(VLOOKUP($I485,'ประกาศราคาZ-Makro'!$A:$K,8,FALSE),0)</f>
        <v>0</v>
      </c>
      <c r="AB485" s="68">
        <v>71</v>
      </c>
      <c r="AC485" s="36">
        <v>71</v>
      </c>
      <c r="AD485" s="69">
        <f t="shared" si="1303"/>
        <v>0</v>
      </c>
      <c r="AE485" s="49">
        <f>_xlfn.IFNA(VLOOKUP($I485,'ประกาศราคาZ-Makro'!$A:$K,9,FALSE),0)</f>
        <v>0</v>
      </c>
      <c r="AF485" s="68">
        <v>0</v>
      </c>
      <c r="AG485" s="36">
        <v>0</v>
      </c>
      <c r="AH485" s="69">
        <f t="shared" si="1305"/>
        <v>0</v>
      </c>
      <c r="AI485" s="49">
        <f>_xlfn.IFNA(VLOOKUP($I485,'ประกาศราคาZ-Makro'!$A:$K,9,FALSE),0)</f>
        <v>0</v>
      </c>
      <c r="AJ485" s="68"/>
      <c r="AK485" s="36"/>
      <c r="AL485" s="69">
        <f t="shared" si="1432"/>
        <v>0</v>
      </c>
      <c r="AM485" s="49">
        <f>_xlfn.IFNA(VLOOKUP($I485,'ประกาศราคาZ-Makro'!$A:$K,10,FALSE),0)</f>
        <v>0</v>
      </c>
      <c r="AN485" s="68">
        <v>71</v>
      </c>
      <c r="AO485" s="36">
        <v>71</v>
      </c>
      <c r="AP485" s="105">
        <f t="shared" si="1459"/>
        <v>0</v>
      </c>
      <c r="AQ485" s="49">
        <f>_xlfn.IFNA(VLOOKUP($I485,'ประกาศราคาZ-Makro'!$A:$K,11,FALSE),0)</f>
        <v>0</v>
      </c>
      <c r="AR485" s="68">
        <v>77</v>
      </c>
      <c r="AS485" s="36">
        <v>78</v>
      </c>
      <c r="AT485" s="69">
        <f t="shared" si="1306"/>
        <v>1</v>
      </c>
      <c r="AU485" s="49">
        <f>_xlfn.IFNA(VLOOKUP($I485,'ประกาศราคาZ-Makro'!$A:$L,12,FALSE),0)</f>
        <v>0</v>
      </c>
      <c r="AV485" s="68">
        <v>72</v>
      </c>
      <c r="AW485" s="36">
        <v>74</v>
      </c>
      <c r="AX485" s="69">
        <f t="shared" si="1223"/>
        <v>2</v>
      </c>
      <c r="AY485" s="49">
        <f>_xlfn.IFNA(VLOOKUP($I485,'ประกาศราคาZ-Makro'!$A:$M,13,FALSE),0)</f>
        <v>0</v>
      </c>
      <c r="AZ485" s="68">
        <v>72</v>
      </c>
      <c r="BA485" s="36">
        <v>74</v>
      </c>
      <c r="BB485" s="69">
        <f t="shared" si="1422"/>
        <v>2</v>
      </c>
      <c r="BC485" s="76"/>
      <c r="BD485" s="2"/>
    </row>
    <row r="486" spans="1:56" x14ac:dyDescent="0.4">
      <c r="A486" s="2" t="s">
        <v>1038</v>
      </c>
      <c r="B486" s="2" t="s">
        <v>1035</v>
      </c>
      <c r="C486" s="2" t="s">
        <v>1049</v>
      </c>
      <c r="D486" s="2" t="s">
        <v>1053</v>
      </c>
      <c r="E486" s="45" t="s">
        <v>519</v>
      </c>
      <c r="F486" s="46" t="s">
        <v>517</v>
      </c>
      <c r="G486" s="37" t="s">
        <v>520</v>
      </c>
      <c r="H486" s="34" t="s">
        <v>43</v>
      </c>
      <c r="I486" s="35"/>
      <c r="J486" s="56">
        <v>0</v>
      </c>
      <c r="K486" s="49">
        <f>_xlfn.IFNA(VLOOKUP($I486,'ประกาศราคาZ-Makro'!$A:$K,4,FALSE),0)</f>
        <v>0</v>
      </c>
      <c r="L486" s="47">
        <v>78</v>
      </c>
      <c r="M486" s="36">
        <v>78</v>
      </c>
      <c r="N486" s="50">
        <f t="shared" si="1301"/>
        <v>0</v>
      </c>
      <c r="O486" s="49">
        <f>_xlfn.IFNA(VLOOKUP($I486,'ประกาศราคาZ-Makro'!$A:$K,5,FALSE),0)</f>
        <v>0</v>
      </c>
      <c r="P486" s="47">
        <v>0</v>
      </c>
      <c r="Q486" s="36">
        <v>0</v>
      </c>
      <c r="R486" s="50">
        <f t="shared" si="1304"/>
        <v>0</v>
      </c>
      <c r="S486" s="49">
        <f>_xlfn.IFNA(VLOOKUP($I486,'ประกาศราคาZ-Makro'!$A:$K,6,FALSE),0)</f>
        <v>0</v>
      </c>
      <c r="T486" s="47">
        <v>72</v>
      </c>
      <c r="U486" s="36">
        <v>74</v>
      </c>
      <c r="V486" s="50">
        <f t="shared" si="1307"/>
        <v>2</v>
      </c>
      <c r="W486" s="49">
        <f>_xlfn.IFNA(VLOOKUP($I486,'ประกาศราคาZ-Makro'!$A:$K,7,FALSE),0)</f>
        <v>0</v>
      </c>
      <c r="X486" s="47">
        <v>60</v>
      </c>
      <c r="Y486" s="36">
        <v>60</v>
      </c>
      <c r="Z486" s="50">
        <f t="shared" si="1302"/>
        <v>0</v>
      </c>
      <c r="AA486" s="49">
        <f>_xlfn.IFNA(VLOOKUP($I486,'ประกาศราคาZ-Makro'!$A:$K,8,FALSE),0)</f>
        <v>0</v>
      </c>
      <c r="AB486" s="47">
        <v>60</v>
      </c>
      <c r="AC486" s="36">
        <v>60</v>
      </c>
      <c r="AD486" s="50">
        <f t="shared" si="1303"/>
        <v>0</v>
      </c>
      <c r="AE486" s="49">
        <f>_xlfn.IFNA(VLOOKUP($I486,'ประกาศราคาZ-Makro'!$A:$K,9,FALSE),0)</f>
        <v>0</v>
      </c>
      <c r="AF486" s="47">
        <v>0</v>
      </c>
      <c r="AG486" s="36">
        <v>0</v>
      </c>
      <c r="AH486" s="50">
        <f t="shared" si="1305"/>
        <v>0</v>
      </c>
      <c r="AI486" s="49">
        <f>_xlfn.IFNA(VLOOKUP($I486,'ประกาศราคาZ-Makro'!$A:$K,9,FALSE),0)</f>
        <v>0</v>
      </c>
      <c r="AJ486" s="47"/>
      <c r="AK486" s="36"/>
      <c r="AL486" s="50">
        <f t="shared" si="1432"/>
        <v>0</v>
      </c>
      <c r="AM486" s="49">
        <f>_xlfn.IFNA(VLOOKUP($I486,'ประกาศราคาZ-Makro'!$A:$K,10,FALSE),0)</f>
        <v>0</v>
      </c>
      <c r="AN486" s="47">
        <v>0</v>
      </c>
      <c r="AO486" s="36">
        <v>0</v>
      </c>
      <c r="AP486" s="72">
        <f t="shared" si="1459"/>
        <v>0</v>
      </c>
      <c r="AQ486" s="49">
        <f>_xlfn.IFNA(VLOOKUP($I486,'ประกาศราคาZ-Makro'!$A:$K,11,FALSE),0)</f>
        <v>0</v>
      </c>
      <c r="AR486" s="47">
        <v>0</v>
      </c>
      <c r="AS486" s="36">
        <v>0</v>
      </c>
      <c r="AT486" s="50">
        <f t="shared" si="1306"/>
        <v>0</v>
      </c>
      <c r="AU486" s="49">
        <f>_xlfn.IFNA(VLOOKUP($I486,'ประกาศราคาZ-Makro'!$A:$L,12,FALSE),0)</f>
        <v>0</v>
      </c>
      <c r="AV486" s="47">
        <v>54</v>
      </c>
      <c r="AW486" s="36">
        <v>54</v>
      </c>
      <c r="AX486" s="50">
        <f t="shared" si="1223"/>
        <v>0</v>
      </c>
      <c r="AY486" s="49">
        <f>_xlfn.IFNA(VLOOKUP($I486,'ประกาศราคาZ-Makro'!$A:$M,13,FALSE),0)</f>
        <v>0</v>
      </c>
      <c r="AZ486" s="47">
        <v>54</v>
      </c>
      <c r="BA486" s="36">
        <v>54</v>
      </c>
      <c r="BB486" s="50">
        <f t="shared" si="1422"/>
        <v>0</v>
      </c>
      <c r="BC486" s="76"/>
      <c r="BD486" s="2"/>
    </row>
    <row r="487" spans="1:56" x14ac:dyDescent="0.4">
      <c r="A487" s="2" t="s">
        <v>1038</v>
      </c>
      <c r="B487" s="2" t="s">
        <v>1035</v>
      </c>
      <c r="C487" s="2" t="s">
        <v>1049</v>
      </c>
      <c r="D487" s="2" t="s">
        <v>1053</v>
      </c>
      <c r="E487" s="45" t="s">
        <v>521</v>
      </c>
      <c r="F487" s="46" t="s">
        <v>517</v>
      </c>
      <c r="G487" s="42" t="s">
        <v>522</v>
      </c>
      <c r="H487" s="34" t="s">
        <v>43</v>
      </c>
      <c r="I487" s="35"/>
      <c r="J487" s="56"/>
      <c r="K487" s="49">
        <f>_xlfn.IFNA(VLOOKUP($I487,'ประกาศราคาZ-Makro'!$A:$K,4,FALSE),0)</f>
        <v>0</v>
      </c>
      <c r="L487" s="47">
        <v>0</v>
      </c>
      <c r="M487" s="36">
        <v>0</v>
      </c>
      <c r="N487" s="50">
        <f t="shared" si="1301"/>
        <v>0</v>
      </c>
      <c r="O487" s="49">
        <f>_xlfn.IFNA(VLOOKUP($I487,'ประกาศราคาZ-Makro'!$A:$K,5,FALSE),0)</f>
        <v>0</v>
      </c>
      <c r="P487" s="47">
        <v>0</v>
      </c>
      <c r="Q487" s="36">
        <v>0</v>
      </c>
      <c r="R487" s="50">
        <f t="shared" si="1304"/>
        <v>0</v>
      </c>
      <c r="S487" s="49">
        <f>_xlfn.IFNA(VLOOKUP($I487,'ประกาศราคาZ-Makro'!$A:$K,6,FALSE),0)</f>
        <v>0</v>
      </c>
      <c r="T487" s="47">
        <v>0</v>
      </c>
      <c r="U487" s="36">
        <v>0</v>
      </c>
      <c r="V487" s="50">
        <f t="shared" si="1307"/>
        <v>0</v>
      </c>
      <c r="W487" s="49">
        <f>_xlfn.IFNA(VLOOKUP($I487,'ประกาศราคาZ-Makro'!$A:$K,7,FALSE),0)</f>
        <v>0</v>
      </c>
      <c r="X487" s="47">
        <v>0</v>
      </c>
      <c r="Y487" s="36">
        <v>0</v>
      </c>
      <c r="Z487" s="50">
        <f t="shared" si="1302"/>
        <v>0</v>
      </c>
      <c r="AA487" s="49">
        <f>_xlfn.IFNA(VLOOKUP($I487,'ประกาศราคาZ-Makro'!$A:$K,8,FALSE),0)</f>
        <v>0</v>
      </c>
      <c r="AB487" s="47">
        <v>0</v>
      </c>
      <c r="AC487" s="36">
        <v>0</v>
      </c>
      <c r="AD487" s="50">
        <f t="shared" si="1303"/>
        <v>0</v>
      </c>
      <c r="AE487" s="49">
        <f>_xlfn.IFNA(VLOOKUP($I487,'ประกาศราคาZ-Makro'!$A:$K,9,FALSE),0)</f>
        <v>0</v>
      </c>
      <c r="AF487" s="47">
        <v>0</v>
      </c>
      <c r="AG487" s="36">
        <v>0</v>
      </c>
      <c r="AH487" s="50">
        <f t="shared" si="1305"/>
        <v>0</v>
      </c>
      <c r="AI487" s="49">
        <f>_xlfn.IFNA(VLOOKUP($I487,'ประกาศราคาZ-Makro'!$A:$K,9,FALSE),0)</f>
        <v>0</v>
      </c>
      <c r="AJ487" s="47"/>
      <c r="AK487" s="36"/>
      <c r="AL487" s="50">
        <f t="shared" si="1432"/>
        <v>0</v>
      </c>
      <c r="AM487" s="49">
        <f>_xlfn.IFNA(VLOOKUP($I487,'ประกาศราคาZ-Makro'!$A:$K,10,FALSE),0)</f>
        <v>0</v>
      </c>
      <c r="AN487" s="47">
        <v>59</v>
      </c>
      <c r="AO487" s="36">
        <v>59</v>
      </c>
      <c r="AP487" s="72">
        <f t="shared" si="1459"/>
        <v>0</v>
      </c>
      <c r="AQ487" s="49">
        <f>_xlfn.IFNA(VLOOKUP($I487,'ประกาศราคาZ-Makro'!$A:$K,11,FALSE),0)</f>
        <v>0</v>
      </c>
      <c r="AR487" s="47">
        <v>0</v>
      </c>
      <c r="AS487" s="36">
        <v>0</v>
      </c>
      <c r="AT487" s="50">
        <f t="shared" si="1306"/>
        <v>0</v>
      </c>
      <c r="AU487" s="49">
        <f>_xlfn.IFNA(VLOOKUP($I487,'ประกาศราคาZ-Makro'!$A:$L,12,FALSE),0)</f>
        <v>0</v>
      </c>
      <c r="AV487" s="47">
        <v>0</v>
      </c>
      <c r="AW487" s="36">
        <v>0</v>
      </c>
      <c r="AX487" s="50">
        <f t="shared" ref="AX487:AX580" si="1460">IFERROR(IF(AW487=0,0,AW487-AV487),0)</f>
        <v>0</v>
      </c>
      <c r="AY487" s="49">
        <f>_xlfn.IFNA(VLOOKUP($I487,'ประกาศราคาZ-Makro'!$A:$M,13,FALSE),0)</f>
        <v>0</v>
      </c>
      <c r="AZ487" s="47">
        <v>0</v>
      </c>
      <c r="BA487" s="36">
        <v>0</v>
      </c>
      <c r="BB487" s="50">
        <f t="shared" si="1422"/>
        <v>0</v>
      </c>
      <c r="BC487" s="76"/>
      <c r="BD487" s="2"/>
    </row>
    <row r="488" spans="1:56" x14ac:dyDescent="0.4">
      <c r="A488" s="2" t="s">
        <v>1038</v>
      </c>
      <c r="B488" s="2" t="s">
        <v>1035</v>
      </c>
      <c r="C488" s="2" t="s">
        <v>1049</v>
      </c>
      <c r="D488" s="2" t="s">
        <v>1053</v>
      </c>
      <c r="E488" s="45" t="s">
        <v>1663</v>
      </c>
      <c r="F488" s="73"/>
      <c r="G488" s="42" t="s">
        <v>1660</v>
      </c>
      <c r="H488" s="48" t="s">
        <v>43</v>
      </c>
      <c r="I488" s="35"/>
      <c r="J488" s="56">
        <v>0</v>
      </c>
      <c r="K488" s="49">
        <f>_xlfn.IFNA(VLOOKUP($I488,'ประกาศราคาZ-Makro'!$A:$K,4,FALSE),0)</f>
        <v>0</v>
      </c>
      <c r="L488" s="47">
        <v>0</v>
      </c>
      <c r="M488" s="64">
        <v>0</v>
      </c>
      <c r="N488" s="50">
        <f t="shared" si="1301"/>
        <v>0</v>
      </c>
      <c r="O488" s="49">
        <f>_xlfn.IFNA(VLOOKUP($I488,'ประกาศราคาZ-Makro'!$A:$K,5,FALSE),0)</f>
        <v>0</v>
      </c>
      <c r="P488" s="47">
        <v>0.5</v>
      </c>
      <c r="Q488" s="64">
        <v>0.5</v>
      </c>
      <c r="R488" s="50">
        <f t="shared" si="1304"/>
        <v>0</v>
      </c>
      <c r="S488" s="49">
        <f>_xlfn.IFNA(VLOOKUP($I488,'ประกาศราคาZ-Makro'!$A:$K,6,FALSE),0)</f>
        <v>0</v>
      </c>
      <c r="T488" s="47">
        <v>8</v>
      </c>
      <c r="U488" s="64">
        <v>8</v>
      </c>
      <c r="V488" s="50">
        <f t="shared" si="1307"/>
        <v>0</v>
      </c>
      <c r="W488" s="49">
        <f>_xlfn.IFNA(VLOOKUP($I488,'ประกาศราคาZ-Makro'!$A:$K,7,FALSE),0)</f>
        <v>0</v>
      </c>
      <c r="X488" s="47">
        <v>6</v>
      </c>
      <c r="Y488" s="64">
        <v>6</v>
      </c>
      <c r="Z488" s="50">
        <f t="shared" si="1302"/>
        <v>0</v>
      </c>
      <c r="AA488" s="49">
        <f>_xlfn.IFNA(VLOOKUP($I488,'ประกาศราคาZ-Makro'!$A:$K,8,FALSE),0)</f>
        <v>0</v>
      </c>
      <c r="AB488" s="47">
        <v>6</v>
      </c>
      <c r="AC488" s="64">
        <v>6</v>
      </c>
      <c r="AD488" s="50">
        <f t="shared" si="1303"/>
        <v>0</v>
      </c>
      <c r="AE488" s="49">
        <f>_xlfn.IFNA(VLOOKUP($I488,'ประกาศราคาZ-Makro'!$A:$K,9,FALSE),0)</f>
        <v>0</v>
      </c>
      <c r="AF488" s="47">
        <v>0.5</v>
      </c>
      <c r="AG488" s="64">
        <v>0.5</v>
      </c>
      <c r="AH488" s="50">
        <f t="shared" si="1305"/>
        <v>0</v>
      </c>
      <c r="AI488" s="49">
        <f>_xlfn.IFNA(VLOOKUP($I488,'ประกาศราคาZ-Makro'!$A:$K,9,FALSE),0)</f>
        <v>0</v>
      </c>
      <c r="AJ488" s="47"/>
      <c r="AK488" s="64"/>
      <c r="AL488" s="50">
        <f t="shared" si="1432"/>
        <v>0</v>
      </c>
      <c r="AM488" s="49">
        <f>_xlfn.IFNA(VLOOKUP($I488,'ประกาศราคาZ-Makro'!$A:$K,10,FALSE),0)</f>
        <v>0</v>
      </c>
      <c r="AN488" s="47">
        <v>5</v>
      </c>
      <c r="AO488" s="36">
        <v>5</v>
      </c>
      <c r="AP488" s="72">
        <f t="shared" ref="AP488" si="1461">IFERROR(IF(AO488=0,0,AO488-AN488),0)</f>
        <v>0</v>
      </c>
      <c r="AQ488" s="49">
        <f>_xlfn.IFNA(VLOOKUP($I488,'ประกาศราคาZ-Makro'!$A:$K,11,FALSE),0)</f>
        <v>0</v>
      </c>
      <c r="AR488" s="47">
        <v>1</v>
      </c>
      <c r="AS488" s="64">
        <v>1</v>
      </c>
      <c r="AT488" s="50">
        <f t="shared" si="1306"/>
        <v>0</v>
      </c>
      <c r="AU488" s="49">
        <f>_xlfn.IFNA(VLOOKUP($I488,'ประกาศราคาZ-Makro'!$A:$L,12,FALSE),0)</f>
        <v>0</v>
      </c>
      <c r="AV488" s="47">
        <v>3</v>
      </c>
      <c r="AW488" s="64">
        <v>3</v>
      </c>
      <c r="AX488" s="50">
        <f t="shared" ref="AX488" si="1462">IFERROR(IF(AW488=0,0,AW488-AV488),0)</f>
        <v>0</v>
      </c>
      <c r="AY488" s="49">
        <f>_xlfn.IFNA(VLOOKUP($I488,'ประกาศราคาZ-Makro'!$A:$M,13,FALSE),0)</f>
        <v>0</v>
      </c>
      <c r="AZ488" s="47">
        <v>3</v>
      </c>
      <c r="BA488" s="64">
        <v>3</v>
      </c>
      <c r="BB488" s="50">
        <f t="shared" ref="BB488" si="1463">IFERROR(IF(BA488=0,0,BA488-AZ488),0)</f>
        <v>0</v>
      </c>
      <c r="BC488" s="76"/>
      <c r="BD488" s="2"/>
    </row>
    <row r="489" spans="1:56" x14ac:dyDescent="0.4">
      <c r="A489" s="2" t="s">
        <v>1038</v>
      </c>
      <c r="B489" s="2" t="s">
        <v>1035</v>
      </c>
      <c r="C489" s="2" t="s">
        <v>1049</v>
      </c>
      <c r="D489" s="2" t="s">
        <v>1053</v>
      </c>
      <c r="E489" s="45" t="s">
        <v>1596</v>
      </c>
      <c r="F489" s="73"/>
      <c r="G489" s="42" t="s">
        <v>1157</v>
      </c>
      <c r="H489" s="48" t="s">
        <v>43</v>
      </c>
      <c r="I489" s="35"/>
      <c r="J489" s="56">
        <v>0</v>
      </c>
      <c r="K489" s="49">
        <f>_xlfn.IFNA(VLOOKUP($I489,'ประกาศราคาZ-Makro'!$A:$K,4,FALSE),0)</f>
        <v>0</v>
      </c>
      <c r="L489" s="47">
        <v>0</v>
      </c>
      <c r="M489" s="64">
        <v>0</v>
      </c>
      <c r="N489" s="50">
        <f t="shared" ref="N489" si="1464">IFERROR(IF(M489=0,0,M489-L489),0)</f>
        <v>0</v>
      </c>
      <c r="O489" s="49">
        <f>_xlfn.IFNA(VLOOKUP($I489,'ประกาศราคาZ-Makro'!$A:$K,5,FALSE),0)</f>
        <v>0</v>
      </c>
      <c r="P489" s="47">
        <v>0</v>
      </c>
      <c r="Q489" s="64">
        <v>0</v>
      </c>
      <c r="R489" s="50">
        <f t="shared" ref="R489" si="1465">IFERROR(IF(Q489=0,0,Q489-P489),0)</f>
        <v>0</v>
      </c>
      <c r="S489" s="49">
        <f>_xlfn.IFNA(VLOOKUP($I489,'ประกาศราคาZ-Makro'!$A:$K,6,FALSE),0)</f>
        <v>0</v>
      </c>
      <c r="T489" s="47">
        <v>8</v>
      </c>
      <c r="U489" s="64">
        <v>8</v>
      </c>
      <c r="V489" s="50">
        <f t="shared" ref="V489" si="1466">IFERROR(IF(U489=0,0,U489-T489),0)</f>
        <v>0</v>
      </c>
      <c r="W489" s="49">
        <f>_xlfn.IFNA(VLOOKUP($I489,'ประกาศราคาZ-Makro'!$A:$K,7,FALSE),0)</f>
        <v>0</v>
      </c>
      <c r="X489" s="47">
        <v>6</v>
      </c>
      <c r="Y489" s="64">
        <v>6</v>
      </c>
      <c r="Z489" s="50">
        <f t="shared" ref="Z489" si="1467">IFERROR(IF(Y489=0,0,Y489-X489),0)</f>
        <v>0</v>
      </c>
      <c r="AA489" s="49">
        <f>_xlfn.IFNA(VLOOKUP($I489,'ประกาศราคาZ-Makro'!$A:$K,8,FALSE),0)</f>
        <v>0</v>
      </c>
      <c r="AB489" s="47">
        <v>6</v>
      </c>
      <c r="AC489" s="64">
        <v>6</v>
      </c>
      <c r="AD489" s="50">
        <f t="shared" ref="AD489" si="1468">IFERROR(IF(AC489=0,0,AC489-AB489),0)</f>
        <v>0</v>
      </c>
      <c r="AE489" s="49">
        <f>_xlfn.IFNA(VLOOKUP($I489,'ประกาศราคาZ-Makro'!$A:$K,9,FALSE),0)</f>
        <v>0</v>
      </c>
      <c r="AF489" s="47">
        <v>0</v>
      </c>
      <c r="AG489" s="64">
        <v>0</v>
      </c>
      <c r="AH489" s="50">
        <f t="shared" ref="AH489" si="1469">IFERROR(IF(AG489=0,0,AG489-AF489),0)</f>
        <v>0</v>
      </c>
      <c r="AI489" s="49">
        <f>_xlfn.IFNA(VLOOKUP($I489,'ประกาศราคาZ-Makro'!$A:$K,9,FALSE),0)</f>
        <v>0</v>
      </c>
      <c r="AJ489" s="47"/>
      <c r="AK489" s="64"/>
      <c r="AL489" s="50">
        <f t="shared" si="1432"/>
        <v>0</v>
      </c>
      <c r="AM489" s="49">
        <f>_xlfn.IFNA(VLOOKUP($I489,'ประกาศราคาZ-Makro'!$A:$K,10,FALSE),0)</f>
        <v>0</v>
      </c>
      <c r="AN489" s="47">
        <v>5</v>
      </c>
      <c r="AO489" s="36">
        <v>5</v>
      </c>
      <c r="AP489" s="72">
        <f t="shared" si="1459"/>
        <v>0</v>
      </c>
      <c r="AQ489" s="49">
        <f>_xlfn.IFNA(VLOOKUP($I489,'ประกาศราคาZ-Makro'!$A:$K,11,FALSE),0)</f>
        <v>0</v>
      </c>
      <c r="AR489" s="47">
        <v>1</v>
      </c>
      <c r="AS489" s="64">
        <v>1</v>
      </c>
      <c r="AT489" s="50">
        <f t="shared" ref="AT489" si="1470">IFERROR(IF(AS489=0,0,AS489-AR489),0)</f>
        <v>0</v>
      </c>
      <c r="AU489" s="49">
        <f>_xlfn.IFNA(VLOOKUP($I489,'ประกาศราคาZ-Makro'!$A:$L,12,FALSE),0)</f>
        <v>0</v>
      </c>
      <c r="AV489" s="47">
        <v>3</v>
      </c>
      <c r="AW489" s="64">
        <v>3</v>
      </c>
      <c r="AX489" s="50">
        <f t="shared" si="1460"/>
        <v>0</v>
      </c>
      <c r="AY489" s="49">
        <f>_xlfn.IFNA(VLOOKUP($I489,'ประกาศราคาZ-Makro'!$A:$M,13,FALSE),0)</f>
        <v>0</v>
      </c>
      <c r="AZ489" s="47">
        <v>3</v>
      </c>
      <c r="BA489" s="64">
        <v>3</v>
      </c>
      <c r="BB489" s="50">
        <f t="shared" si="1422"/>
        <v>0</v>
      </c>
      <c r="BC489" s="76"/>
      <c r="BD489" s="2"/>
    </row>
    <row r="490" spans="1:56" x14ac:dyDescent="0.4">
      <c r="A490" s="2" t="s">
        <v>1038</v>
      </c>
      <c r="B490" s="2" t="s">
        <v>1035</v>
      </c>
      <c r="C490" s="2" t="s">
        <v>1049</v>
      </c>
      <c r="D490" s="2" t="s">
        <v>1053</v>
      </c>
      <c r="E490" s="45" t="s">
        <v>289</v>
      </c>
      <c r="F490" s="46"/>
      <c r="G490" s="42" t="s">
        <v>290</v>
      </c>
      <c r="H490" s="48" t="s">
        <v>43</v>
      </c>
      <c r="I490" s="35"/>
      <c r="J490" s="56">
        <v>0</v>
      </c>
      <c r="K490" s="49">
        <f>_xlfn.IFNA(VLOOKUP($I490,'ประกาศราคาZ-Makro'!$A:$K,4,FALSE),0)</f>
        <v>0</v>
      </c>
      <c r="L490" s="47">
        <v>0</v>
      </c>
      <c r="M490" s="36">
        <v>0</v>
      </c>
      <c r="N490" s="50">
        <f t="shared" si="1301"/>
        <v>0</v>
      </c>
      <c r="O490" s="49">
        <f>_xlfn.IFNA(VLOOKUP($I490,'ประกาศราคาZ-Makro'!$A:$K,5,FALSE),0)</f>
        <v>0</v>
      </c>
      <c r="P490" s="47">
        <v>0.5</v>
      </c>
      <c r="Q490" s="36">
        <v>0.5</v>
      </c>
      <c r="R490" s="50">
        <f t="shared" si="1304"/>
        <v>0</v>
      </c>
      <c r="S490" s="49">
        <f>_xlfn.IFNA(VLOOKUP($I490,'ประกาศราคาZ-Makro'!$A:$K,6,FALSE),0)</f>
        <v>0</v>
      </c>
      <c r="T490" s="47">
        <v>4</v>
      </c>
      <c r="U490" s="36">
        <v>4</v>
      </c>
      <c r="V490" s="50">
        <f t="shared" si="1307"/>
        <v>0</v>
      </c>
      <c r="W490" s="49">
        <f>_xlfn.IFNA(VLOOKUP($I490,'ประกาศราคาZ-Makro'!$A:$K,7,FALSE),0)</f>
        <v>0</v>
      </c>
      <c r="X490" s="47">
        <v>8</v>
      </c>
      <c r="Y490" s="36">
        <v>8</v>
      </c>
      <c r="Z490" s="50">
        <f t="shared" si="1302"/>
        <v>0</v>
      </c>
      <c r="AA490" s="49">
        <f>_xlfn.IFNA(VLOOKUP($I490,'ประกาศราคาZ-Makro'!$A:$K,8,FALSE),0)</f>
        <v>0</v>
      </c>
      <c r="AB490" s="47">
        <v>1</v>
      </c>
      <c r="AC490" s="36">
        <v>1</v>
      </c>
      <c r="AD490" s="50">
        <f t="shared" si="1303"/>
        <v>0</v>
      </c>
      <c r="AE490" s="49">
        <f>_xlfn.IFNA(VLOOKUP($I490,'ประกาศราคาZ-Makro'!$A:$K,9,FALSE),0)</f>
        <v>0</v>
      </c>
      <c r="AF490" s="47">
        <v>0.5</v>
      </c>
      <c r="AG490" s="36">
        <v>0.5</v>
      </c>
      <c r="AH490" s="50">
        <f t="shared" si="1305"/>
        <v>0</v>
      </c>
      <c r="AI490" s="49">
        <f>_xlfn.IFNA(VLOOKUP($I490,'ประกาศราคาZ-Makro'!$A:$K,9,FALSE),0)</f>
        <v>0</v>
      </c>
      <c r="AJ490" s="47"/>
      <c r="AK490" s="36"/>
      <c r="AL490" s="72">
        <f t="shared" si="1432"/>
        <v>0</v>
      </c>
      <c r="AM490" s="49">
        <f>_xlfn.IFNA(VLOOKUP($I490,'ประกาศราคาZ-Makro'!$A:$K,10,FALSE),0)</f>
        <v>0</v>
      </c>
      <c r="AN490" s="47">
        <v>1</v>
      </c>
      <c r="AO490" s="36">
        <v>1</v>
      </c>
      <c r="AP490" s="72">
        <f t="shared" si="1459"/>
        <v>0</v>
      </c>
      <c r="AQ490" s="49">
        <f>_xlfn.IFNA(VLOOKUP($I490,'ประกาศราคาZ-Makro'!$A:$K,11,FALSE),0)</f>
        <v>0</v>
      </c>
      <c r="AR490" s="47">
        <v>3</v>
      </c>
      <c r="AS490" s="36">
        <v>3</v>
      </c>
      <c r="AT490" s="50">
        <f t="shared" si="1306"/>
        <v>0</v>
      </c>
      <c r="AU490" s="49">
        <f>_xlfn.IFNA(VLOOKUP($I490,'ประกาศราคาZ-Makro'!$A:$L,12,FALSE),0)</f>
        <v>0</v>
      </c>
      <c r="AV490" s="47">
        <v>2</v>
      </c>
      <c r="AW490" s="36">
        <v>2</v>
      </c>
      <c r="AX490" s="50">
        <f t="shared" si="1460"/>
        <v>0</v>
      </c>
      <c r="AY490" s="49">
        <f>_xlfn.IFNA(VLOOKUP($I490,'ประกาศราคาZ-Makro'!$A:$M,13,FALSE),0)</f>
        <v>0</v>
      </c>
      <c r="AZ490" s="47">
        <v>2</v>
      </c>
      <c r="BA490" s="36">
        <v>2</v>
      </c>
      <c r="BB490" s="50">
        <f t="shared" si="1422"/>
        <v>0</v>
      </c>
      <c r="BC490" s="76"/>
      <c r="BD490" s="2"/>
    </row>
    <row r="491" spans="1:56" x14ac:dyDescent="0.4">
      <c r="A491" s="2" t="s">
        <v>1038</v>
      </c>
      <c r="B491" s="2" t="s">
        <v>1035</v>
      </c>
      <c r="C491" s="2" t="s">
        <v>1049</v>
      </c>
      <c r="D491" s="2" t="s">
        <v>1053</v>
      </c>
      <c r="E491" s="45" t="s">
        <v>291</v>
      </c>
      <c r="F491" s="46"/>
      <c r="G491" s="42" t="s">
        <v>292</v>
      </c>
      <c r="H491" s="48" t="s">
        <v>43</v>
      </c>
      <c r="I491" s="35"/>
      <c r="J491" s="56">
        <v>0</v>
      </c>
      <c r="K491" s="49">
        <f>_xlfn.IFNA(VLOOKUP($I491,'ประกาศราคาZ-Makro'!$A:$K,4,FALSE),0)</f>
        <v>0</v>
      </c>
      <c r="L491" s="47">
        <v>20</v>
      </c>
      <c r="M491" s="36">
        <v>20</v>
      </c>
      <c r="N491" s="50">
        <f t="shared" si="1301"/>
        <v>0</v>
      </c>
      <c r="O491" s="49">
        <f>_xlfn.IFNA(VLOOKUP($I491,'ประกาศราคาZ-Makro'!$A:$K,5,FALSE),0)</f>
        <v>0</v>
      </c>
      <c r="P491" s="47">
        <v>0.5</v>
      </c>
      <c r="Q491" s="36">
        <v>0.5</v>
      </c>
      <c r="R491" s="72">
        <f t="shared" si="1304"/>
        <v>0</v>
      </c>
      <c r="S491" s="49">
        <f>_xlfn.IFNA(VLOOKUP($I491,'ประกาศราคาZ-Makro'!$A:$K,6,FALSE),0)</f>
        <v>0</v>
      </c>
      <c r="T491" s="47">
        <v>4</v>
      </c>
      <c r="U491" s="36">
        <v>4</v>
      </c>
      <c r="V491" s="50">
        <f t="shared" si="1307"/>
        <v>0</v>
      </c>
      <c r="W491" s="49">
        <f>_xlfn.IFNA(VLOOKUP($I491,'ประกาศราคาZ-Makro'!$A:$K,7,FALSE),0)</f>
        <v>0</v>
      </c>
      <c r="X491" s="47">
        <v>8</v>
      </c>
      <c r="Y491" s="36">
        <v>8</v>
      </c>
      <c r="Z491" s="50">
        <f t="shared" si="1302"/>
        <v>0</v>
      </c>
      <c r="AA491" s="49">
        <f>_xlfn.IFNA(VLOOKUP($I491,'ประกาศราคาZ-Makro'!$A:$K,8,FALSE),0)</f>
        <v>0</v>
      </c>
      <c r="AB491" s="47">
        <v>4</v>
      </c>
      <c r="AC491" s="36">
        <v>4</v>
      </c>
      <c r="AD491" s="50">
        <f t="shared" si="1303"/>
        <v>0</v>
      </c>
      <c r="AE491" s="49">
        <f>_xlfn.IFNA(VLOOKUP($I491,'ประกาศราคาZ-Makro'!$A:$K,9,FALSE),0)</f>
        <v>0</v>
      </c>
      <c r="AF491" s="47">
        <v>0.5</v>
      </c>
      <c r="AG491" s="36">
        <v>0.5</v>
      </c>
      <c r="AH491" s="50">
        <f t="shared" si="1305"/>
        <v>0</v>
      </c>
      <c r="AI491" s="49">
        <f>_xlfn.IFNA(VLOOKUP($I491,'ประกาศราคาZ-Makro'!$A:$K,9,FALSE),0)</f>
        <v>0</v>
      </c>
      <c r="AJ491" s="47"/>
      <c r="AK491" s="36"/>
      <c r="AL491" s="50">
        <f t="shared" si="1432"/>
        <v>0</v>
      </c>
      <c r="AM491" s="49">
        <f>_xlfn.IFNA(VLOOKUP($I491,'ประกาศราคาZ-Makro'!$A:$K,10,FALSE),0)</f>
        <v>0</v>
      </c>
      <c r="AN491" s="47">
        <v>0</v>
      </c>
      <c r="AO491" s="36">
        <v>0</v>
      </c>
      <c r="AP491" s="72">
        <f t="shared" si="1459"/>
        <v>0</v>
      </c>
      <c r="AQ491" s="49">
        <f>_xlfn.IFNA(VLOOKUP($I491,'ประกาศราคาZ-Makro'!$A:$K,11,FALSE),0)</f>
        <v>0</v>
      </c>
      <c r="AR491" s="47">
        <v>3</v>
      </c>
      <c r="AS491" s="36">
        <v>3</v>
      </c>
      <c r="AT491" s="50">
        <f t="shared" si="1306"/>
        <v>0</v>
      </c>
      <c r="AU491" s="49">
        <f>_xlfn.IFNA(VLOOKUP($I491,'ประกาศราคาZ-Makro'!$A:$L,12,FALSE),0)</f>
        <v>0</v>
      </c>
      <c r="AV491" s="47">
        <v>2</v>
      </c>
      <c r="AW491" s="36">
        <v>2</v>
      </c>
      <c r="AX491" s="50">
        <f t="shared" si="1460"/>
        <v>0</v>
      </c>
      <c r="AY491" s="49">
        <f>_xlfn.IFNA(VLOOKUP($I491,'ประกาศราคาZ-Makro'!$A:$M,13,FALSE),0)</f>
        <v>0</v>
      </c>
      <c r="AZ491" s="47">
        <v>2</v>
      </c>
      <c r="BA491" s="36">
        <v>2</v>
      </c>
      <c r="BB491" s="50">
        <f t="shared" si="1422"/>
        <v>0</v>
      </c>
      <c r="BC491" s="76"/>
      <c r="BD491" s="2"/>
    </row>
    <row r="492" spans="1:56" x14ac:dyDescent="0.4">
      <c r="A492" s="2" t="s">
        <v>1038</v>
      </c>
      <c r="B492" s="2" t="s">
        <v>1035</v>
      </c>
      <c r="C492" s="2" t="s">
        <v>1049</v>
      </c>
      <c r="D492" s="2" t="s">
        <v>1053</v>
      </c>
      <c r="E492" s="45" t="s">
        <v>287</v>
      </c>
      <c r="F492" s="46"/>
      <c r="G492" s="37" t="s">
        <v>288</v>
      </c>
      <c r="H492" s="34" t="s">
        <v>43</v>
      </c>
      <c r="I492" s="35"/>
      <c r="J492" s="56">
        <v>0</v>
      </c>
      <c r="K492" s="49">
        <f>_xlfn.IFNA(VLOOKUP($I492,'ประกาศราคาZ-Makro'!$A:$K,4,FALSE),0)</f>
        <v>0</v>
      </c>
      <c r="L492" s="47">
        <v>0</v>
      </c>
      <c r="M492" s="36">
        <v>0</v>
      </c>
      <c r="N492" s="50">
        <f t="shared" si="1301"/>
        <v>0</v>
      </c>
      <c r="O492" s="49">
        <f>_xlfn.IFNA(VLOOKUP($I492,'ประกาศราคาZ-Makro'!$A:$K,5,FALSE),0)</f>
        <v>0</v>
      </c>
      <c r="P492" s="47">
        <v>0.5</v>
      </c>
      <c r="Q492" s="36">
        <v>0.5</v>
      </c>
      <c r="R492" s="50">
        <f t="shared" si="1304"/>
        <v>0</v>
      </c>
      <c r="S492" s="49">
        <f>_xlfn.IFNA(VLOOKUP($I492,'ประกาศราคาZ-Makro'!$A:$K,6,FALSE),0)</f>
        <v>0</v>
      </c>
      <c r="T492" s="47">
        <v>4</v>
      </c>
      <c r="U492" s="36">
        <v>4</v>
      </c>
      <c r="V492" s="50">
        <f t="shared" si="1307"/>
        <v>0</v>
      </c>
      <c r="W492" s="49">
        <f>_xlfn.IFNA(VLOOKUP($I492,'ประกาศราคาZ-Makro'!$A:$K,7,FALSE),0)</f>
        <v>0</v>
      </c>
      <c r="X492" s="47">
        <v>2</v>
      </c>
      <c r="Y492" s="36">
        <v>2</v>
      </c>
      <c r="Z492" s="50">
        <f t="shared" si="1302"/>
        <v>0</v>
      </c>
      <c r="AA492" s="49">
        <f>_xlfn.IFNA(VLOOKUP($I492,'ประกาศราคาZ-Makro'!$A:$K,8,FALSE),0)</f>
        <v>0</v>
      </c>
      <c r="AB492" s="47">
        <v>2</v>
      </c>
      <c r="AC492" s="36">
        <v>2</v>
      </c>
      <c r="AD492" s="50">
        <f t="shared" si="1303"/>
        <v>0</v>
      </c>
      <c r="AE492" s="49">
        <f>_xlfn.IFNA(VLOOKUP($I492,'ประกาศราคาZ-Makro'!$A:$K,9,FALSE),0)</f>
        <v>0</v>
      </c>
      <c r="AF492" s="47">
        <v>0.5</v>
      </c>
      <c r="AG492" s="36">
        <v>0.5</v>
      </c>
      <c r="AH492" s="50">
        <f t="shared" si="1305"/>
        <v>0</v>
      </c>
      <c r="AI492" s="49">
        <f>_xlfn.IFNA(VLOOKUP($I492,'ประกาศราคาZ-Makro'!$A:$K,9,FALSE),0)</f>
        <v>0</v>
      </c>
      <c r="AJ492" s="47"/>
      <c r="AK492" s="36"/>
      <c r="AL492" s="50">
        <f t="shared" si="1432"/>
        <v>0</v>
      </c>
      <c r="AM492" s="49">
        <f>_xlfn.IFNA(VLOOKUP($I492,'ประกาศราคาZ-Makro'!$A:$K,10,FALSE),0)</f>
        <v>0</v>
      </c>
      <c r="AN492" s="47">
        <v>8</v>
      </c>
      <c r="AO492" s="36">
        <v>8</v>
      </c>
      <c r="AP492" s="72">
        <f t="shared" si="1459"/>
        <v>0</v>
      </c>
      <c r="AQ492" s="49">
        <f>_xlfn.IFNA(VLOOKUP($I492,'ประกาศราคาZ-Makro'!$A:$K,11,FALSE),0)</f>
        <v>0</v>
      </c>
      <c r="AR492" s="47">
        <v>3</v>
      </c>
      <c r="AS492" s="36">
        <v>3</v>
      </c>
      <c r="AT492" s="50">
        <f t="shared" si="1306"/>
        <v>0</v>
      </c>
      <c r="AU492" s="49">
        <f>_xlfn.IFNA(VLOOKUP($I492,'ประกาศราคาZ-Makro'!$A:$L,12,FALSE),0)</f>
        <v>0</v>
      </c>
      <c r="AV492" s="47">
        <v>2</v>
      </c>
      <c r="AW492" s="36">
        <v>2</v>
      </c>
      <c r="AX492" s="50">
        <f t="shared" si="1460"/>
        <v>0</v>
      </c>
      <c r="AY492" s="49">
        <f>_xlfn.IFNA(VLOOKUP($I492,'ประกาศราคาZ-Makro'!$A:$M,13,FALSE),0)</f>
        <v>0</v>
      </c>
      <c r="AZ492" s="47">
        <v>2</v>
      </c>
      <c r="BA492" s="36">
        <v>2</v>
      </c>
      <c r="BB492" s="50">
        <f t="shared" si="1422"/>
        <v>0</v>
      </c>
      <c r="BC492" s="76"/>
      <c r="BD492" s="2"/>
    </row>
    <row r="493" spans="1:56" x14ac:dyDescent="0.4">
      <c r="A493" s="2" t="s">
        <v>1038</v>
      </c>
      <c r="B493" s="2" t="s">
        <v>1035</v>
      </c>
      <c r="C493" s="2" t="s">
        <v>1049</v>
      </c>
      <c r="D493" s="2" t="s">
        <v>1053</v>
      </c>
      <c r="E493" s="45" t="s">
        <v>340</v>
      </c>
      <c r="F493" s="46"/>
      <c r="G493" s="37" t="s">
        <v>341</v>
      </c>
      <c r="H493" s="34" t="s">
        <v>43</v>
      </c>
      <c r="I493" s="35"/>
      <c r="J493" s="56">
        <v>0</v>
      </c>
      <c r="K493" s="49">
        <f>_xlfn.IFNA(VLOOKUP($I493,'ประกาศราคาZ-Makro'!$A:$K,4,FALSE),0)</f>
        <v>0</v>
      </c>
      <c r="L493" s="47">
        <v>1</v>
      </c>
      <c r="M493" s="36">
        <v>1</v>
      </c>
      <c r="N493" s="50">
        <f t="shared" si="1301"/>
        <v>0</v>
      </c>
      <c r="O493" s="49">
        <f>_xlfn.IFNA(VLOOKUP($I493,'ประกาศราคาZ-Makro'!$A:$K,5,FALSE),0)</f>
        <v>0</v>
      </c>
      <c r="P493" s="47">
        <v>1</v>
      </c>
      <c r="Q493" s="36">
        <v>1</v>
      </c>
      <c r="R493" s="50">
        <f t="shared" si="1304"/>
        <v>0</v>
      </c>
      <c r="S493" s="49">
        <f>_xlfn.IFNA(VLOOKUP($I493,'ประกาศราคาZ-Makro'!$A:$K,6,FALSE),0)</f>
        <v>0</v>
      </c>
      <c r="T493" s="47">
        <v>1</v>
      </c>
      <c r="U493" s="36">
        <v>1.25</v>
      </c>
      <c r="V493" s="50">
        <f t="shared" si="1307"/>
        <v>0.25</v>
      </c>
      <c r="W493" s="49">
        <f>_xlfn.IFNA(VLOOKUP($I493,'ประกาศราคาZ-Makro'!$A:$K,7,FALSE),0)</f>
        <v>0</v>
      </c>
      <c r="X493" s="47">
        <v>1</v>
      </c>
      <c r="Y493" s="36">
        <v>1</v>
      </c>
      <c r="Z493" s="50">
        <f t="shared" si="1302"/>
        <v>0</v>
      </c>
      <c r="AA493" s="49">
        <f>_xlfn.IFNA(VLOOKUP($I493,'ประกาศราคาZ-Makro'!$A:$K,8,FALSE),0)</f>
        <v>0</v>
      </c>
      <c r="AB493" s="47">
        <v>1</v>
      </c>
      <c r="AC493" s="36">
        <v>1</v>
      </c>
      <c r="AD493" s="50">
        <f t="shared" si="1303"/>
        <v>0</v>
      </c>
      <c r="AE493" s="49">
        <f>_xlfn.IFNA(VLOOKUP($I493,'ประกาศราคาZ-Makro'!$A:$K,9,FALSE),0)</f>
        <v>0</v>
      </c>
      <c r="AF493" s="47">
        <v>1</v>
      </c>
      <c r="AG493" s="36">
        <v>1</v>
      </c>
      <c r="AH493" s="50">
        <f t="shared" si="1305"/>
        <v>0</v>
      </c>
      <c r="AI493" s="49">
        <f>_xlfn.IFNA(VLOOKUP($I493,'ประกาศราคาZ-Makro'!$A:$K,9,FALSE),0)</f>
        <v>0</v>
      </c>
      <c r="AJ493" s="47"/>
      <c r="AK493" s="36"/>
      <c r="AL493" s="72">
        <f t="shared" si="1432"/>
        <v>0</v>
      </c>
      <c r="AM493" s="49">
        <f>_xlfn.IFNA(VLOOKUP($I493,'ประกาศราคาZ-Makro'!$A:$K,10,FALSE),0)</f>
        <v>0</v>
      </c>
      <c r="AN493" s="47">
        <v>0</v>
      </c>
      <c r="AO493" s="36">
        <v>0</v>
      </c>
      <c r="AP493" s="72">
        <f t="shared" si="1459"/>
        <v>0</v>
      </c>
      <c r="AQ493" s="49">
        <f>_xlfn.IFNA(VLOOKUP($I493,'ประกาศราคาZ-Makro'!$A:$K,11,FALSE),0)</f>
        <v>0</v>
      </c>
      <c r="AR493" s="47">
        <v>0</v>
      </c>
      <c r="AS493" s="36">
        <v>0</v>
      </c>
      <c r="AT493" s="50">
        <f t="shared" si="1306"/>
        <v>0</v>
      </c>
      <c r="AU493" s="49">
        <f>_xlfn.IFNA(VLOOKUP($I493,'ประกาศราคาZ-Makro'!$A:$L,12,FALSE),0)</f>
        <v>0</v>
      </c>
      <c r="AV493" s="47">
        <v>1.25</v>
      </c>
      <c r="AW493" s="36">
        <v>1.25</v>
      </c>
      <c r="AX493" s="72">
        <f t="shared" si="1460"/>
        <v>0</v>
      </c>
      <c r="AY493" s="49">
        <f>_xlfn.IFNA(VLOOKUP($I493,'ประกาศราคาZ-Makro'!$A:$M,13,FALSE),0)</f>
        <v>0</v>
      </c>
      <c r="AZ493" s="47">
        <v>2.25</v>
      </c>
      <c r="BA493" s="36">
        <v>2.25</v>
      </c>
      <c r="BB493" s="72">
        <f t="shared" si="1422"/>
        <v>0</v>
      </c>
      <c r="BC493" s="76"/>
      <c r="BD493" s="2"/>
    </row>
    <row r="494" spans="1:56" x14ac:dyDescent="0.4">
      <c r="A494" s="2" t="s">
        <v>1038</v>
      </c>
      <c r="B494" s="2" t="s">
        <v>1035</v>
      </c>
      <c r="C494" s="2" t="s">
        <v>1049</v>
      </c>
      <c r="D494" s="2" t="s">
        <v>1053</v>
      </c>
      <c r="E494" s="45" t="s">
        <v>342</v>
      </c>
      <c r="F494" s="46"/>
      <c r="G494" s="42" t="s">
        <v>343</v>
      </c>
      <c r="H494" s="48" t="s">
        <v>43</v>
      </c>
      <c r="I494" s="35"/>
      <c r="J494" s="56">
        <v>0</v>
      </c>
      <c r="K494" s="49">
        <f>_xlfn.IFNA(VLOOKUP($I494,'ประกาศราคาZ-Makro'!$A:$K,4,FALSE),0)</f>
        <v>0</v>
      </c>
      <c r="L494" s="47">
        <v>1</v>
      </c>
      <c r="M494" s="36">
        <v>1</v>
      </c>
      <c r="N494" s="50">
        <f t="shared" si="1301"/>
        <v>0</v>
      </c>
      <c r="O494" s="49">
        <f>_xlfn.IFNA(VLOOKUP($I494,'ประกาศราคาZ-Makro'!$A:$K,5,FALSE),0)</f>
        <v>0</v>
      </c>
      <c r="P494" s="47">
        <v>1</v>
      </c>
      <c r="Q494" s="36">
        <v>1</v>
      </c>
      <c r="R494" s="50">
        <f t="shared" si="1304"/>
        <v>0</v>
      </c>
      <c r="S494" s="49">
        <f>_xlfn.IFNA(VLOOKUP($I494,'ประกาศราคาZ-Makro'!$A:$K,6,FALSE),0)</f>
        <v>0</v>
      </c>
      <c r="T494" s="47">
        <v>1</v>
      </c>
      <c r="U494" s="36">
        <v>1</v>
      </c>
      <c r="V494" s="50">
        <f t="shared" si="1307"/>
        <v>0</v>
      </c>
      <c r="W494" s="49">
        <f>_xlfn.IFNA(VLOOKUP($I494,'ประกาศราคาZ-Makro'!$A:$K,7,FALSE),0)</f>
        <v>0</v>
      </c>
      <c r="X494" s="47">
        <v>0</v>
      </c>
      <c r="Y494" s="36">
        <v>0</v>
      </c>
      <c r="Z494" s="50">
        <f t="shared" si="1302"/>
        <v>0</v>
      </c>
      <c r="AA494" s="49">
        <f>_xlfn.IFNA(VLOOKUP($I494,'ประกาศราคาZ-Makro'!$A:$K,8,FALSE),0)</f>
        <v>0</v>
      </c>
      <c r="AB494" s="47">
        <v>1</v>
      </c>
      <c r="AC494" s="36">
        <v>1</v>
      </c>
      <c r="AD494" s="50">
        <f t="shared" si="1303"/>
        <v>0</v>
      </c>
      <c r="AE494" s="49">
        <f>_xlfn.IFNA(VLOOKUP($I494,'ประกาศราคาZ-Makro'!$A:$K,9,FALSE),0)</f>
        <v>0</v>
      </c>
      <c r="AF494" s="47">
        <v>0</v>
      </c>
      <c r="AG494" s="36">
        <v>0</v>
      </c>
      <c r="AH494" s="50">
        <f t="shared" si="1305"/>
        <v>0</v>
      </c>
      <c r="AI494" s="49">
        <f>_xlfn.IFNA(VLOOKUP($I494,'ประกาศราคาZ-Makro'!$A:$K,9,FALSE),0)</f>
        <v>0</v>
      </c>
      <c r="AJ494" s="47"/>
      <c r="AK494" s="36"/>
      <c r="AL494" s="50">
        <f t="shared" si="1432"/>
        <v>0</v>
      </c>
      <c r="AM494" s="49">
        <f>_xlfn.IFNA(VLOOKUP($I494,'ประกาศราคาZ-Makro'!$A:$K,10,FALSE),0)</f>
        <v>0</v>
      </c>
      <c r="AN494" s="47">
        <v>1</v>
      </c>
      <c r="AO494" s="36">
        <v>1</v>
      </c>
      <c r="AP494" s="72">
        <f t="shared" si="1459"/>
        <v>0</v>
      </c>
      <c r="AQ494" s="49">
        <f>_xlfn.IFNA(VLOOKUP($I494,'ประกาศราคาZ-Makro'!$A:$K,11,FALSE),0)</f>
        <v>0</v>
      </c>
      <c r="AR494" s="47">
        <v>3</v>
      </c>
      <c r="AS494" s="36">
        <v>3</v>
      </c>
      <c r="AT494" s="50">
        <f t="shared" si="1306"/>
        <v>0</v>
      </c>
      <c r="AU494" s="49">
        <f>_xlfn.IFNA(VLOOKUP($I494,'ประกาศราคาZ-Makro'!$A:$L,12,FALSE),0)</f>
        <v>0</v>
      </c>
      <c r="AV494" s="47">
        <v>1</v>
      </c>
      <c r="AW494" s="36">
        <v>1</v>
      </c>
      <c r="AX494" s="50">
        <f t="shared" si="1460"/>
        <v>0</v>
      </c>
      <c r="AY494" s="49">
        <f>_xlfn.IFNA(VLOOKUP($I494,'ประกาศราคาZ-Makro'!$A:$M,13,FALSE),0)</f>
        <v>0</v>
      </c>
      <c r="AZ494" s="47">
        <v>1</v>
      </c>
      <c r="BA494" s="36">
        <v>1</v>
      </c>
      <c r="BB494" s="50">
        <f t="shared" si="1422"/>
        <v>0</v>
      </c>
      <c r="BC494" s="76"/>
      <c r="BD494" s="2"/>
    </row>
    <row r="495" spans="1:56" x14ac:dyDescent="0.4">
      <c r="A495" s="2" t="s">
        <v>1038</v>
      </c>
      <c r="B495" s="2" t="s">
        <v>1035</v>
      </c>
      <c r="C495" s="2" t="s">
        <v>1049</v>
      </c>
      <c r="D495" s="2" t="s">
        <v>1057</v>
      </c>
      <c r="E495" s="45" t="s">
        <v>374</v>
      </c>
      <c r="F495" s="46" t="s">
        <v>372</v>
      </c>
      <c r="G495" s="41" t="s">
        <v>375</v>
      </c>
      <c r="H495" s="48" t="s">
        <v>43</v>
      </c>
      <c r="I495" s="35"/>
      <c r="J495" s="56">
        <v>0</v>
      </c>
      <c r="K495" s="49">
        <f>_xlfn.IFNA(VLOOKUP($I495,'ประกาศราคาZ-Makro'!$A:$K,4,FALSE),0)</f>
        <v>0</v>
      </c>
      <c r="L495" s="47">
        <v>70</v>
      </c>
      <c r="M495" s="36">
        <v>74</v>
      </c>
      <c r="N495" s="50">
        <f t="shared" si="1301"/>
        <v>4</v>
      </c>
      <c r="O495" s="49">
        <f>_xlfn.IFNA(VLOOKUP($I495,'ประกาศราคาZ-Makro'!$A:$K,5,FALSE),0)</f>
        <v>0</v>
      </c>
      <c r="P495" s="47">
        <v>71</v>
      </c>
      <c r="Q495" s="36">
        <v>75</v>
      </c>
      <c r="R495" s="50">
        <f t="shared" si="1304"/>
        <v>4</v>
      </c>
      <c r="S495" s="49">
        <f>_xlfn.IFNA(VLOOKUP($I495,'ประกาศราคาZ-Makro'!$A:$K,6,FALSE),0)</f>
        <v>0</v>
      </c>
      <c r="T495" s="47">
        <v>72</v>
      </c>
      <c r="U495" s="36">
        <v>75</v>
      </c>
      <c r="V495" s="50">
        <f t="shared" si="1307"/>
        <v>3</v>
      </c>
      <c r="W495" s="49">
        <f>_xlfn.IFNA(VLOOKUP($I495,'ประกาศราคาZ-Makro'!$A:$K,7,FALSE),0)</f>
        <v>0</v>
      </c>
      <c r="X495" s="47">
        <v>75</v>
      </c>
      <c r="Y495" s="36">
        <v>75</v>
      </c>
      <c r="Z495" s="50">
        <f t="shared" si="1302"/>
        <v>0</v>
      </c>
      <c r="AA495" s="49">
        <f>_xlfn.IFNA(VLOOKUP($I495,'ประกาศราคาZ-Makro'!$A:$K,8,FALSE),0)</f>
        <v>0</v>
      </c>
      <c r="AB495" s="47">
        <v>75</v>
      </c>
      <c r="AC495" s="36">
        <v>75</v>
      </c>
      <c r="AD495" s="50">
        <f t="shared" si="1303"/>
        <v>0</v>
      </c>
      <c r="AE495" s="49">
        <f>_xlfn.IFNA(VLOOKUP($I495,'ประกาศราคาZ-Makro'!$A:$K,9,FALSE),0)</f>
        <v>0</v>
      </c>
      <c r="AF495" s="47">
        <v>75</v>
      </c>
      <c r="AG495" s="36">
        <v>77</v>
      </c>
      <c r="AH495" s="50">
        <f t="shared" si="1305"/>
        <v>2</v>
      </c>
      <c r="AI495" s="49">
        <f>_xlfn.IFNA(VLOOKUP($I495,'ประกาศราคาZ-Makro'!$A:$K,9,FALSE),0)</f>
        <v>0</v>
      </c>
      <c r="AJ495" s="47"/>
      <c r="AK495" s="36"/>
      <c r="AL495" s="50">
        <f t="shared" si="1432"/>
        <v>0</v>
      </c>
      <c r="AM495" s="49">
        <f>_xlfn.IFNA(VLOOKUP($I495,'ประกาศราคาZ-Makro'!$A:$K,10,FALSE),0)</f>
        <v>0</v>
      </c>
      <c r="AN495" s="47">
        <v>78</v>
      </c>
      <c r="AO495" s="36">
        <v>78</v>
      </c>
      <c r="AP495" s="72">
        <f t="shared" si="1459"/>
        <v>0</v>
      </c>
      <c r="AQ495" s="49">
        <f>_xlfn.IFNA(VLOOKUP($I495,'ประกาศราคาZ-Makro'!$A:$K,11,FALSE),0)</f>
        <v>0</v>
      </c>
      <c r="AR495" s="47">
        <v>79</v>
      </c>
      <c r="AS495" s="36">
        <v>79</v>
      </c>
      <c r="AT495" s="50">
        <f t="shared" si="1306"/>
        <v>0</v>
      </c>
      <c r="AU495" s="49">
        <f>_xlfn.IFNA(VLOOKUP($I495,'ประกาศราคาZ-Makro'!$A:$L,12,FALSE),0)</f>
        <v>0</v>
      </c>
      <c r="AV495" s="47">
        <v>72</v>
      </c>
      <c r="AW495" s="36">
        <v>75</v>
      </c>
      <c r="AX495" s="50">
        <f t="shared" si="1460"/>
        <v>3</v>
      </c>
      <c r="AY495" s="49">
        <f>_xlfn.IFNA(VLOOKUP($I495,'ประกาศราคาZ-Makro'!$A:$M,13,FALSE),0)</f>
        <v>0</v>
      </c>
      <c r="AZ495" s="47">
        <v>72</v>
      </c>
      <c r="BA495" s="36">
        <v>75</v>
      </c>
      <c r="BB495" s="50">
        <f t="shared" ref="BB495:BB519" si="1471">IFERROR(IF(BA495=0,0,BA495-AZ495),0)</f>
        <v>3</v>
      </c>
      <c r="BC495" s="76"/>
      <c r="BD495" s="2"/>
    </row>
    <row r="496" spans="1:56" x14ac:dyDescent="0.4">
      <c r="A496" s="2" t="s">
        <v>1038</v>
      </c>
      <c r="B496" s="2" t="s">
        <v>1035</v>
      </c>
      <c r="C496" s="2" t="s">
        <v>1049</v>
      </c>
      <c r="D496" s="2" t="s">
        <v>1057</v>
      </c>
      <c r="E496" s="45" t="s">
        <v>1780</v>
      </c>
      <c r="F496" s="73"/>
      <c r="G496" s="42" t="s">
        <v>1511</v>
      </c>
      <c r="H496" s="48" t="s">
        <v>43</v>
      </c>
      <c r="I496" s="35"/>
      <c r="J496" s="56">
        <v>0</v>
      </c>
      <c r="K496" s="49">
        <f>_xlfn.IFNA(VLOOKUP($I496,'ประกาศราคาZ-Makro'!$A:$K,4,FALSE),0)</f>
        <v>0</v>
      </c>
      <c r="L496" s="47">
        <v>0</v>
      </c>
      <c r="M496" s="36">
        <v>0</v>
      </c>
      <c r="N496" s="50">
        <f t="shared" si="1301"/>
        <v>0</v>
      </c>
      <c r="O496" s="49">
        <f>_xlfn.IFNA(VLOOKUP($I496,'ประกาศราคาZ-Makro'!$A:$K,5,FALSE),0)</f>
        <v>0</v>
      </c>
      <c r="P496" s="47">
        <v>71</v>
      </c>
      <c r="Q496" s="36">
        <v>75</v>
      </c>
      <c r="R496" s="50">
        <f t="shared" si="1304"/>
        <v>4</v>
      </c>
      <c r="S496" s="49">
        <f>_xlfn.IFNA(VLOOKUP($I496,'ประกาศราคาZ-Makro'!$A:$K,6,FALSE),0)</f>
        <v>0</v>
      </c>
      <c r="T496" s="47">
        <v>0</v>
      </c>
      <c r="U496" s="36">
        <v>0</v>
      </c>
      <c r="V496" s="50">
        <f t="shared" si="1307"/>
        <v>0</v>
      </c>
      <c r="W496" s="49">
        <f>_xlfn.IFNA(VLOOKUP($I496,'ประกาศราคาZ-Makro'!$A:$K,7,FALSE),0)</f>
        <v>0</v>
      </c>
      <c r="X496" s="47">
        <v>0</v>
      </c>
      <c r="Y496" s="36">
        <v>0</v>
      </c>
      <c r="Z496" s="50">
        <f t="shared" si="1302"/>
        <v>0</v>
      </c>
      <c r="AA496" s="49">
        <f>_xlfn.IFNA(VLOOKUP($I496,'ประกาศราคาZ-Makro'!$A:$K,8,FALSE),0)</f>
        <v>0</v>
      </c>
      <c r="AB496" s="47">
        <v>75</v>
      </c>
      <c r="AC496" s="36">
        <v>75</v>
      </c>
      <c r="AD496" s="50">
        <f>IFERROR(IF(AC496=0,0,AC496-AB496),0)</f>
        <v>0</v>
      </c>
      <c r="AE496" s="49">
        <f>_xlfn.IFNA(VLOOKUP($I496,'ประกาศราคาZ-Makro'!$A:$K,9,FALSE),0)</f>
        <v>0</v>
      </c>
      <c r="AF496" s="47">
        <v>0</v>
      </c>
      <c r="AG496" s="36">
        <v>0</v>
      </c>
      <c r="AH496" s="50">
        <f t="shared" si="1305"/>
        <v>0</v>
      </c>
      <c r="AI496" s="49">
        <f>_xlfn.IFNA(VLOOKUP($I496,'ประกาศราคาZ-Makro'!$A:$K,9,FALSE),0)</f>
        <v>0</v>
      </c>
      <c r="AJ496" s="47"/>
      <c r="AK496" s="36"/>
      <c r="AL496" s="50">
        <f t="shared" si="1432"/>
        <v>0</v>
      </c>
      <c r="AM496" s="49">
        <f>_xlfn.IFNA(VLOOKUP($I496,'ประกาศราคาZ-Makro'!$A:$K,10,FALSE),0)</f>
        <v>0</v>
      </c>
      <c r="AN496" s="47">
        <v>0</v>
      </c>
      <c r="AO496" s="36">
        <v>0</v>
      </c>
      <c r="AP496" s="72">
        <f>IFERROR(IF(AO496=0,0,AO496-AN496),0)</f>
        <v>0</v>
      </c>
      <c r="AQ496" s="49">
        <f>_xlfn.IFNA(VLOOKUP($I496,'ประกาศราคาZ-Makro'!$A:$K,11,FALSE),0)</f>
        <v>0</v>
      </c>
      <c r="AR496" s="47">
        <v>0</v>
      </c>
      <c r="AS496" s="36">
        <v>0</v>
      </c>
      <c r="AT496" s="50">
        <f t="shared" si="1306"/>
        <v>0</v>
      </c>
      <c r="AU496" s="49">
        <f>_xlfn.IFNA(VLOOKUP($I496,'ประกาศราคาZ-Makro'!$A:$L,12,FALSE),0)</f>
        <v>0</v>
      </c>
      <c r="AV496" s="47">
        <v>0</v>
      </c>
      <c r="AW496" s="36">
        <v>0</v>
      </c>
      <c r="AX496" s="50">
        <f>IFERROR(IF(AW496=0,0,AW496-AV496),0)</f>
        <v>0</v>
      </c>
      <c r="AY496" s="49">
        <f>_xlfn.IFNA(VLOOKUP($I496,'ประกาศราคาZ-Makro'!$A:$M,13,FALSE),0)</f>
        <v>0</v>
      </c>
      <c r="AZ496" s="47">
        <v>0</v>
      </c>
      <c r="BA496" s="36">
        <v>0</v>
      </c>
      <c r="BB496" s="50">
        <f>IFERROR(IF(BA496=0,0,BA496-AZ496),0)</f>
        <v>0</v>
      </c>
      <c r="BC496" s="76"/>
      <c r="BD496" s="2"/>
    </row>
    <row r="497" spans="1:56" x14ac:dyDescent="0.4">
      <c r="A497" s="2" t="s">
        <v>1038</v>
      </c>
      <c r="B497" s="2" t="s">
        <v>1035</v>
      </c>
      <c r="C497" s="2" t="s">
        <v>1049</v>
      </c>
      <c r="D497" s="2" t="s">
        <v>1057</v>
      </c>
      <c r="E497" s="45" t="s">
        <v>371</v>
      </c>
      <c r="F497" s="46" t="s">
        <v>372</v>
      </c>
      <c r="G497" s="42" t="s">
        <v>373</v>
      </c>
      <c r="H497" s="48" t="s">
        <v>43</v>
      </c>
      <c r="I497" s="58"/>
      <c r="J497" s="57">
        <v>0</v>
      </c>
      <c r="K497" s="49">
        <f>_xlfn.IFNA(VLOOKUP($I497,'ประกาศราคาZ-Makro'!$A:$K,4,FALSE),0)</f>
        <v>0</v>
      </c>
      <c r="L497" s="47">
        <v>70</v>
      </c>
      <c r="M497" s="36">
        <v>74</v>
      </c>
      <c r="N497" s="50">
        <f t="shared" si="1301"/>
        <v>4</v>
      </c>
      <c r="O497" s="49">
        <f>_xlfn.IFNA(VLOOKUP($I497,'ประกาศราคาZ-Makro'!$A:$K,5,FALSE),0)</f>
        <v>0</v>
      </c>
      <c r="P497" s="47">
        <v>0</v>
      </c>
      <c r="Q497" s="36">
        <v>0</v>
      </c>
      <c r="R497" s="50">
        <f t="shared" si="1304"/>
        <v>0</v>
      </c>
      <c r="S497" s="49">
        <f>_xlfn.IFNA(VLOOKUP($I497,'ประกาศราคาZ-Makro'!$A:$K,6,FALSE),0)</f>
        <v>0</v>
      </c>
      <c r="T497" s="47">
        <v>67</v>
      </c>
      <c r="U497" s="36">
        <v>70</v>
      </c>
      <c r="V497" s="50">
        <f t="shared" si="1307"/>
        <v>3</v>
      </c>
      <c r="W497" s="49">
        <f>_xlfn.IFNA(VLOOKUP($I497,'ประกาศราคาZ-Makro'!$A:$K,7,FALSE),0)</f>
        <v>0</v>
      </c>
      <c r="X497" s="47">
        <v>75</v>
      </c>
      <c r="Y497" s="36">
        <v>75</v>
      </c>
      <c r="Z497" s="50">
        <f t="shared" si="1302"/>
        <v>0</v>
      </c>
      <c r="AA497" s="49">
        <f>_xlfn.IFNA(VLOOKUP($I497,'ประกาศราคาZ-Makro'!$A:$K,8,FALSE),0)</f>
        <v>0</v>
      </c>
      <c r="AB497" s="47">
        <v>75</v>
      </c>
      <c r="AC497" s="36">
        <v>75</v>
      </c>
      <c r="AD497" s="50">
        <f t="shared" si="1303"/>
        <v>0</v>
      </c>
      <c r="AE497" s="49">
        <f>_xlfn.IFNA(VLOOKUP($I497,'ประกาศราคาZ-Makro'!$A:$K,9,FALSE),0)</f>
        <v>0</v>
      </c>
      <c r="AF497" s="47">
        <v>0</v>
      </c>
      <c r="AG497" s="36">
        <v>0</v>
      </c>
      <c r="AH497" s="50">
        <f t="shared" si="1305"/>
        <v>0</v>
      </c>
      <c r="AI497" s="49">
        <f>_xlfn.IFNA(VLOOKUP($I497,'ประกาศราคาZ-Makro'!$A:$K,9,FALSE),0)</f>
        <v>0</v>
      </c>
      <c r="AJ497" s="47"/>
      <c r="AK497" s="36"/>
      <c r="AL497" s="50">
        <f t="shared" si="1432"/>
        <v>0</v>
      </c>
      <c r="AM497" s="49">
        <f>_xlfn.IFNA(VLOOKUP($I497,'ประกาศราคาZ-Makro'!$A:$K,10,FALSE),0)</f>
        <v>0</v>
      </c>
      <c r="AN497" s="47">
        <v>0</v>
      </c>
      <c r="AO497" s="36">
        <v>0</v>
      </c>
      <c r="AP497" s="72">
        <f t="shared" si="1459"/>
        <v>0</v>
      </c>
      <c r="AQ497" s="49">
        <f>_xlfn.IFNA(VLOOKUP($I497,'ประกาศราคาZ-Makro'!$A:$K,11,FALSE),0)</f>
        <v>0</v>
      </c>
      <c r="AR497" s="47">
        <v>0</v>
      </c>
      <c r="AS497" s="36">
        <v>0</v>
      </c>
      <c r="AT497" s="50">
        <f t="shared" si="1306"/>
        <v>0</v>
      </c>
      <c r="AU497" s="49">
        <f>_xlfn.IFNA(VLOOKUP($I497,'ประกาศราคาZ-Makro'!$A:$L,12,FALSE),0)</f>
        <v>0</v>
      </c>
      <c r="AV497" s="47">
        <v>66</v>
      </c>
      <c r="AW497" s="36">
        <v>69</v>
      </c>
      <c r="AX497" s="50">
        <f t="shared" si="1460"/>
        <v>3</v>
      </c>
      <c r="AY497" s="49">
        <f>_xlfn.IFNA(VLOOKUP($I497,'ประกาศราคาZ-Makro'!$A:$M,13,FALSE),0)</f>
        <v>0</v>
      </c>
      <c r="AZ497" s="47">
        <v>66</v>
      </c>
      <c r="BA497" s="36">
        <v>69</v>
      </c>
      <c r="BB497" s="50">
        <f t="shared" si="1471"/>
        <v>3</v>
      </c>
      <c r="BC497" s="76"/>
      <c r="BD497" s="2"/>
    </row>
    <row r="498" spans="1:56" x14ac:dyDescent="0.4">
      <c r="A498" s="2" t="s">
        <v>1038</v>
      </c>
      <c r="B498" s="2" t="s">
        <v>1035</v>
      </c>
      <c r="C498" s="2" t="s">
        <v>1049</v>
      </c>
      <c r="D498" s="2" t="s">
        <v>1057</v>
      </c>
      <c r="E498" s="45" t="s">
        <v>376</v>
      </c>
      <c r="F498" s="46" t="s">
        <v>372</v>
      </c>
      <c r="G498" s="42" t="s">
        <v>377</v>
      </c>
      <c r="H498" s="48" t="s">
        <v>43</v>
      </c>
      <c r="I498" s="58"/>
      <c r="J498" s="57">
        <v>0</v>
      </c>
      <c r="K498" s="49">
        <f>_xlfn.IFNA(VLOOKUP($I498,'ประกาศราคาZ-Makro'!$A:$K,4,FALSE),0)</f>
        <v>0</v>
      </c>
      <c r="L498" s="47">
        <v>63</v>
      </c>
      <c r="M498" s="36">
        <v>65</v>
      </c>
      <c r="N498" s="50">
        <f t="shared" ref="N498:N587" si="1472">IFERROR(IF(M498=0,0,M498-L498),0)</f>
        <v>2</v>
      </c>
      <c r="O498" s="49">
        <f>_xlfn.IFNA(VLOOKUP($I498,'ประกาศราคาZ-Makro'!$A:$K,5,FALSE),0)</f>
        <v>0</v>
      </c>
      <c r="P498" s="47">
        <v>67</v>
      </c>
      <c r="Q498" s="36">
        <v>71</v>
      </c>
      <c r="R498" s="50">
        <f t="shared" si="1304"/>
        <v>4</v>
      </c>
      <c r="S498" s="49">
        <f>_xlfn.IFNA(VLOOKUP($I498,'ประกาศราคาZ-Makro'!$A:$K,6,FALSE),0)</f>
        <v>0</v>
      </c>
      <c r="T498" s="47">
        <v>56</v>
      </c>
      <c r="U498" s="36">
        <v>59</v>
      </c>
      <c r="V498" s="50">
        <f t="shared" si="1307"/>
        <v>3</v>
      </c>
      <c r="W498" s="49">
        <f>_xlfn.IFNA(VLOOKUP($I498,'ประกาศราคาZ-Makro'!$A:$K,7,FALSE),0)</f>
        <v>0</v>
      </c>
      <c r="X498" s="47">
        <v>70</v>
      </c>
      <c r="Y498" s="36">
        <v>72</v>
      </c>
      <c r="Z498" s="50">
        <f t="shared" si="1302"/>
        <v>2</v>
      </c>
      <c r="AA498" s="49">
        <f>_xlfn.IFNA(VLOOKUP($I498,'ประกาศราคาZ-Makro'!$A:$K,8,FALSE),0)</f>
        <v>0</v>
      </c>
      <c r="AB498" s="47">
        <v>70</v>
      </c>
      <c r="AC498" s="36">
        <v>72</v>
      </c>
      <c r="AD498" s="50">
        <f t="shared" si="1303"/>
        <v>2</v>
      </c>
      <c r="AE498" s="49">
        <f>_xlfn.IFNA(VLOOKUP($I498,'ประกาศราคาZ-Makro'!$A:$K,9,FALSE),0)</f>
        <v>0</v>
      </c>
      <c r="AF498" s="47">
        <v>57</v>
      </c>
      <c r="AG498" s="36">
        <v>59</v>
      </c>
      <c r="AH498" s="50">
        <f t="shared" si="1305"/>
        <v>2</v>
      </c>
      <c r="AI498" s="49">
        <f>_xlfn.IFNA(VLOOKUP($I498,'ประกาศราคาZ-Makro'!$A:$K,9,FALSE),0)</f>
        <v>0</v>
      </c>
      <c r="AJ498" s="47"/>
      <c r="AK498" s="36"/>
      <c r="AL498" s="50">
        <f t="shared" si="1432"/>
        <v>0</v>
      </c>
      <c r="AM498" s="49">
        <f>_xlfn.IFNA(VLOOKUP($I498,'ประกาศราคาZ-Makro'!$A:$K,10,FALSE),0)</f>
        <v>0</v>
      </c>
      <c r="AN498" s="47">
        <v>64</v>
      </c>
      <c r="AO498" s="36">
        <v>64</v>
      </c>
      <c r="AP498" s="72">
        <f t="shared" si="1459"/>
        <v>0</v>
      </c>
      <c r="AQ498" s="49">
        <f>_xlfn.IFNA(VLOOKUP($I498,'ประกาศราคาZ-Makro'!$A:$K,11,FALSE),0)</f>
        <v>0</v>
      </c>
      <c r="AR498" s="47">
        <v>37</v>
      </c>
      <c r="AS498" s="36">
        <v>37</v>
      </c>
      <c r="AT498" s="50">
        <f t="shared" si="1306"/>
        <v>0</v>
      </c>
      <c r="AU498" s="49">
        <f>_xlfn.IFNA(VLOOKUP($I498,'ประกาศราคาZ-Makro'!$A:$L,12,FALSE),0)</f>
        <v>0</v>
      </c>
      <c r="AV498" s="47">
        <v>56</v>
      </c>
      <c r="AW498" s="36">
        <v>59</v>
      </c>
      <c r="AX498" s="50">
        <f t="shared" si="1460"/>
        <v>3</v>
      </c>
      <c r="AY498" s="49">
        <f>_xlfn.IFNA(VLOOKUP($I498,'ประกาศราคาZ-Makro'!$A:$M,13,FALSE),0)</f>
        <v>0</v>
      </c>
      <c r="AZ498" s="47">
        <v>56</v>
      </c>
      <c r="BA498" s="36">
        <v>59</v>
      </c>
      <c r="BB498" s="50">
        <f t="shared" si="1471"/>
        <v>3</v>
      </c>
      <c r="BC498" s="76"/>
      <c r="BD498" s="2"/>
    </row>
    <row r="499" spans="1:56" x14ac:dyDescent="0.4">
      <c r="A499" s="2" t="s">
        <v>1038</v>
      </c>
      <c r="B499" s="2" t="s">
        <v>1035</v>
      </c>
      <c r="C499" s="2" t="s">
        <v>1049</v>
      </c>
      <c r="D499" s="2" t="s">
        <v>1057</v>
      </c>
      <c r="E499" s="45" t="s">
        <v>1185</v>
      </c>
      <c r="F499" s="73" t="s">
        <v>372</v>
      </c>
      <c r="G499" s="42" t="s">
        <v>1186</v>
      </c>
      <c r="H499" s="48" t="s">
        <v>43</v>
      </c>
      <c r="I499" s="35"/>
      <c r="J499" s="56">
        <v>0</v>
      </c>
      <c r="K499" s="49">
        <f>_xlfn.IFNA(VLOOKUP($I499,'ประกาศราคาZ-Makro'!$A:$K,4,FALSE),0)</f>
        <v>0</v>
      </c>
      <c r="L499" s="47">
        <v>64</v>
      </c>
      <c r="M499" s="36">
        <v>66</v>
      </c>
      <c r="N499" s="50">
        <f t="shared" ref="N499" si="1473">IFERROR(IF(M499=0,0,M499-L499),0)</f>
        <v>2</v>
      </c>
      <c r="O499" s="49">
        <f>_xlfn.IFNA(VLOOKUP($I499,'ประกาศราคาZ-Makro'!$A:$K,5,FALSE),0)</f>
        <v>0</v>
      </c>
      <c r="P499" s="47">
        <v>0</v>
      </c>
      <c r="Q499" s="36">
        <v>0</v>
      </c>
      <c r="R499" s="50">
        <f t="shared" ref="R499" si="1474">IFERROR(IF(Q499=0,0,Q499-P499),0)</f>
        <v>0</v>
      </c>
      <c r="S499" s="49">
        <f>_xlfn.IFNA(VLOOKUP($I499,'ประกาศราคาZ-Makro'!$A:$K,6,FALSE),0)</f>
        <v>0</v>
      </c>
      <c r="T499" s="47">
        <v>51</v>
      </c>
      <c r="U499" s="36">
        <v>54</v>
      </c>
      <c r="V499" s="50">
        <f t="shared" ref="V499" si="1475">IFERROR(IF(U499=0,0,U499-T499),0)</f>
        <v>3</v>
      </c>
      <c r="W499" s="49">
        <f>_xlfn.IFNA(VLOOKUP($I499,'ประกาศราคาZ-Makro'!$A:$K,7,FALSE),0)</f>
        <v>0</v>
      </c>
      <c r="X499" s="47">
        <v>70</v>
      </c>
      <c r="Y499" s="36">
        <v>72</v>
      </c>
      <c r="Z499" s="50">
        <f t="shared" ref="Z499" si="1476">IFERROR(IF(Y499=0,0,Y499-X499),0)</f>
        <v>2</v>
      </c>
      <c r="AA499" s="49">
        <f>_xlfn.IFNA(VLOOKUP($I499,'ประกาศราคาZ-Makro'!$A:$K,8,FALSE),0)</f>
        <v>0</v>
      </c>
      <c r="AB499" s="47">
        <v>70</v>
      </c>
      <c r="AC499" s="36">
        <v>72</v>
      </c>
      <c r="AD499" s="50">
        <f t="shared" ref="AD499" si="1477">IFERROR(IF(AC499=0,0,AC499-AB499),0)</f>
        <v>2</v>
      </c>
      <c r="AE499" s="49">
        <f>_xlfn.IFNA(VLOOKUP($I499,'ประกาศราคาZ-Makro'!$A:$K,9,FALSE),0)</f>
        <v>0</v>
      </c>
      <c r="AF499" s="47">
        <v>0</v>
      </c>
      <c r="AG499" s="36">
        <v>0</v>
      </c>
      <c r="AH499" s="50">
        <f t="shared" ref="AH499" si="1478">IFERROR(IF(AG499=0,0,AG499-AF499),0)</f>
        <v>0</v>
      </c>
      <c r="AI499" s="49">
        <f>_xlfn.IFNA(VLOOKUP($I499,'ประกาศราคาZ-Makro'!$A:$K,9,FALSE),0)</f>
        <v>0</v>
      </c>
      <c r="AJ499" s="47"/>
      <c r="AK499" s="36"/>
      <c r="AL499" s="50">
        <f t="shared" si="1432"/>
        <v>0</v>
      </c>
      <c r="AM499" s="49">
        <f>_xlfn.IFNA(VLOOKUP($I499,'ประกาศราคาZ-Makro'!$A:$K,10,FALSE),0)</f>
        <v>0</v>
      </c>
      <c r="AN499" s="47">
        <v>64</v>
      </c>
      <c r="AO499" s="36">
        <v>64</v>
      </c>
      <c r="AP499" s="72">
        <f t="shared" si="1459"/>
        <v>0</v>
      </c>
      <c r="AQ499" s="49">
        <f>_xlfn.IFNA(VLOOKUP($I499,'ประกาศราคาZ-Makro'!$A:$K,11,FALSE),0)</f>
        <v>0</v>
      </c>
      <c r="AR499" s="47">
        <v>0</v>
      </c>
      <c r="AS499" s="36">
        <v>0</v>
      </c>
      <c r="AT499" s="50">
        <f t="shared" ref="AT499" si="1479">IFERROR(IF(AS499=0,0,AS499-AR499),0)</f>
        <v>0</v>
      </c>
      <c r="AU499" s="49">
        <f>_xlfn.IFNA(VLOOKUP($I499,'ประกาศราคาZ-Makro'!$A:$L,12,FALSE),0)</f>
        <v>0</v>
      </c>
      <c r="AV499" s="47">
        <v>47</v>
      </c>
      <c r="AW499" s="36">
        <v>50</v>
      </c>
      <c r="AX499" s="50">
        <f t="shared" si="1460"/>
        <v>3</v>
      </c>
      <c r="AY499" s="49">
        <f>_xlfn.IFNA(VLOOKUP($I499,'ประกาศราคาZ-Makro'!$A:$M,13,FALSE),0)</f>
        <v>0</v>
      </c>
      <c r="AZ499" s="47">
        <v>47</v>
      </c>
      <c r="BA499" s="36">
        <v>50</v>
      </c>
      <c r="BB499" s="50">
        <f t="shared" si="1471"/>
        <v>3</v>
      </c>
      <c r="BC499" s="76"/>
      <c r="BD499" s="2"/>
    </row>
    <row r="500" spans="1:56" x14ac:dyDescent="0.4">
      <c r="A500" s="2" t="s">
        <v>1038</v>
      </c>
      <c r="B500" s="2" t="s">
        <v>1035</v>
      </c>
      <c r="C500" s="2" t="s">
        <v>1049</v>
      </c>
      <c r="D500" s="2" t="s">
        <v>1057</v>
      </c>
      <c r="E500" s="45" t="s">
        <v>1102</v>
      </c>
      <c r="F500" s="46"/>
      <c r="G500" s="42" t="s">
        <v>1103</v>
      </c>
      <c r="H500" s="48" t="s">
        <v>43</v>
      </c>
      <c r="I500" s="35"/>
      <c r="J500" s="56">
        <v>0</v>
      </c>
      <c r="K500" s="49">
        <f>_xlfn.IFNA(VLOOKUP($I500,'ประกาศราคาZ-Makro'!$A:$K,4,FALSE),0)</f>
        <v>0</v>
      </c>
      <c r="L500" s="47">
        <v>0</v>
      </c>
      <c r="M500" s="36">
        <v>0</v>
      </c>
      <c r="N500" s="50">
        <f t="shared" ref="N500" si="1480">IFERROR(IF(M500=0,0,M500-L500),0)</f>
        <v>0</v>
      </c>
      <c r="O500" s="49">
        <f>_xlfn.IFNA(VLOOKUP($I500,'ประกาศราคาZ-Makro'!$A:$K,5,FALSE),0)</f>
        <v>0</v>
      </c>
      <c r="P500" s="47">
        <v>0</v>
      </c>
      <c r="Q500" s="36">
        <v>0</v>
      </c>
      <c r="R500" s="50">
        <f t="shared" ref="R500" si="1481">IFERROR(IF(Q500=0,0,Q500-P500),0)</f>
        <v>0</v>
      </c>
      <c r="S500" s="49">
        <f>_xlfn.IFNA(VLOOKUP($I500,'ประกาศราคาZ-Makro'!$A:$K,6,FALSE),0)</f>
        <v>0</v>
      </c>
      <c r="T500" s="47">
        <v>72</v>
      </c>
      <c r="U500" s="36">
        <v>75</v>
      </c>
      <c r="V500" s="50">
        <f t="shared" ref="V500" si="1482">IFERROR(IF(U500=0,0,U500-T500),0)</f>
        <v>3</v>
      </c>
      <c r="W500" s="49">
        <f>_xlfn.IFNA(VLOOKUP($I500,'ประกาศราคาZ-Makro'!$A:$K,7,FALSE),0)</f>
        <v>0</v>
      </c>
      <c r="X500" s="47">
        <v>0</v>
      </c>
      <c r="Y500" s="36">
        <v>0</v>
      </c>
      <c r="Z500" s="50">
        <f t="shared" ref="Z500" si="1483">IFERROR(IF(Y500=0,0,Y500-X500),0)</f>
        <v>0</v>
      </c>
      <c r="AA500" s="49">
        <f>_xlfn.IFNA(VLOOKUP($I500,'ประกาศราคาZ-Makro'!$A:$K,8,FALSE),0)</f>
        <v>0</v>
      </c>
      <c r="AB500" s="47">
        <v>0</v>
      </c>
      <c r="AC500" s="36">
        <v>0</v>
      </c>
      <c r="AD500" s="50">
        <f>IFERROR(IF(AC500=0,0,AC500-AB500),0)</f>
        <v>0</v>
      </c>
      <c r="AE500" s="49">
        <f>_xlfn.IFNA(VLOOKUP($I500,'ประกาศราคาZ-Makro'!$A:$K,9,FALSE),0)</f>
        <v>0</v>
      </c>
      <c r="AF500" s="47">
        <v>0</v>
      </c>
      <c r="AG500" s="36">
        <v>0</v>
      </c>
      <c r="AH500" s="50">
        <f t="shared" ref="AH500" si="1484">IFERROR(IF(AG500=0,0,AG500-AF500),0)</f>
        <v>0</v>
      </c>
      <c r="AI500" s="49">
        <f>_xlfn.IFNA(VLOOKUP($I500,'ประกาศราคาZ-Makro'!$A:$K,9,FALSE),0)</f>
        <v>0</v>
      </c>
      <c r="AJ500" s="47"/>
      <c r="AK500" s="36"/>
      <c r="AL500" s="50">
        <f t="shared" si="1432"/>
        <v>0</v>
      </c>
      <c r="AM500" s="49">
        <f>_xlfn.IFNA(VLOOKUP($I500,'ประกาศราคาZ-Makro'!$A:$K,10,FALSE),0)</f>
        <v>0</v>
      </c>
      <c r="AN500" s="47">
        <v>83</v>
      </c>
      <c r="AO500" s="36">
        <v>84</v>
      </c>
      <c r="AP500" s="72">
        <f>IFERROR(IF(AO500=0,0,AO500-AN500),0)</f>
        <v>1</v>
      </c>
      <c r="AQ500" s="49">
        <f>_xlfn.IFNA(VLOOKUP($I500,'ประกาศราคาZ-Makro'!$A:$K,11,FALSE),0)</f>
        <v>0</v>
      </c>
      <c r="AR500" s="47">
        <v>79</v>
      </c>
      <c r="AS500" s="36">
        <v>79</v>
      </c>
      <c r="AT500" s="50">
        <f t="shared" ref="AT500" si="1485">IFERROR(IF(AS500=0,0,AS500-AR500),0)</f>
        <v>0</v>
      </c>
      <c r="AU500" s="49">
        <f>_xlfn.IFNA(VLOOKUP($I500,'ประกาศราคาZ-Makro'!$A:$L,12,FALSE),0)</f>
        <v>0</v>
      </c>
      <c r="AV500" s="47">
        <v>73</v>
      </c>
      <c r="AW500" s="36">
        <v>76</v>
      </c>
      <c r="AX500" s="50">
        <f>IFERROR(IF(AW500=0,0,AW500-AV500),0)</f>
        <v>3</v>
      </c>
      <c r="AY500" s="49">
        <f>_xlfn.IFNA(VLOOKUP($I500,'ประกาศราคาZ-Makro'!$A:$M,13,FALSE),0)</f>
        <v>0</v>
      </c>
      <c r="AZ500" s="47">
        <v>73</v>
      </c>
      <c r="BA500" s="36">
        <v>76</v>
      </c>
      <c r="BB500" s="50">
        <f>IFERROR(IF(BA500=0,0,BA500-AZ500),0)</f>
        <v>3</v>
      </c>
      <c r="BC500" s="76"/>
      <c r="BD500" s="2"/>
    </row>
    <row r="501" spans="1:56" x14ac:dyDescent="0.4">
      <c r="A501" s="2" t="s">
        <v>1038</v>
      </c>
      <c r="B501" s="2" t="s">
        <v>1035</v>
      </c>
      <c r="C501" s="2" t="s">
        <v>1049</v>
      </c>
      <c r="D501" s="2" t="s">
        <v>1057</v>
      </c>
      <c r="E501" s="45" t="s">
        <v>1138</v>
      </c>
      <c r="F501" s="46"/>
      <c r="G501" s="42" t="s">
        <v>1139</v>
      </c>
      <c r="H501" s="34" t="s">
        <v>43</v>
      </c>
      <c r="I501" s="35"/>
      <c r="J501" s="56">
        <v>0</v>
      </c>
      <c r="K501" s="49">
        <f>_xlfn.IFNA(VLOOKUP($I501,'ประกาศราคาZ-Makro'!$A:$K,4,FALSE),0)</f>
        <v>0</v>
      </c>
      <c r="L501" s="47">
        <v>0</v>
      </c>
      <c r="M501" s="36">
        <v>0</v>
      </c>
      <c r="N501" s="50">
        <f>IFERROR(IF(M501=0,0,M501-L501),0)</f>
        <v>0</v>
      </c>
      <c r="O501" s="49">
        <f>_xlfn.IFNA(VLOOKUP($I501,'ประกาศราคาZ-Makro'!$A:$K,5,FALSE),0)</f>
        <v>0</v>
      </c>
      <c r="P501" s="47">
        <v>0</v>
      </c>
      <c r="Q501" s="36">
        <v>0</v>
      </c>
      <c r="R501" s="50">
        <f>IFERROR(IF(Q501=0,0,Q501-P501),0)</f>
        <v>0</v>
      </c>
      <c r="S501" s="49">
        <f>_xlfn.IFNA(VLOOKUP($I501,'ประกาศราคาZ-Makro'!$A:$K,6,FALSE),0)</f>
        <v>0</v>
      </c>
      <c r="T501" s="47">
        <v>84</v>
      </c>
      <c r="U501" s="36">
        <v>87</v>
      </c>
      <c r="V501" s="50">
        <f>IFERROR(IF(U501=0,0,U501-T501),0)</f>
        <v>3</v>
      </c>
      <c r="W501" s="49">
        <f>_xlfn.IFNA(VLOOKUP($I501,'ประกาศราคาZ-Makro'!$A:$K,7,FALSE),0)</f>
        <v>0</v>
      </c>
      <c r="X501" s="47">
        <v>78</v>
      </c>
      <c r="Y501" s="36">
        <v>78</v>
      </c>
      <c r="Z501" s="50">
        <f>IFERROR(IF(Y501=0,0,Y501-X501),0)</f>
        <v>0</v>
      </c>
      <c r="AA501" s="49">
        <f>_xlfn.IFNA(VLOOKUP($I501,'ประกาศราคาZ-Makro'!$A:$K,8,FALSE),0)</f>
        <v>0</v>
      </c>
      <c r="AB501" s="47">
        <v>78</v>
      </c>
      <c r="AC501" s="36">
        <v>78</v>
      </c>
      <c r="AD501" s="50">
        <f>IFERROR(IF(AC501=0,0,AC501-AB501),0)</f>
        <v>0</v>
      </c>
      <c r="AE501" s="49">
        <f>_xlfn.IFNA(VLOOKUP($I501,'ประกาศราคาZ-Makro'!$A:$K,9,FALSE),0)</f>
        <v>0</v>
      </c>
      <c r="AF501" s="47">
        <v>0</v>
      </c>
      <c r="AG501" s="36">
        <v>0</v>
      </c>
      <c r="AH501" s="50">
        <f>IFERROR(IF(AG501=0,0,AG501-AF501),0)</f>
        <v>0</v>
      </c>
      <c r="AI501" s="49">
        <f>_xlfn.IFNA(VLOOKUP($I501,'ประกาศราคาZ-Makro'!$A:$K,9,FALSE),0)</f>
        <v>0</v>
      </c>
      <c r="AJ501" s="47"/>
      <c r="AK501" s="36"/>
      <c r="AL501" s="50">
        <f>IFERROR(IF(AK501=0,0,AK501-AJ501),0)</f>
        <v>0</v>
      </c>
      <c r="AM501" s="49">
        <f>_xlfn.IFNA(VLOOKUP($I501,'ประกาศราคาZ-Makro'!$A:$K,10,FALSE),0)</f>
        <v>0</v>
      </c>
      <c r="AN501" s="47">
        <v>0</v>
      </c>
      <c r="AO501" s="36">
        <v>0</v>
      </c>
      <c r="AP501" s="72">
        <f>IFERROR(IF(AO501=0,0,AO501-AN501),0)</f>
        <v>0</v>
      </c>
      <c r="AQ501" s="49">
        <f>_xlfn.IFNA(VLOOKUP($I501,'ประกาศราคาZ-Makro'!$A:$K,11,FALSE),0)</f>
        <v>0</v>
      </c>
      <c r="AR501" s="47">
        <v>75</v>
      </c>
      <c r="AS501" s="36">
        <v>75</v>
      </c>
      <c r="AT501" s="50">
        <f>IFERROR(IF(AS501=0,0,AS501-AR501),0)</f>
        <v>0</v>
      </c>
      <c r="AU501" s="49">
        <f>_xlfn.IFNA(VLOOKUP($I501,'ประกาศราคาZ-Makro'!$A:$L,12,FALSE),0)</f>
        <v>0</v>
      </c>
      <c r="AV501" s="47">
        <v>78</v>
      </c>
      <c r="AW501" s="36">
        <v>81</v>
      </c>
      <c r="AX501" s="50">
        <f>IFERROR(IF(AW501=0,0,AW501-AV501),0)</f>
        <v>3</v>
      </c>
      <c r="AY501" s="49">
        <f>_xlfn.IFNA(VLOOKUP($I501,'ประกาศราคาZ-Makro'!$A:$M,13,FALSE),0)</f>
        <v>0</v>
      </c>
      <c r="AZ501" s="47">
        <v>78</v>
      </c>
      <c r="BA501" s="36">
        <v>81</v>
      </c>
      <c r="BB501" s="50">
        <f>IFERROR(IF(BA501=0,0,BA501-AZ501),0)</f>
        <v>3</v>
      </c>
      <c r="BC501" s="76"/>
      <c r="BD501" s="2"/>
    </row>
    <row r="502" spans="1:56" x14ac:dyDescent="0.4">
      <c r="A502" s="2" t="s">
        <v>1038</v>
      </c>
      <c r="B502" s="2" t="s">
        <v>1035</v>
      </c>
      <c r="C502" s="2" t="s">
        <v>1049</v>
      </c>
      <c r="D502" s="2" t="s">
        <v>1057</v>
      </c>
      <c r="E502" s="45" t="s">
        <v>1917</v>
      </c>
      <c r="F502" s="73"/>
      <c r="G502" s="42" t="s">
        <v>1918</v>
      </c>
      <c r="H502" s="48" t="s">
        <v>43</v>
      </c>
      <c r="I502" s="35"/>
      <c r="J502" s="56">
        <v>0</v>
      </c>
      <c r="K502" s="49">
        <f>_xlfn.IFNA(VLOOKUP($I502,'ประกาศราคาZ-Makro'!$A:$K,4,FALSE),0)</f>
        <v>0</v>
      </c>
      <c r="L502" s="47">
        <v>0</v>
      </c>
      <c r="M502" s="36">
        <v>0</v>
      </c>
      <c r="N502" s="50">
        <f>IFERROR(IF(M502=0,0,M502-L502),0)</f>
        <v>0</v>
      </c>
      <c r="O502" s="49">
        <f>_xlfn.IFNA(VLOOKUP($I502,'ประกาศราคาZ-Makro'!$A:$K,5,FALSE),0)</f>
        <v>0</v>
      </c>
      <c r="P502" s="47">
        <v>0</v>
      </c>
      <c r="Q502" s="36">
        <v>0</v>
      </c>
      <c r="R502" s="50">
        <f>IFERROR(IF(Q502=0,0,Q502-P502),0)</f>
        <v>0</v>
      </c>
      <c r="S502" s="49">
        <f>_xlfn.IFNA(VLOOKUP($I502,'ประกาศราคาZ-Makro'!$A:$K,6,FALSE),0)</f>
        <v>0</v>
      </c>
      <c r="T502" s="47">
        <v>0</v>
      </c>
      <c r="U502" s="36">
        <v>0</v>
      </c>
      <c r="V502" s="50">
        <f>IFERROR(IF(U502=0,0,U502-T502),0)</f>
        <v>0</v>
      </c>
      <c r="W502" s="49">
        <f>_xlfn.IFNA(VLOOKUP($I502,'ประกาศราคาZ-Makro'!$A:$K,7,FALSE),0)</f>
        <v>0</v>
      </c>
      <c r="X502" s="47">
        <v>0</v>
      </c>
      <c r="Y502" s="36">
        <v>0</v>
      </c>
      <c r="Z502" s="50">
        <f>IFERROR(IF(Y502=0,0,Y502-X502),0)</f>
        <v>0</v>
      </c>
      <c r="AA502" s="49">
        <f>_xlfn.IFNA(VLOOKUP($I502,'ประกาศราคาZ-Makro'!$A:$K,8,FALSE),0)</f>
        <v>0</v>
      </c>
      <c r="AB502" s="47">
        <v>0</v>
      </c>
      <c r="AC502" s="36">
        <v>0</v>
      </c>
      <c r="AD502" s="50">
        <f>IFERROR(IF(AC502=0,0,AC502-AB502),0)</f>
        <v>0</v>
      </c>
      <c r="AE502" s="49">
        <f>_xlfn.IFNA(VLOOKUP($I502,'ประกาศราคาZ-Makro'!$A:$K,9,FALSE),0)</f>
        <v>0</v>
      </c>
      <c r="AF502" s="47">
        <v>0</v>
      </c>
      <c r="AG502" s="36">
        <v>0</v>
      </c>
      <c r="AH502" s="50">
        <f>IFERROR(IF(AG502=0,0,AG502-AF502),0)</f>
        <v>0</v>
      </c>
      <c r="AI502" s="49">
        <f>_xlfn.IFNA(VLOOKUP($I502,'ประกาศราคาZ-Makro'!$A:$K,9,FALSE),0)</f>
        <v>0</v>
      </c>
      <c r="AJ502" s="47"/>
      <c r="AK502" s="36"/>
      <c r="AL502" s="50">
        <f>IFERROR(IF(AK502=0,0,AK502-AJ502),0)</f>
        <v>0</v>
      </c>
      <c r="AM502" s="49">
        <f>_xlfn.IFNA(VLOOKUP($I502,'ประกาศราคาZ-Makro'!$A:$K,10,FALSE),0)</f>
        <v>0</v>
      </c>
      <c r="AN502" s="47">
        <v>0</v>
      </c>
      <c r="AO502" s="36">
        <v>0</v>
      </c>
      <c r="AP502" s="72">
        <f>IFERROR(IF(AO502=0,0,AO502-AN502),0)</f>
        <v>0</v>
      </c>
      <c r="AQ502" s="49">
        <f>_xlfn.IFNA(VLOOKUP($I502,'ประกาศราคาZ-Makro'!$A:$K,11,FALSE),0)</f>
        <v>0</v>
      </c>
      <c r="AR502" s="47">
        <v>61</v>
      </c>
      <c r="AS502" s="36">
        <v>61</v>
      </c>
      <c r="AT502" s="50">
        <f>IFERROR(IF(AS502=0,0,AS502-AR502),0)</f>
        <v>0</v>
      </c>
      <c r="AU502" s="49">
        <f>_xlfn.IFNA(VLOOKUP($I502,'ประกาศราคาZ-Makro'!$A:$L,12,FALSE),0)</f>
        <v>0</v>
      </c>
      <c r="AV502" s="47">
        <v>0</v>
      </c>
      <c r="AW502" s="36">
        <v>0</v>
      </c>
      <c r="AX502" s="50">
        <f>IFERROR(IF(AW502=0,0,AW502-AV502),0)</f>
        <v>0</v>
      </c>
      <c r="AY502" s="49">
        <f>_xlfn.IFNA(VLOOKUP($I502,'ประกาศราคาZ-Makro'!$A:$M,13,FALSE),0)</f>
        <v>0</v>
      </c>
      <c r="AZ502" s="47">
        <v>0</v>
      </c>
      <c r="BA502" s="36">
        <v>0</v>
      </c>
      <c r="BB502" s="50">
        <f>IFERROR(IF(BA502=0,0,BA502-AZ502),0)</f>
        <v>0</v>
      </c>
      <c r="BC502" s="76"/>
      <c r="BD502" s="2"/>
    </row>
    <row r="503" spans="1:56" x14ac:dyDescent="0.4">
      <c r="A503" s="2" t="s">
        <v>1038</v>
      </c>
      <c r="B503" s="2" t="s">
        <v>1035</v>
      </c>
      <c r="C503" s="2" t="s">
        <v>1049</v>
      </c>
      <c r="D503" s="2" t="s">
        <v>1057</v>
      </c>
      <c r="E503" s="45" t="s">
        <v>385</v>
      </c>
      <c r="F503" s="46" t="s">
        <v>386</v>
      </c>
      <c r="G503" s="41" t="s">
        <v>387</v>
      </c>
      <c r="H503" s="48" t="s">
        <v>43</v>
      </c>
      <c r="I503" s="35"/>
      <c r="J503" s="56">
        <v>0</v>
      </c>
      <c r="K503" s="49">
        <f>_xlfn.IFNA(VLOOKUP($I503,'ประกาศราคาZ-Makro'!$A:$K,4,FALSE),0)</f>
        <v>0</v>
      </c>
      <c r="L503" s="47">
        <v>74</v>
      </c>
      <c r="M503" s="36">
        <v>78</v>
      </c>
      <c r="N503" s="50">
        <f t="shared" si="1472"/>
        <v>4</v>
      </c>
      <c r="O503" s="49">
        <f>_xlfn.IFNA(VLOOKUP($I503,'ประกาศราคาZ-Makro'!$A:$K,5,FALSE),0)</f>
        <v>0</v>
      </c>
      <c r="P503" s="47">
        <v>74</v>
      </c>
      <c r="Q503" s="36">
        <v>78</v>
      </c>
      <c r="R503" s="50">
        <f t="shared" si="1304"/>
        <v>4</v>
      </c>
      <c r="S503" s="49">
        <f>_xlfn.IFNA(VLOOKUP($I503,'ประกาศราคาZ-Makro'!$A:$K,6,FALSE),0)</f>
        <v>0</v>
      </c>
      <c r="T503" s="47">
        <v>75</v>
      </c>
      <c r="U503" s="36">
        <v>78</v>
      </c>
      <c r="V503" s="50">
        <f t="shared" si="1307"/>
        <v>3</v>
      </c>
      <c r="W503" s="49">
        <f>_xlfn.IFNA(VLOOKUP($I503,'ประกาศราคาZ-Makro'!$A:$K,7,FALSE),0)</f>
        <v>0</v>
      </c>
      <c r="X503" s="47">
        <v>77</v>
      </c>
      <c r="Y503" s="36">
        <v>78</v>
      </c>
      <c r="Z503" s="50">
        <f t="shared" ref="Z503:Z588" si="1486">IFERROR(IF(Y503=0,0,Y503-X503),0)</f>
        <v>1</v>
      </c>
      <c r="AA503" s="49">
        <f>_xlfn.IFNA(VLOOKUP($I503,'ประกาศราคาZ-Makro'!$A:$K,8,FALSE),0)</f>
        <v>0</v>
      </c>
      <c r="AB503" s="47">
        <v>77</v>
      </c>
      <c r="AC503" s="36">
        <v>78</v>
      </c>
      <c r="AD503" s="50">
        <f t="shared" ref="AD503:AD588" si="1487">IFERROR(IF(AC503=0,0,AC503-AB503),0)</f>
        <v>1</v>
      </c>
      <c r="AE503" s="49">
        <f>_xlfn.IFNA(VLOOKUP($I503,'ประกาศราคาZ-Makro'!$A:$K,9,FALSE),0)</f>
        <v>0</v>
      </c>
      <c r="AF503" s="47">
        <v>75</v>
      </c>
      <c r="AG503" s="36">
        <v>79</v>
      </c>
      <c r="AH503" s="50">
        <f t="shared" si="1305"/>
        <v>4</v>
      </c>
      <c r="AI503" s="49">
        <f>_xlfn.IFNA(VLOOKUP($I503,'ประกาศราคาZ-Makro'!$A:$K,9,FALSE),0)</f>
        <v>0</v>
      </c>
      <c r="AJ503" s="47"/>
      <c r="AK503" s="36"/>
      <c r="AL503" s="50">
        <f t="shared" ref="AL503:AL508" si="1488">IFERROR(IF(AK503=0,0,AK503-AJ503),0)</f>
        <v>0</v>
      </c>
      <c r="AM503" s="49">
        <f>_xlfn.IFNA(VLOOKUP($I503,'ประกาศราคาZ-Makro'!$A:$K,10,FALSE),0)</f>
        <v>0</v>
      </c>
      <c r="AN503" s="47">
        <v>78</v>
      </c>
      <c r="AO503" s="36">
        <v>79</v>
      </c>
      <c r="AP503" s="72">
        <f t="shared" si="1459"/>
        <v>1</v>
      </c>
      <c r="AQ503" s="49">
        <f>_xlfn.IFNA(VLOOKUP($I503,'ประกาศราคาZ-Makro'!$A:$K,11,FALSE),0)</f>
        <v>0</v>
      </c>
      <c r="AR503" s="47">
        <v>79</v>
      </c>
      <c r="AS503" s="36">
        <v>79</v>
      </c>
      <c r="AT503" s="50">
        <f t="shared" si="1306"/>
        <v>0</v>
      </c>
      <c r="AU503" s="49">
        <f>_xlfn.IFNA(VLOOKUP($I503,'ประกาศราคาZ-Makro'!$A:$L,12,FALSE),0)</f>
        <v>0</v>
      </c>
      <c r="AV503" s="47">
        <v>75</v>
      </c>
      <c r="AW503" s="36">
        <v>78</v>
      </c>
      <c r="AX503" s="50">
        <f t="shared" si="1460"/>
        <v>3</v>
      </c>
      <c r="AY503" s="49">
        <f>_xlfn.IFNA(VLOOKUP($I503,'ประกาศราคาZ-Makro'!$A:$M,13,FALSE),0)</f>
        <v>0</v>
      </c>
      <c r="AZ503" s="47">
        <v>75</v>
      </c>
      <c r="BA503" s="36">
        <v>78</v>
      </c>
      <c r="BB503" s="50">
        <f t="shared" si="1471"/>
        <v>3</v>
      </c>
      <c r="BC503" s="76"/>
      <c r="BD503" s="2"/>
    </row>
    <row r="504" spans="1:56" x14ac:dyDescent="0.4">
      <c r="A504" s="2" t="s">
        <v>1038</v>
      </c>
      <c r="B504" s="2" t="s">
        <v>1035</v>
      </c>
      <c r="C504" s="2" t="s">
        <v>1049</v>
      </c>
      <c r="D504" s="2" t="s">
        <v>1057</v>
      </c>
      <c r="E504" s="45" t="s">
        <v>858</v>
      </c>
      <c r="F504" s="46"/>
      <c r="G504" s="42" t="s">
        <v>859</v>
      </c>
      <c r="H504" s="34" t="s">
        <v>43</v>
      </c>
      <c r="I504" s="35"/>
      <c r="J504" s="56">
        <v>0</v>
      </c>
      <c r="K504" s="49">
        <f>_xlfn.IFNA(VLOOKUP($I504,'ประกาศราคาZ-Makro'!$A:$K,4,FALSE),0)</f>
        <v>0</v>
      </c>
      <c r="L504" s="47">
        <v>74</v>
      </c>
      <c r="M504" s="36">
        <v>78</v>
      </c>
      <c r="N504" s="50">
        <f t="shared" si="1472"/>
        <v>4</v>
      </c>
      <c r="O504" s="49">
        <f>_xlfn.IFNA(VLOOKUP($I504,'ประกาศราคาZ-Makro'!$A:$K,5,FALSE),0)</f>
        <v>0</v>
      </c>
      <c r="P504" s="47">
        <v>0</v>
      </c>
      <c r="Q504" s="36">
        <v>0</v>
      </c>
      <c r="R504" s="50">
        <f t="shared" ref="R504:R589" si="1489">IFERROR(IF(Q504=0,0,Q504-P504),0)</f>
        <v>0</v>
      </c>
      <c r="S504" s="49">
        <f>_xlfn.IFNA(VLOOKUP($I504,'ประกาศราคาZ-Makro'!$A:$K,6,FALSE),0)</f>
        <v>0</v>
      </c>
      <c r="T504" s="47">
        <v>70</v>
      </c>
      <c r="U504" s="36">
        <v>73</v>
      </c>
      <c r="V504" s="50">
        <f t="shared" si="1307"/>
        <v>3</v>
      </c>
      <c r="W504" s="49">
        <f>_xlfn.IFNA(VLOOKUP($I504,'ประกาศราคาZ-Makro'!$A:$K,7,FALSE),0)</f>
        <v>0</v>
      </c>
      <c r="X504" s="47">
        <v>77</v>
      </c>
      <c r="Y504" s="36">
        <v>78</v>
      </c>
      <c r="Z504" s="50">
        <f t="shared" si="1486"/>
        <v>1</v>
      </c>
      <c r="AA504" s="49">
        <f>_xlfn.IFNA(VLOOKUP($I504,'ประกาศราคาZ-Makro'!$A:$K,8,FALSE),0)</f>
        <v>0</v>
      </c>
      <c r="AB504" s="47">
        <v>77</v>
      </c>
      <c r="AC504" s="36">
        <v>78</v>
      </c>
      <c r="AD504" s="50">
        <f t="shared" si="1487"/>
        <v>1</v>
      </c>
      <c r="AE504" s="49">
        <f>_xlfn.IFNA(VLOOKUP($I504,'ประกาศราคาZ-Makro'!$A:$K,9,FALSE),0)</f>
        <v>0</v>
      </c>
      <c r="AF504" s="47">
        <v>0</v>
      </c>
      <c r="AG504" s="36">
        <v>0</v>
      </c>
      <c r="AH504" s="50">
        <f t="shared" ref="AH504:AH589" si="1490">IFERROR(IF(AG504=0,0,AG504-AF504),0)</f>
        <v>0</v>
      </c>
      <c r="AI504" s="49">
        <f>_xlfn.IFNA(VLOOKUP($I504,'ประกาศราคาZ-Makro'!$A:$K,9,FALSE),0)</f>
        <v>0</v>
      </c>
      <c r="AJ504" s="47"/>
      <c r="AK504" s="36"/>
      <c r="AL504" s="50">
        <f t="shared" si="1488"/>
        <v>0</v>
      </c>
      <c r="AM504" s="49">
        <f>_xlfn.IFNA(VLOOKUP($I504,'ประกาศราคาZ-Makro'!$A:$K,10,FALSE),0)</f>
        <v>0</v>
      </c>
      <c r="AN504" s="47">
        <v>0</v>
      </c>
      <c r="AO504" s="36">
        <v>0</v>
      </c>
      <c r="AP504" s="72">
        <f t="shared" si="1459"/>
        <v>0</v>
      </c>
      <c r="AQ504" s="49">
        <f>_xlfn.IFNA(VLOOKUP($I504,'ประกาศราคาZ-Makro'!$A:$K,11,FALSE),0)</f>
        <v>0</v>
      </c>
      <c r="AR504" s="47">
        <v>0</v>
      </c>
      <c r="AS504" s="36">
        <v>0</v>
      </c>
      <c r="AT504" s="50">
        <f t="shared" ref="AT504:AT589" si="1491">IFERROR(IF(AS504=0,0,AS504-AR504),0)</f>
        <v>0</v>
      </c>
      <c r="AU504" s="49">
        <f>_xlfn.IFNA(VLOOKUP($I504,'ประกาศราคาZ-Makro'!$A:$L,12,FALSE),0)</f>
        <v>0</v>
      </c>
      <c r="AV504" s="47">
        <v>70</v>
      </c>
      <c r="AW504" s="36">
        <v>73</v>
      </c>
      <c r="AX504" s="50">
        <f t="shared" si="1460"/>
        <v>3</v>
      </c>
      <c r="AY504" s="49">
        <f>_xlfn.IFNA(VLOOKUP($I504,'ประกาศราคาZ-Makro'!$A:$M,13,FALSE),0)</f>
        <v>0</v>
      </c>
      <c r="AZ504" s="47">
        <v>70</v>
      </c>
      <c r="BA504" s="36">
        <v>73</v>
      </c>
      <c r="BB504" s="50">
        <f t="shared" si="1471"/>
        <v>3</v>
      </c>
      <c r="BC504" s="76"/>
      <c r="BD504" s="2"/>
    </row>
    <row r="505" spans="1:56" x14ac:dyDescent="0.4">
      <c r="A505" s="2" t="s">
        <v>1038</v>
      </c>
      <c r="B505" s="2" t="s">
        <v>1035</v>
      </c>
      <c r="C505" s="2" t="s">
        <v>1049</v>
      </c>
      <c r="D505" s="2" t="s">
        <v>1057</v>
      </c>
      <c r="E505" s="45" t="s">
        <v>1447</v>
      </c>
      <c r="F505" s="46"/>
      <c r="G505" s="42" t="s">
        <v>1448</v>
      </c>
      <c r="H505" s="48" t="s">
        <v>43</v>
      </c>
      <c r="I505" s="35"/>
      <c r="J505" s="56">
        <v>0</v>
      </c>
      <c r="K505" s="49">
        <f>_xlfn.IFNA(VLOOKUP($I505,'ประกาศราคาZ-Makro'!$A:$K,4,FALSE),0)</f>
        <v>0</v>
      </c>
      <c r="L505" s="47">
        <v>0</v>
      </c>
      <c r="M505" s="36">
        <v>0</v>
      </c>
      <c r="N505" s="50">
        <f t="shared" ref="N505:N506" si="1492">IFERROR(IF(M505=0,0,M505-L505),0)</f>
        <v>0</v>
      </c>
      <c r="O505" s="49">
        <f>_xlfn.IFNA(VLOOKUP($I505,'ประกาศราคาZ-Makro'!$A:$K,5,FALSE),0)</f>
        <v>0</v>
      </c>
      <c r="P505" s="47">
        <v>0</v>
      </c>
      <c r="Q505" s="36">
        <v>0</v>
      </c>
      <c r="R505" s="50">
        <f t="shared" ref="R505:R506" si="1493">IFERROR(IF(Q505=0,0,Q505-P505),0)</f>
        <v>0</v>
      </c>
      <c r="S505" s="49">
        <f>_xlfn.IFNA(VLOOKUP($I505,'ประกาศราคาZ-Makro'!$A:$K,6,FALSE),0)</f>
        <v>0</v>
      </c>
      <c r="T505" s="47">
        <v>0</v>
      </c>
      <c r="U505" s="36">
        <v>0</v>
      </c>
      <c r="V505" s="50">
        <f t="shared" ref="V505:V506" si="1494">IFERROR(IF(U505=0,0,U505-T505),0)</f>
        <v>0</v>
      </c>
      <c r="W505" s="49">
        <f>_xlfn.IFNA(VLOOKUP($I505,'ประกาศราคาZ-Makro'!$A:$K,7,FALSE),0)</f>
        <v>0</v>
      </c>
      <c r="X505" s="47">
        <v>0</v>
      </c>
      <c r="Y505" s="36">
        <v>0</v>
      </c>
      <c r="Z505" s="50">
        <f t="shared" ref="Z505:Z506" si="1495">IFERROR(IF(Y505=0,0,Y505-X505),0)</f>
        <v>0</v>
      </c>
      <c r="AA505" s="49">
        <f>_xlfn.IFNA(VLOOKUP($I505,'ประกาศราคาZ-Makro'!$A:$K,8,FALSE),0)</f>
        <v>0</v>
      </c>
      <c r="AB505" s="47">
        <v>0</v>
      </c>
      <c r="AC505" s="36">
        <v>0</v>
      </c>
      <c r="AD505" s="50">
        <f t="shared" ref="AD505:AD506" si="1496">IFERROR(IF(AC505=0,0,AC505-AB505),0)</f>
        <v>0</v>
      </c>
      <c r="AE505" s="49">
        <f>_xlfn.IFNA(VLOOKUP($I505,'ประกาศราคาZ-Makro'!$A:$K,9,FALSE),0)</f>
        <v>0</v>
      </c>
      <c r="AF505" s="47">
        <v>0</v>
      </c>
      <c r="AG505" s="36">
        <v>0</v>
      </c>
      <c r="AH505" s="50">
        <f t="shared" ref="AH505:AH506" si="1497">IFERROR(IF(AG505=0,0,AG505-AF505),0)</f>
        <v>0</v>
      </c>
      <c r="AI505" s="49">
        <f>_xlfn.IFNA(VLOOKUP($I505,'ประกาศราคาZ-Makro'!$A:$K,9,FALSE),0)</f>
        <v>0</v>
      </c>
      <c r="AJ505" s="47"/>
      <c r="AK505" s="36"/>
      <c r="AL505" s="50">
        <f t="shared" si="1488"/>
        <v>0</v>
      </c>
      <c r="AM505" s="49">
        <f>_xlfn.IFNA(VLOOKUP($I505,'ประกาศราคาZ-Makro'!$A:$K,10,FALSE),0)</f>
        <v>0</v>
      </c>
      <c r="AN505" s="47">
        <v>78</v>
      </c>
      <c r="AO505" s="36">
        <v>79</v>
      </c>
      <c r="AP505" s="72">
        <f t="shared" si="1459"/>
        <v>1</v>
      </c>
      <c r="AQ505" s="49">
        <f>_xlfn.IFNA(VLOOKUP($I505,'ประกาศราคาZ-Makro'!$A:$K,11,FALSE),0)</f>
        <v>0</v>
      </c>
      <c r="AR505" s="47">
        <v>0</v>
      </c>
      <c r="AS505" s="36">
        <v>0</v>
      </c>
      <c r="AT505" s="50">
        <f t="shared" ref="AT505:AT506" si="1498">IFERROR(IF(AS505=0,0,AS505-AR505),0)</f>
        <v>0</v>
      </c>
      <c r="AU505" s="49">
        <f>_xlfn.IFNA(VLOOKUP($I505,'ประกาศราคาZ-Makro'!$A:$L,12,FALSE),0)</f>
        <v>0</v>
      </c>
      <c r="AV505" s="47">
        <v>0</v>
      </c>
      <c r="AW505" s="36">
        <v>0</v>
      </c>
      <c r="AX505" s="50">
        <f t="shared" ref="AX505:AX506" si="1499">IFERROR(IF(AW505=0,0,AW505-AV505),0)</f>
        <v>0</v>
      </c>
      <c r="AY505" s="49">
        <f>_xlfn.IFNA(VLOOKUP($I505,'ประกาศราคาZ-Makro'!$A:$M,13,FALSE),0)</f>
        <v>0</v>
      </c>
      <c r="AZ505" s="47">
        <v>0</v>
      </c>
      <c r="BA505" s="36">
        <v>0</v>
      </c>
      <c r="BB505" s="50">
        <f t="shared" si="1471"/>
        <v>0</v>
      </c>
      <c r="BC505" s="76"/>
      <c r="BD505" s="2"/>
    </row>
    <row r="506" spans="1:56" x14ac:dyDescent="0.4">
      <c r="A506" s="2" t="s">
        <v>1038</v>
      </c>
      <c r="B506" s="2" t="s">
        <v>1035</v>
      </c>
      <c r="C506" s="2" t="s">
        <v>1049</v>
      </c>
      <c r="D506" s="2" t="s">
        <v>1057</v>
      </c>
      <c r="E506" s="45" t="s">
        <v>1938</v>
      </c>
      <c r="F506" s="46"/>
      <c r="G506" s="42" t="s">
        <v>1513</v>
      </c>
      <c r="H506" s="48" t="s">
        <v>43</v>
      </c>
      <c r="I506" s="35"/>
      <c r="J506" s="56">
        <v>0</v>
      </c>
      <c r="K506" s="49">
        <f>_xlfn.IFNA(VLOOKUP($I506,'ประกาศราคาZ-Makro'!$A:$K,4,FALSE),0)</f>
        <v>0</v>
      </c>
      <c r="L506" s="47">
        <v>0</v>
      </c>
      <c r="M506" s="36">
        <v>0</v>
      </c>
      <c r="N506" s="50">
        <f t="shared" si="1492"/>
        <v>0</v>
      </c>
      <c r="O506" s="49">
        <f>_xlfn.IFNA(VLOOKUP($I506,'ประกาศราคาZ-Makro'!$A:$K,5,FALSE),0)</f>
        <v>0</v>
      </c>
      <c r="P506" s="47">
        <v>74</v>
      </c>
      <c r="Q506" s="36">
        <v>78</v>
      </c>
      <c r="R506" s="50">
        <f t="shared" si="1493"/>
        <v>4</v>
      </c>
      <c r="S506" s="49">
        <f>_xlfn.IFNA(VLOOKUP($I506,'ประกาศราคาZ-Makro'!$A:$K,6,FALSE),0)</f>
        <v>0</v>
      </c>
      <c r="T506" s="47">
        <v>0</v>
      </c>
      <c r="U506" s="36">
        <v>0</v>
      </c>
      <c r="V506" s="50">
        <f t="shared" si="1494"/>
        <v>0</v>
      </c>
      <c r="W506" s="49">
        <f>_xlfn.IFNA(VLOOKUP($I506,'ประกาศราคาZ-Makro'!$A:$K,7,FALSE),0)</f>
        <v>0</v>
      </c>
      <c r="X506" s="47">
        <v>0</v>
      </c>
      <c r="Y506" s="36">
        <v>0</v>
      </c>
      <c r="Z506" s="50">
        <f t="shared" si="1495"/>
        <v>0</v>
      </c>
      <c r="AA506" s="49">
        <f>_xlfn.IFNA(VLOOKUP($I506,'ประกาศราคาZ-Makro'!$A:$K,8,FALSE),0)</f>
        <v>0</v>
      </c>
      <c r="AB506" s="47">
        <v>0</v>
      </c>
      <c r="AC506" s="36">
        <v>0</v>
      </c>
      <c r="AD506" s="50">
        <f t="shared" si="1496"/>
        <v>0</v>
      </c>
      <c r="AE506" s="49">
        <f>_xlfn.IFNA(VLOOKUP($I506,'ประกาศราคาZ-Makro'!$A:$K,9,FALSE),0)</f>
        <v>0</v>
      </c>
      <c r="AF506" s="47">
        <v>0</v>
      </c>
      <c r="AG506" s="36">
        <v>0</v>
      </c>
      <c r="AH506" s="50">
        <f t="shared" si="1497"/>
        <v>0</v>
      </c>
      <c r="AI506" s="49">
        <f>_xlfn.IFNA(VLOOKUP($I506,'ประกาศราคาZ-Makro'!$A:$K,9,FALSE),0)</f>
        <v>0</v>
      </c>
      <c r="AJ506" s="47"/>
      <c r="AK506" s="36"/>
      <c r="AL506" s="50">
        <f t="shared" ref="AL506" si="1500">IFERROR(IF(AK506=0,0,AK506-AJ506),0)</f>
        <v>0</v>
      </c>
      <c r="AM506" s="49">
        <f>_xlfn.IFNA(VLOOKUP($I506,'ประกาศราคาZ-Makro'!$A:$K,10,FALSE),0)</f>
        <v>0</v>
      </c>
      <c r="AN506" s="47">
        <v>0</v>
      </c>
      <c r="AO506" s="36">
        <v>0</v>
      </c>
      <c r="AP506" s="72">
        <f t="shared" ref="AP506" si="1501">IFERROR(IF(AO506=0,0,AO506-AN506),0)</f>
        <v>0</v>
      </c>
      <c r="AQ506" s="49">
        <f>_xlfn.IFNA(VLOOKUP($I506,'ประกาศราคาZ-Makro'!$A:$K,11,FALSE),0)</f>
        <v>0</v>
      </c>
      <c r="AR506" s="47">
        <v>0</v>
      </c>
      <c r="AS506" s="36">
        <v>0</v>
      </c>
      <c r="AT506" s="50">
        <f t="shared" si="1498"/>
        <v>0</v>
      </c>
      <c r="AU506" s="49">
        <f>_xlfn.IFNA(VLOOKUP($I506,'ประกาศราคาZ-Makro'!$A:$L,12,FALSE),0)</f>
        <v>0</v>
      </c>
      <c r="AV506" s="47">
        <v>0</v>
      </c>
      <c r="AW506" s="36">
        <v>0</v>
      </c>
      <c r="AX506" s="50">
        <f t="shared" si="1499"/>
        <v>0</v>
      </c>
      <c r="AY506" s="49">
        <f>_xlfn.IFNA(VLOOKUP($I506,'ประกาศราคาZ-Makro'!$A:$M,13,FALSE),0)</f>
        <v>0</v>
      </c>
      <c r="AZ506" s="47">
        <v>0</v>
      </c>
      <c r="BA506" s="36">
        <v>0</v>
      </c>
      <c r="BB506" s="50">
        <f t="shared" ref="BB506" si="1502">IFERROR(IF(BA506=0,0,BA506-AZ506),0)</f>
        <v>0</v>
      </c>
      <c r="BC506" s="76"/>
      <c r="BD506" s="2"/>
    </row>
    <row r="507" spans="1:56" x14ac:dyDescent="0.4">
      <c r="A507" s="2" t="s">
        <v>1038</v>
      </c>
      <c r="B507" s="2" t="s">
        <v>1035</v>
      </c>
      <c r="C507" s="2" t="s">
        <v>1049</v>
      </c>
      <c r="D507" s="2" t="s">
        <v>1057</v>
      </c>
      <c r="E507" s="45" t="s">
        <v>878</v>
      </c>
      <c r="F507" s="46"/>
      <c r="G507" s="42" t="s">
        <v>879</v>
      </c>
      <c r="H507" s="48" t="s">
        <v>43</v>
      </c>
      <c r="I507" s="35"/>
      <c r="J507" s="56">
        <v>0</v>
      </c>
      <c r="K507" s="49">
        <f>_xlfn.IFNA(VLOOKUP($I507,'ประกาศราคาZ-Makro'!$A:$K,4,FALSE),0)</f>
        <v>0</v>
      </c>
      <c r="L507" s="47">
        <v>0</v>
      </c>
      <c r="M507" s="36">
        <v>0</v>
      </c>
      <c r="N507" s="50">
        <f t="shared" si="1472"/>
        <v>0</v>
      </c>
      <c r="O507" s="49">
        <f>_xlfn.IFNA(VLOOKUP($I507,'ประกาศราคาZ-Makro'!$A:$K,5,FALSE),0)</f>
        <v>0</v>
      </c>
      <c r="P507" s="47">
        <v>0</v>
      </c>
      <c r="Q507" s="36">
        <v>0</v>
      </c>
      <c r="R507" s="50">
        <f t="shared" si="1489"/>
        <v>0</v>
      </c>
      <c r="S507" s="49">
        <f>_xlfn.IFNA(VLOOKUP($I507,'ประกาศราคาZ-Makro'!$A:$K,6,FALSE),0)</f>
        <v>0</v>
      </c>
      <c r="T507" s="47">
        <v>0</v>
      </c>
      <c r="U507" s="36">
        <v>0</v>
      </c>
      <c r="V507" s="50">
        <f t="shared" si="1307"/>
        <v>0</v>
      </c>
      <c r="W507" s="49">
        <f>_xlfn.IFNA(VLOOKUP($I507,'ประกาศราคาZ-Makro'!$A:$K,7,FALSE),0)</f>
        <v>0</v>
      </c>
      <c r="X507" s="47">
        <v>0</v>
      </c>
      <c r="Y507" s="36">
        <v>0</v>
      </c>
      <c r="Z507" s="50">
        <f t="shared" si="1486"/>
        <v>0</v>
      </c>
      <c r="AA507" s="49">
        <f>_xlfn.IFNA(VLOOKUP($I507,'ประกาศราคาZ-Makro'!$A:$K,8,FALSE),0)</f>
        <v>0</v>
      </c>
      <c r="AB507" s="47">
        <v>0</v>
      </c>
      <c r="AC507" s="36">
        <v>0</v>
      </c>
      <c r="AD507" s="50">
        <f t="shared" si="1487"/>
        <v>0</v>
      </c>
      <c r="AE507" s="49">
        <f>_xlfn.IFNA(VLOOKUP($I507,'ประกาศราคาZ-Makro'!$A:$K,9,FALSE),0)</f>
        <v>0</v>
      </c>
      <c r="AF507" s="47">
        <v>0</v>
      </c>
      <c r="AG507" s="36">
        <v>0</v>
      </c>
      <c r="AH507" s="50">
        <f t="shared" si="1490"/>
        <v>0</v>
      </c>
      <c r="AI507" s="49">
        <f>_xlfn.IFNA(VLOOKUP($I507,'ประกาศราคาZ-Makro'!$A:$K,9,FALSE),0)</f>
        <v>0</v>
      </c>
      <c r="AJ507" s="47"/>
      <c r="AK507" s="36"/>
      <c r="AL507" s="50">
        <f t="shared" si="1488"/>
        <v>0</v>
      </c>
      <c r="AM507" s="49">
        <f>_xlfn.IFNA(VLOOKUP($I507,'ประกาศราคาZ-Makro'!$A:$K,10,FALSE),0)</f>
        <v>0</v>
      </c>
      <c r="AN507" s="47">
        <v>0</v>
      </c>
      <c r="AO507" s="36">
        <v>0</v>
      </c>
      <c r="AP507" s="72">
        <f t="shared" si="1459"/>
        <v>0</v>
      </c>
      <c r="AQ507" s="49">
        <f>_xlfn.IFNA(VLOOKUP($I507,'ประกาศราคาZ-Makro'!$A:$K,11,FALSE),0)</f>
        <v>0</v>
      </c>
      <c r="AR507" s="47">
        <v>0</v>
      </c>
      <c r="AS507" s="36">
        <v>0</v>
      </c>
      <c r="AT507" s="50">
        <f t="shared" si="1491"/>
        <v>0</v>
      </c>
      <c r="AU507" s="49">
        <f>_xlfn.IFNA(VLOOKUP($I507,'ประกาศราคาZ-Makro'!$A:$L,12,FALSE),0)</f>
        <v>0</v>
      </c>
      <c r="AV507" s="47">
        <v>0</v>
      </c>
      <c r="AW507" s="36">
        <v>0</v>
      </c>
      <c r="AX507" s="50">
        <f t="shared" si="1460"/>
        <v>0</v>
      </c>
      <c r="AY507" s="49">
        <f>_xlfn.IFNA(VLOOKUP($I507,'ประกาศราคาZ-Makro'!$A:$M,13,FALSE),0)</f>
        <v>0</v>
      </c>
      <c r="AZ507" s="47">
        <v>0</v>
      </c>
      <c r="BA507" s="36">
        <v>0</v>
      </c>
      <c r="BB507" s="50">
        <f t="shared" si="1471"/>
        <v>0</v>
      </c>
      <c r="BC507" s="76"/>
      <c r="BD507" s="2"/>
    </row>
    <row r="508" spans="1:56" x14ac:dyDescent="0.4">
      <c r="A508" s="2" t="s">
        <v>1038</v>
      </c>
      <c r="B508" s="2" t="s">
        <v>1035</v>
      </c>
      <c r="C508" s="2" t="s">
        <v>1049</v>
      </c>
      <c r="D508" s="2" t="s">
        <v>1057</v>
      </c>
      <c r="E508" s="45" t="s">
        <v>1147</v>
      </c>
      <c r="F508" s="46"/>
      <c r="G508" s="42" t="s">
        <v>1148</v>
      </c>
      <c r="H508" s="48" t="s">
        <v>43</v>
      </c>
      <c r="I508" s="35"/>
      <c r="J508" s="56">
        <v>0</v>
      </c>
      <c r="K508" s="49">
        <f>_xlfn.IFNA(VLOOKUP($I508,'ประกาศราคาZ-Makro'!$A:$K,4,FALSE),0)</f>
        <v>0</v>
      </c>
      <c r="L508" s="47">
        <v>0</v>
      </c>
      <c r="M508" s="36">
        <v>0</v>
      </c>
      <c r="N508" s="50">
        <f t="shared" ref="N508" si="1503">IFERROR(IF(M508=0,0,M508-L508),0)</f>
        <v>0</v>
      </c>
      <c r="O508" s="49">
        <f>_xlfn.IFNA(VLOOKUP($I508,'ประกาศราคาZ-Makro'!$A:$K,5,FALSE),0)</f>
        <v>0</v>
      </c>
      <c r="P508" s="47">
        <v>0</v>
      </c>
      <c r="Q508" s="36">
        <v>0</v>
      </c>
      <c r="R508" s="50">
        <f t="shared" ref="R508" si="1504">IFERROR(IF(Q508=0,0,Q508-P508),0)</f>
        <v>0</v>
      </c>
      <c r="S508" s="49">
        <f>_xlfn.IFNA(VLOOKUP($I508,'ประกาศราคาZ-Makro'!$A:$K,6,FALSE),0)</f>
        <v>0</v>
      </c>
      <c r="T508" s="47">
        <v>0</v>
      </c>
      <c r="U508" s="36">
        <v>0</v>
      </c>
      <c r="V508" s="50">
        <f t="shared" ref="V508" si="1505">IFERROR(IF(U508=0,0,U508-T508),0)</f>
        <v>0</v>
      </c>
      <c r="W508" s="49">
        <f>_xlfn.IFNA(VLOOKUP($I508,'ประกาศราคาZ-Makro'!$A:$K,7,FALSE),0)</f>
        <v>0</v>
      </c>
      <c r="X508" s="47">
        <v>0</v>
      </c>
      <c r="Y508" s="36">
        <v>0</v>
      </c>
      <c r="Z508" s="50">
        <f t="shared" ref="Z508" si="1506">IFERROR(IF(Y508=0,0,Y508-X508),0)</f>
        <v>0</v>
      </c>
      <c r="AA508" s="49">
        <f>_xlfn.IFNA(VLOOKUP($I508,'ประกาศราคาZ-Makro'!$A:$K,8,FALSE),0)</f>
        <v>0</v>
      </c>
      <c r="AB508" s="47">
        <v>0</v>
      </c>
      <c r="AC508" s="36">
        <v>0</v>
      </c>
      <c r="AD508" s="50">
        <f t="shared" ref="AD508" si="1507">IFERROR(IF(AC508=0,0,AC508-AB508),0)</f>
        <v>0</v>
      </c>
      <c r="AE508" s="49">
        <f>_xlfn.IFNA(VLOOKUP($I508,'ประกาศราคาZ-Makro'!$A:$K,9,FALSE),0)</f>
        <v>0</v>
      </c>
      <c r="AF508" s="47">
        <v>0</v>
      </c>
      <c r="AG508" s="36">
        <v>0</v>
      </c>
      <c r="AH508" s="50">
        <f t="shared" ref="AH508" si="1508">IFERROR(IF(AG508=0,0,AG508-AF508),0)</f>
        <v>0</v>
      </c>
      <c r="AI508" s="49">
        <f>_xlfn.IFNA(VLOOKUP($I508,'ประกาศราคาZ-Makro'!$A:$K,9,FALSE),0)</f>
        <v>0</v>
      </c>
      <c r="AJ508" s="47"/>
      <c r="AK508" s="36"/>
      <c r="AL508" s="50">
        <f t="shared" si="1488"/>
        <v>0</v>
      </c>
      <c r="AM508" s="49">
        <f>_xlfn.IFNA(VLOOKUP($I508,'ประกาศราคาZ-Makro'!$A:$K,10,FALSE),0)</f>
        <v>0</v>
      </c>
      <c r="AN508" s="47">
        <v>0</v>
      </c>
      <c r="AO508" s="36">
        <v>0</v>
      </c>
      <c r="AP508" s="72">
        <f t="shared" si="1459"/>
        <v>0</v>
      </c>
      <c r="AQ508" s="49">
        <f>_xlfn.IFNA(VLOOKUP($I508,'ประกาศราคาZ-Makro'!$A:$K,11,FALSE),0)</f>
        <v>0</v>
      </c>
      <c r="AR508" s="47">
        <v>0</v>
      </c>
      <c r="AS508" s="36">
        <v>0</v>
      </c>
      <c r="AT508" s="50">
        <f t="shared" ref="AT508" si="1509">IFERROR(IF(AS508=0,0,AS508-AR508),0)</f>
        <v>0</v>
      </c>
      <c r="AU508" s="49">
        <f>_xlfn.IFNA(VLOOKUP($I508,'ประกาศราคาZ-Makro'!$A:$L,12,FALSE),0)</f>
        <v>0</v>
      </c>
      <c r="AV508" s="47">
        <v>4</v>
      </c>
      <c r="AW508" s="36">
        <v>4</v>
      </c>
      <c r="AX508" s="50">
        <f t="shared" si="1460"/>
        <v>0</v>
      </c>
      <c r="AY508" s="49">
        <f>_xlfn.IFNA(VLOOKUP($I508,'ประกาศราคาZ-Makro'!$A:$M,13,FALSE),0)</f>
        <v>0</v>
      </c>
      <c r="AZ508" s="47">
        <v>4</v>
      </c>
      <c r="BA508" s="36">
        <v>4</v>
      </c>
      <c r="BB508" s="50">
        <f t="shared" si="1471"/>
        <v>0</v>
      </c>
      <c r="BC508" s="76"/>
      <c r="BD508" s="2"/>
    </row>
    <row r="509" spans="1:56" x14ac:dyDescent="0.4">
      <c r="A509" s="2" t="s">
        <v>1038</v>
      </c>
      <c r="B509" s="2" t="s">
        <v>1035</v>
      </c>
      <c r="C509" s="2" t="s">
        <v>1049</v>
      </c>
      <c r="D509" s="2" t="s">
        <v>1053</v>
      </c>
      <c r="E509" s="45" t="s">
        <v>1611</v>
      </c>
      <c r="F509" s="73"/>
      <c r="G509" s="42" t="s">
        <v>1609</v>
      </c>
      <c r="H509" s="48" t="s">
        <v>43</v>
      </c>
      <c r="I509" s="35"/>
      <c r="J509" s="56">
        <v>0</v>
      </c>
      <c r="K509" s="49">
        <f>_xlfn.IFNA(VLOOKUP($I509,'ประกาศราคาZ-Makro'!$A:$K,4,FALSE),0)</f>
        <v>0</v>
      </c>
      <c r="L509" s="47">
        <v>0</v>
      </c>
      <c r="M509" s="36">
        <v>0</v>
      </c>
      <c r="N509" s="50">
        <f>IFERROR(IF(M509=0,0,M509-L509),0)</f>
        <v>0</v>
      </c>
      <c r="O509" s="49">
        <f>_xlfn.IFNA(VLOOKUP($I509,'ประกาศราคาZ-Makro'!$A:$K,5,FALSE),0)</f>
        <v>0</v>
      </c>
      <c r="P509" s="47">
        <v>0</v>
      </c>
      <c r="Q509" s="36">
        <v>0</v>
      </c>
      <c r="R509" s="50">
        <f>IFERROR(IF(Q509=0,0,Q509-P509),0)</f>
        <v>0</v>
      </c>
      <c r="S509" s="49">
        <f>_xlfn.IFNA(VLOOKUP($I509,'ประกาศราคาZ-Makro'!$A:$K,6,FALSE),0)</f>
        <v>0</v>
      </c>
      <c r="T509" s="47">
        <v>0</v>
      </c>
      <c r="U509" s="36">
        <v>0</v>
      </c>
      <c r="V509" s="50">
        <f>IFERROR(IF(U509=0,0,U509-T509),0)</f>
        <v>0</v>
      </c>
      <c r="W509" s="49">
        <f>_xlfn.IFNA(VLOOKUP($I509,'ประกาศราคาZ-Makro'!$A:$K,7,FALSE),0)</f>
        <v>0</v>
      </c>
      <c r="X509" s="47">
        <v>77</v>
      </c>
      <c r="Y509" s="36">
        <v>78</v>
      </c>
      <c r="Z509" s="50">
        <f>IFERROR(IF(Y509=0,0,Y509-X509),0)</f>
        <v>1</v>
      </c>
      <c r="AA509" s="49">
        <f>_xlfn.IFNA(VLOOKUP($I509,'ประกาศราคาZ-Makro'!$A:$K,8,FALSE),0)</f>
        <v>0</v>
      </c>
      <c r="AB509" s="47">
        <v>77</v>
      </c>
      <c r="AC509" s="36">
        <v>78</v>
      </c>
      <c r="AD509" s="50">
        <f>IFERROR(IF(AC509=0,0,AC509-AB509),0)</f>
        <v>1</v>
      </c>
      <c r="AE509" s="49">
        <f>_xlfn.IFNA(VLOOKUP($I509,'ประกาศราคาZ-Makro'!$A:$K,9,FALSE),0)</f>
        <v>0</v>
      </c>
      <c r="AF509" s="47">
        <v>0</v>
      </c>
      <c r="AG509" s="36">
        <v>0</v>
      </c>
      <c r="AH509" s="50">
        <f>IFERROR(IF(AG509=0,0,AG509-AF509),0)</f>
        <v>0</v>
      </c>
      <c r="AI509" s="49">
        <f>_xlfn.IFNA(VLOOKUP($I509,'ประกาศราคาZ-Makro'!$A:$K,9,FALSE),0)</f>
        <v>0</v>
      </c>
      <c r="AJ509" s="47"/>
      <c r="AK509" s="36"/>
      <c r="AL509" s="50">
        <f>IFERROR(IF(AK509=0,0,AK509-AJ509),0)</f>
        <v>0</v>
      </c>
      <c r="AM509" s="49">
        <f>_xlfn.IFNA(VLOOKUP($I509,'ประกาศราคาZ-Makro'!$A:$K,10,FALSE),0)</f>
        <v>0</v>
      </c>
      <c r="AN509" s="47">
        <v>0</v>
      </c>
      <c r="AO509" s="36">
        <v>0</v>
      </c>
      <c r="AP509" s="72">
        <f t="shared" si="1459"/>
        <v>0</v>
      </c>
      <c r="AQ509" s="49">
        <f>_xlfn.IFNA(VLOOKUP($I509,'ประกาศราคาZ-Makro'!$A:$K,11,FALSE),0)</f>
        <v>0</v>
      </c>
      <c r="AR509" s="47">
        <v>75</v>
      </c>
      <c r="AS509" s="36">
        <v>75</v>
      </c>
      <c r="AT509" s="50">
        <f>IFERROR(IF(AS509=0,0,AS509-AR509),0)</f>
        <v>0</v>
      </c>
      <c r="AU509" s="49">
        <f>_xlfn.IFNA(VLOOKUP($I509,'ประกาศราคาZ-Makro'!$A:$L,12,FALSE),0)</f>
        <v>0</v>
      </c>
      <c r="AV509" s="47">
        <v>82</v>
      </c>
      <c r="AW509" s="36">
        <v>85</v>
      </c>
      <c r="AX509" s="50">
        <f t="shared" si="1460"/>
        <v>3</v>
      </c>
      <c r="AY509" s="49">
        <f>_xlfn.IFNA(VLOOKUP($I509,'ประกาศราคาZ-Makro'!$A:$M,13,FALSE),0)</f>
        <v>0</v>
      </c>
      <c r="AZ509" s="47">
        <v>82</v>
      </c>
      <c r="BA509" s="36">
        <v>85</v>
      </c>
      <c r="BB509" s="50">
        <f t="shared" si="1471"/>
        <v>3</v>
      </c>
      <c r="BC509" s="76"/>
      <c r="BD509" s="2"/>
    </row>
    <row r="510" spans="1:56" x14ac:dyDescent="0.4">
      <c r="A510" s="2" t="s">
        <v>1038</v>
      </c>
      <c r="B510" s="2" t="s">
        <v>1035</v>
      </c>
      <c r="C510" s="2" t="s">
        <v>1049</v>
      </c>
      <c r="D510" s="2" t="s">
        <v>1053</v>
      </c>
      <c r="E510" s="45" t="s">
        <v>1760</v>
      </c>
      <c r="F510" s="73"/>
      <c r="G510" s="42" t="s">
        <v>1761</v>
      </c>
      <c r="H510" s="48" t="s">
        <v>43</v>
      </c>
      <c r="I510" s="35"/>
      <c r="J510" s="56">
        <v>0</v>
      </c>
      <c r="K510" s="49">
        <f>_xlfn.IFNA(VLOOKUP($I510,'ประกาศราคาZ-Makro'!$A:$K,4,FALSE),0)</f>
        <v>0</v>
      </c>
      <c r="L510" s="68">
        <v>0</v>
      </c>
      <c r="M510" s="36">
        <v>0</v>
      </c>
      <c r="N510" s="69">
        <f t="shared" ref="N510" si="1510">IFERROR(IF(M510=0,0,M510-L510),0)</f>
        <v>0</v>
      </c>
      <c r="O510" s="49">
        <f>_xlfn.IFNA(VLOOKUP($I510,'ประกาศราคาZ-Makro'!$A:$K,5,FALSE),0)</f>
        <v>0</v>
      </c>
      <c r="P510" s="68">
        <v>0</v>
      </c>
      <c r="Q510" s="36">
        <v>0</v>
      </c>
      <c r="R510" s="69">
        <f t="shared" ref="R510" si="1511">IFERROR(IF(Q510=0,0,Q510-P510),0)</f>
        <v>0</v>
      </c>
      <c r="S510" s="49">
        <f>_xlfn.IFNA(VLOOKUP($I510,'ประกาศราคาZ-Makro'!$A:$K,6,FALSE),0)</f>
        <v>0</v>
      </c>
      <c r="T510" s="68">
        <v>78</v>
      </c>
      <c r="U510" s="36">
        <v>81</v>
      </c>
      <c r="V510" s="69">
        <f t="shared" ref="V510" si="1512">IFERROR(IF(U510=0,0,U510-T510),0)</f>
        <v>3</v>
      </c>
      <c r="W510" s="49">
        <f>_xlfn.IFNA(VLOOKUP($I510,'ประกาศราคาZ-Makro'!$A:$K,7,FALSE),0)</f>
        <v>0</v>
      </c>
      <c r="X510" s="68">
        <v>77</v>
      </c>
      <c r="Y510" s="36">
        <v>78</v>
      </c>
      <c r="Z510" s="69">
        <f t="shared" ref="Z510" si="1513">IFERROR(IF(Y510=0,0,Y510-X510),0)</f>
        <v>1</v>
      </c>
      <c r="AA510" s="49">
        <f>_xlfn.IFNA(VLOOKUP($I510,'ประกาศราคาZ-Makro'!$A:$K,8,FALSE),0)</f>
        <v>0</v>
      </c>
      <c r="AB510" s="68">
        <v>77</v>
      </c>
      <c r="AC510" s="36">
        <v>78</v>
      </c>
      <c r="AD510" s="69">
        <f t="shared" ref="AD510" si="1514">IFERROR(IF(AC510=0,0,AC510-AB510),0)</f>
        <v>1</v>
      </c>
      <c r="AE510" s="49">
        <f>_xlfn.IFNA(VLOOKUP($I510,'ประกาศราคาZ-Makro'!$A:$K,9,FALSE),0)</f>
        <v>0</v>
      </c>
      <c r="AF510" s="68">
        <v>0</v>
      </c>
      <c r="AG510" s="36">
        <v>0</v>
      </c>
      <c r="AH510" s="69">
        <f t="shared" ref="AH510" si="1515">IFERROR(IF(AG510=0,0,AG510-AF510),0)</f>
        <v>0</v>
      </c>
      <c r="AI510" s="49">
        <f>_xlfn.IFNA(VLOOKUP($I510,'ประกาศราคาZ-Makro'!$A:$K,9,FALSE),0)</f>
        <v>0</v>
      </c>
      <c r="AJ510" s="68"/>
      <c r="AK510" s="36"/>
      <c r="AL510" s="69">
        <f t="shared" ref="AL510:AL511" si="1516">IFERROR(IF(AK510=0,0,AK510-AJ510),0)</f>
        <v>0</v>
      </c>
      <c r="AM510" s="49">
        <f>_xlfn.IFNA(VLOOKUP($I510,'ประกาศราคาZ-Makro'!$A:$K,10,FALSE),0)</f>
        <v>0</v>
      </c>
      <c r="AN510" s="68">
        <v>79</v>
      </c>
      <c r="AO510" s="36">
        <v>80</v>
      </c>
      <c r="AP510" s="105">
        <f t="shared" si="1459"/>
        <v>1</v>
      </c>
      <c r="AQ510" s="49">
        <f>_xlfn.IFNA(VLOOKUP($I510,'ประกาศราคาZ-Makro'!$A:$K,11,FALSE),0)</f>
        <v>0</v>
      </c>
      <c r="AR510" s="68">
        <v>78</v>
      </c>
      <c r="AS510" s="36">
        <v>78</v>
      </c>
      <c r="AT510" s="69">
        <f t="shared" ref="AT510" si="1517">IFERROR(IF(AS510=0,0,AS510-AR510),0)</f>
        <v>0</v>
      </c>
      <c r="AU510" s="49">
        <f>_xlfn.IFNA(VLOOKUP($I510,'ประกาศราคาZ-Makro'!$A:$L,12,FALSE),0)</f>
        <v>0</v>
      </c>
      <c r="AV510" s="68">
        <v>82</v>
      </c>
      <c r="AW510" s="36">
        <v>85</v>
      </c>
      <c r="AX510" s="69">
        <f t="shared" si="1460"/>
        <v>3</v>
      </c>
      <c r="AY510" s="49">
        <f>_xlfn.IFNA(VLOOKUP($I510,'ประกาศราคาZ-Makro'!$A:$M,13,FALSE),0)</f>
        <v>0</v>
      </c>
      <c r="AZ510" s="68">
        <v>82</v>
      </c>
      <c r="BA510" s="36">
        <v>85</v>
      </c>
      <c r="BB510" s="69">
        <f t="shared" si="1471"/>
        <v>3</v>
      </c>
      <c r="BC510" s="76"/>
      <c r="BD510" s="2"/>
    </row>
    <row r="511" spans="1:56" x14ac:dyDescent="0.4">
      <c r="A511" s="2" t="s">
        <v>1038</v>
      </c>
      <c r="B511" s="2" t="s">
        <v>1035</v>
      </c>
      <c r="C511" s="2" t="s">
        <v>1049</v>
      </c>
      <c r="D511" s="2" t="s">
        <v>1056</v>
      </c>
      <c r="E511" s="45" t="s">
        <v>364</v>
      </c>
      <c r="F511" s="46" t="s">
        <v>362</v>
      </c>
      <c r="G511" s="41" t="s">
        <v>365</v>
      </c>
      <c r="H511" s="48" t="s">
        <v>43</v>
      </c>
      <c r="I511" s="35"/>
      <c r="J511" s="56">
        <v>0</v>
      </c>
      <c r="K511" s="49">
        <f>_xlfn.IFNA(VLOOKUP($I511,'ประกาศราคาZ-Makro'!$A:$K,4,FALSE),0)</f>
        <v>0</v>
      </c>
      <c r="L511" s="47">
        <v>49</v>
      </c>
      <c r="M511" s="36">
        <v>53</v>
      </c>
      <c r="N511" s="50">
        <f t="shared" si="1472"/>
        <v>4</v>
      </c>
      <c r="O511" s="49">
        <f>_xlfn.IFNA(VLOOKUP($I511,'ประกาศราคาZ-Makro'!$A:$K,5,FALSE),0)</f>
        <v>0</v>
      </c>
      <c r="P511" s="47">
        <v>48</v>
      </c>
      <c r="Q511" s="36">
        <v>52</v>
      </c>
      <c r="R511" s="50">
        <f t="shared" si="1489"/>
        <v>4</v>
      </c>
      <c r="S511" s="49">
        <f>_xlfn.IFNA(VLOOKUP($I511,'ประกาศราคาZ-Makro'!$A:$K,6,FALSE),0)</f>
        <v>0</v>
      </c>
      <c r="T511" s="47">
        <v>49</v>
      </c>
      <c r="U511" s="36">
        <v>52</v>
      </c>
      <c r="V511" s="50">
        <f t="shared" ref="V511:V592" si="1518">IFERROR(IF(U511=0,0,U511-T511),0)</f>
        <v>3</v>
      </c>
      <c r="W511" s="49">
        <f>_xlfn.IFNA(VLOOKUP($I511,'ประกาศราคาZ-Makro'!$A:$K,7,FALSE),0)</f>
        <v>0</v>
      </c>
      <c r="X511" s="47">
        <v>51</v>
      </c>
      <c r="Y511" s="36">
        <v>52</v>
      </c>
      <c r="Z511" s="50">
        <f t="shared" si="1486"/>
        <v>1</v>
      </c>
      <c r="AA511" s="49">
        <f>_xlfn.IFNA(VLOOKUP($I511,'ประกาศราคาZ-Makro'!$A:$K,8,FALSE),0)</f>
        <v>0</v>
      </c>
      <c r="AB511" s="47">
        <v>51</v>
      </c>
      <c r="AC511" s="36">
        <v>52</v>
      </c>
      <c r="AD511" s="50">
        <f t="shared" si="1487"/>
        <v>1</v>
      </c>
      <c r="AE511" s="49">
        <f>_xlfn.IFNA(VLOOKUP($I511,'ประกาศราคาZ-Makro'!$A:$K,9,FALSE),0)</f>
        <v>0</v>
      </c>
      <c r="AF511" s="47">
        <v>37</v>
      </c>
      <c r="AG511" s="36">
        <v>40</v>
      </c>
      <c r="AH511" s="50">
        <f t="shared" si="1490"/>
        <v>3</v>
      </c>
      <c r="AI511" s="49">
        <f>_xlfn.IFNA(VLOOKUP($I511,'ประกาศราคาZ-Makro'!$A:$K,9,FALSE),0)</f>
        <v>0</v>
      </c>
      <c r="AJ511" s="47"/>
      <c r="AK511" s="36"/>
      <c r="AL511" s="50">
        <f t="shared" si="1516"/>
        <v>0</v>
      </c>
      <c r="AM511" s="49">
        <f>_xlfn.IFNA(VLOOKUP($I511,'ประกาศราคาZ-Makro'!$A:$K,10,FALSE),0)</f>
        <v>0</v>
      </c>
      <c r="AN511" s="47">
        <v>49</v>
      </c>
      <c r="AO511" s="36">
        <v>51</v>
      </c>
      <c r="AP511" s="72">
        <f t="shared" si="1459"/>
        <v>2</v>
      </c>
      <c r="AQ511" s="49">
        <f>_xlfn.IFNA(VLOOKUP($I511,'ประกาศราคาZ-Makro'!$A:$K,11,FALSE),0)</f>
        <v>0</v>
      </c>
      <c r="AR511" s="47">
        <v>49</v>
      </c>
      <c r="AS511" s="36">
        <v>51</v>
      </c>
      <c r="AT511" s="50">
        <f t="shared" si="1491"/>
        <v>2</v>
      </c>
      <c r="AU511" s="49">
        <f>_xlfn.IFNA(VLOOKUP($I511,'ประกาศราคาZ-Makro'!$A:$L,12,FALSE),0)</f>
        <v>0</v>
      </c>
      <c r="AV511" s="47">
        <v>49</v>
      </c>
      <c r="AW511" s="36">
        <v>52</v>
      </c>
      <c r="AX511" s="50">
        <f t="shared" si="1460"/>
        <v>3</v>
      </c>
      <c r="AY511" s="49">
        <f>_xlfn.IFNA(VLOOKUP($I511,'ประกาศราคาZ-Makro'!$A:$M,13,FALSE),0)</f>
        <v>0</v>
      </c>
      <c r="AZ511" s="47">
        <v>49</v>
      </c>
      <c r="BA511" s="36">
        <v>52</v>
      </c>
      <c r="BB511" s="50">
        <f t="shared" si="1471"/>
        <v>3</v>
      </c>
      <c r="BC511" s="76"/>
      <c r="BD511" s="2"/>
    </row>
    <row r="512" spans="1:56" x14ac:dyDescent="0.4">
      <c r="A512" s="2" t="s">
        <v>1038</v>
      </c>
      <c r="B512" s="2" t="s">
        <v>1035</v>
      </c>
      <c r="C512" s="2" t="s">
        <v>1049</v>
      </c>
      <c r="D512" s="2" t="s">
        <v>1056</v>
      </c>
      <c r="E512" s="45" t="s">
        <v>854</v>
      </c>
      <c r="F512" s="46"/>
      <c r="G512" s="42" t="s">
        <v>855</v>
      </c>
      <c r="H512" s="48" t="s">
        <v>43</v>
      </c>
      <c r="I512" s="35"/>
      <c r="J512" s="56">
        <v>0</v>
      </c>
      <c r="K512" s="49">
        <f>_xlfn.IFNA(VLOOKUP($I512,'ประกาศราคาZ-Makro'!$A:$K,4,FALSE),0)</f>
        <v>0</v>
      </c>
      <c r="L512" s="47">
        <v>49</v>
      </c>
      <c r="M512" s="36">
        <v>53</v>
      </c>
      <c r="N512" s="50">
        <f>IFERROR(IF(M512=0,0,M512-L512),0)</f>
        <v>4</v>
      </c>
      <c r="O512" s="49">
        <f>_xlfn.IFNA(VLOOKUP($I512,'ประกาศราคาZ-Makro'!$A:$K,5,FALSE),0)</f>
        <v>0</v>
      </c>
      <c r="P512" s="47">
        <v>48</v>
      </c>
      <c r="Q512" s="36">
        <v>52</v>
      </c>
      <c r="R512" s="50">
        <f>IFERROR(IF(Q512=0,0,Q512-P512),0)</f>
        <v>4</v>
      </c>
      <c r="S512" s="49">
        <f>_xlfn.IFNA(VLOOKUP($I512,'ประกาศราคาZ-Makro'!$A:$K,6,FALSE),0)</f>
        <v>0</v>
      </c>
      <c r="T512" s="47">
        <v>49</v>
      </c>
      <c r="U512" s="36">
        <v>52</v>
      </c>
      <c r="V512" s="50">
        <f>IFERROR(IF(U512=0,0,U512-T512),0)</f>
        <v>3</v>
      </c>
      <c r="W512" s="49">
        <f>_xlfn.IFNA(VLOOKUP($I512,'ประกาศราคาZ-Makro'!$A:$K,7,FALSE),0)</f>
        <v>0</v>
      </c>
      <c r="X512" s="47">
        <v>51</v>
      </c>
      <c r="Y512" s="36">
        <v>52</v>
      </c>
      <c r="Z512" s="50">
        <f>IFERROR(IF(Y512=0,0,Y512-X512),0)</f>
        <v>1</v>
      </c>
      <c r="AA512" s="49">
        <f>_xlfn.IFNA(VLOOKUP($I512,'ประกาศราคาZ-Makro'!$A:$K,8,FALSE),0)</f>
        <v>0</v>
      </c>
      <c r="AB512" s="47">
        <v>51</v>
      </c>
      <c r="AC512" s="36">
        <v>52</v>
      </c>
      <c r="AD512" s="50">
        <f>IFERROR(IF(AC512=0,0,AC512-AB512),0)</f>
        <v>1</v>
      </c>
      <c r="AE512" s="49">
        <f>_xlfn.IFNA(VLOOKUP($I512,'ประกาศราคาZ-Makro'!$A:$K,9,FALSE),0)</f>
        <v>0</v>
      </c>
      <c r="AF512" s="47">
        <v>0</v>
      </c>
      <c r="AG512" s="36">
        <v>0</v>
      </c>
      <c r="AH512" s="50">
        <f>IFERROR(IF(AG512=0,0,AG512-AF512),0)</f>
        <v>0</v>
      </c>
      <c r="AI512" s="49">
        <f>_xlfn.IFNA(VLOOKUP($I512,'ประกาศราคาZ-Makro'!$A:$K,9,FALSE),0)</f>
        <v>0</v>
      </c>
      <c r="AJ512" s="47"/>
      <c r="AK512" s="36"/>
      <c r="AL512" s="50">
        <f>IFERROR(IF(AK512=0,0,AK512-AJ512),0)</f>
        <v>0</v>
      </c>
      <c r="AM512" s="49">
        <f>_xlfn.IFNA(VLOOKUP($I512,'ประกาศราคาZ-Makro'!$A:$K,10,FALSE),0)</f>
        <v>0</v>
      </c>
      <c r="AN512" s="47">
        <v>0</v>
      </c>
      <c r="AO512" s="36">
        <v>0</v>
      </c>
      <c r="AP512" s="72">
        <f>IFERROR(IF(AO512=0,0,AO512-AN512),0)</f>
        <v>0</v>
      </c>
      <c r="AQ512" s="49">
        <f>_xlfn.IFNA(VLOOKUP($I512,'ประกาศราคาZ-Makro'!$A:$K,11,FALSE),0)</f>
        <v>0</v>
      </c>
      <c r="AR512" s="47">
        <v>0</v>
      </c>
      <c r="AS512" s="36">
        <v>0</v>
      </c>
      <c r="AT512" s="50">
        <f>IFERROR(IF(AS512=0,0,AS512-AR512),0)</f>
        <v>0</v>
      </c>
      <c r="AU512" s="49">
        <f>_xlfn.IFNA(VLOOKUP($I512,'ประกาศราคาZ-Makro'!$A:$L,12,FALSE),0)</f>
        <v>0</v>
      </c>
      <c r="AV512" s="47">
        <v>49</v>
      </c>
      <c r="AW512" s="36">
        <v>52</v>
      </c>
      <c r="AX512" s="50">
        <f>IFERROR(IF(AW512=0,0,AW512-AV512),0)</f>
        <v>3</v>
      </c>
      <c r="AY512" s="49">
        <f>_xlfn.IFNA(VLOOKUP($I512,'ประกาศราคาZ-Makro'!$A:$M,13,FALSE),0)</f>
        <v>0</v>
      </c>
      <c r="AZ512" s="47">
        <v>49</v>
      </c>
      <c r="BA512" s="36">
        <v>52</v>
      </c>
      <c r="BB512" s="50">
        <f>IFERROR(IF(BA512=0,0,BA512-AZ512),0)</f>
        <v>3</v>
      </c>
      <c r="BC512" s="76"/>
      <c r="BD512" s="2"/>
    </row>
    <row r="513" spans="1:56" x14ac:dyDescent="0.4">
      <c r="A513" s="2" t="s">
        <v>1038</v>
      </c>
      <c r="B513" s="2" t="s">
        <v>1035</v>
      </c>
      <c r="C513" s="2" t="s">
        <v>1049</v>
      </c>
      <c r="D513" s="2" t="s">
        <v>1056</v>
      </c>
      <c r="E513" s="45" t="s">
        <v>361</v>
      </c>
      <c r="F513" s="46" t="s">
        <v>362</v>
      </c>
      <c r="G513" s="42" t="s">
        <v>363</v>
      </c>
      <c r="H513" s="48" t="s">
        <v>43</v>
      </c>
      <c r="I513" s="35"/>
      <c r="J513" s="56">
        <v>0</v>
      </c>
      <c r="K513" s="49">
        <f>_xlfn.IFNA(VLOOKUP($I513,'ประกาศราคาZ-Makro'!$A:$K,4,FALSE),0)</f>
        <v>0</v>
      </c>
      <c r="L513" s="47">
        <v>49</v>
      </c>
      <c r="M513" s="36">
        <v>53</v>
      </c>
      <c r="N513" s="50">
        <f t="shared" si="1472"/>
        <v>4</v>
      </c>
      <c r="O513" s="49">
        <f>_xlfn.IFNA(VLOOKUP($I513,'ประกาศราคาZ-Makro'!$A:$K,5,FALSE),0)</f>
        <v>0</v>
      </c>
      <c r="P513" s="47">
        <v>0</v>
      </c>
      <c r="Q513" s="36">
        <v>0</v>
      </c>
      <c r="R513" s="50">
        <f t="shared" si="1489"/>
        <v>0</v>
      </c>
      <c r="S513" s="49">
        <f>_xlfn.IFNA(VLOOKUP($I513,'ประกาศราคาZ-Makro'!$A:$K,6,FALSE),0)</f>
        <v>0</v>
      </c>
      <c r="T513" s="47">
        <v>47</v>
      </c>
      <c r="U513" s="36">
        <v>50</v>
      </c>
      <c r="V513" s="50">
        <f t="shared" si="1518"/>
        <v>3</v>
      </c>
      <c r="W513" s="49">
        <f>_xlfn.IFNA(VLOOKUP($I513,'ประกาศราคาZ-Makro'!$A:$K,7,FALSE),0)</f>
        <v>0</v>
      </c>
      <c r="X513" s="47">
        <v>49</v>
      </c>
      <c r="Y513" s="36">
        <v>52</v>
      </c>
      <c r="Z513" s="50">
        <f t="shared" si="1486"/>
        <v>3</v>
      </c>
      <c r="AA513" s="49">
        <f>_xlfn.IFNA(VLOOKUP($I513,'ประกาศราคาZ-Makro'!$A:$K,8,FALSE),0)</f>
        <v>0</v>
      </c>
      <c r="AB513" s="47">
        <v>49</v>
      </c>
      <c r="AC513" s="36">
        <v>52</v>
      </c>
      <c r="AD513" s="50">
        <f t="shared" si="1487"/>
        <v>3</v>
      </c>
      <c r="AE513" s="49">
        <f>_xlfn.IFNA(VLOOKUP($I513,'ประกาศราคาZ-Makro'!$A:$K,9,FALSE),0)</f>
        <v>0</v>
      </c>
      <c r="AF513" s="47">
        <v>0</v>
      </c>
      <c r="AG513" s="36">
        <v>0</v>
      </c>
      <c r="AH513" s="50">
        <f t="shared" si="1490"/>
        <v>0</v>
      </c>
      <c r="AI513" s="49">
        <f>_xlfn.IFNA(VLOOKUP($I513,'ประกาศราคาZ-Makro'!$A:$K,9,FALSE),0)</f>
        <v>0</v>
      </c>
      <c r="AJ513" s="47"/>
      <c r="AK513" s="36"/>
      <c r="AL513" s="50">
        <f t="shared" ref="AL513:AL516" si="1519">IFERROR(IF(AK513=0,0,AK513-AJ513),0)</f>
        <v>0</v>
      </c>
      <c r="AM513" s="49">
        <f>_xlfn.IFNA(VLOOKUP($I513,'ประกาศราคาZ-Makro'!$A:$K,10,FALSE),0)</f>
        <v>0</v>
      </c>
      <c r="AN513" s="47">
        <v>0</v>
      </c>
      <c r="AO513" s="36">
        <v>0</v>
      </c>
      <c r="AP513" s="72">
        <f t="shared" si="1459"/>
        <v>0</v>
      </c>
      <c r="AQ513" s="49">
        <f>_xlfn.IFNA(VLOOKUP($I513,'ประกาศราคาZ-Makro'!$A:$K,11,FALSE),0)</f>
        <v>0</v>
      </c>
      <c r="AR513" s="47">
        <v>0</v>
      </c>
      <c r="AS513" s="36">
        <v>0</v>
      </c>
      <c r="AT513" s="50">
        <f t="shared" si="1491"/>
        <v>0</v>
      </c>
      <c r="AU513" s="49">
        <f>_xlfn.IFNA(VLOOKUP($I513,'ประกาศราคาZ-Makro'!$A:$L,12,FALSE),0)</f>
        <v>0</v>
      </c>
      <c r="AV513" s="47">
        <v>44</v>
      </c>
      <c r="AW513" s="36">
        <v>47</v>
      </c>
      <c r="AX513" s="50">
        <f t="shared" si="1460"/>
        <v>3</v>
      </c>
      <c r="AY513" s="49">
        <f>_xlfn.IFNA(VLOOKUP($I513,'ประกาศราคาZ-Makro'!$A:$M,13,FALSE),0)</f>
        <v>0</v>
      </c>
      <c r="AZ513" s="47">
        <v>44</v>
      </c>
      <c r="BA513" s="36">
        <v>47</v>
      </c>
      <c r="BB513" s="50">
        <f t="shared" si="1471"/>
        <v>3</v>
      </c>
      <c r="BC513" s="76"/>
      <c r="BD513" s="2"/>
    </row>
    <row r="514" spans="1:56" x14ac:dyDescent="0.4">
      <c r="A514" s="2" t="s">
        <v>1038</v>
      </c>
      <c r="B514" s="2" t="s">
        <v>1035</v>
      </c>
      <c r="C514" s="2" t="s">
        <v>1049</v>
      </c>
      <c r="D514" s="2" t="s">
        <v>1056</v>
      </c>
      <c r="E514" s="61" t="s">
        <v>366</v>
      </c>
      <c r="F514" s="46" t="s">
        <v>362</v>
      </c>
      <c r="G514" s="62" t="s">
        <v>367</v>
      </c>
      <c r="H514" s="48" t="s">
        <v>43</v>
      </c>
      <c r="I514" s="35"/>
      <c r="J514" s="56">
        <v>0</v>
      </c>
      <c r="K514" s="49">
        <f>_xlfn.IFNA(VLOOKUP($I514,'ประกาศราคาZ-Makro'!$A:$K,4,FALSE),0)</f>
        <v>0</v>
      </c>
      <c r="L514" s="47">
        <v>43</v>
      </c>
      <c r="M514" s="36">
        <v>47</v>
      </c>
      <c r="N514" s="50">
        <f t="shared" si="1472"/>
        <v>4</v>
      </c>
      <c r="O514" s="49">
        <f>_xlfn.IFNA(VLOOKUP($I514,'ประกาศราคาZ-Makro'!$A:$K,5,FALSE),0)</f>
        <v>0</v>
      </c>
      <c r="P514" s="47">
        <v>46</v>
      </c>
      <c r="Q514" s="36">
        <v>49</v>
      </c>
      <c r="R514" s="50">
        <f t="shared" si="1489"/>
        <v>3</v>
      </c>
      <c r="S514" s="49">
        <f>_xlfn.IFNA(VLOOKUP($I514,'ประกาศราคาZ-Makro'!$A:$K,6,FALSE),0)</f>
        <v>0</v>
      </c>
      <c r="T514" s="47">
        <v>47</v>
      </c>
      <c r="U514" s="36">
        <v>50</v>
      </c>
      <c r="V514" s="50">
        <f t="shared" si="1518"/>
        <v>3</v>
      </c>
      <c r="W514" s="49">
        <f>_xlfn.IFNA(VLOOKUP($I514,'ประกาศราคาZ-Makro'!$A:$K,7,FALSE),0)</f>
        <v>0</v>
      </c>
      <c r="X514" s="47">
        <v>38</v>
      </c>
      <c r="Y514" s="36">
        <v>42</v>
      </c>
      <c r="Z514" s="50">
        <f t="shared" si="1486"/>
        <v>4</v>
      </c>
      <c r="AA514" s="49">
        <f>_xlfn.IFNA(VLOOKUP($I514,'ประกาศราคาZ-Makro'!$A:$K,8,FALSE),0)</f>
        <v>0</v>
      </c>
      <c r="AB514" s="47">
        <v>38</v>
      </c>
      <c r="AC514" s="36">
        <v>42</v>
      </c>
      <c r="AD514" s="50">
        <f t="shared" si="1487"/>
        <v>4</v>
      </c>
      <c r="AE514" s="49">
        <f>_xlfn.IFNA(VLOOKUP($I514,'ประกาศราคาZ-Makro'!$A:$K,9,FALSE),0)</f>
        <v>0</v>
      </c>
      <c r="AF514" s="47">
        <v>0</v>
      </c>
      <c r="AG514" s="36">
        <v>0</v>
      </c>
      <c r="AH514" s="50">
        <f t="shared" si="1490"/>
        <v>0</v>
      </c>
      <c r="AI514" s="49">
        <f>_xlfn.IFNA(VLOOKUP($I514,'ประกาศราคาZ-Makro'!$A:$K,9,FALSE),0)</f>
        <v>0</v>
      </c>
      <c r="AJ514" s="47"/>
      <c r="AK514" s="36"/>
      <c r="AL514" s="50">
        <f t="shared" si="1519"/>
        <v>0</v>
      </c>
      <c r="AM514" s="49">
        <f>_xlfn.IFNA(VLOOKUP($I514,'ประกาศราคาZ-Makro'!$A:$K,10,FALSE),0)</f>
        <v>0</v>
      </c>
      <c r="AN514" s="47">
        <v>0</v>
      </c>
      <c r="AO514" s="36">
        <v>0</v>
      </c>
      <c r="AP514" s="72">
        <f t="shared" si="1459"/>
        <v>0</v>
      </c>
      <c r="AQ514" s="49">
        <f>_xlfn.IFNA(VLOOKUP($I514,'ประกาศราคาZ-Makro'!$A:$K,11,FALSE),0)</f>
        <v>0</v>
      </c>
      <c r="AR514" s="47">
        <v>0</v>
      </c>
      <c r="AS514" s="36">
        <v>0</v>
      </c>
      <c r="AT514" s="50">
        <f t="shared" si="1491"/>
        <v>0</v>
      </c>
      <c r="AU514" s="49">
        <f>_xlfn.IFNA(VLOOKUP($I514,'ประกาศราคาZ-Makro'!$A:$L,12,FALSE),0)</f>
        <v>0</v>
      </c>
      <c r="AV514" s="47">
        <v>48</v>
      </c>
      <c r="AW514" s="36">
        <v>51</v>
      </c>
      <c r="AX514" s="50">
        <f t="shared" si="1460"/>
        <v>3</v>
      </c>
      <c r="AY514" s="49">
        <f>_xlfn.IFNA(VLOOKUP($I514,'ประกาศราคาZ-Makro'!$A:$M,13,FALSE),0)</f>
        <v>0</v>
      </c>
      <c r="AZ514" s="47">
        <v>48</v>
      </c>
      <c r="BA514" s="36">
        <v>51</v>
      </c>
      <c r="BB514" s="50">
        <f t="shared" si="1471"/>
        <v>3</v>
      </c>
      <c r="BC514" s="76"/>
      <c r="BD514" s="2"/>
    </row>
    <row r="515" spans="1:56" x14ac:dyDescent="0.4">
      <c r="A515" s="2" t="s">
        <v>1038</v>
      </c>
      <c r="B515" s="2" t="s">
        <v>1035</v>
      </c>
      <c r="C515" s="2" t="s">
        <v>1049</v>
      </c>
      <c r="D515" s="2" t="s">
        <v>1056</v>
      </c>
      <c r="E515" s="61" t="s">
        <v>1433</v>
      </c>
      <c r="F515" s="46" t="s">
        <v>362</v>
      </c>
      <c r="G515" s="62" t="s">
        <v>1434</v>
      </c>
      <c r="H515" s="48" t="s">
        <v>43</v>
      </c>
      <c r="I515" s="35"/>
      <c r="J515" s="56">
        <v>0</v>
      </c>
      <c r="K515" s="49">
        <f>_xlfn.IFNA(VLOOKUP($I515,'ประกาศราคาZ-Makro'!$A:$K,4,FALSE),0)</f>
        <v>0</v>
      </c>
      <c r="L515" s="47">
        <v>0</v>
      </c>
      <c r="M515" s="36">
        <v>0</v>
      </c>
      <c r="N515" s="50">
        <f t="shared" ref="N515:N516" si="1520">IFERROR(IF(M515=0,0,M515-L515),0)</f>
        <v>0</v>
      </c>
      <c r="O515" s="49">
        <f>_xlfn.IFNA(VLOOKUP($I515,'ประกาศราคาZ-Makro'!$A:$K,5,FALSE),0)</f>
        <v>0</v>
      </c>
      <c r="P515" s="47">
        <v>0</v>
      </c>
      <c r="Q515" s="36">
        <v>0</v>
      </c>
      <c r="R515" s="50">
        <f t="shared" ref="R515:R516" si="1521">IFERROR(IF(Q515=0,0,Q515-P515),0)</f>
        <v>0</v>
      </c>
      <c r="S515" s="49">
        <f>_xlfn.IFNA(VLOOKUP($I515,'ประกาศราคาZ-Makro'!$A:$K,6,FALSE),0)</f>
        <v>0</v>
      </c>
      <c r="T515" s="47">
        <v>47</v>
      </c>
      <c r="U515" s="36">
        <v>50</v>
      </c>
      <c r="V515" s="50">
        <f t="shared" ref="V515:V516" si="1522">IFERROR(IF(U515=0,0,U515-T515),0)</f>
        <v>3</v>
      </c>
      <c r="W515" s="49">
        <f>_xlfn.IFNA(VLOOKUP($I515,'ประกาศราคาZ-Makro'!$A:$K,7,FALSE),0)</f>
        <v>0</v>
      </c>
      <c r="X515" s="47">
        <v>36</v>
      </c>
      <c r="Y515" s="36">
        <v>40</v>
      </c>
      <c r="Z515" s="50">
        <f t="shared" ref="Z515:Z516" si="1523">IFERROR(IF(Y515=0,0,Y515-X515),0)</f>
        <v>4</v>
      </c>
      <c r="AA515" s="49">
        <f>_xlfn.IFNA(VLOOKUP($I515,'ประกาศราคาZ-Makro'!$A:$K,8,FALSE),0)</f>
        <v>0</v>
      </c>
      <c r="AB515" s="47">
        <v>36</v>
      </c>
      <c r="AC515" s="36">
        <v>40</v>
      </c>
      <c r="AD515" s="50">
        <f t="shared" ref="AD515:AD516" si="1524">IFERROR(IF(AC515=0,0,AC515-AB515),0)</f>
        <v>4</v>
      </c>
      <c r="AE515" s="49">
        <f>_xlfn.IFNA(VLOOKUP($I515,'ประกาศราคาZ-Makro'!$A:$K,9,FALSE),0)</f>
        <v>0</v>
      </c>
      <c r="AF515" s="47">
        <v>0</v>
      </c>
      <c r="AG515" s="36">
        <v>0</v>
      </c>
      <c r="AH515" s="50">
        <f t="shared" ref="AH515:AH516" si="1525">IFERROR(IF(AG515=0,0,AG515-AF515),0)</f>
        <v>0</v>
      </c>
      <c r="AI515" s="49">
        <f>_xlfn.IFNA(VLOOKUP($I515,'ประกาศราคาZ-Makro'!$A:$K,9,FALSE),0)</f>
        <v>0</v>
      </c>
      <c r="AJ515" s="47"/>
      <c r="AK515" s="36"/>
      <c r="AL515" s="50">
        <f t="shared" si="1519"/>
        <v>0</v>
      </c>
      <c r="AM515" s="49">
        <f>_xlfn.IFNA(VLOOKUP($I515,'ประกาศราคาZ-Makro'!$A:$K,10,FALSE),0)</f>
        <v>0</v>
      </c>
      <c r="AN515" s="47">
        <v>0</v>
      </c>
      <c r="AO515" s="36">
        <v>0</v>
      </c>
      <c r="AP515" s="72">
        <f t="shared" si="1459"/>
        <v>0</v>
      </c>
      <c r="AQ515" s="49">
        <f>_xlfn.IFNA(VLOOKUP($I515,'ประกาศราคาZ-Makro'!$A:$K,11,FALSE),0)</f>
        <v>0</v>
      </c>
      <c r="AR515" s="47">
        <v>0</v>
      </c>
      <c r="AS515" s="36">
        <v>0</v>
      </c>
      <c r="AT515" s="50">
        <f t="shared" ref="AT515:AT516" si="1526">IFERROR(IF(AS515=0,0,AS515-AR515),0)</f>
        <v>0</v>
      </c>
      <c r="AU515" s="49">
        <f>_xlfn.IFNA(VLOOKUP($I515,'ประกาศราคาZ-Makro'!$A:$L,12,FALSE),0)</f>
        <v>0</v>
      </c>
      <c r="AV515" s="47">
        <v>0</v>
      </c>
      <c r="AW515" s="36">
        <v>0</v>
      </c>
      <c r="AX515" s="50">
        <f t="shared" ref="AX515:AX516" si="1527">IFERROR(IF(AW515=0,0,AW515-AV515),0)</f>
        <v>0</v>
      </c>
      <c r="AY515" s="49">
        <f>_xlfn.IFNA(VLOOKUP($I515,'ประกาศราคาZ-Makro'!$A:$M,13,FALSE),0)</f>
        <v>0</v>
      </c>
      <c r="AZ515" s="47">
        <v>0</v>
      </c>
      <c r="BA515" s="36">
        <v>0</v>
      </c>
      <c r="BB515" s="50">
        <f t="shared" si="1471"/>
        <v>0</v>
      </c>
      <c r="BC515" s="76"/>
      <c r="BD515" s="2"/>
    </row>
    <row r="516" spans="1:56" x14ac:dyDescent="0.4">
      <c r="A516" s="2" t="s">
        <v>1038</v>
      </c>
      <c r="B516" s="2" t="s">
        <v>1035</v>
      </c>
      <c r="C516" s="2" t="s">
        <v>1049</v>
      </c>
      <c r="D516" s="2" t="s">
        <v>1056</v>
      </c>
      <c r="E516" s="45" t="s">
        <v>1445</v>
      </c>
      <c r="F516" s="46"/>
      <c r="G516" s="42" t="s">
        <v>1446</v>
      </c>
      <c r="H516" s="48" t="s">
        <v>43</v>
      </c>
      <c r="I516" s="35"/>
      <c r="J516" s="56">
        <v>0</v>
      </c>
      <c r="K516" s="49">
        <f>_xlfn.IFNA(VLOOKUP($I516,'ประกาศราคาZ-Makro'!$A:$K,4,FALSE),0)</f>
        <v>0</v>
      </c>
      <c r="L516" s="47">
        <v>0</v>
      </c>
      <c r="M516" s="36">
        <v>0</v>
      </c>
      <c r="N516" s="50">
        <f t="shared" si="1520"/>
        <v>0</v>
      </c>
      <c r="O516" s="49">
        <f>_xlfn.IFNA(VLOOKUP($I516,'ประกาศราคาZ-Makro'!$A:$K,5,FALSE),0)</f>
        <v>0</v>
      </c>
      <c r="P516" s="47">
        <v>0</v>
      </c>
      <c r="Q516" s="36">
        <v>0</v>
      </c>
      <c r="R516" s="50">
        <f t="shared" si="1521"/>
        <v>0</v>
      </c>
      <c r="S516" s="49">
        <f>_xlfn.IFNA(VLOOKUP($I516,'ประกาศราคาZ-Makro'!$A:$K,6,FALSE),0)</f>
        <v>0</v>
      </c>
      <c r="T516" s="47">
        <v>0</v>
      </c>
      <c r="U516" s="36">
        <v>0</v>
      </c>
      <c r="V516" s="50">
        <f t="shared" si="1522"/>
        <v>0</v>
      </c>
      <c r="W516" s="49">
        <f>_xlfn.IFNA(VLOOKUP($I516,'ประกาศราคาZ-Makro'!$A:$K,7,FALSE),0)</f>
        <v>0</v>
      </c>
      <c r="X516" s="47">
        <v>0</v>
      </c>
      <c r="Y516" s="36">
        <v>0</v>
      </c>
      <c r="Z516" s="50">
        <f t="shared" si="1523"/>
        <v>0</v>
      </c>
      <c r="AA516" s="49">
        <f>_xlfn.IFNA(VLOOKUP($I516,'ประกาศราคาZ-Makro'!$A:$K,8,FALSE),0)</f>
        <v>0</v>
      </c>
      <c r="AB516" s="47">
        <v>0</v>
      </c>
      <c r="AC516" s="36">
        <v>0</v>
      </c>
      <c r="AD516" s="50">
        <f t="shared" si="1524"/>
        <v>0</v>
      </c>
      <c r="AE516" s="49">
        <f>_xlfn.IFNA(VLOOKUP($I516,'ประกาศราคาZ-Makro'!$A:$K,9,FALSE),0)</f>
        <v>0</v>
      </c>
      <c r="AF516" s="47">
        <v>0</v>
      </c>
      <c r="AG516" s="36">
        <v>0</v>
      </c>
      <c r="AH516" s="50">
        <f t="shared" si="1525"/>
        <v>0</v>
      </c>
      <c r="AI516" s="49">
        <f>_xlfn.IFNA(VLOOKUP($I516,'ประกาศราคาZ-Makro'!$A:$K,9,FALSE),0)</f>
        <v>0</v>
      </c>
      <c r="AJ516" s="47"/>
      <c r="AK516" s="36"/>
      <c r="AL516" s="50">
        <f t="shared" si="1519"/>
        <v>0</v>
      </c>
      <c r="AM516" s="49">
        <f>_xlfn.IFNA(VLOOKUP($I516,'ประกาศราคาZ-Makro'!$A:$K,10,FALSE),0)</f>
        <v>0</v>
      </c>
      <c r="AN516" s="47">
        <v>49</v>
      </c>
      <c r="AO516" s="36">
        <v>51</v>
      </c>
      <c r="AP516" s="72">
        <f t="shared" si="1459"/>
        <v>2</v>
      </c>
      <c r="AQ516" s="49">
        <f>_xlfn.IFNA(VLOOKUP($I516,'ประกาศราคาZ-Makro'!$A:$K,11,FALSE),0)</f>
        <v>0</v>
      </c>
      <c r="AR516" s="47">
        <v>0</v>
      </c>
      <c r="AS516" s="36">
        <v>0</v>
      </c>
      <c r="AT516" s="50">
        <f t="shared" si="1526"/>
        <v>0</v>
      </c>
      <c r="AU516" s="49">
        <f>_xlfn.IFNA(VLOOKUP($I516,'ประกาศราคาZ-Makro'!$A:$L,12,FALSE),0)</f>
        <v>0</v>
      </c>
      <c r="AV516" s="47">
        <v>0</v>
      </c>
      <c r="AW516" s="36">
        <v>0</v>
      </c>
      <c r="AX516" s="50">
        <f t="shared" si="1527"/>
        <v>0</v>
      </c>
      <c r="AY516" s="49">
        <f>_xlfn.IFNA(VLOOKUP($I516,'ประกาศราคาZ-Makro'!$A:$M,13,FALSE),0)</f>
        <v>0</v>
      </c>
      <c r="AZ516" s="47">
        <v>0</v>
      </c>
      <c r="BA516" s="36">
        <v>0</v>
      </c>
      <c r="BB516" s="50">
        <f t="shared" si="1471"/>
        <v>0</v>
      </c>
      <c r="BC516" s="76"/>
      <c r="BD516" s="2"/>
    </row>
    <row r="517" spans="1:56" x14ac:dyDescent="0.4">
      <c r="A517" s="2" t="s">
        <v>1038</v>
      </c>
      <c r="B517" s="2" t="s">
        <v>1035</v>
      </c>
      <c r="C517" s="2" t="s">
        <v>1049</v>
      </c>
      <c r="D517" s="2" t="s">
        <v>1056</v>
      </c>
      <c r="E517" s="45" t="s">
        <v>383</v>
      </c>
      <c r="F517" s="46" t="s">
        <v>381</v>
      </c>
      <c r="G517" s="41" t="s">
        <v>384</v>
      </c>
      <c r="H517" s="48" t="s">
        <v>43</v>
      </c>
      <c r="I517" s="35"/>
      <c r="J517" s="56">
        <v>0</v>
      </c>
      <c r="K517" s="49">
        <f>_xlfn.IFNA(VLOOKUP($I517,'ประกาศราคาZ-Makro'!$A:$K,4,FALSE),0)</f>
        <v>0</v>
      </c>
      <c r="L517" s="47">
        <v>55</v>
      </c>
      <c r="M517" s="36">
        <v>59</v>
      </c>
      <c r="N517" s="50">
        <f>IFERROR(IF(M517=0,0,M517-L517),0)</f>
        <v>4</v>
      </c>
      <c r="O517" s="49">
        <f>_xlfn.IFNA(VLOOKUP($I517,'ประกาศราคาZ-Makro'!$A:$K,5,FALSE),0)</f>
        <v>0</v>
      </c>
      <c r="P517" s="47">
        <v>53</v>
      </c>
      <c r="Q517" s="36">
        <v>57</v>
      </c>
      <c r="R517" s="50">
        <f>IFERROR(IF(Q517=0,0,Q517-P517),0)</f>
        <v>4</v>
      </c>
      <c r="S517" s="49">
        <f>_xlfn.IFNA(VLOOKUP($I517,'ประกาศราคาZ-Makro'!$A:$K,6,FALSE),0)</f>
        <v>0</v>
      </c>
      <c r="T517" s="47">
        <v>54</v>
      </c>
      <c r="U517" s="36">
        <v>57</v>
      </c>
      <c r="V517" s="50">
        <f>IFERROR(IF(U517=0,0,U517-T517),0)</f>
        <v>3</v>
      </c>
      <c r="W517" s="49">
        <f>_xlfn.IFNA(VLOOKUP($I517,'ประกาศราคาZ-Makro'!$A:$K,7,FALSE),0)</f>
        <v>0</v>
      </c>
      <c r="X517" s="47">
        <v>56</v>
      </c>
      <c r="Y517" s="36">
        <v>57</v>
      </c>
      <c r="Z517" s="50">
        <f>IFERROR(IF(Y517=0,0,Y517-X517),0)</f>
        <v>1</v>
      </c>
      <c r="AA517" s="49">
        <f>_xlfn.IFNA(VLOOKUP($I517,'ประกาศราคาZ-Makro'!$A:$K,8,FALSE),0)</f>
        <v>0</v>
      </c>
      <c r="AB517" s="47">
        <v>56</v>
      </c>
      <c r="AC517" s="36">
        <v>57</v>
      </c>
      <c r="AD517" s="50">
        <f>IFERROR(IF(AC517=0,0,AC517-AB517),0)</f>
        <v>1</v>
      </c>
      <c r="AE517" s="49">
        <f>_xlfn.IFNA(VLOOKUP($I517,'ประกาศราคาZ-Makro'!$A:$K,9,FALSE),0)</f>
        <v>0</v>
      </c>
      <c r="AF517" s="47">
        <v>47</v>
      </c>
      <c r="AG517" s="36">
        <v>47</v>
      </c>
      <c r="AH517" s="50">
        <f>IFERROR(IF(AG517=0,0,AG517-AF517),0)</f>
        <v>0</v>
      </c>
      <c r="AI517" s="49">
        <f>_xlfn.IFNA(VLOOKUP($I517,'ประกาศราคาZ-Makro'!$A:$K,9,FALSE),0)</f>
        <v>0</v>
      </c>
      <c r="AJ517" s="47"/>
      <c r="AK517" s="36"/>
      <c r="AL517" s="50">
        <f>IFERROR(IF(AK517=0,0,AK517-AJ517),0)</f>
        <v>0</v>
      </c>
      <c r="AM517" s="49">
        <f>_xlfn.IFNA(VLOOKUP($I517,'ประกาศราคาZ-Makro'!$A:$K,10,FALSE),0)</f>
        <v>0</v>
      </c>
      <c r="AN517" s="47">
        <v>51</v>
      </c>
      <c r="AO517" s="36">
        <v>51</v>
      </c>
      <c r="AP517" s="72">
        <f>IFERROR(IF(AO517=0,0,AO517-AN517),0)</f>
        <v>0</v>
      </c>
      <c r="AQ517" s="49">
        <f>_xlfn.IFNA(VLOOKUP($I517,'ประกาศราคาZ-Makro'!$A:$K,11,FALSE),0)</f>
        <v>0</v>
      </c>
      <c r="AR517" s="47">
        <v>51</v>
      </c>
      <c r="AS517" s="36">
        <v>51</v>
      </c>
      <c r="AT517" s="50">
        <f>IFERROR(IF(AS517=0,0,AS517-AR517),0)</f>
        <v>0</v>
      </c>
      <c r="AU517" s="49">
        <f>_xlfn.IFNA(VLOOKUP($I517,'ประกาศราคาZ-Makro'!$A:$L,12,FALSE),0)</f>
        <v>0</v>
      </c>
      <c r="AV517" s="47">
        <v>54</v>
      </c>
      <c r="AW517" s="36">
        <v>57</v>
      </c>
      <c r="AX517" s="50">
        <f>IFERROR(IF(AW517=0,0,AW517-AV517),0)</f>
        <v>3</v>
      </c>
      <c r="AY517" s="49">
        <f>_xlfn.IFNA(VLOOKUP($I517,'ประกาศราคาZ-Makro'!$A:$M,13,FALSE),0)</f>
        <v>0</v>
      </c>
      <c r="AZ517" s="47">
        <v>54</v>
      </c>
      <c r="BA517" s="36">
        <v>57</v>
      </c>
      <c r="BB517" s="50">
        <f>IFERROR(IF(BA517=0,0,BA517-AZ517),0)</f>
        <v>3</v>
      </c>
      <c r="BC517" s="76"/>
      <c r="BD517" s="2"/>
    </row>
    <row r="518" spans="1:56" x14ac:dyDescent="0.4">
      <c r="A518" s="2" t="s">
        <v>1038</v>
      </c>
      <c r="B518" s="2" t="s">
        <v>1035</v>
      </c>
      <c r="C518" s="2" t="s">
        <v>1049</v>
      </c>
      <c r="D518" s="2" t="s">
        <v>1056</v>
      </c>
      <c r="E518" s="45" t="s">
        <v>380</v>
      </c>
      <c r="F518" s="46" t="s">
        <v>381</v>
      </c>
      <c r="G518" s="37" t="s">
        <v>382</v>
      </c>
      <c r="H518" s="34" t="s">
        <v>43</v>
      </c>
      <c r="I518" s="35"/>
      <c r="J518" s="56">
        <v>0</v>
      </c>
      <c r="K518" s="49">
        <f>_xlfn.IFNA(VLOOKUP($I518,'ประกาศราคาZ-Makro'!$A:$K,4,FALSE),0)</f>
        <v>0</v>
      </c>
      <c r="L518" s="47">
        <v>55</v>
      </c>
      <c r="M518" s="36">
        <v>59</v>
      </c>
      <c r="N518" s="50">
        <f t="shared" si="1472"/>
        <v>4</v>
      </c>
      <c r="O518" s="49">
        <f>_xlfn.IFNA(VLOOKUP($I518,'ประกาศราคาZ-Makro'!$A:$K,5,FALSE),0)</f>
        <v>0</v>
      </c>
      <c r="P518" s="47">
        <v>0</v>
      </c>
      <c r="Q518" s="36">
        <v>0</v>
      </c>
      <c r="R518" s="50">
        <f t="shared" si="1489"/>
        <v>0</v>
      </c>
      <c r="S518" s="49">
        <f>_xlfn.IFNA(VLOOKUP($I518,'ประกาศราคาZ-Makro'!$A:$K,6,FALSE),0)</f>
        <v>0</v>
      </c>
      <c r="T518" s="47">
        <v>54</v>
      </c>
      <c r="U518" s="36">
        <v>57</v>
      </c>
      <c r="V518" s="50">
        <f t="shared" si="1518"/>
        <v>3</v>
      </c>
      <c r="W518" s="49">
        <f>_xlfn.IFNA(VLOOKUP($I518,'ประกาศราคาZ-Makro'!$A:$K,7,FALSE),0)</f>
        <v>0</v>
      </c>
      <c r="X518" s="47">
        <v>53</v>
      </c>
      <c r="Y518" s="36">
        <v>54</v>
      </c>
      <c r="Z518" s="50">
        <f t="shared" si="1486"/>
        <v>1</v>
      </c>
      <c r="AA518" s="49">
        <f>_xlfn.IFNA(VLOOKUP($I518,'ประกาศราคาZ-Makro'!$A:$K,8,FALSE),0)</f>
        <v>0</v>
      </c>
      <c r="AB518" s="47">
        <v>53</v>
      </c>
      <c r="AC518" s="36">
        <v>54</v>
      </c>
      <c r="AD518" s="50">
        <f t="shared" si="1487"/>
        <v>1</v>
      </c>
      <c r="AE518" s="49">
        <f>_xlfn.IFNA(VLOOKUP($I518,'ประกาศราคาZ-Makro'!$A:$K,9,FALSE),0)</f>
        <v>0</v>
      </c>
      <c r="AF518" s="47">
        <v>0</v>
      </c>
      <c r="AG518" s="36">
        <v>0</v>
      </c>
      <c r="AH518" s="50">
        <f t="shared" si="1490"/>
        <v>0</v>
      </c>
      <c r="AI518" s="49">
        <f>_xlfn.IFNA(VLOOKUP($I518,'ประกาศราคาZ-Makro'!$A:$K,9,FALSE),0)</f>
        <v>0</v>
      </c>
      <c r="AJ518" s="47"/>
      <c r="AK518" s="36"/>
      <c r="AL518" s="50">
        <f t="shared" ref="AL518:AL521" si="1528">IFERROR(IF(AK518=0,0,AK518-AJ518),0)</f>
        <v>0</v>
      </c>
      <c r="AM518" s="49">
        <f>_xlfn.IFNA(VLOOKUP($I518,'ประกาศราคาZ-Makro'!$A:$K,10,FALSE),0)</f>
        <v>0</v>
      </c>
      <c r="AN518" s="47">
        <v>0</v>
      </c>
      <c r="AO518" s="36">
        <v>0</v>
      </c>
      <c r="AP518" s="72">
        <f t="shared" si="1459"/>
        <v>0</v>
      </c>
      <c r="AQ518" s="49">
        <f>_xlfn.IFNA(VLOOKUP($I518,'ประกาศราคาZ-Makro'!$A:$K,11,FALSE),0)</f>
        <v>0</v>
      </c>
      <c r="AR518" s="47">
        <v>0</v>
      </c>
      <c r="AS518" s="36">
        <v>0</v>
      </c>
      <c r="AT518" s="50">
        <f t="shared" si="1491"/>
        <v>0</v>
      </c>
      <c r="AU518" s="49">
        <f>_xlfn.IFNA(VLOOKUP($I518,'ประกาศราคาZ-Makro'!$A:$L,12,FALSE),0)</f>
        <v>0</v>
      </c>
      <c r="AV518" s="47">
        <v>49</v>
      </c>
      <c r="AW518" s="36">
        <v>52</v>
      </c>
      <c r="AX518" s="50">
        <f t="shared" si="1460"/>
        <v>3</v>
      </c>
      <c r="AY518" s="49">
        <f>_xlfn.IFNA(VLOOKUP($I518,'ประกาศราคาZ-Makro'!$A:$M,13,FALSE),0)</f>
        <v>0</v>
      </c>
      <c r="AZ518" s="47">
        <v>49</v>
      </c>
      <c r="BA518" s="36">
        <v>52</v>
      </c>
      <c r="BB518" s="50">
        <f t="shared" si="1471"/>
        <v>3</v>
      </c>
      <c r="BC518" s="76"/>
      <c r="BD518" s="2"/>
    </row>
    <row r="519" spans="1:56" x14ac:dyDescent="0.4">
      <c r="A519" s="2" t="s">
        <v>1038</v>
      </c>
      <c r="B519" s="2" t="s">
        <v>1035</v>
      </c>
      <c r="C519" s="2" t="s">
        <v>1049</v>
      </c>
      <c r="D519" s="2" t="s">
        <v>1056</v>
      </c>
      <c r="E519" s="45" t="s">
        <v>1149</v>
      </c>
      <c r="F519" s="46"/>
      <c r="G519" s="42" t="s">
        <v>1150</v>
      </c>
      <c r="H519" s="48" t="s">
        <v>43</v>
      </c>
      <c r="I519" s="35"/>
      <c r="J519" s="56">
        <v>0</v>
      </c>
      <c r="K519" s="49">
        <f>_xlfn.IFNA(VLOOKUP($I519,'ประกาศราคาZ-Makro'!$A:$K,4,FALSE),0)</f>
        <v>0</v>
      </c>
      <c r="L519" s="47">
        <v>0</v>
      </c>
      <c r="M519" s="36">
        <v>0</v>
      </c>
      <c r="N519" s="50">
        <f t="shared" ref="N519" si="1529">IFERROR(IF(M519=0,0,M519-L519),0)</f>
        <v>0</v>
      </c>
      <c r="O519" s="49">
        <f>_xlfn.IFNA(VLOOKUP($I519,'ประกาศราคาZ-Makro'!$A:$K,5,FALSE),0)</f>
        <v>0</v>
      </c>
      <c r="P519" s="47">
        <v>0</v>
      </c>
      <c r="Q519" s="36">
        <v>0</v>
      </c>
      <c r="R519" s="50">
        <f t="shared" ref="R519" si="1530">IFERROR(IF(Q519=0,0,Q519-P519),0)</f>
        <v>0</v>
      </c>
      <c r="S519" s="49">
        <f>_xlfn.IFNA(VLOOKUP($I519,'ประกาศราคาZ-Makro'!$A:$K,6,FALSE),0)</f>
        <v>0</v>
      </c>
      <c r="T519" s="47">
        <v>0</v>
      </c>
      <c r="U519" s="36">
        <v>0</v>
      </c>
      <c r="V519" s="50">
        <f t="shared" ref="V519" si="1531">IFERROR(IF(U519=0,0,U519-T519),0)</f>
        <v>0</v>
      </c>
      <c r="W519" s="49">
        <f>_xlfn.IFNA(VLOOKUP($I519,'ประกาศราคาZ-Makro'!$A:$K,7,FALSE),0)</f>
        <v>0</v>
      </c>
      <c r="X519" s="47">
        <v>0</v>
      </c>
      <c r="Y519" s="36">
        <v>0</v>
      </c>
      <c r="Z519" s="50">
        <f t="shared" ref="Z519" si="1532">IFERROR(IF(Y519=0,0,Y519-X519),0)</f>
        <v>0</v>
      </c>
      <c r="AA519" s="49">
        <f>_xlfn.IFNA(VLOOKUP($I519,'ประกาศราคาZ-Makro'!$A:$K,8,FALSE),0)</f>
        <v>0</v>
      </c>
      <c r="AB519" s="47">
        <v>0</v>
      </c>
      <c r="AC519" s="36">
        <v>0</v>
      </c>
      <c r="AD519" s="50">
        <f t="shared" ref="AD519" si="1533">IFERROR(IF(AC519=0,0,AC519-AB519),0)</f>
        <v>0</v>
      </c>
      <c r="AE519" s="49">
        <f>_xlfn.IFNA(VLOOKUP($I519,'ประกาศราคาZ-Makro'!$A:$K,9,FALSE),0)</f>
        <v>0</v>
      </c>
      <c r="AF519" s="47">
        <v>0</v>
      </c>
      <c r="AG519" s="36">
        <v>0</v>
      </c>
      <c r="AH519" s="50">
        <f t="shared" ref="AH519" si="1534">IFERROR(IF(AG519=0,0,AG519-AF519),0)</f>
        <v>0</v>
      </c>
      <c r="AI519" s="49">
        <f>_xlfn.IFNA(VLOOKUP($I519,'ประกาศราคาZ-Makro'!$A:$K,9,FALSE),0)</f>
        <v>0</v>
      </c>
      <c r="AJ519" s="47"/>
      <c r="AK519" s="36"/>
      <c r="AL519" s="50">
        <f t="shared" si="1528"/>
        <v>0</v>
      </c>
      <c r="AM519" s="49">
        <f>_xlfn.IFNA(VLOOKUP($I519,'ประกาศราคาZ-Makro'!$A:$K,10,FALSE),0)</f>
        <v>0</v>
      </c>
      <c r="AN519" s="47">
        <v>51</v>
      </c>
      <c r="AO519" s="36">
        <v>51</v>
      </c>
      <c r="AP519" s="72">
        <f t="shared" si="1459"/>
        <v>0</v>
      </c>
      <c r="AQ519" s="49">
        <f>_xlfn.IFNA(VLOOKUP($I519,'ประกาศราคาZ-Makro'!$A:$K,11,FALSE),0)</f>
        <v>0</v>
      </c>
      <c r="AR519" s="47">
        <v>0</v>
      </c>
      <c r="AS519" s="36">
        <v>0</v>
      </c>
      <c r="AT519" s="50">
        <f t="shared" ref="AT519" si="1535">IFERROR(IF(AS519=0,0,AS519-AR519),0)</f>
        <v>0</v>
      </c>
      <c r="AU519" s="49">
        <f>_xlfn.IFNA(VLOOKUP($I519,'ประกาศราคาZ-Makro'!$A:$L,12,FALSE),0)</f>
        <v>0</v>
      </c>
      <c r="AV519" s="47">
        <v>5</v>
      </c>
      <c r="AW519" s="36">
        <v>5</v>
      </c>
      <c r="AX519" s="50">
        <f t="shared" si="1460"/>
        <v>0</v>
      </c>
      <c r="AY519" s="49">
        <f>_xlfn.IFNA(VLOOKUP($I519,'ประกาศราคาZ-Makro'!$A:$M,13,FALSE),0)</f>
        <v>0</v>
      </c>
      <c r="AZ519" s="47">
        <v>5</v>
      </c>
      <c r="BA519" s="36">
        <v>5</v>
      </c>
      <c r="BB519" s="50">
        <f t="shared" si="1471"/>
        <v>0</v>
      </c>
      <c r="BC519" s="76"/>
      <c r="BD519" s="2"/>
    </row>
    <row r="520" spans="1:56" x14ac:dyDescent="0.4">
      <c r="A520" s="2" t="s">
        <v>1038</v>
      </c>
      <c r="B520" s="2" t="s">
        <v>1035</v>
      </c>
      <c r="C520" s="2" t="s">
        <v>1049</v>
      </c>
      <c r="D520" s="2" t="s">
        <v>1056</v>
      </c>
      <c r="E520" s="45" t="s">
        <v>1936</v>
      </c>
      <c r="F520" s="46"/>
      <c r="G520" s="42" t="s">
        <v>1514</v>
      </c>
      <c r="H520" s="48" t="s">
        <v>43</v>
      </c>
      <c r="I520" s="35"/>
      <c r="J520" s="56">
        <v>0</v>
      </c>
      <c r="K520" s="49">
        <f>_xlfn.IFNA(VLOOKUP($I520,'ประกาศราคาZ-Makro'!$A:$K,4,FALSE),0)</f>
        <v>0</v>
      </c>
      <c r="L520" s="47">
        <v>0</v>
      </c>
      <c r="M520" s="36">
        <v>0</v>
      </c>
      <c r="N520" s="50">
        <f t="shared" ref="N520" si="1536">IFERROR(IF(M520=0,0,M520-L520),0)</f>
        <v>0</v>
      </c>
      <c r="O520" s="49">
        <f>_xlfn.IFNA(VLOOKUP($I520,'ประกาศราคาZ-Makro'!$A:$K,5,FALSE),0)</f>
        <v>0</v>
      </c>
      <c r="P520" s="47">
        <v>53</v>
      </c>
      <c r="Q520" s="36">
        <v>57</v>
      </c>
      <c r="R520" s="50">
        <f t="shared" ref="R520" si="1537">IFERROR(IF(Q520=0,0,Q520-P520),0)</f>
        <v>4</v>
      </c>
      <c r="S520" s="49">
        <f>_xlfn.IFNA(VLOOKUP($I520,'ประกาศราคาZ-Makro'!$A:$K,6,FALSE),0)</f>
        <v>0</v>
      </c>
      <c r="T520" s="47">
        <v>0</v>
      </c>
      <c r="U520" s="36">
        <v>0</v>
      </c>
      <c r="V520" s="50">
        <f t="shared" ref="V520" si="1538">IFERROR(IF(U520=0,0,U520-T520),0)</f>
        <v>0</v>
      </c>
      <c r="W520" s="49">
        <f>_xlfn.IFNA(VLOOKUP($I520,'ประกาศราคาZ-Makro'!$A:$K,7,FALSE),0)</f>
        <v>0</v>
      </c>
      <c r="X520" s="47">
        <v>0</v>
      </c>
      <c r="Y520" s="36">
        <v>0</v>
      </c>
      <c r="Z520" s="50">
        <f t="shared" ref="Z520" si="1539">IFERROR(IF(Y520=0,0,Y520-X520),0)</f>
        <v>0</v>
      </c>
      <c r="AA520" s="49">
        <f>_xlfn.IFNA(VLOOKUP($I520,'ประกาศราคาZ-Makro'!$A:$K,8,FALSE),0)</f>
        <v>0</v>
      </c>
      <c r="AB520" s="47">
        <v>0</v>
      </c>
      <c r="AC520" s="36">
        <v>0</v>
      </c>
      <c r="AD520" s="50">
        <f t="shared" ref="AD520" si="1540">IFERROR(IF(AC520=0,0,AC520-AB520),0)</f>
        <v>0</v>
      </c>
      <c r="AE520" s="49">
        <f>_xlfn.IFNA(VLOOKUP($I520,'ประกาศราคาZ-Makro'!$A:$K,9,FALSE),0)</f>
        <v>0</v>
      </c>
      <c r="AF520" s="47">
        <v>0</v>
      </c>
      <c r="AG520" s="36">
        <v>0</v>
      </c>
      <c r="AH520" s="50">
        <f t="shared" ref="AH520" si="1541">IFERROR(IF(AG520=0,0,AG520-AF520),0)</f>
        <v>0</v>
      </c>
      <c r="AI520" s="49">
        <f>_xlfn.IFNA(VLOOKUP($I520,'ประกาศราคาZ-Makro'!$A:$K,9,FALSE),0)</f>
        <v>0</v>
      </c>
      <c r="AJ520" s="47"/>
      <c r="AK520" s="36"/>
      <c r="AL520" s="50">
        <f t="shared" ref="AL520" si="1542">IFERROR(IF(AK520=0,0,AK520-AJ520),0)</f>
        <v>0</v>
      </c>
      <c r="AM520" s="49">
        <f>_xlfn.IFNA(VLOOKUP($I520,'ประกาศราคาZ-Makro'!$A:$K,10,FALSE),0)</f>
        <v>0</v>
      </c>
      <c r="AN520" s="47">
        <v>0</v>
      </c>
      <c r="AO520" s="36">
        <v>0</v>
      </c>
      <c r="AP520" s="72">
        <f t="shared" ref="AP520" si="1543">IFERROR(IF(AO520=0,0,AO520-AN520),0)</f>
        <v>0</v>
      </c>
      <c r="AQ520" s="49">
        <f>_xlfn.IFNA(VLOOKUP($I520,'ประกาศราคาZ-Makro'!$A:$K,11,FALSE),0)</f>
        <v>0</v>
      </c>
      <c r="AR520" s="47">
        <v>0</v>
      </c>
      <c r="AS520" s="36">
        <v>0</v>
      </c>
      <c r="AT520" s="50">
        <f t="shared" ref="AT520" si="1544">IFERROR(IF(AS520=0,0,AS520-AR520),0)</f>
        <v>0</v>
      </c>
      <c r="AU520" s="49">
        <f>_xlfn.IFNA(VLOOKUP($I520,'ประกาศราคาZ-Makro'!$A:$L,12,FALSE),0)</f>
        <v>0</v>
      </c>
      <c r="AV520" s="47">
        <v>0</v>
      </c>
      <c r="AW520" s="36">
        <v>0</v>
      </c>
      <c r="AX520" s="50">
        <f t="shared" ref="AX520" si="1545">IFERROR(IF(AW520=0,0,AW520-AV520),0)</f>
        <v>0</v>
      </c>
      <c r="AY520" s="49">
        <f>_xlfn.IFNA(VLOOKUP($I520,'ประกาศราคาZ-Makro'!$A:$M,13,FALSE),0)</f>
        <v>0</v>
      </c>
      <c r="AZ520" s="47">
        <v>0</v>
      </c>
      <c r="BA520" s="36">
        <v>0</v>
      </c>
      <c r="BB520" s="50">
        <f t="shared" ref="BB520" si="1546">IFERROR(IF(BA520=0,0,BA520-AZ520),0)</f>
        <v>0</v>
      </c>
      <c r="BC520" s="76"/>
      <c r="BD520" s="2"/>
    </row>
    <row r="521" spans="1:56" x14ac:dyDescent="0.4">
      <c r="A521" s="2" t="s">
        <v>1038</v>
      </c>
      <c r="B521" s="2" t="s">
        <v>1035</v>
      </c>
      <c r="C521" s="2" t="s">
        <v>1049</v>
      </c>
      <c r="D521" s="2" t="s">
        <v>1052</v>
      </c>
      <c r="E521" s="45" t="s">
        <v>368</v>
      </c>
      <c r="F521" s="46" t="s">
        <v>369</v>
      </c>
      <c r="G521" s="41" t="s">
        <v>370</v>
      </c>
      <c r="H521" s="48" t="s">
        <v>43</v>
      </c>
      <c r="I521" s="35"/>
      <c r="J521" s="56">
        <v>0</v>
      </c>
      <c r="K521" s="49">
        <f>_xlfn.IFNA(VLOOKUP($I521,'ประกาศราคาZ-Makro'!$A:$K,4,FALSE),0)</f>
        <v>0</v>
      </c>
      <c r="L521" s="47">
        <v>46</v>
      </c>
      <c r="M521" s="36">
        <v>46</v>
      </c>
      <c r="N521" s="50">
        <f t="shared" si="1472"/>
        <v>0</v>
      </c>
      <c r="O521" s="49">
        <f>_xlfn.IFNA(VLOOKUP($I521,'ประกาศราคาZ-Makro'!$A:$K,5,FALSE),0)</f>
        <v>0</v>
      </c>
      <c r="P521" s="47">
        <v>62</v>
      </c>
      <c r="Q521" s="36">
        <v>62</v>
      </c>
      <c r="R521" s="50">
        <f t="shared" si="1489"/>
        <v>0</v>
      </c>
      <c r="S521" s="49">
        <f>_xlfn.IFNA(VLOOKUP($I521,'ประกาศราคาZ-Makro'!$A:$K,6,FALSE),0)</f>
        <v>0</v>
      </c>
      <c r="T521" s="47">
        <v>65</v>
      </c>
      <c r="U521" s="36">
        <v>68</v>
      </c>
      <c r="V521" s="50">
        <f t="shared" si="1518"/>
        <v>3</v>
      </c>
      <c r="W521" s="49">
        <f>_xlfn.IFNA(VLOOKUP($I521,'ประกาศราคาZ-Makro'!$A:$K,7,FALSE),0)</f>
        <v>0</v>
      </c>
      <c r="X521" s="47">
        <v>0</v>
      </c>
      <c r="Y521" s="36">
        <v>0</v>
      </c>
      <c r="Z521" s="50">
        <f t="shared" si="1486"/>
        <v>0</v>
      </c>
      <c r="AA521" s="49">
        <f>_xlfn.IFNA(VLOOKUP($I521,'ประกาศราคาZ-Makro'!$A:$K,8,FALSE),0)</f>
        <v>0</v>
      </c>
      <c r="AB521" s="47">
        <v>0</v>
      </c>
      <c r="AC521" s="36">
        <v>0</v>
      </c>
      <c r="AD521" s="50">
        <f t="shared" si="1487"/>
        <v>0</v>
      </c>
      <c r="AE521" s="49">
        <f>_xlfn.IFNA(VLOOKUP($I521,'ประกาศราคาZ-Makro'!$A:$K,9,FALSE),0)</f>
        <v>0</v>
      </c>
      <c r="AF521" s="47">
        <v>66</v>
      </c>
      <c r="AG521" s="36">
        <v>68</v>
      </c>
      <c r="AH521" s="50">
        <f t="shared" si="1490"/>
        <v>2</v>
      </c>
      <c r="AI521" s="49">
        <f>_xlfn.IFNA(VLOOKUP($I521,'ประกาศราคาZ-Makro'!$A:$K,9,FALSE),0)</f>
        <v>0</v>
      </c>
      <c r="AJ521" s="47"/>
      <c r="AK521" s="36"/>
      <c r="AL521" s="50">
        <f t="shared" si="1528"/>
        <v>0</v>
      </c>
      <c r="AM521" s="49">
        <f>_xlfn.IFNA(VLOOKUP($I521,'ประกาศราคาZ-Makro'!$A:$K,10,FALSE),0)</f>
        <v>0</v>
      </c>
      <c r="AN521" s="47">
        <v>0</v>
      </c>
      <c r="AO521" s="36">
        <v>0</v>
      </c>
      <c r="AP521" s="72">
        <f t="shared" si="1459"/>
        <v>0</v>
      </c>
      <c r="AQ521" s="49">
        <f>_xlfn.IFNA(VLOOKUP($I521,'ประกาศราคาZ-Makro'!$A:$K,11,FALSE),0)</f>
        <v>0</v>
      </c>
      <c r="AR521" s="47">
        <v>66</v>
      </c>
      <c r="AS521" s="36">
        <v>66</v>
      </c>
      <c r="AT521" s="50">
        <f t="shared" si="1491"/>
        <v>0</v>
      </c>
      <c r="AU521" s="49">
        <f>_xlfn.IFNA(VLOOKUP($I521,'ประกาศราคาZ-Makro'!$A:$L,12,FALSE),0)</f>
        <v>0</v>
      </c>
      <c r="AV521" s="47">
        <v>63</v>
      </c>
      <c r="AW521" s="36">
        <v>66</v>
      </c>
      <c r="AX521" s="50">
        <f t="shared" si="1460"/>
        <v>3</v>
      </c>
      <c r="AY521" s="49">
        <f>_xlfn.IFNA(VLOOKUP($I521,'ประกาศราคาZ-Makro'!$A:$M,13,FALSE),0)</f>
        <v>0</v>
      </c>
      <c r="AZ521" s="47">
        <v>63</v>
      </c>
      <c r="BA521" s="36">
        <v>66</v>
      </c>
      <c r="BB521" s="50">
        <f t="shared" ref="BB521:BB540" si="1547">IFERROR(IF(BA521=0,0,BA521-AZ521),0)</f>
        <v>3</v>
      </c>
      <c r="BC521" s="76"/>
      <c r="BD521" s="2"/>
    </row>
    <row r="522" spans="1:56" x14ac:dyDescent="0.4">
      <c r="A522" s="2" t="s">
        <v>1038</v>
      </c>
      <c r="B522" s="2" t="s">
        <v>1035</v>
      </c>
      <c r="C522" s="2" t="s">
        <v>1049</v>
      </c>
      <c r="D522" s="2" t="s">
        <v>1057</v>
      </c>
      <c r="E522" s="45" t="s">
        <v>378</v>
      </c>
      <c r="F522" s="46" t="s">
        <v>372</v>
      </c>
      <c r="G522" s="42" t="s">
        <v>379</v>
      </c>
      <c r="H522" s="48" t="s">
        <v>43</v>
      </c>
      <c r="I522" s="35"/>
      <c r="J522" s="56">
        <v>0</v>
      </c>
      <c r="K522" s="49">
        <f>_xlfn.IFNA(VLOOKUP($I522,'ประกาศราคาZ-Makro'!$A:$K,4,FALSE),0)</f>
        <v>0</v>
      </c>
      <c r="L522" s="47">
        <v>58</v>
      </c>
      <c r="M522" s="36">
        <v>58</v>
      </c>
      <c r="N522" s="50">
        <f>IFERROR(IF(M522=0,0,M522-L522),0)</f>
        <v>0</v>
      </c>
      <c r="O522" s="49">
        <f>_xlfn.IFNA(VLOOKUP($I522,'ประกาศราคาZ-Makro'!$A:$K,5,FALSE),0)</f>
        <v>0</v>
      </c>
      <c r="P522" s="47">
        <v>0</v>
      </c>
      <c r="Q522" s="36">
        <v>0</v>
      </c>
      <c r="R522" s="50">
        <f>IFERROR(IF(Q522=0,0,Q522-P522),0)</f>
        <v>0</v>
      </c>
      <c r="S522" s="49">
        <f>_xlfn.IFNA(VLOOKUP($I522,'ประกาศราคาZ-Makro'!$A:$K,6,FALSE),0)</f>
        <v>0</v>
      </c>
      <c r="T522" s="47">
        <v>63</v>
      </c>
      <c r="U522" s="36">
        <v>66</v>
      </c>
      <c r="V522" s="50">
        <f>IFERROR(IF(U522=0,0,U522-T522),0)</f>
        <v>3</v>
      </c>
      <c r="W522" s="49">
        <f>_xlfn.IFNA(VLOOKUP($I522,'ประกาศราคาZ-Makro'!$A:$K,7,FALSE),0)</f>
        <v>0</v>
      </c>
      <c r="X522" s="47">
        <v>63</v>
      </c>
      <c r="Y522" s="36">
        <v>65</v>
      </c>
      <c r="Z522" s="50">
        <f>IFERROR(IF(Y522=0,0,Y522-X522),0)</f>
        <v>2</v>
      </c>
      <c r="AA522" s="49">
        <f>_xlfn.IFNA(VLOOKUP($I522,'ประกาศราคาZ-Makro'!$A:$K,8,FALSE),0)</f>
        <v>0</v>
      </c>
      <c r="AB522" s="47">
        <v>63</v>
      </c>
      <c r="AC522" s="36">
        <v>65</v>
      </c>
      <c r="AD522" s="50">
        <f>IFERROR(IF(AC522=0,0,AC522-AB522),0)</f>
        <v>2</v>
      </c>
      <c r="AE522" s="49">
        <f>_xlfn.IFNA(VLOOKUP($I522,'ประกาศราคาZ-Makro'!$A:$K,9,FALSE),0)</f>
        <v>0</v>
      </c>
      <c r="AF522" s="47">
        <v>0</v>
      </c>
      <c r="AG522" s="36">
        <v>0</v>
      </c>
      <c r="AH522" s="50">
        <f>IFERROR(IF(AG522=0,0,AG522-AF522),0)</f>
        <v>0</v>
      </c>
      <c r="AI522" s="49">
        <f>_xlfn.IFNA(VLOOKUP($I522,'ประกาศราคาZ-Makro'!$A:$K,9,FALSE),0)</f>
        <v>0</v>
      </c>
      <c r="AJ522" s="47"/>
      <c r="AK522" s="36"/>
      <c r="AL522" s="50">
        <f>IFERROR(IF(AK522=0,0,AK522-AJ522),0)</f>
        <v>0</v>
      </c>
      <c r="AM522" s="49">
        <f>_xlfn.IFNA(VLOOKUP($I522,'ประกาศราคาZ-Makro'!$A:$K,10,FALSE),0)</f>
        <v>0</v>
      </c>
      <c r="AN522" s="47">
        <v>0</v>
      </c>
      <c r="AO522" s="36">
        <v>0</v>
      </c>
      <c r="AP522" s="72">
        <f>IFERROR(IF(AO522=0,0,AO522-AN522),0)</f>
        <v>0</v>
      </c>
      <c r="AQ522" s="49">
        <f>_xlfn.IFNA(VLOOKUP($I522,'ประกาศราคาZ-Makro'!$A:$K,11,FALSE),0)</f>
        <v>0</v>
      </c>
      <c r="AR522" s="47">
        <v>75</v>
      </c>
      <c r="AS522" s="36">
        <v>75</v>
      </c>
      <c r="AT522" s="50">
        <f>IFERROR(IF(AS522=0,0,AS522-AR522),0)</f>
        <v>0</v>
      </c>
      <c r="AU522" s="49">
        <f>_xlfn.IFNA(VLOOKUP($I522,'ประกาศราคาZ-Makro'!$A:$L,12,FALSE),0)</f>
        <v>0</v>
      </c>
      <c r="AV522" s="47">
        <v>63</v>
      </c>
      <c r="AW522" s="36">
        <v>66</v>
      </c>
      <c r="AX522" s="50">
        <f>IFERROR(IF(AW522=0,0,AW522-AV522),0)</f>
        <v>3</v>
      </c>
      <c r="AY522" s="49">
        <f>_xlfn.IFNA(VLOOKUP($I522,'ประกาศราคาZ-Makro'!$A:$M,13,FALSE),0)</f>
        <v>0</v>
      </c>
      <c r="AZ522" s="47">
        <v>63</v>
      </c>
      <c r="BA522" s="36">
        <v>66</v>
      </c>
      <c r="BB522" s="50">
        <f>IFERROR(IF(BA522=0,0,BA522-AZ522),0)</f>
        <v>3</v>
      </c>
      <c r="BC522" s="76"/>
      <c r="BD522" s="2"/>
    </row>
    <row r="523" spans="1:56" x14ac:dyDescent="0.4">
      <c r="A523" s="2" t="s">
        <v>1038</v>
      </c>
      <c r="B523" s="2" t="s">
        <v>1035</v>
      </c>
      <c r="C523" s="2" t="s">
        <v>1049</v>
      </c>
      <c r="D523" s="2" t="s">
        <v>1052</v>
      </c>
      <c r="E523" s="45" t="s">
        <v>338</v>
      </c>
      <c r="F523" s="46"/>
      <c r="G523" s="42" t="s">
        <v>339</v>
      </c>
      <c r="H523" s="48" t="s">
        <v>43</v>
      </c>
      <c r="I523" s="35"/>
      <c r="J523" s="56">
        <v>0</v>
      </c>
      <c r="K523" s="49">
        <f>_xlfn.IFNA(VLOOKUP($I523,'ประกาศราคาZ-Makro'!$A:$K,4,FALSE),0)</f>
        <v>0</v>
      </c>
      <c r="L523" s="47">
        <v>58</v>
      </c>
      <c r="M523" s="36">
        <v>58</v>
      </c>
      <c r="N523" s="50">
        <f>IFERROR(IF(M523=0,0,M523-L523),0)</f>
        <v>0</v>
      </c>
      <c r="O523" s="49">
        <f>_xlfn.IFNA(VLOOKUP($I523,'ประกาศราคาZ-Makro'!$A:$K,5,FALSE),0)</f>
        <v>0</v>
      </c>
      <c r="P523" s="47">
        <v>73</v>
      </c>
      <c r="Q523" s="36">
        <v>77</v>
      </c>
      <c r="R523" s="50">
        <f>IFERROR(IF(Q523=0,0,Q523-P523),0)</f>
        <v>4</v>
      </c>
      <c r="S523" s="49">
        <f>_xlfn.IFNA(VLOOKUP($I523,'ประกาศราคาZ-Makro'!$A:$K,6,FALSE),0)</f>
        <v>0</v>
      </c>
      <c r="T523" s="47">
        <v>63</v>
      </c>
      <c r="U523" s="36">
        <v>66</v>
      </c>
      <c r="V523" s="50">
        <f>IFERROR(IF(U523=0,0,U523-T523),0)</f>
        <v>3</v>
      </c>
      <c r="W523" s="49">
        <f>_xlfn.IFNA(VLOOKUP($I523,'ประกาศราคาZ-Makro'!$A:$K,7,FALSE),0)</f>
        <v>0</v>
      </c>
      <c r="X523" s="47">
        <v>0</v>
      </c>
      <c r="Y523" s="36">
        <v>0</v>
      </c>
      <c r="Z523" s="50">
        <f>IFERROR(IF(Y523=0,0,Y523-X523),0)</f>
        <v>0</v>
      </c>
      <c r="AA523" s="49">
        <f>_xlfn.IFNA(VLOOKUP($I523,'ประกาศราคาZ-Makro'!$A:$K,8,FALSE),0)</f>
        <v>0</v>
      </c>
      <c r="AB523" s="47">
        <v>0</v>
      </c>
      <c r="AC523" s="36">
        <v>0</v>
      </c>
      <c r="AD523" s="50">
        <f>IFERROR(IF(AC523=0,0,AC523-AB523),0)</f>
        <v>0</v>
      </c>
      <c r="AE523" s="49">
        <f>_xlfn.IFNA(VLOOKUP($I523,'ประกาศราคาZ-Makro'!$A:$K,9,FALSE),0)</f>
        <v>0</v>
      </c>
      <c r="AF523" s="47">
        <v>76</v>
      </c>
      <c r="AG523" s="36">
        <v>78</v>
      </c>
      <c r="AH523" s="50">
        <f>IFERROR(IF(AG523=0,0,AG523-AF523),0)</f>
        <v>2</v>
      </c>
      <c r="AI523" s="49">
        <f>_xlfn.IFNA(VLOOKUP($I523,'ประกาศราคาZ-Makro'!$A:$K,9,FALSE),0)</f>
        <v>0</v>
      </c>
      <c r="AJ523" s="47"/>
      <c r="AK523" s="36"/>
      <c r="AL523" s="50">
        <f>IFERROR(IF(AK523=0,0,AK523-AJ523),0)</f>
        <v>0</v>
      </c>
      <c r="AM523" s="49">
        <f>_xlfn.IFNA(VLOOKUP($I523,'ประกาศราคาZ-Makro'!$A:$K,10,FALSE),0)</f>
        <v>0</v>
      </c>
      <c r="AN523" s="47">
        <v>0</v>
      </c>
      <c r="AO523" s="36">
        <v>0</v>
      </c>
      <c r="AP523" s="72">
        <f>IFERROR(IF(AO523=0,0,AO523-AN523),0)</f>
        <v>0</v>
      </c>
      <c r="AQ523" s="49">
        <f>_xlfn.IFNA(VLOOKUP($I523,'ประกาศราคาZ-Makro'!$A:$K,11,FALSE),0)</f>
        <v>0</v>
      </c>
      <c r="AR523" s="47">
        <v>0</v>
      </c>
      <c r="AS523" s="36">
        <v>0</v>
      </c>
      <c r="AT523" s="50">
        <f>IFERROR(IF(AS523=0,0,AS523-AR523),0)</f>
        <v>0</v>
      </c>
      <c r="AU523" s="49">
        <f>_xlfn.IFNA(VLOOKUP($I523,'ประกาศราคาZ-Makro'!$A:$L,12,FALSE),0)</f>
        <v>0</v>
      </c>
      <c r="AV523" s="47">
        <v>63</v>
      </c>
      <c r="AW523" s="36">
        <v>66</v>
      </c>
      <c r="AX523" s="50">
        <f>IFERROR(IF(AW523=0,0,AW523-AV523),0)</f>
        <v>3</v>
      </c>
      <c r="AY523" s="49">
        <f>_xlfn.IFNA(VLOOKUP($I523,'ประกาศราคาZ-Makro'!$A:$M,13,FALSE),0)</f>
        <v>0</v>
      </c>
      <c r="AZ523" s="47">
        <v>63</v>
      </c>
      <c r="BA523" s="36">
        <v>66</v>
      </c>
      <c r="BB523" s="50">
        <f>IFERROR(IF(BA523=0,0,BA523-AZ523),0)</f>
        <v>3</v>
      </c>
      <c r="BC523" s="76"/>
      <c r="BD523" s="2"/>
    </row>
    <row r="524" spans="1:56" x14ac:dyDescent="0.4">
      <c r="A524" s="2" t="s">
        <v>1038</v>
      </c>
      <c r="B524" s="2" t="s">
        <v>1035</v>
      </c>
      <c r="C524" s="2" t="s">
        <v>1049</v>
      </c>
      <c r="D524" s="2" t="s">
        <v>1052</v>
      </c>
      <c r="E524" s="45" t="s">
        <v>336</v>
      </c>
      <c r="F524" s="46" t="s">
        <v>334</v>
      </c>
      <c r="G524" s="41" t="s">
        <v>337</v>
      </c>
      <c r="H524" s="48" t="s">
        <v>43</v>
      </c>
      <c r="I524" s="35"/>
      <c r="J524" s="56">
        <v>0</v>
      </c>
      <c r="K524" s="49">
        <f>_xlfn.IFNA(VLOOKUP($I524,'ประกาศราคาZ-Makro'!$A:$K,4,FALSE),0)</f>
        <v>0</v>
      </c>
      <c r="L524" s="47">
        <v>63</v>
      </c>
      <c r="M524" s="36">
        <v>67</v>
      </c>
      <c r="N524" s="50">
        <f t="shared" si="1472"/>
        <v>4</v>
      </c>
      <c r="O524" s="49">
        <f>_xlfn.IFNA(VLOOKUP($I524,'ประกาศราคาZ-Makro'!$A:$K,5,FALSE),0)</f>
        <v>0</v>
      </c>
      <c r="P524" s="47">
        <v>62</v>
      </c>
      <c r="Q524" s="36">
        <v>66</v>
      </c>
      <c r="R524" s="50">
        <f t="shared" si="1489"/>
        <v>4</v>
      </c>
      <c r="S524" s="49">
        <f>_xlfn.IFNA(VLOOKUP($I524,'ประกาศราคาZ-Makro'!$A:$K,6,FALSE),0)</f>
        <v>0</v>
      </c>
      <c r="T524" s="47">
        <v>63</v>
      </c>
      <c r="U524" s="36">
        <v>66</v>
      </c>
      <c r="V524" s="50">
        <f t="shared" si="1518"/>
        <v>3</v>
      </c>
      <c r="W524" s="49">
        <f>_xlfn.IFNA(VLOOKUP($I524,'ประกาศราคาZ-Makro'!$A:$K,7,FALSE),0)</f>
        <v>0</v>
      </c>
      <c r="X524" s="47">
        <v>63</v>
      </c>
      <c r="Y524" s="36">
        <v>65</v>
      </c>
      <c r="Z524" s="50">
        <f t="shared" si="1486"/>
        <v>2</v>
      </c>
      <c r="AA524" s="49">
        <f>_xlfn.IFNA(VLOOKUP($I524,'ประกาศราคาZ-Makro'!$A:$K,8,FALSE),0)</f>
        <v>0</v>
      </c>
      <c r="AB524" s="47">
        <v>63</v>
      </c>
      <c r="AC524" s="36">
        <v>65</v>
      </c>
      <c r="AD524" s="50">
        <f t="shared" si="1487"/>
        <v>2</v>
      </c>
      <c r="AE524" s="49">
        <f>_xlfn.IFNA(VLOOKUP($I524,'ประกาศราคาZ-Makro'!$A:$K,9,FALSE),0)</f>
        <v>0</v>
      </c>
      <c r="AF524" s="47">
        <v>46</v>
      </c>
      <c r="AG524" s="36">
        <v>49</v>
      </c>
      <c r="AH524" s="50">
        <f t="shared" si="1490"/>
        <v>3</v>
      </c>
      <c r="AI524" s="49">
        <f>_xlfn.IFNA(VLOOKUP($I524,'ประกาศราคาZ-Makro'!$A:$K,9,FALSE),0)</f>
        <v>0</v>
      </c>
      <c r="AJ524" s="47"/>
      <c r="AK524" s="36"/>
      <c r="AL524" s="50">
        <f t="shared" ref="AL524:AL540" si="1548">IFERROR(IF(AK524=0,0,AK524-AJ524),0)</f>
        <v>0</v>
      </c>
      <c r="AM524" s="49">
        <f>_xlfn.IFNA(VLOOKUP($I524,'ประกาศราคาZ-Makro'!$A:$K,10,FALSE),0)</f>
        <v>0</v>
      </c>
      <c r="AN524" s="47">
        <v>61</v>
      </c>
      <c r="AO524" s="36">
        <v>61</v>
      </c>
      <c r="AP524" s="72">
        <f t="shared" si="1459"/>
        <v>0</v>
      </c>
      <c r="AQ524" s="49">
        <f>_xlfn.IFNA(VLOOKUP($I524,'ประกาศราคาZ-Makro'!$A:$K,11,FALSE),0)</f>
        <v>0</v>
      </c>
      <c r="AR524" s="47">
        <v>62</v>
      </c>
      <c r="AS524" s="36">
        <v>62</v>
      </c>
      <c r="AT524" s="50">
        <f t="shared" si="1491"/>
        <v>0</v>
      </c>
      <c r="AU524" s="49">
        <f>_xlfn.IFNA(VLOOKUP($I524,'ประกาศราคาZ-Makro'!$A:$L,12,FALSE),0)</f>
        <v>0</v>
      </c>
      <c r="AV524" s="47">
        <v>63</v>
      </c>
      <c r="AW524" s="36">
        <v>66</v>
      </c>
      <c r="AX524" s="50">
        <f t="shared" si="1460"/>
        <v>3</v>
      </c>
      <c r="AY524" s="49">
        <f>_xlfn.IFNA(VLOOKUP($I524,'ประกาศราคาZ-Makro'!$A:$M,13,FALSE),0)</f>
        <v>0</v>
      </c>
      <c r="AZ524" s="47">
        <v>63</v>
      </c>
      <c r="BA524" s="36">
        <v>66</v>
      </c>
      <c r="BB524" s="50">
        <f t="shared" si="1547"/>
        <v>3</v>
      </c>
      <c r="BC524" s="76"/>
      <c r="BD524" s="2"/>
    </row>
    <row r="525" spans="1:56" x14ac:dyDescent="0.4">
      <c r="A525" s="2" t="s">
        <v>1038</v>
      </c>
      <c r="B525" s="2" t="s">
        <v>1035</v>
      </c>
      <c r="C525" s="2" t="s">
        <v>1049</v>
      </c>
      <c r="D525" s="2" t="s">
        <v>1052</v>
      </c>
      <c r="E525" s="45" t="s">
        <v>556</v>
      </c>
      <c r="F525" s="46"/>
      <c r="G525" s="42" t="s">
        <v>557</v>
      </c>
      <c r="H525" s="48" t="s">
        <v>43</v>
      </c>
      <c r="I525" s="35"/>
      <c r="J525" s="56">
        <v>0</v>
      </c>
      <c r="K525" s="49">
        <f>_xlfn.IFNA(VLOOKUP($I525,'ประกาศราคาZ-Makro'!$A:$K,4,FALSE),0)</f>
        <v>0</v>
      </c>
      <c r="L525" s="47">
        <v>63</v>
      </c>
      <c r="M525" s="63">
        <v>67</v>
      </c>
      <c r="N525" s="50">
        <f t="shared" si="1472"/>
        <v>4</v>
      </c>
      <c r="O525" s="49">
        <f>_xlfn.IFNA(VLOOKUP($I525,'ประกาศราคาZ-Makro'!$A:$K,5,FALSE),0)</f>
        <v>0</v>
      </c>
      <c r="P525" s="47">
        <v>0</v>
      </c>
      <c r="Q525" s="63">
        <v>0</v>
      </c>
      <c r="R525" s="50">
        <f t="shared" si="1489"/>
        <v>0</v>
      </c>
      <c r="S525" s="49">
        <f>_xlfn.IFNA(VLOOKUP($I525,'ประกาศราคาZ-Makro'!$A:$K,6,FALSE),0)</f>
        <v>0</v>
      </c>
      <c r="T525" s="47">
        <v>0</v>
      </c>
      <c r="U525" s="63">
        <v>0</v>
      </c>
      <c r="V525" s="50">
        <f t="shared" si="1518"/>
        <v>0</v>
      </c>
      <c r="W525" s="49">
        <f>_xlfn.IFNA(VLOOKUP($I525,'ประกาศราคาZ-Makro'!$A:$K,7,FALSE),0)</f>
        <v>0</v>
      </c>
      <c r="X525" s="47">
        <v>0</v>
      </c>
      <c r="Y525" s="63">
        <v>0</v>
      </c>
      <c r="Z525" s="50">
        <f t="shared" si="1486"/>
        <v>0</v>
      </c>
      <c r="AA525" s="49">
        <f>_xlfn.IFNA(VLOOKUP($I525,'ประกาศราคาZ-Makro'!$A:$K,8,FALSE),0)</f>
        <v>0</v>
      </c>
      <c r="AB525" s="47">
        <v>0</v>
      </c>
      <c r="AC525" s="63">
        <v>0</v>
      </c>
      <c r="AD525" s="50">
        <f t="shared" si="1487"/>
        <v>0</v>
      </c>
      <c r="AE525" s="49">
        <f>_xlfn.IFNA(VLOOKUP($I525,'ประกาศราคาZ-Makro'!$A:$K,9,FALSE),0)</f>
        <v>0</v>
      </c>
      <c r="AF525" s="47" t="s">
        <v>1090</v>
      </c>
      <c r="AG525" s="63" t="s">
        <v>1090</v>
      </c>
      <c r="AH525" s="50">
        <f t="shared" si="1490"/>
        <v>0</v>
      </c>
      <c r="AI525" s="49">
        <f>_xlfn.IFNA(VLOOKUP($I525,'ประกาศราคาZ-Makro'!$A:$K,9,FALSE),0)</f>
        <v>0</v>
      </c>
      <c r="AJ525" s="47"/>
      <c r="AK525" s="63"/>
      <c r="AL525" s="50">
        <f t="shared" si="1548"/>
        <v>0</v>
      </c>
      <c r="AM525" s="49">
        <f>_xlfn.IFNA(VLOOKUP($I525,'ประกาศราคาZ-Makro'!$A:$K,10,FALSE),0)</f>
        <v>0</v>
      </c>
      <c r="AN525" s="47">
        <v>61</v>
      </c>
      <c r="AO525" s="36">
        <v>61</v>
      </c>
      <c r="AP525" s="72">
        <f t="shared" si="1459"/>
        <v>0</v>
      </c>
      <c r="AQ525" s="49">
        <f>_xlfn.IFNA(VLOOKUP($I525,'ประกาศราคาZ-Makro'!$A:$K,11,FALSE),0)</f>
        <v>0</v>
      </c>
      <c r="AR525" s="47">
        <v>0</v>
      </c>
      <c r="AS525" s="63">
        <v>0</v>
      </c>
      <c r="AT525" s="50">
        <f t="shared" si="1491"/>
        <v>0</v>
      </c>
      <c r="AU525" s="49">
        <f>_xlfn.IFNA(VLOOKUP($I525,'ประกาศราคาZ-Makro'!$A:$L,12,FALSE),0)</f>
        <v>0</v>
      </c>
      <c r="AV525" s="47">
        <v>0</v>
      </c>
      <c r="AW525" s="63">
        <v>0</v>
      </c>
      <c r="AX525" s="50">
        <f t="shared" si="1460"/>
        <v>0</v>
      </c>
      <c r="AY525" s="49">
        <f>_xlfn.IFNA(VLOOKUP($I525,'ประกาศราคาZ-Makro'!$A:$M,13,FALSE),0)</f>
        <v>0</v>
      </c>
      <c r="AZ525" s="47">
        <v>0</v>
      </c>
      <c r="BA525" s="63">
        <v>0</v>
      </c>
      <c r="BB525" s="50">
        <f t="shared" si="1547"/>
        <v>0</v>
      </c>
      <c r="BC525" s="76"/>
      <c r="BD525" s="2"/>
    </row>
    <row r="526" spans="1:56" x14ac:dyDescent="0.4">
      <c r="A526" s="2" t="s">
        <v>1038</v>
      </c>
      <c r="B526" s="2" t="s">
        <v>1035</v>
      </c>
      <c r="C526" s="2" t="s">
        <v>1049</v>
      </c>
      <c r="D526" s="2" t="s">
        <v>1052</v>
      </c>
      <c r="E526" s="45" t="s">
        <v>1441</v>
      </c>
      <c r="F526" s="46"/>
      <c r="G526" s="42" t="s">
        <v>1442</v>
      </c>
      <c r="H526" s="48" t="s">
        <v>43</v>
      </c>
      <c r="I526" s="35"/>
      <c r="J526" s="56">
        <v>0</v>
      </c>
      <c r="K526" s="49">
        <f>_xlfn.IFNA(VLOOKUP($I526,'ประกาศราคาZ-Makro'!$A:$K,4,FALSE),0)</f>
        <v>0</v>
      </c>
      <c r="L526" s="47">
        <v>0</v>
      </c>
      <c r="M526" s="63">
        <v>0</v>
      </c>
      <c r="N526" s="50">
        <f t="shared" ref="N526" si="1549">IFERROR(IF(M526=0,0,M526-L526),0)</f>
        <v>0</v>
      </c>
      <c r="O526" s="49">
        <f>_xlfn.IFNA(VLOOKUP($I526,'ประกาศราคาZ-Makro'!$A:$K,5,FALSE),0)</f>
        <v>0</v>
      </c>
      <c r="P526" s="47">
        <v>0</v>
      </c>
      <c r="Q526" s="63">
        <v>0</v>
      </c>
      <c r="R526" s="50">
        <f t="shared" ref="R526" si="1550">IFERROR(IF(Q526=0,0,Q526-P526),0)</f>
        <v>0</v>
      </c>
      <c r="S526" s="49">
        <f>_xlfn.IFNA(VLOOKUP($I526,'ประกาศราคาZ-Makro'!$A:$K,6,FALSE),0)</f>
        <v>0</v>
      </c>
      <c r="T526" s="47">
        <v>0</v>
      </c>
      <c r="U526" s="63">
        <v>0</v>
      </c>
      <c r="V526" s="50">
        <f t="shared" ref="V526" si="1551">IFERROR(IF(U526=0,0,U526-T526),0)</f>
        <v>0</v>
      </c>
      <c r="W526" s="49">
        <f>_xlfn.IFNA(VLOOKUP($I526,'ประกาศราคาZ-Makro'!$A:$K,7,FALSE),0)</f>
        <v>0</v>
      </c>
      <c r="X526" s="47">
        <v>0</v>
      </c>
      <c r="Y526" s="63">
        <v>0</v>
      </c>
      <c r="Z526" s="50">
        <f t="shared" ref="Z526" si="1552">IFERROR(IF(Y526=0,0,Y526-X526),0)</f>
        <v>0</v>
      </c>
      <c r="AA526" s="49">
        <f>_xlfn.IFNA(VLOOKUP($I526,'ประกาศราคาZ-Makro'!$A:$K,8,FALSE),0)</f>
        <v>0</v>
      </c>
      <c r="AB526" s="47">
        <v>0</v>
      </c>
      <c r="AC526" s="63">
        <v>0</v>
      </c>
      <c r="AD526" s="50">
        <f t="shared" ref="AD526" si="1553">IFERROR(IF(AC526=0,0,AC526-AB526),0)</f>
        <v>0</v>
      </c>
      <c r="AE526" s="49">
        <f>_xlfn.IFNA(VLOOKUP($I526,'ประกาศราคาZ-Makro'!$A:$K,9,FALSE),0)</f>
        <v>0</v>
      </c>
      <c r="AF526" s="47" t="s">
        <v>1090</v>
      </c>
      <c r="AG526" s="63" t="s">
        <v>1090</v>
      </c>
      <c r="AH526" s="50">
        <f t="shared" ref="AH526" si="1554">IFERROR(IF(AG526=0,0,AG526-AF526),0)</f>
        <v>0</v>
      </c>
      <c r="AI526" s="49">
        <f>_xlfn.IFNA(VLOOKUP($I526,'ประกาศราคาZ-Makro'!$A:$K,9,FALSE),0)</f>
        <v>0</v>
      </c>
      <c r="AJ526" s="47"/>
      <c r="AK526" s="63"/>
      <c r="AL526" s="50">
        <f t="shared" si="1548"/>
        <v>0</v>
      </c>
      <c r="AM526" s="49">
        <f>_xlfn.IFNA(VLOOKUP($I526,'ประกาศราคาZ-Makro'!$A:$K,10,FALSE),0)</f>
        <v>0</v>
      </c>
      <c r="AN526" s="47">
        <v>0</v>
      </c>
      <c r="AO526" s="36">
        <v>0</v>
      </c>
      <c r="AP526" s="72">
        <f t="shared" si="1459"/>
        <v>0</v>
      </c>
      <c r="AQ526" s="49">
        <f>_xlfn.IFNA(VLOOKUP($I526,'ประกาศราคาZ-Makro'!$A:$K,11,FALSE),0)</f>
        <v>0</v>
      </c>
      <c r="AR526" s="47">
        <v>0</v>
      </c>
      <c r="AS526" s="63">
        <v>0</v>
      </c>
      <c r="AT526" s="50">
        <f t="shared" ref="AT526" si="1555">IFERROR(IF(AS526=0,0,AS526-AR526),0)</f>
        <v>0</v>
      </c>
      <c r="AU526" s="49">
        <f>_xlfn.IFNA(VLOOKUP($I526,'ประกาศราคาZ-Makro'!$A:$L,12,FALSE),0)</f>
        <v>0</v>
      </c>
      <c r="AV526" s="47">
        <v>0</v>
      </c>
      <c r="AW526" s="63">
        <v>0</v>
      </c>
      <c r="AX526" s="50">
        <f t="shared" ref="AX526" si="1556">IFERROR(IF(AW526=0,0,AW526-AV526),0)</f>
        <v>0</v>
      </c>
      <c r="AY526" s="49">
        <f>_xlfn.IFNA(VLOOKUP($I526,'ประกาศราคาZ-Makro'!$A:$M,13,FALSE),0)</f>
        <v>0</v>
      </c>
      <c r="AZ526" s="47">
        <v>0</v>
      </c>
      <c r="BA526" s="63">
        <v>0</v>
      </c>
      <c r="BB526" s="50">
        <f t="shared" si="1547"/>
        <v>0</v>
      </c>
      <c r="BC526" s="76"/>
      <c r="BD526" s="2"/>
    </row>
    <row r="527" spans="1:56" x14ac:dyDescent="0.4">
      <c r="A527" s="2" t="s">
        <v>1038</v>
      </c>
      <c r="B527" s="2" t="s">
        <v>1035</v>
      </c>
      <c r="C527" s="2" t="s">
        <v>1049</v>
      </c>
      <c r="D527" s="2" t="s">
        <v>1052</v>
      </c>
      <c r="E527" s="45" t="s">
        <v>333</v>
      </c>
      <c r="F527" s="46" t="s">
        <v>334</v>
      </c>
      <c r="G527" s="42" t="s">
        <v>335</v>
      </c>
      <c r="H527" s="48" t="s">
        <v>43</v>
      </c>
      <c r="I527" s="35"/>
      <c r="J527" s="56">
        <v>0</v>
      </c>
      <c r="K527" s="49">
        <f>_xlfn.IFNA(VLOOKUP($I527,'ประกาศราคาZ-Makro'!$A:$K,4,FALSE),0)</f>
        <v>0</v>
      </c>
      <c r="L527" s="47">
        <v>63</v>
      </c>
      <c r="M527" s="36">
        <v>67</v>
      </c>
      <c r="N527" s="50">
        <f t="shared" si="1472"/>
        <v>4</v>
      </c>
      <c r="O527" s="49">
        <f>_xlfn.IFNA(VLOOKUP($I527,'ประกาศราคาZ-Makro'!$A:$K,5,FALSE),0)</f>
        <v>0</v>
      </c>
      <c r="P527" s="47">
        <v>0</v>
      </c>
      <c r="Q527" s="36">
        <v>0</v>
      </c>
      <c r="R527" s="50">
        <f t="shared" si="1489"/>
        <v>0</v>
      </c>
      <c r="S527" s="49">
        <f>_xlfn.IFNA(VLOOKUP($I527,'ประกาศราคาZ-Makro'!$A:$K,6,FALSE),0)</f>
        <v>0</v>
      </c>
      <c r="T527" s="47">
        <v>60</v>
      </c>
      <c r="U527" s="36">
        <v>63</v>
      </c>
      <c r="V527" s="50">
        <f t="shared" si="1518"/>
        <v>3</v>
      </c>
      <c r="W527" s="49">
        <f>_xlfn.IFNA(VLOOKUP($I527,'ประกาศราคาZ-Makro'!$A:$K,7,FALSE),0)</f>
        <v>0</v>
      </c>
      <c r="X527" s="47">
        <v>63</v>
      </c>
      <c r="Y527" s="36">
        <v>65</v>
      </c>
      <c r="Z527" s="50">
        <f t="shared" si="1486"/>
        <v>2</v>
      </c>
      <c r="AA527" s="49">
        <f>_xlfn.IFNA(VLOOKUP($I527,'ประกาศราคาZ-Makro'!$A:$K,8,FALSE),0)</f>
        <v>0</v>
      </c>
      <c r="AB527" s="47">
        <v>63</v>
      </c>
      <c r="AC527" s="36">
        <v>65</v>
      </c>
      <c r="AD527" s="50">
        <f t="shared" si="1487"/>
        <v>2</v>
      </c>
      <c r="AE527" s="49">
        <f>_xlfn.IFNA(VLOOKUP($I527,'ประกาศราคาZ-Makro'!$A:$K,9,FALSE),0)</f>
        <v>0</v>
      </c>
      <c r="AF527" s="47">
        <v>0</v>
      </c>
      <c r="AG527" s="36">
        <v>0</v>
      </c>
      <c r="AH527" s="50">
        <f t="shared" si="1490"/>
        <v>0</v>
      </c>
      <c r="AI527" s="49">
        <f>_xlfn.IFNA(VLOOKUP($I527,'ประกาศราคาZ-Makro'!$A:$K,9,FALSE),0)</f>
        <v>0</v>
      </c>
      <c r="AJ527" s="47"/>
      <c r="AK527" s="36"/>
      <c r="AL527" s="50">
        <f t="shared" si="1548"/>
        <v>0</v>
      </c>
      <c r="AM527" s="49">
        <f>_xlfn.IFNA(VLOOKUP($I527,'ประกาศราคาZ-Makro'!$A:$K,10,FALSE),0)</f>
        <v>0</v>
      </c>
      <c r="AN527" s="47">
        <v>0</v>
      </c>
      <c r="AO527" s="36">
        <v>0</v>
      </c>
      <c r="AP527" s="72">
        <f t="shared" si="1459"/>
        <v>0</v>
      </c>
      <c r="AQ527" s="49">
        <f>_xlfn.IFNA(VLOOKUP($I527,'ประกาศราคาZ-Makro'!$A:$K,11,FALSE),0)</f>
        <v>0</v>
      </c>
      <c r="AR527" s="47">
        <v>0</v>
      </c>
      <c r="AS527" s="36">
        <v>0</v>
      </c>
      <c r="AT527" s="50">
        <f t="shared" si="1491"/>
        <v>0</v>
      </c>
      <c r="AU527" s="49">
        <f>_xlfn.IFNA(VLOOKUP($I527,'ประกาศราคาZ-Makro'!$A:$L,12,FALSE),0)</f>
        <v>0</v>
      </c>
      <c r="AV527" s="47">
        <v>58</v>
      </c>
      <c r="AW527" s="36">
        <v>61</v>
      </c>
      <c r="AX527" s="50">
        <f t="shared" si="1460"/>
        <v>3</v>
      </c>
      <c r="AY527" s="49">
        <f>_xlfn.IFNA(VLOOKUP($I527,'ประกาศราคาZ-Makro'!$A:$M,13,FALSE),0)</f>
        <v>0</v>
      </c>
      <c r="AZ527" s="47">
        <v>58</v>
      </c>
      <c r="BA527" s="36">
        <v>61</v>
      </c>
      <c r="BB527" s="50">
        <f t="shared" si="1547"/>
        <v>3</v>
      </c>
      <c r="BC527" s="76"/>
      <c r="BD527" s="2"/>
    </row>
    <row r="528" spans="1:56" x14ac:dyDescent="0.4">
      <c r="A528" s="2" t="s">
        <v>1038</v>
      </c>
      <c r="B528" s="2" t="s">
        <v>1035</v>
      </c>
      <c r="C528" s="2" t="s">
        <v>1049</v>
      </c>
      <c r="D528" s="2" t="s">
        <v>1052</v>
      </c>
      <c r="E528" s="45" t="s">
        <v>344</v>
      </c>
      <c r="F528" s="46"/>
      <c r="G528" s="37" t="s">
        <v>345</v>
      </c>
      <c r="H528" s="34" t="s">
        <v>43</v>
      </c>
      <c r="I528" s="35"/>
      <c r="J528" s="56">
        <v>0</v>
      </c>
      <c r="K528" s="49">
        <f>_xlfn.IFNA(VLOOKUP($I528,'ประกาศราคาZ-Makro'!$A:$K,4,FALSE),0)</f>
        <v>0</v>
      </c>
      <c r="L528" s="47">
        <v>0</v>
      </c>
      <c r="M528" s="36">
        <v>0</v>
      </c>
      <c r="N528" s="50">
        <f t="shared" si="1472"/>
        <v>0</v>
      </c>
      <c r="O528" s="49">
        <f>_xlfn.IFNA(VLOOKUP($I528,'ประกาศราคาZ-Makro'!$A:$K,5,FALSE),0)</f>
        <v>0</v>
      </c>
      <c r="P528" s="47" t="s">
        <v>1090</v>
      </c>
      <c r="Q528" s="36" t="s">
        <v>1090</v>
      </c>
      <c r="R528" s="50">
        <f t="shared" si="1489"/>
        <v>0</v>
      </c>
      <c r="S528" s="49">
        <f>_xlfn.IFNA(VLOOKUP($I528,'ประกาศราคาZ-Makro'!$A:$K,6,FALSE),0)</f>
        <v>0</v>
      </c>
      <c r="T528" s="47">
        <v>0</v>
      </c>
      <c r="U528" s="36">
        <v>0</v>
      </c>
      <c r="V528" s="50">
        <f t="shared" si="1518"/>
        <v>0</v>
      </c>
      <c r="W528" s="49">
        <f>_xlfn.IFNA(VLOOKUP($I528,'ประกาศราคาZ-Makro'!$A:$K,7,FALSE),0)</f>
        <v>0</v>
      </c>
      <c r="X528" s="47">
        <v>52</v>
      </c>
      <c r="Y528" s="36">
        <v>55</v>
      </c>
      <c r="Z528" s="50">
        <f t="shared" si="1486"/>
        <v>3</v>
      </c>
      <c r="AA528" s="49">
        <f>_xlfn.IFNA(VLOOKUP($I528,'ประกาศราคาZ-Makro'!$A:$K,8,FALSE),0)</f>
        <v>0</v>
      </c>
      <c r="AB528" s="47">
        <v>52</v>
      </c>
      <c r="AC528" s="36">
        <v>55</v>
      </c>
      <c r="AD528" s="50">
        <f t="shared" si="1487"/>
        <v>3</v>
      </c>
      <c r="AE528" s="49">
        <f>_xlfn.IFNA(VLOOKUP($I528,'ประกาศราคาZ-Makro'!$A:$K,9,FALSE),0)</f>
        <v>0</v>
      </c>
      <c r="AF528" s="47" t="s">
        <v>1090</v>
      </c>
      <c r="AG528" s="36" t="s">
        <v>1090</v>
      </c>
      <c r="AH528" s="50">
        <f t="shared" si="1490"/>
        <v>0</v>
      </c>
      <c r="AI528" s="49">
        <f>_xlfn.IFNA(VLOOKUP($I528,'ประกาศราคาZ-Makro'!$A:$K,9,FALSE),0)</f>
        <v>0</v>
      </c>
      <c r="AJ528" s="47"/>
      <c r="AK528" s="36"/>
      <c r="AL528" s="50">
        <f t="shared" si="1548"/>
        <v>0</v>
      </c>
      <c r="AM528" s="49">
        <f>_xlfn.IFNA(VLOOKUP($I528,'ประกาศราคาZ-Makro'!$A:$K,10,FALSE),0)</f>
        <v>0</v>
      </c>
      <c r="AN528" s="47">
        <v>0</v>
      </c>
      <c r="AO528" s="36">
        <v>0</v>
      </c>
      <c r="AP528" s="72">
        <f t="shared" si="1459"/>
        <v>0</v>
      </c>
      <c r="AQ528" s="49">
        <f>_xlfn.IFNA(VLOOKUP($I528,'ประกาศราคาZ-Makro'!$A:$K,11,FALSE),0)</f>
        <v>0</v>
      </c>
      <c r="AR528" s="47">
        <v>0</v>
      </c>
      <c r="AS528" s="36">
        <v>0</v>
      </c>
      <c r="AT528" s="50">
        <f t="shared" si="1491"/>
        <v>0</v>
      </c>
      <c r="AU528" s="49">
        <f>_xlfn.IFNA(VLOOKUP($I528,'ประกาศราคาZ-Makro'!$A:$L,12,FALSE),0)</f>
        <v>0</v>
      </c>
      <c r="AV528" s="47">
        <v>36</v>
      </c>
      <c r="AW528" s="36">
        <v>41</v>
      </c>
      <c r="AX528" s="50">
        <f t="shared" si="1460"/>
        <v>5</v>
      </c>
      <c r="AY528" s="49">
        <f>_xlfn.IFNA(VLOOKUP($I528,'ประกาศราคาZ-Makro'!$A:$M,13,FALSE),0)</f>
        <v>0</v>
      </c>
      <c r="AZ528" s="47">
        <v>36</v>
      </c>
      <c r="BA528" s="36">
        <v>41</v>
      </c>
      <c r="BB528" s="50">
        <f t="shared" si="1547"/>
        <v>5</v>
      </c>
      <c r="BC528" s="76"/>
      <c r="BD528" s="2"/>
    </row>
    <row r="529" spans="1:56" x14ac:dyDescent="0.4">
      <c r="A529" s="2" t="s">
        <v>1038</v>
      </c>
      <c r="B529" s="2" t="s">
        <v>1035</v>
      </c>
      <c r="C529" s="2" t="s">
        <v>1049</v>
      </c>
      <c r="D529" s="2" t="s">
        <v>1052</v>
      </c>
      <c r="E529" s="45" t="s">
        <v>346</v>
      </c>
      <c r="F529" s="73"/>
      <c r="G529" s="42" t="s">
        <v>347</v>
      </c>
      <c r="H529" s="48" t="s">
        <v>43</v>
      </c>
      <c r="I529" s="35"/>
      <c r="J529" s="56">
        <v>0</v>
      </c>
      <c r="K529" s="49">
        <f>_xlfn.IFNA(VLOOKUP($I529,'ประกาศราคาZ-Makro'!$A:$K,4,FALSE),0)</f>
        <v>0</v>
      </c>
      <c r="L529" s="47">
        <v>57</v>
      </c>
      <c r="M529" s="36">
        <v>61</v>
      </c>
      <c r="N529" s="50">
        <f t="shared" si="1472"/>
        <v>4</v>
      </c>
      <c r="O529" s="49">
        <f>_xlfn.IFNA(VLOOKUP($I529,'ประกาศราคาZ-Makro'!$A:$K,5,FALSE),0)</f>
        <v>0</v>
      </c>
      <c r="P529" s="47">
        <v>61</v>
      </c>
      <c r="Q529" s="36">
        <v>64</v>
      </c>
      <c r="R529" s="50">
        <f t="shared" si="1489"/>
        <v>3</v>
      </c>
      <c r="S529" s="49">
        <f>_xlfn.IFNA(VLOOKUP($I529,'ประกาศราคาZ-Makro'!$A:$K,6,FALSE),0)</f>
        <v>0</v>
      </c>
      <c r="T529" s="47">
        <v>40</v>
      </c>
      <c r="U529" s="36">
        <v>45</v>
      </c>
      <c r="V529" s="50">
        <f t="shared" si="1518"/>
        <v>5</v>
      </c>
      <c r="W529" s="49">
        <f>_xlfn.IFNA(VLOOKUP($I529,'ประกาศราคาZ-Makro'!$A:$K,7,FALSE),0)</f>
        <v>0</v>
      </c>
      <c r="X529" s="47">
        <v>52</v>
      </c>
      <c r="Y529" s="36">
        <v>55</v>
      </c>
      <c r="Z529" s="50">
        <f t="shared" si="1486"/>
        <v>3</v>
      </c>
      <c r="AA529" s="49">
        <f>_xlfn.IFNA(VLOOKUP($I529,'ประกาศราคาZ-Makro'!$A:$K,8,FALSE),0)</f>
        <v>0</v>
      </c>
      <c r="AB529" s="47">
        <v>52</v>
      </c>
      <c r="AC529" s="36">
        <v>55</v>
      </c>
      <c r="AD529" s="50">
        <f t="shared" si="1487"/>
        <v>3</v>
      </c>
      <c r="AE529" s="49">
        <f>_xlfn.IFNA(VLOOKUP($I529,'ประกาศราคาZ-Makro'!$A:$K,9,FALSE),0)</f>
        <v>0</v>
      </c>
      <c r="AF529" s="47" t="s">
        <v>1090</v>
      </c>
      <c r="AG529" s="36" t="s">
        <v>1090</v>
      </c>
      <c r="AH529" s="50">
        <f t="shared" si="1490"/>
        <v>0</v>
      </c>
      <c r="AI529" s="49">
        <f>_xlfn.IFNA(VLOOKUP($I529,'ประกาศราคาZ-Makro'!$A:$K,9,FALSE),0)</f>
        <v>0</v>
      </c>
      <c r="AJ529" s="47"/>
      <c r="AK529" s="36"/>
      <c r="AL529" s="50">
        <f t="shared" si="1548"/>
        <v>0</v>
      </c>
      <c r="AM529" s="49">
        <f>_xlfn.IFNA(VLOOKUP($I529,'ประกาศราคาZ-Makro'!$A:$K,10,FALSE),0)</f>
        <v>0</v>
      </c>
      <c r="AN529" s="47">
        <v>42</v>
      </c>
      <c r="AO529" s="36">
        <v>42</v>
      </c>
      <c r="AP529" s="72">
        <f t="shared" si="1459"/>
        <v>0</v>
      </c>
      <c r="AQ529" s="49">
        <f>_xlfn.IFNA(VLOOKUP($I529,'ประกาศราคาZ-Makro'!$A:$K,11,FALSE),0)</f>
        <v>0</v>
      </c>
      <c r="AR529" s="47">
        <v>57</v>
      </c>
      <c r="AS529" s="36">
        <v>58</v>
      </c>
      <c r="AT529" s="50">
        <f t="shared" si="1491"/>
        <v>1</v>
      </c>
      <c r="AU529" s="49">
        <f>_xlfn.IFNA(VLOOKUP($I529,'ประกาศราคาZ-Makro'!$A:$L,12,FALSE),0)</f>
        <v>0</v>
      </c>
      <c r="AV529" s="47">
        <v>40</v>
      </c>
      <c r="AW529" s="36">
        <v>45</v>
      </c>
      <c r="AX529" s="50">
        <f t="shared" si="1460"/>
        <v>5</v>
      </c>
      <c r="AY529" s="49">
        <f>_xlfn.IFNA(VLOOKUP($I529,'ประกาศราคาZ-Makro'!$A:$M,13,FALSE),0)</f>
        <v>0</v>
      </c>
      <c r="AZ529" s="47">
        <v>40</v>
      </c>
      <c r="BA529" s="36">
        <v>45</v>
      </c>
      <c r="BB529" s="50">
        <f t="shared" si="1547"/>
        <v>5</v>
      </c>
      <c r="BC529" s="76"/>
      <c r="BD529" s="2"/>
    </row>
    <row r="530" spans="1:56" x14ac:dyDescent="0.4">
      <c r="A530" s="2" t="s">
        <v>1038</v>
      </c>
      <c r="B530" s="2" t="s">
        <v>1035</v>
      </c>
      <c r="C530" s="2" t="s">
        <v>1049</v>
      </c>
      <c r="D530" s="2" t="s">
        <v>1052</v>
      </c>
      <c r="E530" s="45" t="s">
        <v>840</v>
      </c>
      <c r="F530" s="73"/>
      <c r="G530" s="42" t="s">
        <v>841</v>
      </c>
      <c r="H530" s="48" t="s">
        <v>43</v>
      </c>
      <c r="I530" s="35"/>
      <c r="J530" s="56">
        <v>0</v>
      </c>
      <c r="K530" s="49">
        <f>_xlfn.IFNA(VLOOKUP($I530,'ประกาศราคาZ-Makro'!$A:$K,4,FALSE),0)</f>
        <v>0</v>
      </c>
      <c r="L530" s="47">
        <v>0</v>
      </c>
      <c r="M530" s="36">
        <v>0</v>
      </c>
      <c r="N530" s="50">
        <f t="shared" si="1472"/>
        <v>0</v>
      </c>
      <c r="O530" s="49">
        <f>_xlfn.IFNA(VLOOKUP($I530,'ประกาศราคาZ-Makro'!$A:$K,5,FALSE),0)</f>
        <v>0</v>
      </c>
      <c r="P530" s="47">
        <v>0</v>
      </c>
      <c r="Q530" s="36">
        <v>0</v>
      </c>
      <c r="R530" s="50">
        <f t="shared" si="1489"/>
        <v>0</v>
      </c>
      <c r="S530" s="49">
        <f>_xlfn.IFNA(VLOOKUP($I530,'ประกาศราคาZ-Makro'!$A:$K,6,FALSE),0)</f>
        <v>0</v>
      </c>
      <c r="T530" s="47">
        <v>0</v>
      </c>
      <c r="U530" s="36">
        <v>0</v>
      </c>
      <c r="V530" s="50">
        <f t="shared" si="1518"/>
        <v>0</v>
      </c>
      <c r="W530" s="49">
        <f>_xlfn.IFNA(VLOOKUP($I530,'ประกาศราคาZ-Makro'!$A:$K,7,FALSE),0)</f>
        <v>0</v>
      </c>
      <c r="X530" s="47">
        <v>0</v>
      </c>
      <c r="Y530" s="36">
        <v>0</v>
      </c>
      <c r="Z530" s="50">
        <f t="shared" si="1486"/>
        <v>0</v>
      </c>
      <c r="AA530" s="49">
        <f>_xlfn.IFNA(VLOOKUP($I530,'ประกาศราคาZ-Makro'!$A:$K,8,FALSE),0)</f>
        <v>0</v>
      </c>
      <c r="AB530" s="47">
        <v>0</v>
      </c>
      <c r="AC530" s="36">
        <v>0</v>
      </c>
      <c r="AD530" s="50">
        <f t="shared" si="1487"/>
        <v>0</v>
      </c>
      <c r="AE530" s="49">
        <f>_xlfn.IFNA(VLOOKUP($I530,'ประกาศราคาZ-Makro'!$A:$K,9,FALSE),0)</f>
        <v>0</v>
      </c>
      <c r="AF530" s="47">
        <v>0</v>
      </c>
      <c r="AG530" s="36">
        <v>0</v>
      </c>
      <c r="AH530" s="50">
        <f t="shared" si="1490"/>
        <v>0</v>
      </c>
      <c r="AI530" s="49">
        <f>_xlfn.IFNA(VLOOKUP($I530,'ประกาศราคาZ-Makro'!$A:$K,9,FALSE),0)</f>
        <v>0</v>
      </c>
      <c r="AJ530" s="47"/>
      <c r="AK530" s="36"/>
      <c r="AL530" s="50">
        <f t="shared" si="1548"/>
        <v>0</v>
      </c>
      <c r="AM530" s="49">
        <f>_xlfn.IFNA(VLOOKUP($I530,'ประกาศราคาZ-Makro'!$A:$K,10,FALSE),0)</f>
        <v>0</v>
      </c>
      <c r="AN530" s="47">
        <v>0</v>
      </c>
      <c r="AO530" s="36">
        <v>0</v>
      </c>
      <c r="AP530" s="72">
        <f t="shared" si="1459"/>
        <v>0</v>
      </c>
      <c r="AQ530" s="49">
        <f>_xlfn.IFNA(VLOOKUP($I530,'ประกาศราคาZ-Makro'!$A:$K,11,FALSE),0)</f>
        <v>0</v>
      </c>
      <c r="AR530" s="47">
        <v>0</v>
      </c>
      <c r="AS530" s="36">
        <v>0</v>
      </c>
      <c r="AT530" s="50">
        <f t="shared" si="1491"/>
        <v>0</v>
      </c>
      <c r="AU530" s="49">
        <f>_xlfn.IFNA(VLOOKUP($I530,'ประกาศราคาZ-Makro'!$A:$L,12,FALSE),0)</f>
        <v>0</v>
      </c>
      <c r="AV530" s="47">
        <v>40</v>
      </c>
      <c r="AW530" s="36">
        <v>45</v>
      </c>
      <c r="AX530" s="50">
        <f t="shared" si="1460"/>
        <v>5</v>
      </c>
      <c r="AY530" s="49">
        <f>_xlfn.IFNA(VLOOKUP($I530,'ประกาศราคาZ-Makro'!$A:$M,13,FALSE),0)</f>
        <v>0</v>
      </c>
      <c r="AZ530" s="47">
        <v>40</v>
      </c>
      <c r="BA530" s="36">
        <v>45</v>
      </c>
      <c r="BB530" s="50">
        <f t="shared" si="1547"/>
        <v>5</v>
      </c>
      <c r="BC530" s="76"/>
      <c r="BD530" s="2"/>
    </row>
    <row r="531" spans="1:56" x14ac:dyDescent="0.4">
      <c r="A531" s="2" t="s">
        <v>1038</v>
      </c>
      <c r="B531" s="2" t="s">
        <v>1035</v>
      </c>
      <c r="C531" s="2" t="s">
        <v>1049</v>
      </c>
      <c r="D531" s="2" t="s">
        <v>1052</v>
      </c>
      <c r="E531" s="45" t="s">
        <v>242</v>
      </c>
      <c r="F531" s="46" t="s">
        <v>243</v>
      </c>
      <c r="G531" s="41" t="s">
        <v>244</v>
      </c>
      <c r="H531" s="34" t="s">
        <v>43</v>
      </c>
      <c r="I531" s="35"/>
      <c r="J531" s="56">
        <v>0</v>
      </c>
      <c r="K531" s="49">
        <f>_xlfn.IFNA(VLOOKUP($I531,'ประกาศราคาZ-Makro'!$A:$K,4,FALSE),0)</f>
        <v>0</v>
      </c>
      <c r="L531" s="47">
        <v>82</v>
      </c>
      <c r="M531" s="36">
        <v>88</v>
      </c>
      <c r="N531" s="50">
        <f t="shared" si="1472"/>
        <v>6</v>
      </c>
      <c r="O531" s="49">
        <f>_xlfn.IFNA(VLOOKUP($I531,'ประกาศราคาZ-Makro'!$A:$K,5,FALSE),0)</f>
        <v>0</v>
      </c>
      <c r="P531" s="47">
        <v>69</v>
      </c>
      <c r="Q531" s="36">
        <v>73</v>
      </c>
      <c r="R531" s="50">
        <f t="shared" si="1489"/>
        <v>4</v>
      </c>
      <c r="S531" s="49">
        <f>_xlfn.IFNA(VLOOKUP($I531,'ประกาศราคาZ-Makro'!$A:$K,6,FALSE),0)</f>
        <v>0</v>
      </c>
      <c r="T531" s="47">
        <v>65</v>
      </c>
      <c r="U531" s="36">
        <v>65</v>
      </c>
      <c r="V531" s="50">
        <f t="shared" si="1518"/>
        <v>0</v>
      </c>
      <c r="W531" s="49">
        <f>_xlfn.IFNA(VLOOKUP($I531,'ประกาศราคาZ-Makro'!$A:$K,7,FALSE),0)</f>
        <v>0</v>
      </c>
      <c r="X531" s="47">
        <v>75</v>
      </c>
      <c r="Y531" s="36">
        <v>75</v>
      </c>
      <c r="Z531" s="50">
        <f t="shared" si="1486"/>
        <v>0</v>
      </c>
      <c r="AA531" s="49">
        <f>_xlfn.IFNA(VLOOKUP($I531,'ประกาศราคาZ-Makro'!$A:$K,8,FALSE),0)</f>
        <v>0</v>
      </c>
      <c r="AB531" s="47">
        <v>75</v>
      </c>
      <c r="AC531" s="36">
        <v>75</v>
      </c>
      <c r="AD531" s="50">
        <f t="shared" si="1487"/>
        <v>0</v>
      </c>
      <c r="AE531" s="49">
        <f>_xlfn.IFNA(VLOOKUP($I531,'ประกาศราคาZ-Makro'!$A:$K,9,FALSE),0)</f>
        <v>0</v>
      </c>
      <c r="AF531" s="47">
        <v>55</v>
      </c>
      <c r="AG531" s="36">
        <v>55</v>
      </c>
      <c r="AH531" s="50">
        <f t="shared" si="1490"/>
        <v>0</v>
      </c>
      <c r="AI531" s="49">
        <f>_xlfn.IFNA(VLOOKUP($I531,'ประกาศราคาZ-Makro'!$A:$K,9,FALSE),0)</f>
        <v>0</v>
      </c>
      <c r="AJ531" s="47"/>
      <c r="AK531" s="36"/>
      <c r="AL531" s="50">
        <f t="shared" si="1548"/>
        <v>0</v>
      </c>
      <c r="AM531" s="49">
        <f>_xlfn.IFNA(VLOOKUP($I531,'ประกาศราคาZ-Makro'!$A:$K,10,FALSE),0)</f>
        <v>0</v>
      </c>
      <c r="AN531" s="47">
        <v>70</v>
      </c>
      <c r="AO531" s="36">
        <v>70</v>
      </c>
      <c r="AP531" s="72">
        <f t="shared" si="1459"/>
        <v>0</v>
      </c>
      <c r="AQ531" s="49">
        <f>_xlfn.IFNA(VLOOKUP($I531,'ประกาศราคาZ-Makro'!$A:$K,11,FALSE),0)</f>
        <v>0</v>
      </c>
      <c r="AR531" s="47">
        <v>67</v>
      </c>
      <c r="AS531" s="36">
        <v>67</v>
      </c>
      <c r="AT531" s="50">
        <f t="shared" si="1491"/>
        <v>0</v>
      </c>
      <c r="AU531" s="49">
        <f>_xlfn.IFNA(VLOOKUP($I531,'ประกาศราคาZ-Makro'!$A:$L,12,FALSE),0)</f>
        <v>0</v>
      </c>
      <c r="AV531" s="47">
        <v>65</v>
      </c>
      <c r="AW531" s="36">
        <v>65</v>
      </c>
      <c r="AX531" s="50">
        <f t="shared" si="1460"/>
        <v>0</v>
      </c>
      <c r="AY531" s="49">
        <f>_xlfn.IFNA(VLOOKUP($I531,'ประกาศราคาZ-Makro'!$A:$M,13,FALSE),0)</f>
        <v>0</v>
      </c>
      <c r="AZ531" s="47">
        <v>65</v>
      </c>
      <c r="BA531" s="36">
        <v>65</v>
      </c>
      <c r="BB531" s="50">
        <f t="shared" si="1547"/>
        <v>0</v>
      </c>
      <c r="BC531" s="76"/>
      <c r="BD531" s="2"/>
    </row>
    <row r="532" spans="1:56" x14ac:dyDescent="0.4">
      <c r="A532" s="2" t="s">
        <v>1038</v>
      </c>
      <c r="B532" s="2" t="s">
        <v>1035</v>
      </c>
      <c r="C532" s="2" t="s">
        <v>1049</v>
      </c>
      <c r="D532" s="2" t="s">
        <v>1052</v>
      </c>
      <c r="E532" s="45" t="s">
        <v>860</v>
      </c>
      <c r="F532" s="46" t="s">
        <v>243</v>
      </c>
      <c r="G532" s="37" t="s">
        <v>861</v>
      </c>
      <c r="H532" s="34" t="s">
        <v>43</v>
      </c>
      <c r="I532" s="35"/>
      <c r="J532" s="56">
        <v>0</v>
      </c>
      <c r="K532" s="49">
        <f>_xlfn.IFNA(VLOOKUP($I532,'ประกาศราคาZ-Makro'!$A:$K,4,FALSE),0)</f>
        <v>0</v>
      </c>
      <c r="L532" s="47">
        <v>82</v>
      </c>
      <c r="M532" s="36">
        <v>88</v>
      </c>
      <c r="N532" s="50">
        <f t="shared" si="1472"/>
        <v>6</v>
      </c>
      <c r="O532" s="49">
        <f>_xlfn.IFNA(VLOOKUP($I532,'ประกาศราคาZ-Makro'!$A:$K,5,FALSE),0)</f>
        <v>0</v>
      </c>
      <c r="P532" s="47">
        <v>0</v>
      </c>
      <c r="Q532" s="36">
        <v>0</v>
      </c>
      <c r="R532" s="50">
        <f t="shared" si="1489"/>
        <v>0</v>
      </c>
      <c r="S532" s="49">
        <f>_xlfn.IFNA(VLOOKUP($I532,'ประกาศราคาZ-Makro'!$A:$K,6,FALSE),0)</f>
        <v>0</v>
      </c>
      <c r="T532" s="47">
        <v>65</v>
      </c>
      <c r="U532" s="36">
        <v>65</v>
      </c>
      <c r="V532" s="50">
        <f t="shared" si="1518"/>
        <v>0</v>
      </c>
      <c r="W532" s="49">
        <f>_xlfn.IFNA(VLOOKUP($I532,'ประกาศราคาZ-Makro'!$A:$K,7,FALSE),0)</f>
        <v>0</v>
      </c>
      <c r="X532" s="47">
        <v>71</v>
      </c>
      <c r="Y532" s="36">
        <v>71</v>
      </c>
      <c r="Z532" s="50">
        <f t="shared" si="1486"/>
        <v>0</v>
      </c>
      <c r="AA532" s="49">
        <f>_xlfn.IFNA(VLOOKUP($I532,'ประกาศราคาZ-Makro'!$A:$K,8,FALSE),0)</f>
        <v>0</v>
      </c>
      <c r="AB532" s="47">
        <v>71</v>
      </c>
      <c r="AC532" s="36">
        <v>71</v>
      </c>
      <c r="AD532" s="50">
        <f t="shared" si="1487"/>
        <v>0</v>
      </c>
      <c r="AE532" s="49">
        <f>_xlfn.IFNA(VLOOKUP($I532,'ประกาศราคาZ-Makro'!$A:$K,9,FALSE),0)</f>
        <v>0</v>
      </c>
      <c r="AF532" s="47">
        <v>0</v>
      </c>
      <c r="AG532" s="36">
        <v>0</v>
      </c>
      <c r="AH532" s="50">
        <f t="shared" si="1490"/>
        <v>0</v>
      </c>
      <c r="AI532" s="49">
        <f>_xlfn.IFNA(VLOOKUP($I532,'ประกาศราคาZ-Makro'!$A:$K,9,FALSE),0)</f>
        <v>0</v>
      </c>
      <c r="AJ532" s="47"/>
      <c r="AK532" s="36"/>
      <c r="AL532" s="50">
        <f t="shared" si="1548"/>
        <v>0</v>
      </c>
      <c r="AM532" s="49">
        <f>_xlfn.IFNA(VLOOKUP($I532,'ประกาศราคาZ-Makro'!$A:$K,10,FALSE),0)</f>
        <v>0</v>
      </c>
      <c r="AN532" s="47">
        <v>0</v>
      </c>
      <c r="AO532" s="36">
        <v>0</v>
      </c>
      <c r="AP532" s="72">
        <f t="shared" si="1459"/>
        <v>0</v>
      </c>
      <c r="AQ532" s="49">
        <f>_xlfn.IFNA(VLOOKUP($I532,'ประกาศราคาZ-Makro'!$A:$K,11,FALSE),0)</f>
        <v>0</v>
      </c>
      <c r="AR532" s="47">
        <v>0</v>
      </c>
      <c r="AS532" s="36">
        <v>0</v>
      </c>
      <c r="AT532" s="50">
        <f t="shared" si="1491"/>
        <v>0</v>
      </c>
      <c r="AU532" s="49">
        <f>_xlfn.IFNA(VLOOKUP($I532,'ประกาศราคาZ-Makro'!$A:$L,12,FALSE),0)</f>
        <v>0</v>
      </c>
      <c r="AV532" s="47">
        <v>65</v>
      </c>
      <c r="AW532" s="36">
        <v>65</v>
      </c>
      <c r="AX532" s="50">
        <f t="shared" si="1460"/>
        <v>0</v>
      </c>
      <c r="AY532" s="49">
        <f>_xlfn.IFNA(VLOOKUP($I532,'ประกาศราคาZ-Makro'!$A:$M,13,FALSE),0)</f>
        <v>0</v>
      </c>
      <c r="AZ532" s="47">
        <v>65</v>
      </c>
      <c r="BA532" s="36">
        <v>65</v>
      </c>
      <c r="BB532" s="50">
        <f t="shared" si="1547"/>
        <v>0</v>
      </c>
      <c r="BC532" s="76"/>
      <c r="BD532" s="2"/>
    </row>
    <row r="533" spans="1:56" x14ac:dyDescent="0.4">
      <c r="A533" s="2" t="s">
        <v>1038</v>
      </c>
      <c r="B533" s="2" t="s">
        <v>1035</v>
      </c>
      <c r="C533" s="2" t="s">
        <v>1049</v>
      </c>
      <c r="D533" s="2" t="s">
        <v>1052</v>
      </c>
      <c r="E533" s="46" t="s">
        <v>894</v>
      </c>
      <c r="F533" s="46"/>
      <c r="G533" s="37" t="s">
        <v>895</v>
      </c>
      <c r="H533" s="34" t="s">
        <v>43</v>
      </c>
      <c r="I533" s="35"/>
      <c r="J533" s="56">
        <v>0</v>
      </c>
      <c r="K533" s="49">
        <f>_xlfn.IFNA(VLOOKUP($I533,'ประกาศราคาZ-Makro'!$A:$K,4,FALSE),0)</f>
        <v>0</v>
      </c>
      <c r="L533" s="47">
        <v>0</v>
      </c>
      <c r="M533" s="36">
        <v>0</v>
      </c>
      <c r="N533" s="50">
        <f t="shared" si="1472"/>
        <v>0</v>
      </c>
      <c r="O533" s="49">
        <f>_xlfn.IFNA(VLOOKUP($I533,'ประกาศราคาZ-Makro'!$A:$K,5,FALSE),0)</f>
        <v>0</v>
      </c>
      <c r="P533" s="47">
        <v>0</v>
      </c>
      <c r="Q533" s="36">
        <v>0</v>
      </c>
      <c r="R533" s="50">
        <f t="shared" si="1489"/>
        <v>0</v>
      </c>
      <c r="S533" s="49">
        <f>_xlfn.IFNA(VLOOKUP($I533,'ประกาศราคาZ-Makro'!$A:$K,6,FALSE),0)</f>
        <v>0</v>
      </c>
      <c r="T533" s="47">
        <v>0</v>
      </c>
      <c r="U533" s="36">
        <v>0</v>
      </c>
      <c r="V533" s="50">
        <f t="shared" si="1518"/>
        <v>0</v>
      </c>
      <c r="W533" s="49">
        <f>_xlfn.IFNA(VLOOKUP($I533,'ประกาศราคาZ-Makro'!$A:$K,7,FALSE),0)</f>
        <v>0</v>
      </c>
      <c r="X533" s="47">
        <v>0</v>
      </c>
      <c r="Y533" s="36">
        <v>0</v>
      </c>
      <c r="Z533" s="50">
        <f t="shared" si="1486"/>
        <v>0</v>
      </c>
      <c r="AA533" s="49">
        <f>_xlfn.IFNA(VLOOKUP($I533,'ประกาศราคาZ-Makro'!$A:$K,8,FALSE),0)</f>
        <v>0</v>
      </c>
      <c r="AB533" s="47">
        <v>0</v>
      </c>
      <c r="AC533" s="36">
        <v>0</v>
      </c>
      <c r="AD533" s="50">
        <f t="shared" si="1487"/>
        <v>0</v>
      </c>
      <c r="AE533" s="49">
        <f>_xlfn.IFNA(VLOOKUP($I533,'ประกาศราคาZ-Makro'!$A:$K,9,FALSE),0)</f>
        <v>0</v>
      </c>
      <c r="AF533" s="47">
        <v>0</v>
      </c>
      <c r="AG533" s="36">
        <v>0</v>
      </c>
      <c r="AH533" s="50">
        <f t="shared" si="1490"/>
        <v>0</v>
      </c>
      <c r="AI533" s="49">
        <f>_xlfn.IFNA(VLOOKUP($I533,'ประกาศราคาZ-Makro'!$A:$K,9,FALSE),0)</f>
        <v>0</v>
      </c>
      <c r="AJ533" s="47"/>
      <c r="AK533" s="36"/>
      <c r="AL533" s="50">
        <f t="shared" si="1548"/>
        <v>0</v>
      </c>
      <c r="AM533" s="49">
        <f>_xlfn.IFNA(VLOOKUP($I533,'ประกาศราคาZ-Makro'!$A:$K,10,FALSE),0)</f>
        <v>0</v>
      </c>
      <c r="AN533" s="47">
        <v>65</v>
      </c>
      <c r="AO533" s="36">
        <v>65</v>
      </c>
      <c r="AP533" s="72">
        <f t="shared" si="1459"/>
        <v>0</v>
      </c>
      <c r="AQ533" s="49">
        <f>_xlfn.IFNA(VLOOKUP($I533,'ประกาศราคาZ-Makro'!$A:$K,11,FALSE),0)</f>
        <v>0</v>
      </c>
      <c r="AR533" s="47">
        <v>31</v>
      </c>
      <c r="AS533" s="36">
        <v>31</v>
      </c>
      <c r="AT533" s="50">
        <f t="shared" si="1491"/>
        <v>0</v>
      </c>
      <c r="AU533" s="49">
        <f>_xlfn.IFNA(VLOOKUP($I533,'ประกาศราคาZ-Makro'!$A:$L,12,FALSE),0)</f>
        <v>0</v>
      </c>
      <c r="AV533" s="47">
        <v>0</v>
      </c>
      <c r="AW533" s="36">
        <v>0</v>
      </c>
      <c r="AX533" s="50">
        <f t="shared" si="1460"/>
        <v>0</v>
      </c>
      <c r="AY533" s="49">
        <f>_xlfn.IFNA(VLOOKUP($I533,'ประกาศราคาZ-Makro'!$A:$M,13,FALSE),0)</f>
        <v>0</v>
      </c>
      <c r="AZ533" s="47">
        <v>0</v>
      </c>
      <c r="BA533" s="36">
        <v>0</v>
      </c>
      <c r="BB533" s="50">
        <f t="shared" si="1547"/>
        <v>0</v>
      </c>
      <c r="BC533" s="76"/>
      <c r="BD533" s="2"/>
    </row>
    <row r="534" spans="1:56" x14ac:dyDescent="0.4">
      <c r="A534" s="2" t="s">
        <v>1038</v>
      </c>
      <c r="B534" s="2" t="s">
        <v>1035</v>
      </c>
      <c r="C534" s="2" t="s">
        <v>1049</v>
      </c>
      <c r="D534" s="2" t="s">
        <v>1055</v>
      </c>
      <c r="E534" s="45" t="s">
        <v>388</v>
      </c>
      <c r="F534" s="46"/>
      <c r="G534" s="37" t="s">
        <v>389</v>
      </c>
      <c r="H534" s="34" t="s">
        <v>43</v>
      </c>
      <c r="I534" s="35"/>
      <c r="J534" s="56">
        <v>0</v>
      </c>
      <c r="K534" s="49">
        <f>_xlfn.IFNA(VLOOKUP($I534,'ประกาศราคาZ-Makro'!$A:$K,4,FALSE),0)</f>
        <v>0</v>
      </c>
      <c r="L534" s="47">
        <v>0</v>
      </c>
      <c r="M534" s="36">
        <v>0</v>
      </c>
      <c r="N534" s="50">
        <f>IFERROR(IF(M534=0,0,M534-L534),0)</f>
        <v>0</v>
      </c>
      <c r="O534" s="49">
        <f>_xlfn.IFNA(VLOOKUP($I534,'ประกาศราคาZ-Makro'!$A:$K,5,FALSE),0)</f>
        <v>0</v>
      </c>
      <c r="P534" s="47">
        <v>0</v>
      </c>
      <c r="Q534" s="36">
        <v>0</v>
      </c>
      <c r="R534" s="50">
        <f>IFERROR(IF(Q534=0,0,Q534-P534),0)</f>
        <v>0</v>
      </c>
      <c r="S534" s="49">
        <f>_xlfn.IFNA(VLOOKUP($I534,'ประกาศราคาZ-Makro'!$A:$K,6,FALSE),0)</f>
        <v>0</v>
      </c>
      <c r="T534" s="47">
        <v>0</v>
      </c>
      <c r="U534" s="36">
        <v>0</v>
      </c>
      <c r="V534" s="50">
        <f>IFERROR(IF(U534=0,0,U534-T534),0)</f>
        <v>0</v>
      </c>
      <c r="W534" s="49">
        <f>_xlfn.IFNA(VLOOKUP($I534,'ประกาศราคาZ-Makro'!$A:$K,7,FALSE),0)</f>
        <v>0</v>
      </c>
      <c r="X534" s="47">
        <v>59</v>
      </c>
      <c r="Y534" s="36">
        <v>59</v>
      </c>
      <c r="Z534" s="50">
        <f>IFERROR(IF(Y534=0,0,Y534-X534),0)</f>
        <v>0</v>
      </c>
      <c r="AA534" s="49">
        <f>_xlfn.IFNA(VLOOKUP($I534,'ประกาศราคาZ-Makro'!$A:$K,8,FALSE),0)</f>
        <v>0</v>
      </c>
      <c r="AB534" s="47">
        <v>59</v>
      </c>
      <c r="AC534" s="36">
        <v>59</v>
      </c>
      <c r="AD534" s="50">
        <f>IFERROR(IF(AC534=0,0,AC534-AB534),0)</f>
        <v>0</v>
      </c>
      <c r="AE534" s="49">
        <f>_xlfn.IFNA(VLOOKUP($I534,'ประกาศราคาZ-Makro'!$A:$K,9,FALSE),0)</f>
        <v>0</v>
      </c>
      <c r="AF534" s="47">
        <v>0</v>
      </c>
      <c r="AG534" s="36">
        <v>0</v>
      </c>
      <c r="AH534" s="50">
        <f>IFERROR(IF(AG534=0,0,AG534-AF534),0)</f>
        <v>0</v>
      </c>
      <c r="AI534" s="49">
        <f>_xlfn.IFNA(VLOOKUP($I534,'ประกาศราคาZ-Makro'!$A:$K,9,FALSE),0)</f>
        <v>0</v>
      </c>
      <c r="AJ534" s="47"/>
      <c r="AK534" s="36"/>
      <c r="AL534" s="50">
        <f>IFERROR(IF(AK534=0,0,AK534-AJ534),0)</f>
        <v>0</v>
      </c>
      <c r="AM534" s="49">
        <f>_xlfn.IFNA(VLOOKUP($I534,'ประกาศราคาZ-Makro'!$A:$K,10,FALSE),0)</f>
        <v>0</v>
      </c>
      <c r="AN534" s="47">
        <v>0</v>
      </c>
      <c r="AO534" s="36">
        <v>0</v>
      </c>
      <c r="AP534" s="72">
        <f>IFERROR(IF(AO534=0,0,AO534-AN534),0)</f>
        <v>0</v>
      </c>
      <c r="AQ534" s="49">
        <f>_xlfn.IFNA(VLOOKUP($I534,'ประกาศราคาZ-Makro'!$A:$K,11,FALSE),0)</f>
        <v>0</v>
      </c>
      <c r="AR534" s="47">
        <v>0</v>
      </c>
      <c r="AS534" s="36">
        <v>0</v>
      </c>
      <c r="AT534" s="50">
        <f>IFERROR(IF(AS534=0,0,AS534-AR534),0)</f>
        <v>0</v>
      </c>
      <c r="AU534" s="49">
        <f>_xlfn.IFNA(VLOOKUP($I534,'ประกาศราคาZ-Makro'!$A:$L,12,FALSE),0)</f>
        <v>0</v>
      </c>
      <c r="AV534" s="47">
        <v>0</v>
      </c>
      <c r="AW534" s="36">
        <v>0</v>
      </c>
      <c r="AX534" s="50">
        <f>IFERROR(IF(AW534=0,0,AW534-AV534),0)</f>
        <v>0</v>
      </c>
      <c r="AY534" s="49">
        <f>_xlfn.IFNA(VLOOKUP($I534,'ประกาศราคาZ-Makro'!$A:$M,13,FALSE),0)</f>
        <v>0</v>
      </c>
      <c r="AZ534" s="47">
        <v>0</v>
      </c>
      <c r="BA534" s="36">
        <v>0</v>
      </c>
      <c r="BB534" s="50">
        <f>IFERROR(IF(BA534=0,0,BA534-AZ534),0)</f>
        <v>0</v>
      </c>
      <c r="BC534" s="76"/>
      <c r="BD534" s="2"/>
    </row>
    <row r="535" spans="1:56" x14ac:dyDescent="0.4">
      <c r="A535" s="2" t="s">
        <v>1038</v>
      </c>
      <c r="B535" s="2" t="s">
        <v>1035</v>
      </c>
      <c r="C535" s="2" t="s">
        <v>1049</v>
      </c>
      <c r="D535" s="2" t="s">
        <v>1055</v>
      </c>
      <c r="E535" s="45" t="s">
        <v>392</v>
      </c>
      <c r="F535" s="46"/>
      <c r="G535" s="37" t="s">
        <v>393</v>
      </c>
      <c r="H535" s="34" t="s">
        <v>43</v>
      </c>
      <c r="I535" s="35"/>
      <c r="J535" s="56">
        <v>0</v>
      </c>
      <c r="K535" s="49">
        <f>_xlfn.IFNA(VLOOKUP($I535,'ประกาศราคาZ-Makro'!$A:$K,4,FALSE),0)</f>
        <v>0</v>
      </c>
      <c r="L535" s="47">
        <v>0</v>
      </c>
      <c r="M535" s="36">
        <v>0</v>
      </c>
      <c r="N535" s="50">
        <f>IFERROR(IF(M535=0,0,M535-L535),0)</f>
        <v>0</v>
      </c>
      <c r="O535" s="49">
        <f>_xlfn.IFNA(VLOOKUP($I535,'ประกาศราคาZ-Makro'!$A:$K,5,FALSE),0)</f>
        <v>0</v>
      </c>
      <c r="P535" s="47">
        <v>0</v>
      </c>
      <c r="Q535" s="36">
        <v>0</v>
      </c>
      <c r="R535" s="50">
        <f>IFERROR(IF(Q535=0,0,Q535-P535),0)</f>
        <v>0</v>
      </c>
      <c r="S535" s="49">
        <f>_xlfn.IFNA(VLOOKUP($I535,'ประกาศราคาZ-Makro'!$A:$K,6,FALSE),0)</f>
        <v>0</v>
      </c>
      <c r="T535" s="47">
        <v>0</v>
      </c>
      <c r="U535" s="36">
        <v>0</v>
      </c>
      <c r="V535" s="50">
        <f>IFERROR(IF(U535=0,0,U535-T535),0)</f>
        <v>0</v>
      </c>
      <c r="W535" s="49">
        <f>_xlfn.IFNA(VLOOKUP($I535,'ประกาศราคาZ-Makro'!$A:$K,7,FALSE),0)</f>
        <v>0</v>
      </c>
      <c r="X535" s="47">
        <v>0</v>
      </c>
      <c r="Y535" s="36">
        <v>0</v>
      </c>
      <c r="Z535" s="50">
        <f>IFERROR(IF(Y535=0,0,Y535-X535),0)</f>
        <v>0</v>
      </c>
      <c r="AA535" s="49">
        <f>_xlfn.IFNA(VLOOKUP($I535,'ประกาศราคาZ-Makro'!$A:$K,8,FALSE),0)</f>
        <v>0</v>
      </c>
      <c r="AB535" s="47">
        <v>0</v>
      </c>
      <c r="AC535" s="36">
        <v>0</v>
      </c>
      <c r="AD535" s="50">
        <f>IFERROR(IF(AC535=0,0,AC535-AB535),0)</f>
        <v>0</v>
      </c>
      <c r="AE535" s="49">
        <f>_xlfn.IFNA(VLOOKUP($I535,'ประกาศราคาZ-Makro'!$A:$K,9,FALSE),0)</f>
        <v>0</v>
      </c>
      <c r="AF535" s="47">
        <v>0</v>
      </c>
      <c r="AG535" s="36">
        <v>0</v>
      </c>
      <c r="AH535" s="50">
        <f>IFERROR(IF(AG535=0,0,AG535-AF535),0)</f>
        <v>0</v>
      </c>
      <c r="AI535" s="49">
        <f>_xlfn.IFNA(VLOOKUP($I535,'ประกาศราคาZ-Makro'!$A:$K,9,FALSE),0)</f>
        <v>0</v>
      </c>
      <c r="AJ535" s="47"/>
      <c r="AK535" s="36"/>
      <c r="AL535" s="50">
        <f>IFERROR(IF(AK535=0,0,AK535-AJ535),0)</f>
        <v>0</v>
      </c>
      <c r="AM535" s="49">
        <f>_xlfn.IFNA(VLOOKUP($I535,'ประกาศราคาZ-Makro'!$A:$K,10,FALSE),0)</f>
        <v>0</v>
      </c>
      <c r="AN535" s="47">
        <v>0</v>
      </c>
      <c r="AO535" s="36">
        <v>0</v>
      </c>
      <c r="AP535" s="72">
        <f>IFERROR(IF(AO535=0,0,AO535-AN535),0)</f>
        <v>0</v>
      </c>
      <c r="AQ535" s="49">
        <f>_xlfn.IFNA(VLOOKUP($I535,'ประกาศราคาZ-Makro'!$A:$K,11,FALSE),0)</f>
        <v>0</v>
      </c>
      <c r="AR535" s="47">
        <v>0</v>
      </c>
      <c r="AS535" s="36">
        <v>0</v>
      </c>
      <c r="AT535" s="50">
        <f>IFERROR(IF(AS535=0,0,AS535-AR535),0)</f>
        <v>0</v>
      </c>
      <c r="AU535" s="49">
        <f>_xlfn.IFNA(VLOOKUP($I535,'ประกาศราคาZ-Makro'!$A:$L,12,FALSE),0)</f>
        <v>0</v>
      </c>
      <c r="AV535" s="47">
        <v>36</v>
      </c>
      <c r="AW535" s="36">
        <v>36</v>
      </c>
      <c r="AX535" s="50">
        <f>IFERROR(IF(AW535=0,0,AW535-AV535),0)</f>
        <v>0</v>
      </c>
      <c r="AY535" s="49">
        <f>_xlfn.IFNA(VLOOKUP($I535,'ประกาศราคาZ-Makro'!$A:$M,13,FALSE),0)</f>
        <v>0</v>
      </c>
      <c r="AZ535" s="47">
        <v>36</v>
      </c>
      <c r="BA535" s="36">
        <v>36</v>
      </c>
      <c r="BB535" s="50">
        <f>IFERROR(IF(BA535=0,0,BA535-AZ535),0)</f>
        <v>0</v>
      </c>
      <c r="BC535" s="76"/>
      <c r="BD535" s="2"/>
    </row>
    <row r="536" spans="1:56" x14ac:dyDescent="0.4">
      <c r="A536" s="2" t="s">
        <v>1038</v>
      </c>
      <c r="B536" s="2" t="s">
        <v>1035</v>
      </c>
      <c r="C536" s="2" t="s">
        <v>1049</v>
      </c>
      <c r="D536" s="2" t="s">
        <v>1055</v>
      </c>
      <c r="E536" s="45" t="s">
        <v>394</v>
      </c>
      <c r="F536" s="46"/>
      <c r="G536" s="37" t="s">
        <v>395</v>
      </c>
      <c r="H536" s="34" t="s">
        <v>43</v>
      </c>
      <c r="I536" s="35"/>
      <c r="J536" s="56">
        <v>0</v>
      </c>
      <c r="K536" s="49">
        <f>_xlfn.IFNA(VLOOKUP($I536,'ประกาศราคาZ-Makro'!$A:$K,4,FALSE),0)</f>
        <v>0</v>
      </c>
      <c r="L536" s="47">
        <v>0</v>
      </c>
      <c r="M536" s="36">
        <v>0</v>
      </c>
      <c r="N536" s="50">
        <f>IFERROR(IF(M536=0,0,M536-L536),0)</f>
        <v>0</v>
      </c>
      <c r="O536" s="49">
        <f>_xlfn.IFNA(VLOOKUP($I536,'ประกาศราคาZ-Makro'!$A:$K,5,FALSE),0)</f>
        <v>0</v>
      </c>
      <c r="P536" s="47">
        <v>0</v>
      </c>
      <c r="Q536" s="36">
        <v>0</v>
      </c>
      <c r="R536" s="50">
        <f>IFERROR(IF(Q536=0,0,Q536-P536),0)</f>
        <v>0</v>
      </c>
      <c r="S536" s="49">
        <f>_xlfn.IFNA(VLOOKUP($I536,'ประกาศราคาZ-Makro'!$A:$K,6,FALSE),0)</f>
        <v>0</v>
      </c>
      <c r="T536" s="47">
        <v>0</v>
      </c>
      <c r="U536" s="36">
        <v>0</v>
      </c>
      <c r="V536" s="50">
        <f>IFERROR(IF(U536=0,0,U536-T536),0)</f>
        <v>0</v>
      </c>
      <c r="W536" s="49">
        <f>_xlfn.IFNA(VLOOKUP($I536,'ประกาศราคาZ-Makro'!$A:$K,7,FALSE),0)</f>
        <v>0</v>
      </c>
      <c r="X536" s="47">
        <v>0</v>
      </c>
      <c r="Y536" s="36">
        <v>0</v>
      </c>
      <c r="Z536" s="50">
        <f>IFERROR(IF(Y536=0,0,Y536-X536),0)</f>
        <v>0</v>
      </c>
      <c r="AA536" s="49">
        <f>_xlfn.IFNA(VLOOKUP($I536,'ประกาศราคาZ-Makro'!$A:$K,8,FALSE),0)</f>
        <v>0</v>
      </c>
      <c r="AB536" s="47">
        <v>0</v>
      </c>
      <c r="AC536" s="36">
        <v>0</v>
      </c>
      <c r="AD536" s="50">
        <f>IFERROR(IF(AC536=0,0,AC536-AB536),0)</f>
        <v>0</v>
      </c>
      <c r="AE536" s="49">
        <f>_xlfn.IFNA(VLOOKUP($I536,'ประกาศราคาZ-Makro'!$A:$K,9,FALSE),0)</f>
        <v>0</v>
      </c>
      <c r="AF536" s="47">
        <v>0</v>
      </c>
      <c r="AG536" s="36">
        <v>0</v>
      </c>
      <c r="AH536" s="50">
        <f>IFERROR(IF(AG536=0,0,AG536-AF536),0)</f>
        <v>0</v>
      </c>
      <c r="AI536" s="49">
        <f>_xlfn.IFNA(VLOOKUP($I536,'ประกาศราคาZ-Makro'!$A:$K,9,FALSE),0)</f>
        <v>0</v>
      </c>
      <c r="AJ536" s="47"/>
      <c r="AK536" s="36"/>
      <c r="AL536" s="50">
        <f>IFERROR(IF(AK536=0,0,AK536-AJ536),0)</f>
        <v>0</v>
      </c>
      <c r="AM536" s="49">
        <f>_xlfn.IFNA(VLOOKUP($I536,'ประกาศราคาZ-Makro'!$A:$K,10,FALSE),0)</f>
        <v>0</v>
      </c>
      <c r="AN536" s="47">
        <v>0</v>
      </c>
      <c r="AO536" s="36">
        <v>0</v>
      </c>
      <c r="AP536" s="72">
        <f>IFERROR(IF(AO536=0,0,AO536-AN536),0)</f>
        <v>0</v>
      </c>
      <c r="AQ536" s="49">
        <f>_xlfn.IFNA(VLOOKUP($I536,'ประกาศราคาZ-Makro'!$A:$K,11,FALSE),0)</f>
        <v>0</v>
      </c>
      <c r="AR536" s="47">
        <v>0</v>
      </c>
      <c r="AS536" s="36">
        <v>0</v>
      </c>
      <c r="AT536" s="50">
        <f>IFERROR(IF(AS536=0,0,AS536-AR536),0)</f>
        <v>0</v>
      </c>
      <c r="AU536" s="49">
        <f>_xlfn.IFNA(VLOOKUP($I536,'ประกาศราคาZ-Makro'!$A:$L,12,FALSE),0)</f>
        <v>0</v>
      </c>
      <c r="AV536" s="47">
        <v>0</v>
      </c>
      <c r="AW536" s="36">
        <v>0</v>
      </c>
      <c r="AX536" s="50">
        <f>IFERROR(IF(AW536=0,0,AW536-AV536),0)</f>
        <v>0</v>
      </c>
      <c r="AY536" s="49">
        <f>_xlfn.IFNA(VLOOKUP($I536,'ประกาศราคาZ-Makro'!$A:$M,13,FALSE),0)</f>
        <v>0</v>
      </c>
      <c r="AZ536" s="47">
        <v>0</v>
      </c>
      <c r="BA536" s="36">
        <v>0</v>
      </c>
      <c r="BB536" s="50">
        <f>IFERROR(IF(BA536=0,0,BA536-AZ536),0)</f>
        <v>0</v>
      </c>
      <c r="BC536" s="76"/>
      <c r="BD536" s="2"/>
    </row>
    <row r="537" spans="1:56" x14ac:dyDescent="0.4">
      <c r="A537" s="2" t="s">
        <v>1038</v>
      </c>
      <c r="B537" s="2" t="s">
        <v>1035</v>
      </c>
      <c r="C537" s="2" t="s">
        <v>1049</v>
      </c>
      <c r="D537" s="2" t="s">
        <v>1055</v>
      </c>
      <c r="E537" s="45" t="s">
        <v>1284</v>
      </c>
      <c r="F537" s="46" t="s">
        <v>397</v>
      </c>
      <c r="G537" s="41" t="s">
        <v>1285</v>
      </c>
      <c r="H537" s="34" t="s">
        <v>43</v>
      </c>
      <c r="I537" s="35"/>
      <c r="J537" s="56">
        <v>0</v>
      </c>
      <c r="K537" s="49">
        <f>_xlfn.IFNA(VLOOKUP($I537,'ประกาศราคาZ-Makro'!$A:$K,4,FALSE),0)</f>
        <v>0</v>
      </c>
      <c r="L537" s="47">
        <v>42</v>
      </c>
      <c r="M537" s="36">
        <v>42</v>
      </c>
      <c r="N537" s="50">
        <f t="shared" ref="N537" si="1557">IFERROR(IF(M537=0,0,M537-L537),0)</f>
        <v>0</v>
      </c>
      <c r="O537" s="49">
        <f>_xlfn.IFNA(VLOOKUP($I537,'ประกาศราคาZ-Makro'!$A:$K,5,FALSE),0)</f>
        <v>0</v>
      </c>
      <c r="P537" s="47">
        <v>0</v>
      </c>
      <c r="Q537" s="36">
        <v>0</v>
      </c>
      <c r="R537" s="50">
        <f t="shared" ref="R537" si="1558">IFERROR(IF(Q537=0,0,Q537-P537),0)</f>
        <v>0</v>
      </c>
      <c r="S537" s="49">
        <f>_xlfn.IFNA(VLOOKUP($I537,'ประกาศราคาZ-Makro'!$A:$K,6,FALSE),0)</f>
        <v>0</v>
      </c>
      <c r="T537" s="47">
        <v>0</v>
      </c>
      <c r="U537" s="36">
        <v>0</v>
      </c>
      <c r="V537" s="50">
        <f t="shared" ref="V537" si="1559">IFERROR(IF(U537=0,0,U537-T537),0)</f>
        <v>0</v>
      </c>
      <c r="W537" s="49">
        <f>_xlfn.IFNA(VLOOKUP($I537,'ประกาศราคาZ-Makro'!$A:$K,7,FALSE),0)</f>
        <v>0</v>
      </c>
      <c r="X537" s="47">
        <v>0</v>
      </c>
      <c r="Y537" s="36">
        <v>0</v>
      </c>
      <c r="Z537" s="50">
        <f t="shared" ref="Z537" si="1560">IFERROR(IF(Y537=0,0,Y537-X537),0)</f>
        <v>0</v>
      </c>
      <c r="AA537" s="49">
        <f>_xlfn.IFNA(VLOOKUP($I537,'ประกาศราคาZ-Makro'!$A:$K,8,FALSE),0)</f>
        <v>0</v>
      </c>
      <c r="AB537" s="47">
        <v>0</v>
      </c>
      <c r="AC537" s="36">
        <v>0</v>
      </c>
      <c r="AD537" s="50">
        <f t="shared" ref="AD537" si="1561">IFERROR(IF(AC537=0,0,AC537-AB537),0)</f>
        <v>0</v>
      </c>
      <c r="AE537" s="49">
        <f>_xlfn.IFNA(VLOOKUP($I537,'ประกาศราคาZ-Makro'!$A:$K,9,FALSE),0)</f>
        <v>0</v>
      </c>
      <c r="AF537" s="47">
        <v>0</v>
      </c>
      <c r="AG537" s="36">
        <v>0</v>
      </c>
      <c r="AH537" s="50">
        <f t="shared" ref="AH537" si="1562">IFERROR(IF(AG537=0,0,AG537-AF537),0)</f>
        <v>0</v>
      </c>
      <c r="AI537" s="49">
        <f>_xlfn.IFNA(VLOOKUP($I537,'ประกาศราคาZ-Makro'!$A:$K,9,FALSE),0)</f>
        <v>0</v>
      </c>
      <c r="AJ537" s="47"/>
      <c r="AK537" s="36"/>
      <c r="AL537" s="50">
        <f t="shared" si="1548"/>
        <v>0</v>
      </c>
      <c r="AM537" s="49">
        <f>_xlfn.IFNA(VLOOKUP($I537,'ประกาศราคาZ-Makro'!$A:$K,10,FALSE),0)</f>
        <v>0</v>
      </c>
      <c r="AN537" s="47">
        <v>0</v>
      </c>
      <c r="AO537" s="36">
        <v>0</v>
      </c>
      <c r="AP537" s="72">
        <f t="shared" si="1459"/>
        <v>0</v>
      </c>
      <c r="AQ537" s="49">
        <f>_xlfn.IFNA(VLOOKUP($I537,'ประกาศราคาZ-Makro'!$A:$K,11,FALSE),0)</f>
        <v>0</v>
      </c>
      <c r="AR537" s="47">
        <v>0</v>
      </c>
      <c r="AS537" s="36">
        <v>0</v>
      </c>
      <c r="AT537" s="50">
        <f t="shared" ref="AT537" si="1563">IFERROR(IF(AS537=0,0,AS537-AR537),0)</f>
        <v>0</v>
      </c>
      <c r="AU537" s="49">
        <f>_xlfn.IFNA(VLOOKUP($I537,'ประกาศราคาZ-Makro'!$A:$L,12,FALSE),0)</f>
        <v>0</v>
      </c>
      <c r="AV537" s="47">
        <v>0</v>
      </c>
      <c r="AW537" s="36">
        <v>0</v>
      </c>
      <c r="AX537" s="50">
        <f t="shared" ref="AX537" si="1564">IFERROR(IF(AW537=0,0,AW537-AV537),0)</f>
        <v>0</v>
      </c>
      <c r="AY537" s="49">
        <f>_xlfn.IFNA(VLOOKUP($I537,'ประกาศราคาZ-Makro'!$A:$M,13,FALSE),0)</f>
        <v>0</v>
      </c>
      <c r="AZ537" s="47">
        <v>0</v>
      </c>
      <c r="BA537" s="36">
        <v>0</v>
      </c>
      <c r="BB537" s="50">
        <f t="shared" si="1547"/>
        <v>0</v>
      </c>
      <c r="BC537" s="76"/>
      <c r="BD537" s="2"/>
    </row>
    <row r="538" spans="1:56" x14ac:dyDescent="0.4">
      <c r="A538" s="2" t="s">
        <v>1038</v>
      </c>
      <c r="B538" s="2" t="s">
        <v>1035</v>
      </c>
      <c r="C538" s="2" t="s">
        <v>1049</v>
      </c>
      <c r="D538" s="2" t="s">
        <v>1055</v>
      </c>
      <c r="E538" s="45" t="s">
        <v>396</v>
      </c>
      <c r="F538" s="46" t="s">
        <v>397</v>
      </c>
      <c r="G538" s="42" t="s">
        <v>398</v>
      </c>
      <c r="H538" s="34" t="s">
        <v>43</v>
      </c>
      <c r="I538" s="35"/>
      <c r="J538" s="56">
        <v>0</v>
      </c>
      <c r="K538" s="49">
        <f>_xlfn.IFNA(VLOOKUP($I538,'ประกาศราคาZ-Makro'!$A:$K,4,FALSE),0)</f>
        <v>0</v>
      </c>
      <c r="L538" s="47">
        <v>0</v>
      </c>
      <c r="M538" s="36">
        <v>0</v>
      </c>
      <c r="N538" s="50">
        <f t="shared" si="1472"/>
        <v>0</v>
      </c>
      <c r="O538" s="49">
        <f>_xlfn.IFNA(VLOOKUP($I538,'ประกาศราคาZ-Makro'!$A:$K,5,FALSE),0)</f>
        <v>0</v>
      </c>
      <c r="P538" s="47">
        <v>0</v>
      </c>
      <c r="Q538" s="36">
        <v>0</v>
      </c>
      <c r="R538" s="50">
        <f t="shared" si="1489"/>
        <v>0</v>
      </c>
      <c r="S538" s="49">
        <f>_xlfn.IFNA(VLOOKUP($I538,'ประกาศราคาZ-Makro'!$A:$K,6,FALSE),0)</f>
        <v>0</v>
      </c>
      <c r="T538" s="47">
        <v>0</v>
      </c>
      <c r="U538" s="36">
        <v>0</v>
      </c>
      <c r="V538" s="50">
        <f t="shared" si="1518"/>
        <v>0</v>
      </c>
      <c r="W538" s="49">
        <f>_xlfn.IFNA(VLOOKUP($I538,'ประกาศราคาZ-Makro'!$A:$K,7,FALSE),0)</f>
        <v>0</v>
      </c>
      <c r="X538" s="47">
        <v>0</v>
      </c>
      <c r="Y538" s="36">
        <v>0</v>
      </c>
      <c r="Z538" s="50">
        <f t="shared" si="1486"/>
        <v>0</v>
      </c>
      <c r="AA538" s="49">
        <f>_xlfn.IFNA(VLOOKUP($I538,'ประกาศราคาZ-Makro'!$A:$K,8,FALSE),0)</f>
        <v>0</v>
      </c>
      <c r="AB538" s="47">
        <v>0</v>
      </c>
      <c r="AC538" s="36">
        <v>0</v>
      </c>
      <c r="AD538" s="50">
        <f t="shared" si="1487"/>
        <v>0</v>
      </c>
      <c r="AE538" s="49">
        <f>_xlfn.IFNA(VLOOKUP($I538,'ประกาศราคาZ-Makro'!$A:$K,9,FALSE),0)</f>
        <v>0</v>
      </c>
      <c r="AF538" s="47">
        <v>0</v>
      </c>
      <c r="AG538" s="36">
        <v>0</v>
      </c>
      <c r="AH538" s="50">
        <f t="shared" si="1490"/>
        <v>0</v>
      </c>
      <c r="AI538" s="49">
        <f>_xlfn.IFNA(VLOOKUP($I538,'ประกาศราคาZ-Makro'!$A:$K,9,FALSE),0)</f>
        <v>0</v>
      </c>
      <c r="AJ538" s="47"/>
      <c r="AK538" s="36"/>
      <c r="AL538" s="50">
        <f t="shared" si="1548"/>
        <v>0</v>
      </c>
      <c r="AM538" s="49">
        <f>_xlfn.IFNA(VLOOKUP($I538,'ประกาศราคาZ-Makro'!$A:$K,10,FALSE),0)</f>
        <v>0</v>
      </c>
      <c r="AN538" s="47">
        <v>37</v>
      </c>
      <c r="AO538" s="36">
        <v>37</v>
      </c>
      <c r="AP538" s="72">
        <f t="shared" si="1459"/>
        <v>0</v>
      </c>
      <c r="AQ538" s="49">
        <f>_xlfn.IFNA(VLOOKUP($I538,'ประกาศราคาZ-Makro'!$A:$K,11,FALSE),0)</f>
        <v>0</v>
      </c>
      <c r="AR538" s="47">
        <v>0</v>
      </c>
      <c r="AS538" s="36">
        <v>0</v>
      </c>
      <c r="AT538" s="50">
        <f t="shared" si="1491"/>
        <v>0</v>
      </c>
      <c r="AU538" s="49">
        <f>_xlfn.IFNA(VLOOKUP($I538,'ประกาศราคาZ-Makro'!$A:$L,12,FALSE),0)</f>
        <v>0</v>
      </c>
      <c r="AV538" s="47">
        <v>0</v>
      </c>
      <c r="AW538" s="36">
        <v>0</v>
      </c>
      <c r="AX538" s="50">
        <f t="shared" si="1460"/>
        <v>0</v>
      </c>
      <c r="AY538" s="49">
        <f>_xlfn.IFNA(VLOOKUP($I538,'ประกาศราคาZ-Makro'!$A:$M,13,FALSE),0)</f>
        <v>0</v>
      </c>
      <c r="AZ538" s="47">
        <v>0</v>
      </c>
      <c r="BA538" s="36">
        <v>0</v>
      </c>
      <c r="BB538" s="50">
        <f t="shared" si="1547"/>
        <v>0</v>
      </c>
      <c r="BC538" s="76"/>
      <c r="BD538" s="2"/>
    </row>
    <row r="539" spans="1:56" x14ac:dyDescent="0.4">
      <c r="A539" s="2" t="s">
        <v>1038</v>
      </c>
      <c r="B539" s="2" t="s">
        <v>1035</v>
      </c>
      <c r="C539" s="2" t="s">
        <v>1049</v>
      </c>
      <c r="D539" s="2" t="s">
        <v>1055</v>
      </c>
      <c r="E539" s="45" t="s">
        <v>402</v>
      </c>
      <c r="F539" s="46" t="s">
        <v>403</v>
      </c>
      <c r="G539" s="41" t="s">
        <v>404</v>
      </c>
      <c r="H539" s="48" t="s">
        <v>43</v>
      </c>
      <c r="I539" s="35" t="s">
        <v>980</v>
      </c>
      <c r="J539" s="56" t="s">
        <v>981</v>
      </c>
      <c r="K539" s="49">
        <f>_xlfn.IFNA(VLOOKUP($I539,'ประกาศราคาZ-Makro'!$A:$K,4,FALSE),0)</f>
        <v>0</v>
      </c>
      <c r="L539" s="47">
        <v>68</v>
      </c>
      <c r="M539" s="36">
        <v>70</v>
      </c>
      <c r="N539" s="50">
        <f t="shared" si="1472"/>
        <v>2</v>
      </c>
      <c r="O539" s="49">
        <f>_xlfn.IFNA(VLOOKUP($I539,'ประกาศราคาZ-Makro'!$A:$K,5,FALSE),0)</f>
        <v>0</v>
      </c>
      <c r="P539" s="47">
        <v>68</v>
      </c>
      <c r="Q539" s="36">
        <v>70</v>
      </c>
      <c r="R539" s="50">
        <f t="shared" si="1489"/>
        <v>2</v>
      </c>
      <c r="S539" s="49">
        <f>_xlfn.IFNA(VLOOKUP($I539,'ประกาศราคาZ-Makro'!$A:$K,6,FALSE),0)</f>
        <v>0</v>
      </c>
      <c r="T539" s="47">
        <v>67</v>
      </c>
      <c r="U539" s="36">
        <v>69</v>
      </c>
      <c r="V539" s="50">
        <f t="shared" si="1518"/>
        <v>2</v>
      </c>
      <c r="W539" s="49">
        <f>_xlfn.IFNA(VLOOKUP($I539,'ประกาศราคาZ-Makro'!$A:$K,7,FALSE),0)</f>
        <v>0</v>
      </c>
      <c r="X539" s="47">
        <v>70</v>
      </c>
      <c r="Y539" s="36">
        <v>70</v>
      </c>
      <c r="Z539" s="50">
        <f t="shared" si="1486"/>
        <v>0</v>
      </c>
      <c r="AA539" s="49">
        <f>_xlfn.IFNA(VLOOKUP($I539,'ประกาศราคาZ-Makro'!$A:$K,8,FALSE),0)</f>
        <v>0</v>
      </c>
      <c r="AB539" s="47">
        <v>70</v>
      </c>
      <c r="AC539" s="36">
        <v>70</v>
      </c>
      <c r="AD539" s="50">
        <f t="shared" si="1487"/>
        <v>0</v>
      </c>
      <c r="AE539" s="49">
        <f>_xlfn.IFNA(VLOOKUP($I539,'ประกาศราคาZ-Makro'!$A:$K,9,FALSE),0)</f>
        <v>0</v>
      </c>
      <c r="AF539" s="47">
        <v>47</v>
      </c>
      <c r="AG539" s="36">
        <v>47</v>
      </c>
      <c r="AH539" s="50">
        <f t="shared" si="1490"/>
        <v>0</v>
      </c>
      <c r="AI539" s="49">
        <f>_xlfn.IFNA(VLOOKUP($I539,'ประกาศราคาZ-Makro'!$A:$K,9,FALSE),0)</f>
        <v>0</v>
      </c>
      <c r="AJ539" s="47"/>
      <c r="AK539" s="36"/>
      <c r="AL539" s="50">
        <f t="shared" si="1548"/>
        <v>0</v>
      </c>
      <c r="AM539" s="49">
        <f>_xlfn.IFNA(VLOOKUP($I539,'ประกาศราคาZ-Makro'!$A:$K,10,FALSE),0)</f>
        <v>0</v>
      </c>
      <c r="AN539" s="47">
        <v>75</v>
      </c>
      <c r="AO539" s="36">
        <v>75</v>
      </c>
      <c r="AP539" s="72">
        <f t="shared" si="1459"/>
        <v>0</v>
      </c>
      <c r="AQ539" s="49">
        <f>_xlfn.IFNA(VLOOKUP($I539,'ประกาศราคาZ-Makro'!$A:$K,11,FALSE),0)</f>
        <v>0</v>
      </c>
      <c r="AR539" s="47">
        <v>75</v>
      </c>
      <c r="AS539" s="36">
        <v>75</v>
      </c>
      <c r="AT539" s="50">
        <f t="shared" si="1491"/>
        <v>0</v>
      </c>
      <c r="AU539" s="49">
        <f>_xlfn.IFNA(VLOOKUP($I539,'ประกาศราคาZ-Makro'!$A:$L,12,FALSE),0)</f>
        <v>0</v>
      </c>
      <c r="AV539" s="47">
        <v>67</v>
      </c>
      <c r="AW539" s="36">
        <v>69</v>
      </c>
      <c r="AX539" s="50">
        <f t="shared" si="1460"/>
        <v>2</v>
      </c>
      <c r="AY539" s="49">
        <f>_xlfn.IFNA(VLOOKUP($I539,'ประกาศราคาZ-Makro'!$A:$M,13,FALSE),0)</f>
        <v>0</v>
      </c>
      <c r="AZ539" s="47">
        <v>67</v>
      </c>
      <c r="BA539" s="36">
        <v>69</v>
      </c>
      <c r="BB539" s="50">
        <f t="shared" si="1547"/>
        <v>2</v>
      </c>
      <c r="BC539" s="76"/>
      <c r="BD539" s="2"/>
    </row>
    <row r="540" spans="1:56" x14ac:dyDescent="0.4">
      <c r="A540" s="2" t="s">
        <v>1038</v>
      </c>
      <c r="B540" s="2" t="s">
        <v>1035</v>
      </c>
      <c r="C540" s="2" t="s">
        <v>1049</v>
      </c>
      <c r="D540" s="2" t="s">
        <v>1055</v>
      </c>
      <c r="E540" s="45" t="s">
        <v>405</v>
      </c>
      <c r="F540" s="46" t="s">
        <v>403</v>
      </c>
      <c r="G540" s="42" t="s">
        <v>406</v>
      </c>
      <c r="H540" s="48" t="s">
        <v>43</v>
      </c>
      <c r="I540" s="35"/>
      <c r="J540" s="56">
        <v>0</v>
      </c>
      <c r="K540" s="49">
        <f>_xlfn.IFNA(VLOOKUP($I540,'ประกาศราคาZ-Makro'!$A:$K,4,FALSE),0)</f>
        <v>0</v>
      </c>
      <c r="L540" s="47">
        <v>65</v>
      </c>
      <c r="M540" s="36">
        <v>67</v>
      </c>
      <c r="N540" s="50">
        <f t="shared" si="1472"/>
        <v>2</v>
      </c>
      <c r="O540" s="49">
        <f>_xlfn.IFNA(VLOOKUP($I540,'ประกาศราคาZ-Makro'!$A:$K,5,FALSE),0)</f>
        <v>0</v>
      </c>
      <c r="P540" s="47">
        <v>68</v>
      </c>
      <c r="Q540" s="36">
        <v>70</v>
      </c>
      <c r="R540" s="50">
        <f t="shared" si="1489"/>
        <v>2</v>
      </c>
      <c r="S540" s="49">
        <f>_xlfn.IFNA(VLOOKUP($I540,'ประกาศราคาZ-Makro'!$A:$K,6,FALSE),0)</f>
        <v>0</v>
      </c>
      <c r="T540" s="47">
        <v>57</v>
      </c>
      <c r="U540" s="36">
        <v>60</v>
      </c>
      <c r="V540" s="50">
        <f t="shared" si="1518"/>
        <v>3</v>
      </c>
      <c r="W540" s="49">
        <f>_xlfn.IFNA(VLOOKUP($I540,'ประกาศราคาZ-Makro'!$A:$K,7,FALSE),0)</f>
        <v>0</v>
      </c>
      <c r="X540" s="47">
        <v>0</v>
      </c>
      <c r="Y540" s="36">
        <v>0</v>
      </c>
      <c r="Z540" s="50">
        <f t="shared" si="1486"/>
        <v>0</v>
      </c>
      <c r="AA540" s="49">
        <f>_xlfn.IFNA(VLOOKUP($I540,'ประกาศราคาZ-Makro'!$A:$K,8,FALSE),0)</f>
        <v>0</v>
      </c>
      <c r="AB540" s="47">
        <v>70</v>
      </c>
      <c r="AC540" s="36">
        <v>70</v>
      </c>
      <c r="AD540" s="50">
        <f t="shared" si="1487"/>
        <v>0</v>
      </c>
      <c r="AE540" s="49">
        <f>_xlfn.IFNA(VLOOKUP($I540,'ประกาศราคาZ-Makro'!$A:$K,9,FALSE),0)</f>
        <v>0</v>
      </c>
      <c r="AF540" s="47">
        <v>63</v>
      </c>
      <c r="AG540" s="36">
        <v>63</v>
      </c>
      <c r="AH540" s="50">
        <f t="shared" si="1490"/>
        <v>0</v>
      </c>
      <c r="AI540" s="49">
        <f>_xlfn.IFNA(VLOOKUP($I540,'ประกาศราคาZ-Makro'!$A:$K,9,FALSE),0)</f>
        <v>0</v>
      </c>
      <c r="AJ540" s="47"/>
      <c r="AK540" s="36"/>
      <c r="AL540" s="50">
        <f t="shared" si="1548"/>
        <v>0</v>
      </c>
      <c r="AM540" s="49">
        <f>_xlfn.IFNA(VLOOKUP($I540,'ประกาศราคาZ-Makro'!$A:$K,10,FALSE),0)</f>
        <v>0</v>
      </c>
      <c r="AN540" s="47">
        <v>75</v>
      </c>
      <c r="AO540" s="36">
        <v>75</v>
      </c>
      <c r="AP540" s="72">
        <f t="shared" si="1459"/>
        <v>0</v>
      </c>
      <c r="AQ540" s="49">
        <f>_xlfn.IFNA(VLOOKUP($I540,'ประกาศราคาZ-Makro'!$A:$K,11,FALSE),0)</f>
        <v>0</v>
      </c>
      <c r="AR540" s="47">
        <v>71</v>
      </c>
      <c r="AS540" s="36">
        <v>71</v>
      </c>
      <c r="AT540" s="50">
        <f t="shared" si="1491"/>
        <v>0</v>
      </c>
      <c r="AU540" s="49">
        <f>_xlfn.IFNA(VLOOKUP($I540,'ประกาศราคาZ-Makro'!$A:$L,12,FALSE),0)</f>
        <v>0</v>
      </c>
      <c r="AV540" s="47">
        <v>57</v>
      </c>
      <c r="AW540" s="36">
        <v>60</v>
      </c>
      <c r="AX540" s="50">
        <f t="shared" si="1460"/>
        <v>3</v>
      </c>
      <c r="AY540" s="49">
        <f>_xlfn.IFNA(VLOOKUP($I540,'ประกาศราคาZ-Makro'!$A:$M,13,FALSE),0)</f>
        <v>0</v>
      </c>
      <c r="AZ540" s="47">
        <v>57</v>
      </c>
      <c r="BA540" s="36">
        <v>60</v>
      </c>
      <c r="BB540" s="50">
        <f t="shared" si="1547"/>
        <v>3</v>
      </c>
      <c r="BC540" s="76"/>
      <c r="BD540" s="2"/>
    </row>
    <row r="541" spans="1:56" x14ac:dyDescent="0.4">
      <c r="A541" s="2" t="s">
        <v>1038</v>
      </c>
      <c r="B541" s="2" t="s">
        <v>1035</v>
      </c>
      <c r="C541" s="2" t="s">
        <v>1049</v>
      </c>
      <c r="D541" s="2" t="s">
        <v>1055</v>
      </c>
      <c r="E541" s="45" t="s">
        <v>576</v>
      </c>
      <c r="F541" s="46"/>
      <c r="G541" s="42" t="s">
        <v>577</v>
      </c>
      <c r="H541" s="48" t="s">
        <v>43</v>
      </c>
      <c r="I541" s="35"/>
      <c r="J541" s="56">
        <v>0</v>
      </c>
      <c r="K541" s="49">
        <f>_xlfn.IFNA(VLOOKUP($I541,'ประกาศราคาZ-Makro'!$A:$K,4,FALSE),0)</f>
        <v>0</v>
      </c>
      <c r="L541" s="47">
        <v>0</v>
      </c>
      <c r="M541" s="63">
        <v>0</v>
      </c>
      <c r="N541" s="50">
        <f>IFERROR(IF(M541=0,0,M541-L541),0)</f>
        <v>0</v>
      </c>
      <c r="O541" s="49">
        <f>_xlfn.IFNA(VLOOKUP($I541,'ประกาศราคาZ-Makro'!$A:$K,5,FALSE),0)</f>
        <v>0</v>
      </c>
      <c r="P541" s="47" t="s">
        <v>1090</v>
      </c>
      <c r="Q541" s="63" t="s">
        <v>1090</v>
      </c>
      <c r="R541" s="50">
        <f>IFERROR(IF(Q541=0,0,Q541-P541),0)</f>
        <v>0</v>
      </c>
      <c r="S541" s="49">
        <f>_xlfn.IFNA(VLOOKUP($I541,'ประกาศราคาZ-Makro'!$A:$K,6,FALSE),0)</f>
        <v>0</v>
      </c>
      <c r="T541" s="47">
        <v>0</v>
      </c>
      <c r="U541" s="63">
        <v>0</v>
      </c>
      <c r="V541" s="50">
        <f>IFERROR(IF(U541=0,0,U541-T541),0)</f>
        <v>0</v>
      </c>
      <c r="W541" s="49">
        <f>_xlfn.IFNA(VLOOKUP($I541,'ประกาศราคาZ-Makro'!$A:$K,7,FALSE),0)</f>
        <v>0</v>
      </c>
      <c r="X541" s="47">
        <v>0</v>
      </c>
      <c r="Y541" s="63">
        <v>0</v>
      </c>
      <c r="Z541" s="50">
        <f>IFERROR(IF(Y541=0,0,Y541-X541),0)</f>
        <v>0</v>
      </c>
      <c r="AA541" s="49">
        <f>_xlfn.IFNA(VLOOKUP($I541,'ประกาศราคาZ-Makro'!$A:$K,8,FALSE),0)</f>
        <v>0</v>
      </c>
      <c r="AB541" s="47">
        <v>0</v>
      </c>
      <c r="AC541" s="63">
        <v>0</v>
      </c>
      <c r="AD541" s="50">
        <f>IFERROR(IF(AC541=0,0,AC541-AB541),0)</f>
        <v>0</v>
      </c>
      <c r="AE541" s="49">
        <f>_xlfn.IFNA(VLOOKUP($I541,'ประกาศราคาZ-Makro'!$A:$K,9,FALSE),0)</f>
        <v>0</v>
      </c>
      <c r="AF541" s="47" t="s">
        <v>1090</v>
      </c>
      <c r="AG541" s="63" t="s">
        <v>1090</v>
      </c>
      <c r="AH541" s="50">
        <f>IFERROR(IF(AG541=0,0,AG541-AF541),0)</f>
        <v>0</v>
      </c>
      <c r="AI541" s="49">
        <f>_xlfn.IFNA(VLOOKUP($I541,'ประกาศราคาZ-Makro'!$A:$K,9,FALSE),0)</f>
        <v>0</v>
      </c>
      <c r="AJ541" s="47"/>
      <c r="AK541" s="63"/>
      <c r="AL541" s="50">
        <f>IFERROR(IF(AK541=0,0,AK541-AJ541),0)</f>
        <v>0</v>
      </c>
      <c r="AM541" s="49">
        <f>_xlfn.IFNA(VLOOKUP($I541,'ประกาศราคาZ-Makro'!$A:$K,10,FALSE),0)</f>
        <v>0</v>
      </c>
      <c r="AN541" s="47">
        <v>55</v>
      </c>
      <c r="AO541" s="36">
        <v>55</v>
      </c>
      <c r="AP541" s="72">
        <f t="shared" si="1459"/>
        <v>0</v>
      </c>
      <c r="AQ541" s="49">
        <f>_xlfn.IFNA(VLOOKUP($I541,'ประกาศราคาZ-Makro'!$A:$K,11,FALSE),0)</f>
        <v>0</v>
      </c>
      <c r="AR541" s="47">
        <v>0</v>
      </c>
      <c r="AS541" s="63">
        <v>0</v>
      </c>
      <c r="AT541" s="50">
        <f>IFERROR(IF(AS541=0,0,AS541-AR541),0)</f>
        <v>0</v>
      </c>
      <c r="AU541" s="49">
        <f>_xlfn.IFNA(VLOOKUP($I541,'ประกาศราคาZ-Makro'!$A:$L,12,FALSE),0)</f>
        <v>0</v>
      </c>
      <c r="AV541" s="47">
        <v>0</v>
      </c>
      <c r="AW541" s="63">
        <v>0</v>
      </c>
      <c r="AX541" s="50">
        <f>IFERROR(IF(AW541=0,0,AW541-AV541),0)</f>
        <v>0</v>
      </c>
      <c r="AY541" s="49">
        <f>_xlfn.IFNA(VLOOKUP($I541,'ประกาศราคาZ-Makro'!$A:$M,13,FALSE),0)</f>
        <v>0</v>
      </c>
      <c r="AZ541" s="47">
        <v>0</v>
      </c>
      <c r="BA541" s="63">
        <v>0</v>
      </c>
      <c r="BB541" s="50">
        <f>IFERROR(IF(BA541=0,0,BA541-AZ541),0)</f>
        <v>0</v>
      </c>
      <c r="BC541" s="76"/>
      <c r="BD541" s="2"/>
    </row>
    <row r="542" spans="1:56" x14ac:dyDescent="0.4">
      <c r="A542" s="2" t="s">
        <v>1038</v>
      </c>
      <c r="B542" s="2" t="s">
        <v>1035</v>
      </c>
      <c r="C542" s="2" t="s">
        <v>1049</v>
      </c>
      <c r="D542" s="2" t="s">
        <v>1055</v>
      </c>
      <c r="E542" s="45" t="s">
        <v>896</v>
      </c>
      <c r="F542" s="46"/>
      <c r="G542" s="42" t="s">
        <v>897</v>
      </c>
      <c r="H542" s="48" t="s">
        <v>43</v>
      </c>
      <c r="I542" s="35"/>
      <c r="J542" s="56">
        <v>0</v>
      </c>
      <c r="K542" s="49">
        <f>_xlfn.IFNA(VLOOKUP($I542,'ประกาศราคาZ-Makro'!$A:$K,4,FALSE),0)</f>
        <v>0</v>
      </c>
      <c r="L542" s="47">
        <v>69</v>
      </c>
      <c r="M542" s="36">
        <v>71</v>
      </c>
      <c r="N542" s="50">
        <f>IFERROR(IF(M542=0,0,M542-L542),0)</f>
        <v>2</v>
      </c>
      <c r="O542" s="49">
        <f>_xlfn.IFNA(VLOOKUP($I542,'ประกาศราคาZ-Makro'!$A:$K,5,FALSE),0)</f>
        <v>0</v>
      </c>
      <c r="P542" s="47">
        <v>0</v>
      </c>
      <c r="Q542" s="36">
        <v>0</v>
      </c>
      <c r="R542" s="50">
        <f>IFERROR(IF(Q542=0,0,Q542-P542),0)</f>
        <v>0</v>
      </c>
      <c r="S542" s="49">
        <f>_xlfn.IFNA(VLOOKUP($I542,'ประกาศราคาZ-Makro'!$A:$K,6,FALSE),0)</f>
        <v>0</v>
      </c>
      <c r="T542" s="47">
        <v>64</v>
      </c>
      <c r="U542" s="36">
        <v>66</v>
      </c>
      <c r="V542" s="50">
        <f>IFERROR(IF(U542=0,0,U542-T542),0)</f>
        <v>2</v>
      </c>
      <c r="W542" s="49">
        <f>_xlfn.IFNA(VLOOKUP($I542,'ประกาศราคาZ-Makro'!$A:$K,7,FALSE),0)</f>
        <v>0</v>
      </c>
      <c r="X542" s="47">
        <v>65</v>
      </c>
      <c r="Y542" s="36">
        <v>70</v>
      </c>
      <c r="Z542" s="50">
        <f>IFERROR(IF(Y542=0,0,Y542-X542),0)</f>
        <v>5</v>
      </c>
      <c r="AA542" s="49">
        <f>_xlfn.IFNA(VLOOKUP($I542,'ประกาศราคาZ-Makro'!$A:$K,8,FALSE),0)</f>
        <v>0</v>
      </c>
      <c r="AB542" s="47">
        <v>65</v>
      </c>
      <c r="AC542" s="36">
        <v>70</v>
      </c>
      <c r="AD542" s="50">
        <f>IFERROR(IF(AC542=0,0,AC542-AB542),0)</f>
        <v>5</v>
      </c>
      <c r="AE542" s="49">
        <f>_xlfn.IFNA(VLOOKUP($I542,'ประกาศราคาZ-Makro'!$A:$K,9,FALSE),0)</f>
        <v>0</v>
      </c>
      <c r="AF542" s="47">
        <v>0</v>
      </c>
      <c r="AG542" s="36">
        <v>0</v>
      </c>
      <c r="AH542" s="50">
        <f>IFERROR(IF(AG542=0,0,AG542-AF542),0)</f>
        <v>0</v>
      </c>
      <c r="AI542" s="49">
        <f>_xlfn.IFNA(VLOOKUP($I542,'ประกาศราคาZ-Makro'!$A:$K,9,FALSE),0)</f>
        <v>0</v>
      </c>
      <c r="AJ542" s="47"/>
      <c r="AK542" s="36"/>
      <c r="AL542" s="50">
        <f>IFERROR(IF(AK542=0,0,AK542-AJ542),0)</f>
        <v>0</v>
      </c>
      <c r="AM542" s="49">
        <f>_xlfn.IFNA(VLOOKUP($I542,'ประกาศราคาZ-Makro'!$A:$K,10,FALSE),0)</f>
        <v>0</v>
      </c>
      <c r="AN542" s="47">
        <v>0</v>
      </c>
      <c r="AO542" s="36">
        <v>0</v>
      </c>
      <c r="AP542" s="72">
        <f t="shared" ref="AP542:AP611" si="1565">IFERROR(IF(AO542=0,0,AO542-AN542),0)</f>
        <v>0</v>
      </c>
      <c r="AQ542" s="49">
        <f>_xlfn.IFNA(VLOOKUP($I542,'ประกาศราคาZ-Makro'!$A:$K,11,FALSE),0)</f>
        <v>0</v>
      </c>
      <c r="AR542" s="47">
        <v>0</v>
      </c>
      <c r="AS542" s="36">
        <v>0</v>
      </c>
      <c r="AT542" s="50">
        <f>IFERROR(IF(AS542=0,0,AS542-AR542),0)</f>
        <v>0</v>
      </c>
      <c r="AU542" s="49">
        <f>_xlfn.IFNA(VLOOKUP($I542,'ประกาศราคาZ-Makro'!$A:$L,12,FALSE),0)</f>
        <v>0</v>
      </c>
      <c r="AV542" s="47">
        <v>62</v>
      </c>
      <c r="AW542" s="36">
        <v>64</v>
      </c>
      <c r="AX542" s="50">
        <f>IFERROR(IF(AW542=0,0,AW542-AV542),0)</f>
        <v>2</v>
      </c>
      <c r="AY542" s="49">
        <f>_xlfn.IFNA(VLOOKUP($I542,'ประกาศราคาZ-Makro'!$A:$M,13,FALSE),0)</f>
        <v>0</v>
      </c>
      <c r="AZ542" s="47">
        <v>62</v>
      </c>
      <c r="BA542" s="36">
        <v>64</v>
      </c>
      <c r="BB542" s="50">
        <f>IFERROR(IF(BA542=0,0,BA542-AZ542),0)</f>
        <v>2</v>
      </c>
      <c r="BC542" s="76"/>
      <c r="BD542" s="2"/>
    </row>
    <row r="543" spans="1:56" x14ac:dyDescent="0.4">
      <c r="A543" s="2" t="s">
        <v>1038</v>
      </c>
      <c r="B543" s="2" t="s">
        <v>1035</v>
      </c>
      <c r="C543" s="2" t="s">
        <v>1049</v>
      </c>
      <c r="D543" s="2" t="s">
        <v>1055</v>
      </c>
      <c r="E543" s="45" t="s">
        <v>1449</v>
      </c>
      <c r="F543" s="46"/>
      <c r="G543" s="42" t="s">
        <v>1450</v>
      </c>
      <c r="H543" s="48" t="s">
        <v>43</v>
      </c>
      <c r="I543" s="35"/>
      <c r="J543" s="56">
        <v>0</v>
      </c>
      <c r="K543" s="49">
        <f>_xlfn.IFNA(VLOOKUP($I543,'ประกาศราคาZ-Makro'!$A:$K,4,FALSE),0)</f>
        <v>0</v>
      </c>
      <c r="L543" s="47">
        <v>0</v>
      </c>
      <c r="M543" s="36">
        <v>0</v>
      </c>
      <c r="N543" s="50">
        <f>IFERROR(IF(M543=0,0,M543-L543),0)</f>
        <v>0</v>
      </c>
      <c r="O543" s="49">
        <f>_xlfn.IFNA(VLOOKUP($I543,'ประกาศราคาZ-Makro'!$A:$K,5,FALSE),0)</f>
        <v>0</v>
      </c>
      <c r="P543" s="47">
        <v>0</v>
      </c>
      <c r="Q543" s="36">
        <v>0</v>
      </c>
      <c r="R543" s="50">
        <f>IFERROR(IF(Q543=0,0,Q543-P543),0)</f>
        <v>0</v>
      </c>
      <c r="S543" s="49">
        <f>_xlfn.IFNA(VLOOKUP($I543,'ประกาศราคาZ-Makro'!$A:$K,6,FALSE),0)</f>
        <v>0</v>
      </c>
      <c r="T543" s="47">
        <v>0</v>
      </c>
      <c r="U543" s="36">
        <v>0</v>
      </c>
      <c r="V543" s="50">
        <f>IFERROR(IF(U543=0,0,U543-T543),0)</f>
        <v>0</v>
      </c>
      <c r="W543" s="49">
        <f>_xlfn.IFNA(VLOOKUP($I543,'ประกาศราคาZ-Makro'!$A:$K,7,FALSE),0)</f>
        <v>0</v>
      </c>
      <c r="X543" s="47">
        <v>0</v>
      </c>
      <c r="Y543" s="36">
        <v>0</v>
      </c>
      <c r="Z543" s="50">
        <f>IFERROR(IF(Y543=0,0,Y543-X543),0)</f>
        <v>0</v>
      </c>
      <c r="AA543" s="49">
        <f>_xlfn.IFNA(VLOOKUP($I543,'ประกาศราคาZ-Makro'!$A:$K,8,FALSE),0)</f>
        <v>0</v>
      </c>
      <c r="AB543" s="47">
        <v>0</v>
      </c>
      <c r="AC543" s="36">
        <v>0</v>
      </c>
      <c r="AD543" s="50">
        <f>IFERROR(IF(AC543=0,0,AC543-AB543),0)</f>
        <v>0</v>
      </c>
      <c r="AE543" s="49">
        <f>_xlfn.IFNA(VLOOKUP($I543,'ประกาศราคาZ-Makro'!$A:$K,9,FALSE),0)</f>
        <v>0</v>
      </c>
      <c r="AF543" s="47">
        <v>0</v>
      </c>
      <c r="AG543" s="36">
        <v>0</v>
      </c>
      <c r="AH543" s="50">
        <f>IFERROR(IF(AG543=0,0,AG543-AF543),0)</f>
        <v>0</v>
      </c>
      <c r="AI543" s="49">
        <f>_xlfn.IFNA(VLOOKUP($I543,'ประกาศราคาZ-Makro'!$A:$K,9,FALSE),0)</f>
        <v>0</v>
      </c>
      <c r="AJ543" s="47"/>
      <c r="AK543" s="36"/>
      <c r="AL543" s="50">
        <f>IFERROR(IF(AK543=0,0,AK543-AJ543),0)</f>
        <v>0</v>
      </c>
      <c r="AM543" s="49">
        <f>_xlfn.IFNA(VLOOKUP($I543,'ประกาศราคาZ-Makro'!$A:$K,10,FALSE),0)</f>
        <v>0</v>
      </c>
      <c r="AN543" s="47">
        <v>78</v>
      </c>
      <c r="AO543" s="36">
        <v>79</v>
      </c>
      <c r="AP543" s="72">
        <f t="shared" si="1565"/>
        <v>1</v>
      </c>
      <c r="AQ543" s="49">
        <f>_xlfn.IFNA(VLOOKUP($I543,'ประกาศราคาZ-Makro'!$A:$K,11,FALSE),0)</f>
        <v>0</v>
      </c>
      <c r="AR543" s="47">
        <v>0</v>
      </c>
      <c r="AS543" s="36">
        <v>0</v>
      </c>
      <c r="AT543" s="50">
        <f>IFERROR(IF(AS543=0,0,AS543-AR543),0)</f>
        <v>0</v>
      </c>
      <c r="AU543" s="49">
        <f>_xlfn.IFNA(VLOOKUP($I543,'ประกาศราคาZ-Makro'!$A:$L,12,FALSE),0)</f>
        <v>0</v>
      </c>
      <c r="AV543" s="47">
        <v>0</v>
      </c>
      <c r="AW543" s="36">
        <v>0</v>
      </c>
      <c r="AX543" s="50">
        <f>IFERROR(IF(AW543=0,0,AW543-AV543),0)</f>
        <v>0</v>
      </c>
      <c r="AY543" s="49">
        <f>_xlfn.IFNA(VLOOKUP($I543,'ประกาศราคาZ-Makro'!$A:$M,13,FALSE),0)</f>
        <v>0</v>
      </c>
      <c r="AZ543" s="47">
        <v>0</v>
      </c>
      <c r="BA543" s="36">
        <v>0</v>
      </c>
      <c r="BB543" s="50">
        <f>IFERROR(IF(BA543=0,0,BA543-AZ543),0)</f>
        <v>0</v>
      </c>
      <c r="BC543" s="76"/>
      <c r="BD543" s="2"/>
    </row>
    <row r="544" spans="1:56" x14ac:dyDescent="0.4">
      <c r="A544" s="2" t="s">
        <v>1038</v>
      </c>
      <c r="B544" s="2" t="s">
        <v>1035</v>
      </c>
      <c r="C544" s="2" t="s">
        <v>1049</v>
      </c>
      <c r="D544" s="2" t="s">
        <v>1055</v>
      </c>
      <c r="E544" s="45" t="s">
        <v>409</v>
      </c>
      <c r="F544" s="46" t="s">
        <v>400</v>
      </c>
      <c r="G544" s="41" t="s">
        <v>410</v>
      </c>
      <c r="H544" s="48" t="s">
        <v>43</v>
      </c>
      <c r="I544" s="58"/>
      <c r="J544" s="57">
        <v>0</v>
      </c>
      <c r="K544" s="49">
        <f>_xlfn.IFNA(VLOOKUP($I544,'ประกาศราคาZ-Makro'!$A:$K,4,FALSE),0)</f>
        <v>0</v>
      </c>
      <c r="L544" s="47">
        <v>65</v>
      </c>
      <c r="M544" s="36">
        <v>67</v>
      </c>
      <c r="N544" s="50">
        <f t="shared" si="1472"/>
        <v>2</v>
      </c>
      <c r="O544" s="49">
        <f>_xlfn.IFNA(VLOOKUP($I544,'ประกาศราคาZ-Makro'!$A:$K,5,FALSE),0)</f>
        <v>0</v>
      </c>
      <c r="P544" s="47">
        <v>65</v>
      </c>
      <c r="Q544" s="36">
        <v>67</v>
      </c>
      <c r="R544" s="50">
        <f t="shared" si="1489"/>
        <v>2</v>
      </c>
      <c r="S544" s="49">
        <f>_xlfn.IFNA(VLOOKUP($I544,'ประกาศราคาZ-Makro'!$A:$K,6,FALSE),0)</f>
        <v>0</v>
      </c>
      <c r="T544" s="47">
        <v>65</v>
      </c>
      <c r="U544" s="36">
        <v>67</v>
      </c>
      <c r="V544" s="50">
        <f t="shared" si="1518"/>
        <v>2</v>
      </c>
      <c r="W544" s="49">
        <f>_xlfn.IFNA(VLOOKUP($I544,'ประกาศราคาZ-Makro'!$A:$K,7,FALSE),0)</f>
        <v>0</v>
      </c>
      <c r="X544" s="47">
        <v>0</v>
      </c>
      <c r="Y544" s="36">
        <v>0</v>
      </c>
      <c r="Z544" s="50">
        <f t="shared" si="1486"/>
        <v>0</v>
      </c>
      <c r="AA544" s="49">
        <f>_xlfn.IFNA(VLOOKUP($I544,'ประกาศราคาZ-Makro'!$A:$K,8,FALSE),0)</f>
        <v>0</v>
      </c>
      <c r="AB544" s="47">
        <v>0</v>
      </c>
      <c r="AC544" s="36">
        <v>0</v>
      </c>
      <c r="AD544" s="50">
        <f t="shared" si="1487"/>
        <v>0</v>
      </c>
      <c r="AE544" s="49">
        <f>_xlfn.IFNA(VLOOKUP($I544,'ประกาศราคาZ-Makro'!$A:$K,9,FALSE),0)</f>
        <v>0</v>
      </c>
      <c r="AF544" s="47">
        <v>0</v>
      </c>
      <c r="AG544" s="36">
        <v>0</v>
      </c>
      <c r="AH544" s="50">
        <f t="shared" si="1490"/>
        <v>0</v>
      </c>
      <c r="AI544" s="49">
        <f>_xlfn.IFNA(VLOOKUP($I544,'ประกาศราคาZ-Makro'!$A:$K,9,FALSE),0)</f>
        <v>0</v>
      </c>
      <c r="AJ544" s="47"/>
      <c r="AK544" s="36"/>
      <c r="AL544" s="50">
        <f t="shared" ref="AL544:AL553" si="1566">IFERROR(IF(AK544=0,0,AK544-AJ544),0)</f>
        <v>0</v>
      </c>
      <c r="AM544" s="49">
        <f>_xlfn.IFNA(VLOOKUP($I544,'ประกาศราคาZ-Makro'!$A:$K,10,FALSE),0)</f>
        <v>0</v>
      </c>
      <c r="AN544" s="47">
        <v>75</v>
      </c>
      <c r="AO544" s="36">
        <v>75</v>
      </c>
      <c r="AP544" s="72">
        <f t="shared" si="1565"/>
        <v>0</v>
      </c>
      <c r="AQ544" s="49">
        <f>_xlfn.IFNA(VLOOKUP($I544,'ประกาศราคาZ-Makro'!$A:$K,11,FALSE),0)</f>
        <v>0</v>
      </c>
      <c r="AR544" s="47">
        <v>0</v>
      </c>
      <c r="AS544" s="36">
        <v>0</v>
      </c>
      <c r="AT544" s="50">
        <f t="shared" si="1491"/>
        <v>0</v>
      </c>
      <c r="AU544" s="49">
        <f>_xlfn.IFNA(VLOOKUP($I544,'ประกาศราคาZ-Makro'!$A:$L,12,FALSE),0)</f>
        <v>0</v>
      </c>
      <c r="AV544" s="47">
        <v>65</v>
      </c>
      <c r="AW544" s="36">
        <v>67</v>
      </c>
      <c r="AX544" s="50">
        <f t="shared" si="1460"/>
        <v>2</v>
      </c>
      <c r="AY544" s="49">
        <f>_xlfn.IFNA(VLOOKUP($I544,'ประกาศราคาZ-Makro'!$A:$M,13,FALSE),0)</f>
        <v>0</v>
      </c>
      <c r="AZ544" s="47">
        <v>65</v>
      </c>
      <c r="BA544" s="36">
        <v>67</v>
      </c>
      <c r="BB544" s="50">
        <f t="shared" ref="BB544:BB556" si="1567">IFERROR(IF(BA544=0,0,BA544-AZ544),0)</f>
        <v>2</v>
      </c>
      <c r="BC544" s="76"/>
      <c r="BD544" s="2"/>
    </row>
    <row r="545" spans="1:56" x14ac:dyDescent="0.4">
      <c r="A545" s="2" t="s">
        <v>1038</v>
      </c>
      <c r="B545" s="2" t="s">
        <v>1035</v>
      </c>
      <c r="C545" s="2" t="s">
        <v>1049</v>
      </c>
      <c r="D545" s="2" t="s">
        <v>1055</v>
      </c>
      <c r="E545" s="45" t="s">
        <v>399</v>
      </c>
      <c r="F545" s="46" t="s">
        <v>400</v>
      </c>
      <c r="G545" s="42" t="s">
        <v>401</v>
      </c>
      <c r="H545" s="48" t="s">
        <v>43</v>
      </c>
      <c r="I545" s="35"/>
      <c r="J545" s="56">
        <v>0</v>
      </c>
      <c r="K545" s="49">
        <f>_xlfn.IFNA(VLOOKUP($I545,'ประกาศราคาZ-Makro'!$A:$K,4,FALSE),0)</f>
        <v>0</v>
      </c>
      <c r="L545" s="47">
        <v>0</v>
      </c>
      <c r="M545" s="36">
        <v>0</v>
      </c>
      <c r="N545" s="50">
        <f t="shared" ref="N545:N552" si="1568">IFERROR(IF(M545=0,0,M545-L545),0)</f>
        <v>0</v>
      </c>
      <c r="O545" s="49">
        <f>_xlfn.IFNA(VLOOKUP($I545,'ประกาศราคาZ-Makro'!$A:$K,5,FALSE),0)</f>
        <v>0</v>
      </c>
      <c r="P545" s="47">
        <v>0</v>
      </c>
      <c r="Q545" s="36">
        <v>0</v>
      </c>
      <c r="R545" s="50">
        <f t="shared" ref="R545:R552" si="1569">IFERROR(IF(Q545=0,0,Q545-P545),0)</f>
        <v>0</v>
      </c>
      <c r="S545" s="49">
        <f>_xlfn.IFNA(VLOOKUP($I545,'ประกาศราคาZ-Makro'!$A:$K,6,FALSE),0)</f>
        <v>0</v>
      </c>
      <c r="T545" s="47">
        <v>0</v>
      </c>
      <c r="U545" s="36">
        <v>0</v>
      </c>
      <c r="V545" s="50">
        <f t="shared" ref="V545:V552" si="1570">IFERROR(IF(U545=0,0,U545-T545),0)</f>
        <v>0</v>
      </c>
      <c r="W545" s="49">
        <f>_xlfn.IFNA(VLOOKUP($I545,'ประกาศราคาZ-Makro'!$A:$K,7,FALSE),0)</f>
        <v>0</v>
      </c>
      <c r="X545" s="47">
        <v>0</v>
      </c>
      <c r="Y545" s="36">
        <v>0</v>
      </c>
      <c r="Z545" s="50">
        <f t="shared" ref="Z545:Z552" si="1571">IFERROR(IF(Y545=0,0,Y545-X545),0)</f>
        <v>0</v>
      </c>
      <c r="AA545" s="49">
        <f>_xlfn.IFNA(VLOOKUP($I545,'ประกาศราคาZ-Makro'!$A:$K,8,FALSE),0)</f>
        <v>0</v>
      </c>
      <c r="AB545" s="47">
        <v>0</v>
      </c>
      <c r="AC545" s="36">
        <v>0</v>
      </c>
      <c r="AD545" s="50">
        <f t="shared" ref="AD545:AD552" si="1572">IFERROR(IF(AC545=0,0,AC545-AB545),0)</f>
        <v>0</v>
      </c>
      <c r="AE545" s="49">
        <f>_xlfn.IFNA(VLOOKUP($I545,'ประกาศราคาZ-Makro'!$A:$K,9,FALSE),0)</f>
        <v>0</v>
      </c>
      <c r="AF545" s="47">
        <v>0</v>
      </c>
      <c r="AG545" s="36">
        <v>0</v>
      </c>
      <c r="AH545" s="50">
        <f t="shared" ref="AH545:AH552" si="1573">IFERROR(IF(AG545=0,0,AG545-AF545),0)</f>
        <v>0</v>
      </c>
      <c r="AI545" s="49">
        <f>_xlfn.IFNA(VLOOKUP($I545,'ประกาศราคาZ-Makro'!$A:$K,9,FALSE),0)</f>
        <v>0</v>
      </c>
      <c r="AJ545" s="47"/>
      <c r="AK545" s="36"/>
      <c r="AL545" s="50">
        <f t="shared" si="1566"/>
        <v>0</v>
      </c>
      <c r="AM545" s="49">
        <f>_xlfn.IFNA(VLOOKUP($I545,'ประกาศราคาZ-Makro'!$A:$K,10,FALSE),0)</f>
        <v>0</v>
      </c>
      <c r="AN545" s="47">
        <v>47</v>
      </c>
      <c r="AO545" s="36">
        <v>47</v>
      </c>
      <c r="AP545" s="72">
        <f t="shared" si="1565"/>
        <v>0</v>
      </c>
      <c r="AQ545" s="49">
        <f>_xlfn.IFNA(VLOOKUP($I545,'ประกาศราคาZ-Makro'!$A:$K,11,FALSE),0)</f>
        <v>0</v>
      </c>
      <c r="AR545" s="47">
        <v>0</v>
      </c>
      <c r="AS545" s="36">
        <v>0</v>
      </c>
      <c r="AT545" s="50">
        <f t="shared" ref="AT545:AT552" si="1574">IFERROR(IF(AS545=0,0,AS545-AR545),0)</f>
        <v>0</v>
      </c>
      <c r="AU545" s="49">
        <f>_xlfn.IFNA(VLOOKUP($I545,'ประกาศราคาZ-Makro'!$A:$L,12,FALSE),0)</f>
        <v>0</v>
      </c>
      <c r="AV545" s="47">
        <v>0</v>
      </c>
      <c r="AW545" s="36">
        <v>0</v>
      </c>
      <c r="AX545" s="50">
        <f t="shared" ref="AX545:AX555" si="1575">IFERROR(IF(AW545=0,0,AW545-AV545),0)</f>
        <v>0</v>
      </c>
      <c r="AY545" s="49">
        <f>_xlfn.IFNA(VLOOKUP($I545,'ประกาศราคาZ-Makro'!$A:$M,13,FALSE),0)</f>
        <v>0</v>
      </c>
      <c r="AZ545" s="47">
        <v>0</v>
      </c>
      <c r="BA545" s="36">
        <v>0</v>
      </c>
      <c r="BB545" s="50">
        <f t="shared" si="1567"/>
        <v>0</v>
      </c>
      <c r="BC545" s="76"/>
      <c r="BD545" s="2"/>
    </row>
    <row r="546" spans="1:56" x14ac:dyDescent="0.4">
      <c r="A546" s="2" t="s">
        <v>1038</v>
      </c>
      <c r="B546" s="2" t="s">
        <v>1035</v>
      </c>
      <c r="C546" s="2" t="s">
        <v>1049</v>
      </c>
      <c r="D546" s="2" t="s">
        <v>1055</v>
      </c>
      <c r="E546" s="45" t="s">
        <v>856</v>
      </c>
      <c r="F546" s="73"/>
      <c r="G546" s="42" t="s">
        <v>857</v>
      </c>
      <c r="H546" s="48" t="s">
        <v>43</v>
      </c>
      <c r="I546" s="35"/>
      <c r="J546" s="56">
        <v>0</v>
      </c>
      <c r="K546" s="49">
        <f>_xlfn.IFNA(VLOOKUP($I546,'ประกาศราคาZ-Makro'!$A:$K,4,FALSE),0)</f>
        <v>0</v>
      </c>
      <c r="L546" s="47">
        <v>0</v>
      </c>
      <c r="M546" s="36">
        <v>0</v>
      </c>
      <c r="N546" s="50">
        <f t="shared" si="1568"/>
        <v>0</v>
      </c>
      <c r="O546" s="49">
        <f>_xlfn.IFNA(VLOOKUP($I546,'ประกาศราคาZ-Makro'!$A:$K,5,FALSE),0)</f>
        <v>0</v>
      </c>
      <c r="P546" s="47">
        <v>65</v>
      </c>
      <c r="Q546" s="36">
        <v>67</v>
      </c>
      <c r="R546" s="50">
        <f t="shared" si="1569"/>
        <v>2</v>
      </c>
      <c r="S546" s="49">
        <f>_xlfn.IFNA(VLOOKUP($I546,'ประกาศราคาZ-Makro'!$A:$K,6,FALSE),0)</f>
        <v>0</v>
      </c>
      <c r="T546" s="47">
        <v>57</v>
      </c>
      <c r="U546" s="36">
        <v>60</v>
      </c>
      <c r="V546" s="50">
        <f t="shared" si="1570"/>
        <v>3</v>
      </c>
      <c r="W546" s="49">
        <f>_xlfn.IFNA(VLOOKUP($I546,'ประกาศราคาZ-Makro'!$A:$K,7,FALSE),0)</f>
        <v>0</v>
      </c>
      <c r="X546" s="47">
        <v>73</v>
      </c>
      <c r="Y546" s="36">
        <v>75</v>
      </c>
      <c r="Z546" s="50">
        <f t="shared" si="1571"/>
        <v>2</v>
      </c>
      <c r="AA546" s="49">
        <f>_xlfn.IFNA(VLOOKUP($I546,'ประกาศราคาZ-Makro'!$A:$K,8,FALSE),0)</f>
        <v>0</v>
      </c>
      <c r="AB546" s="47">
        <v>73</v>
      </c>
      <c r="AC546" s="36">
        <v>75</v>
      </c>
      <c r="AD546" s="50">
        <f t="shared" si="1572"/>
        <v>2</v>
      </c>
      <c r="AE546" s="49">
        <f>_xlfn.IFNA(VLOOKUP($I546,'ประกาศราคาZ-Makro'!$A:$K,9,FALSE),0)</f>
        <v>0</v>
      </c>
      <c r="AF546" s="47">
        <v>0</v>
      </c>
      <c r="AG546" s="36">
        <v>0</v>
      </c>
      <c r="AH546" s="50">
        <f t="shared" si="1573"/>
        <v>0</v>
      </c>
      <c r="AI546" s="49">
        <f>_xlfn.IFNA(VLOOKUP($I546,'ประกาศราคาZ-Makro'!$A:$K,9,FALSE),0)</f>
        <v>0</v>
      </c>
      <c r="AJ546" s="47"/>
      <c r="AK546" s="36"/>
      <c r="AL546" s="50">
        <f t="shared" si="1566"/>
        <v>0</v>
      </c>
      <c r="AM546" s="49">
        <f>_xlfn.IFNA(VLOOKUP($I546,'ประกาศราคาZ-Makro'!$A:$K,10,FALSE),0)</f>
        <v>0</v>
      </c>
      <c r="AN546" s="47">
        <v>70</v>
      </c>
      <c r="AO546" s="36">
        <v>70</v>
      </c>
      <c r="AP546" s="72">
        <f t="shared" si="1565"/>
        <v>0</v>
      </c>
      <c r="AQ546" s="49">
        <f>_xlfn.IFNA(VLOOKUP($I546,'ประกาศราคาZ-Makro'!$A:$K,11,FALSE),0)</f>
        <v>0</v>
      </c>
      <c r="AR546" s="47">
        <v>69</v>
      </c>
      <c r="AS546" s="36">
        <v>69</v>
      </c>
      <c r="AT546" s="50">
        <f t="shared" si="1574"/>
        <v>0</v>
      </c>
      <c r="AU546" s="49">
        <f>_xlfn.IFNA(VLOOKUP($I546,'ประกาศราคาZ-Makro'!$A:$L,12,FALSE),0)</f>
        <v>0</v>
      </c>
      <c r="AV546" s="47">
        <v>57</v>
      </c>
      <c r="AW546" s="36">
        <v>60</v>
      </c>
      <c r="AX546" s="50">
        <f t="shared" si="1575"/>
        <v>3</v>
      </c>
      <c r="AY546" s="49">
        <f>_xlfn.IFNA(VLOOKUP($I546,'ประกาศราคาZ-Makro'!$A:$M,13,FALSE),0)</f>
        <v>0</v>
      </c>
      <c r="AZ546" s="47">
        <v>57</v>
      </c>
      <c r="BA546" s="36">
        <v>60</v>
      </c>
      <c r="BB546" s="50">
        <f t="shared" si="1567"/>
        <v>3</v>
      </c>
      <c r="BC546" s="76"/>
      <c r="BD546" s="2"/>
    </row>
    <row r="547" spans="1:56" x14ac:dyDescent="0.4">
      <c r="A547" s="2" t="s">
        <v>1038</v>
      </c>
      <c r="B547" s="2" t="s">
        <v>1035</v>
      </c>
      <c r="C547" s="2" t="s">
        <v>1049</v>
      </c>
      <c r="D547" s="2" t="s">
        <v>1055</v>
      </c>
      <c r="E547" s="45" t="s">
        <v>1487</v>
      </c>
      <c r="F547" s="73" t="s">
        <v>400</v>
      </c>
      <c r="G547" s="42" t="s">
        <v>1488</v>
      </c>
      <c r="H547" s="48" t="s">
        <v>43</v>
      </c>
      <c r="I547" s="35"/>
      <c r="J547" s="56">
        <v>0</v>
      </c>
      <c r="K547" s="49">
        <f>_xlfn.IFNA(VLOOKUP($I547,'ประกาศราคาZ-Makro'!$A:$K,4,FALSE),0)</f>
        <v>0</v>
      </c>
      <c r="L547" s="47">
        <v>0</v>
      </c>
      <c r="M547" s="36">
        <v>0</v>
      </c>
      <c r="N547" s="50">
        <f t="shared" ref="N547" si="1576">IFERROR(IF(M547=0,0,M547-L547),0)</f>
        <v>0</v>
      </c>
      <c r="O547" s="49">
        <f>_xlfn.IFNA(VLOOKUP($I547,'ประกาศราคาZ-Makro'!$A:$K,5,FALSE),0)</f>
        <v>0</v>
      </c>
      <c r="P547" s="47">
        <v>0</v>
      </c>
      <c r="Q547" s="36">
        <v>0</v>
      </c>
      <c r="R547" s="50">
        <f t="shared" ref="R547" si="1577">IFERROR(IF(Q547=0,0,Q547-P547),0)</f>
        <v>0</v>
      </c>
      <c r="S547" s="49">
        <f>_xlfn.IFNA(VLOOKUP($I547,'ประกาศราคาZ-Makro'!$A:$K,6,FALSE),0)</f>
        <v>0</v>
      </c>
      <c r="T547" s="47">
        <v>0</v>
      </c>
      <c r="U547" s="36">
        <v>0</v>
      </c>
      <c r="V547" s="50">
        <f t="shared" ref="V547" si="1578">IFERROR(IF(U547=0,0,U547-T547),0)</f>
        <v>0</v>
      </c>
      <c r="W547" s="49">
        <f>_xlfn.IFNA(VLOOKUP($I547,'ประกาศราคาZ-Makro'!$A:$K,7,FALSE),0)</f>
        <v>0</v>
      </c>
      <c r="X547" s="47">
        <v>0</v>
      </c>
      <c r="Y547" s="36">
        <v>0</v>
      </c>
      <c r="Z547" s="50">
        <f t="shared" ref="Z547" si="1579">IFERROR(IF(Y547=0,0,Y547-X547),0)</f>
        <v>0</v>
      </c>
      <c r="AA547" s="49">
        <f>_xlfn.IFNA(VLOOKUP($I547,'ประกาศราคาZ-Makro'!$A:$K,8,FALSE),0)</f>
        <v>0</v>
      </c>
      <c r="AB547" s="47">
        <v>0</v>
      </c>
      <c r="AC547" s="36">
        <v>0</v>
      </c>
      <c r="AD547" s="50">
        <f t="shared" ref="AD547" si="1580">IFERROR(IF(AC547=0,0,AC547-AB547),0)</f>
        <v>0</v>
      </c>
      <c r="AE547" s="49">
        <f>_xlfn.IFNA(VLOOKUP($I547,'ประกาศราคาZ-Makro'!$A:$K,9,FALSE),0)</f>
        <v>0</v>
      </c>
      <c r="AF547" s="47">
        <v>0</v>
      </c>
      <c r="AG547" s="36">
        <v>0</v>
      </c>
      <c r="AH547" s="50">
        <f t="shared" ref="AH547" si="1581">IFERROR(IF(AG547=0,0,AG547-AF547),0)</f>
        <v>0</v>
      </c>
      <c r="AI547" s="49">
        <f>_xlfn.IFNA(VLOOKUP($I547,'ประกาศราคาZ-Makro'!$A:$K,9,FALSE),0)</f>
        <v>0</v>
      </c>
      <c r="AJ547" s="47"/>
      <c r="AK547" s="36"/>
      <c r="AL547" s="50">
        <f t="shared" si="1566"/>
        <v>0</v>
      </c>
      <c r="AM547" s="49">
        <f>_xlfn.IFNA(VLOOKUP($I547,'ประกาศราคาZ-Makro'!$A:$K,10,FALSE),0)</f>
        <v>0</v>
      </c>
      <c r="AN547" s="47">
        <v>70</v>
      </c>
      <c r="AO547" s="36">
        <v>70</v>
      </c>
      <c r="AP547" s="72">
        <f t="shared" si="1565"/>
        <v>0</v>
      </c>
      <c r="AQ547" s="49">
        <f>_xlfn.IFNA(VLOOKUP($I547,'ประกาศราคาZ-Makro'!$A:$K,11,FALSE),0)</f>
        <v>0</v>
      </c>
      <c r="AR547" s="47">
        <v>0</v>
      </c>
      <c r="AS547" s="36">
        <v>0</v>
      </c>
      <c r="AT547" s="50">
        <f t="shared" ref="AT547" si="1582">IFERROR(IF(AS547=0,0,AS547-AR547),0)</f>
        <v>0</v>
      </c>
      <c r="AU547" s="49">
        <f>_xlfn.IFNA(VLOOKUP($I547,'ประกาศราคาZ-Makro'!$A:$L,12,FALSE),0)</f>
        <v>0</v>
      </c>
      <c r="AV547" s="47">
        <v>0</v>
      </c>
      <c r="AW547" s="36">
        <v>0</v>
      </c>
      <c r="AX547" s="50">
        <f t="shared" ref="AX547" si="1583">IFERROR(IF(AW547=0,0,AW547-AV547),0)</f>
        <v>0</v>
      </c>
      <c r="AY547" s="49">
        <f>_xlfn.IFNA(VLOOKUP($I547,'ประกาศราคาZ-Makro'!$A:$M,13,FALSE),0)</f>
        <v>0</v>
      </c>
      <c r="AZ547" s="47">
        <v>0</v>
      </c>
      <c r="BA547" s="36">
        <v>0</v>
      </c>
      <c r="BB547" s="50">
        <f t="shared" si="1567"/>
        <v>0</v>
      </c>
      <c r="BC547" s="76"/>
      <c r="BD547" s="2"/>
    </row>
    <row r="548" spans="1:56" x14ac:dyDescent="0.4">
      <c r="A548" s="2" t="s">
        <v>1038</v>
      </c>
      <c r="B548" s="2" t="s">
        <v>1035</v>
      </c>
      <c r="C548" s="2" t="s">
        <v>1049</v>
      </c>
      <c r="D548" s="2" t="s">
        <v>1055</v>
      </c>
      <c r="E548" s="45" t="s">
        <v>549</v>
      </c>
      <c r="F548" s="46" t="s">
        <v>550</v>
      </c>
      <c r="G548" s="41" t="s">
        <v>551</v>
      </c>
      <c r="H548" s="34" t="s">
        <v>43</v>
      </c>
      <c r="I548" s="35"/>
      <c r="J548" s="56">
        <v>0</v>
      </c>
      <c r="K548" s="49">
        <f>_xlfn.IFNA(VLOOKUP($I548,'ประกาศราคาZ-Makro'!$A:$K,4,FALSE),0)</f>
        <v>0</v>
      </c>
      <c r="L548" s="47">
        <v>61</v>
      </c>
      <c r="M548" s="36">
        <v>63</v>
      </c>
      <c r="N548" s="50">
        <f t="shared" si="1568"/>
        <v>2</v>
      </c>
      <c r="O548" s="49">
        <f>_xlfn.IFNA(VLOOKUP($I548,'ประกาศราคาZ-Makro'!$A:$K,5,FALSE),0)</f>
        <v>0</v>
      </c>
      <c r="P548" s="47">
        <v>59</v>
      </c>
      <c r="Q548" s="36">
        <v>61</v>
      </c>
      <c r="R548" s="50">
        <f t="shared" si="1569"/>
        <v>2</v>
      </c>
      <c r="S548" s="49">
        <f>_xlfn.IFNA(VLOOKUP($I548,'ประกาศราคาZ-Makro'!$A:$K,6,FALSE),0)</f>
        <v>0</v>
      </c>
      <c r="T548" s="47">
        <v>57</v>
      </c>
      <c r="U548" s="36">
        <v>61</v>
      </c>
      <c r="V548" s="50">
        <f t="shared" si="1570"/>
        <v>4</v>
      </c>
      <c r="W548" s="49">
        <f>_xlfn.IFNA(VLOOKUP($I548,'ประกาศราคาZ-Makro'!$A:$K,7,FALSE),0)</f>
        <v>0</v>
      </c>
      <c r="X548" s="47">
        <v>0</v>
      </c>
      <c r="Y548" s="36">
        <v>0</v>
      </c>
      <c r="Z548" s="50">
        <f t="shared" si="1571"/>
        <v>0</v>
      </c>
      <c r="AA548" s="49">
        <f>_xlfn.IFNA(VLOOKUP($I548,'ประกาศราคาZ-Makro'!$A:$K,8,FALSE),0)</f>
        <v>0</v>
      </c>
      <c r="AB548" s="47">
        <v>0</v>
      </c>
      <c r="AC548" s="36">
        <v>0</v>
      </c>
      <c r="AD548" s="50">
        <f t="shared" si="1572"/>
        <v>0</v>
      </c>
      <c r="AE548" s="49">
        <f>_xlfn.IFNA(VLOOKUP($I548,'ประกาศราคาZ-Makro'!$A:$K,9,FALSE),0)</f>
        <v>0</v>
      </c>
      <c r="AF548" s="47">
        <v>0</v>
      </c>
      <c r="AG548" s="36">
        <v>0</v>
      </c>
      <c r="AH548" s="50">
        <f t="shared" si="1573"/>
        <v>0</v>
      </c>
      <c r="AI548" s="49">
        <f>_xlfn.IFNA(VLOOKUP($I548,'ประกาศราคาZ-Makro'!$A:$K,9,FALSE),0)</f>
        <v>0</v>
      </c>
      <c r="AJ548" s="47"/>
      <c r="AK548" s="36"/>
      <c r="AL548" s="50">
        <f t="shared" si="1566"/>
        <v>0</v>
      </c>
      <c r="AM548" s="49">
        <f>_xlfn.IFNA(VLOOKUP($I548,'ประกาศราคาZ-Makro'!$A:$K,10,FALSE),0)</f>
        <v>0</v>
      </c>
      <c r="AN548" s="47">
        <v>72</v>
      </c>
      <c r="AO548" s="36">
        <v>72</v>
      </c>
      <c r="AP548" s="72">
        <f t="shared" si="1565"/>
        <v>0</v>
      </c>
      <c r="AQ548" s="49">
        <f>_xlfn.IFNA(VLOOKUP($I548,'ประกาศราคาZ-Makro'!$A:$K,11,FALSE),0)</f>
        <v>0</v>
      </c>
      <c r="AR548" s="47">
        <v>0</v>
      </c>
      <c r="AS548" s="36">
        <v>0</v>
      </c>
      <c r="AT548" s="50">
        <f t="shared" si="1574"/>
        <v>0</v>
      </c>
      <c r="AU548" s="49">
        <f>_xlfn.IFNA(VLOOKUP($I548,'ประกาศราคาZ-Makro'!$A:$L,12,FALSE),0)</f>
        <v>0</v>
      </c>
      <c r="AV548" s="47">
        <v>60</v>
      </c>
      <c r="AW548" s="36">
        <v>62</v>
      </c>
      <c r="AX548" s="50">
        <f t="shared" si="1575"/>
        <v>2</v>
      </c>
      <c r="AY548" s="49">
        <f>_xlfn.IFNA(VLOOKUP($I548,'ประกาศราคาZ-Makro'!$A:$M,13,FALSE),0)</f>
        <v>0</v>
      </c>
      <c r="AZ548" s="47">
        <v>60</v>
      </c>
      <c r="BA548" s="36">
        <v>62</v>
      </c>
      <c r="BB548" s="50">
        <f t="shared" si="1567"/>
        <v>2</v>
      </c>
      <c r="BC548" s="76"/>
      <c r="BD548" s="2"/>
    </row>
    <row r="549" spans="1:56" x14ac:dyDescent="0.4">
      <c r="A549" s="2" t="s">
        <v>1038</v>
      </c>
      <c r="B549" s="2" t="s">
        <v>1035</v>
      </c>
      <c r="C549" s="2" t="s">
        <v>1049</v>
      </c>
      <c r="D549" s="2" t="s">
        <v>1055</v>
      </c>
      <c r="E549" s="45" t="s">
        <v>552</v>
      </c>
      <c r="F549" s="46" t="s">
        <v>550</v>
      </c>
      <c r="G549" s="42" t="s">
        <v>553</v>
      </c>
      <c r="H549" s="48" t="s">
        <v>43</v>
      </c>
      <c r="I549" s="35"/>
      <c r="J549" s="56">
        <v>0</v>
      </c>
      <c r="K549" s="49">
        <f>_xlfn.IFNA(VLOOKUP($I549,'ประกาศราคาZ-Makro'!$A:$K,4,FALSE),0)</f>
        <v>0</v>
      </c>
      <c r="L549" s="47">
        <v>0</v>
      </c>
      <c r="M549" s="36">
        <v>0</v>
      </c>
      <c r="N549" s="50">
        <f t="shared" si="1568"/>
        <v>0</v>
      </c>
      <c r="O549" s="49">
        <f>_xlfn.IFNA(VLOOKUP($I549,'ประกาศราคาZ-Makro'!$A:$K,5,FALSE),0)</f>
        <v>0</v>
      </c>
      <c r="P549" s="47">
        <v>0</v>
      </c>
      <c r="Q549" s="36">
        <v>0</v>
      </c>
      <c r="R549" s="50">
        <f t="shared" si="1569"/>
        <v>0</v>
      </c>
      <c r="S549" s="49">
        <f>_xlfn.IFNA(VLOOKUP($I549,'ประกาศราคาZ-Makro'!$A:$K,6,FALSE),0)</f>
        <v>0</v>
      </c>
      <c r="T549" s="47">
        <v>0</v>
      </c>
      <c r="U549" s="36">
        <v>0</v>
      </c>
      <c r="V549" s="50">
        <f t="shared" si="1570"/>
        <v>0</v>
      </c>
      <c r="W549" s="49">
        <f>_xlfn.IFNA(VLOOKUP($I549,'ประกาศราคาZ-Makro'!$A:$K,7,FALSE),0)</f>
        <v>0</v>
      </c>
      <c r="X549" s="47">
        <v>0</v>
      </c>
      <c r="Y549" s="36">
        <v>0</v>
      </c>
      <c r="Z549" s="50">
        <f t="shared" si="1571"/>
        <v>0</v>
      </c>
      <c r="AA549" s="49">
        <f>_xlfn.IFNA(VLOOKUP($I549,'ประกาศราคาZ-Makro'!$A:$K,8,FALSE),0)</f>
        <v>0</v>
      </c>
      <c r="AB549" s="47">
        <v>0</v>
      </c>
      <c r="AC549" s="36">
        <v>0</v>
      </c>
      <c r="AD549" s="50">
        <f t="shared" si="1572"/>
        <v>0</v>
      </c>
      <c r="AE549" s="49">
        <f>_xlfn.IFNA(VLOOKUP($I549,'ประกาศราคาZ-Makro'!$A:$K,9,FALSE),0)</f>
        <v>0</v>
      </c>
      <c r="AF549" s="47">
        <v>0</v>
      </c>
      <c r="AG549" s="36">
        <v>0</v>
      </c>
      <c r="AH549" s="50">
        <f t="shared" si="1573"/>
        <v>0</v>
      </c>
      <c r="AI549" s="49">
        <f>_xlfn.IFNA(VLOOKUP($I549,'ประกาศราคาZ-Makro'!$A:$K,9,FALSE),0)</f>
        <v>0</v>
      </c>
      <c r="AJ549" s="47"/>
      <c r="AK549" s="36"/>
      <c r="AL549" s="50">
        <f t="shared" si="1566"/>
        <v>0</v>
      </c>
      <c r="AM549" s="49">
        <f>_xlfn.IFNA(VLOOKUP($I549,'ประกาศราคาZ-Makro'!$A:$K,10,FALSE),0)</f>
        <v>0</v>
      </c>
      <c r="AN549" s="47">
        <v>47</v>
      </c>
      <c r="AO549" s="36">
        <v>47</v>
      </c>
      <c r="AP549" s="72">
        <f t="shared" si="1565"/>
        <v>0</v>
      </c>
      <c r="AQ549" s="49">
        <f>_xlfn.IFNA(VLOOKUP($I549,'ประกาศราคาZ-Makro'!$A:$K,11,FALSE),0)</f>
        <v>0</v>
      </c>
      <c r="AR549" s="47">
        <v>0</v>
      </c>
      <c r="AS549" s="36">
        <v>0</v>
      </c>
      <c r="AT549" s="50">
        <f t="shared" si="1574"/>
        <v>0</v>
      </c>
      <c r="AU549" s="49">
        <f>_xlfn.IFNA(VLOOKUP($I549,'ประกาศราคาZ-Makro'!$A:$L,12,FALSE),0)</f>
        <v>0</v>
      </c>
      <c r="AV549" s="47">
        <v>0</v>
      </c>
      <c r="AW549" s="36">
        <v>0</v>
      </c>
      <c r="AX549" s="50">
        <f t="shared" si="1575"/>
        <v>0</v>
      </c>
      <c r="AY549" s="49">
        <f>_xlfn.IFNA(VLOOKUP($I549,'ประกาศราคาZ-Makro'!$A:$M,13,FALSE),0)</f>
        <v>0</v>
      </c>
      <c r="AZ549" s="47">
        <v>0</v>
      </c>
      <c r="BA549" s="36">
        <v>0</v>
      </c>
      <c r="BB549" s="50">
        <f t="shared" si="1567"/>
        <v>0</v>
      </c>
      <c r="BC549" s="76"/>
      <c r="BD549" s="2"/>
    </row>
    <row r="550" spans="1:56" x14ac:dyDescent="0.4">
      <c r="A550" s="2" t="s">
        <v>1038</v>
      </c>
      <c r="B550" s="2" t="s">
        <v>1035</v>
      </c>
      <c r="C550" s="2" t="s">
        <v>1049</v>
      </c>
      <c r="D550" s="2" t="s">
        <v>1055</v>
      </c>
      <c r="E550" s="46" t="s">
        <v>898</v>
      </c>
      <c r="F550" s="73"/>
      <c r="G550" s="42" t="s">
        <v>899</v>
      </c>
      <c r="H550" s="48" t="s">
        <v>43</v>
      </c>
      <c r="I550" s="35"/>
      <c r="J550" s="56">
        <v>0</v>
      </c>
      <c r="K550" s="49">
        <f>_xlfn.IFNA(VLOOKUP($I550,'ประกาศราคาZ-Makro'!$A:$K,4,FALSE),0)</f>
        <v>0</v>
      </c>
      <c r="L550" s="47">
        <v>64</v>
      </c>
      <c r="M550" s="36">
        <v>66</v>
      </c>
      <c r="N550" s="50">
        <f t="shared" si="1568"/>
        <v>2</v>
      </c>
      <c r="O550" s="49">
        <f>_xlfn.IFNA(VLOOKUP($I550,'ประกาศราคาZ-Makro'!$A:$K,5,FALSE),0)</f>
        <v>0</v>
      </c>
      <c r="P550" s="47">
        <v>66</v>
      </c>
      <c r="Q550" s="36">
        <v>66</v>
      </c>
      <c r="R550" s="50">
        <f t="shared" si="1569"/>
        <v>0</v>
      </c>
      <c r="S550" s="49">
        <f>_xlfn.IFNA(VLOOKUP($I550,'ประกาศราคาZ-Makro'!$A:$K,6,FALSE),0)</f>
        <v>0</v>
      </c>
      <c r="T550" s="47">
        <v>57</v>
      </c>
      <c r="U550" s="36">
        <v>60</v>
      </c>
      <c r="V550" s="50">
        <f t="shared" si="1570"/>
        <v>3</v>
      </c>
      <c r="W550" s="49">
        <f>_xlfn.IFNA(VLOOKUP($I550,'ประกาศราคาZ-Makro'!$A:$K,7,FALSE),0)</f>
        <v>0</v>
      </c>
      <c r="X550" s="47">
        <v>73</v>
      </c>
      <c r="Y550" s="36">
        <v>75</v>
      </c>
      <c r="Z550" s="50">
        <f t="shared" si="1571"/>
        <v>2</v>
      </c>
      <c r="AA550" s="49">
        <f>_xlfn.IFNA(VLOOKUP($I550,'ประกาศราคาZ-Makro'!$A:$K,8,FALSE),0)</f>
        <v>0</v>
      </c>
      <c r="AB550" s="47">
        <v>73</v>
      </c>
      <c r="AC550" s="36">
        <v>75</v>
      </c>
      <c r="AD550" s="50">
        <f t="shared" si="1572"/>
        <v>2</v>
      </c>
      <c r="AE550" s="49">
        <f>_xlfn.IFNA(VLOOKUP($I550,'ประกาศราคาZ-Makro'!$A:$K,9,FALSE),0)</f>
        <v>0</v>
      </c>
      <c r="AF550" s="47">
        <v>0</v>
      </c>
      <c r="AG550" s="36">
        <v>0</v>
      </c>
      <c r="AH550" s="50">
        <f t="shared" si="1573"/>
        <v>0</v>
      </c>
      <c r="AI550" s="49">
        <f>_xlfn.IFNA(VLOOKUP($I550,'ประกาศราคาZ-Makro'!$A:$K,9,FALSE),0)</f>
        <v>0</v>
      </c>
      <c r="AJ550" s="47"/>
      <c r="AK550" s="36"/>
      <c r="AL550" s="50">
        <f t="shared" si="1566"/>
        <v>0</v>
      </c>
      <c r="AM550" s="49">
        <f>_xlfn.IFNA(VLOOKUP($I550,'ประกาศราคาZ-Makro'!$A:$K,10,FALSE),0)</f>
        <v>0</v>
      </c>
      <c r="AN550" s="47">
        <v>67</v>
      </c>
      <c r="AO550" s="36">
        <v>67</v>
      </c>
      <c r="AP550" s="72">
        <f t="shared" si="1565"/>
        <v>0</v>
      </c>
      <c r="AQ550" s="49">
        <f>_xlfn.IFNA(VLOOKUP($I550,'ประกาศราคาZ-Makro'!$A:$K,11,FALSE),0)</f>
        <v>0</v>
      </c>
      <c r="AR550" s="47">
        <v>66</v>
      </c>
      <c r="AS550" s="36">
        <v>66</v>
      </c>
      <c r="AT550" s="50">
        <f t="shared" si="1574"/>
        <v>0</v>
      </c>
      <c r="AU550" s="49">
        <f>_xlfn.IFNA(VLOOKUP($I550,'ประกาศราคาZ-Makro'!$A:$L,12,FALSE),0)</f>
        <v>0</v>
      </c>
      <c r="AV550" s="47">
        <v>57</v>
      </c>
      <c r="AW550" s="36">
        <v>60</v>
      </c>
      <c r="AX550" s="50">
        <f t="shared" si="1575"/>
        <v>3</v>
      </c>
      <c r="AY550" s="49">
        <f>_xlfn.IFNA(VLOOKUP($I550,'ประกาศราคาZ-Makro'!$A:$M,13,FALSE),0)</f>
        <v>0</v>
      </c>
      <c r="AZ550" s="47">
        <v>57</v>
      </c>
      <c r="BA550" s="36">
        <v>60</v>
      </c>
      <c r="BB550" s="50">
        <f t="shared" si="1567"/>
        <v>3</v>
      </c>
      <c r="BC550" s="76"/>
      <c r="BD550" s="2"/>
    </row>
    <row r="551" spans="1:56" x14ac:dyDescent="0.4">
      <c r="A551" s="2" t="s">
        <v>1038</v>
      </c>
      <c r="B551" s="2" t="s">
        <v>1035</v>
      </c>
      <c r="C551" s="2" t="s">
        <v>1049</v>
      </c>
      <c r="D551" s="2" t="s">
        <v>1055</v>
      </c>
      <c r="E551" s="45" t="s">
        <v>982</v>
      </c>
      <c r="F551" s="46"/>
      <c r="G551" s="41" t="s">
        <v>983</v>
      </c>
      <c r="H551" s="48" t="s">
        <v>43</v>
      </c>
      <c r="I551" s="35"/>
      <c r="J551" s="56">
        <v>0</v>
      </c>
      <c r="K551" s="49">
        <f>_xlfn.IFNA(VLOOKUP($I551,'ประกาศราคาZ-Makro'!$A:$K,4,FALSE),0)</f>
        <v>0</v>
      </c>
      <c r="L551" s="47">
        <v>68</v>
      </c>
      <c r="M551" s="63">
        <v>68</v>
      </c>
      <c r="N551" s="50">
        <f t="shared" si="1568"/>
        <v>0</v>
      </c>
      <c r="O551" s="49">
        <f>_xlfn.IFNA(VLOOKUP($I551,'ประกาศราคาZ-Makro'!$A:$K,5,FALSE),0)</f>
        <v>0</v>
      </c>
      <c r="P551" s="47">
        <v>0</v>
      </c>
      <c r="Q551" s="63">
        <v>0</v>
      </c>
      <c r="R551" s="50">
        <f t="shared" si="1569"/>
        <v>0</v>
      </c>
      <c r="S551" s="49">
        <f>_xlfn.IFNA(VLOOKUP($I551,'ประกาศราคาZ-Makro'!$A:$K,6,FALSE),0)</f>
        <v>0</v>
      </c>
      <c r="T551" s="47">
        <v>43</v>
      </c>
      <c r="U551" s="63">
        <v>43</v>
      </c>
      <c r="V551" s="50">
        <f t="shared" si="1570"/>
        <v>0</v>
      </c>
      <c r="W551" s="49">
        <f>_xlfn.IFNA(VLOOKUP($I551,'ประกาศราคาZ-Makro'!$A:$K,7,FALSE),0)</f>
        <v>0</v>
      </c>
      <c r="X551" s="47">
        <v>0</v>
      </c>
      <c r="Y551" s="63">
        <v>0</v>
      </c>
      <c r="Z551" s="50">
        <f t="shared" si="1571"/>
        <v>0</v>
      </c>
      <c r="AA551" s="49">
        <f>_xlfn.IFNA(VLOOKUP($I551,'ประกาศราคาZ-Makro'!$A:$K,8,FALSE),0)</f>
        <v>0</v>
      </c>
      <c r="AB551" s="47">
        <v>0</v>
      </c>
      <c r="AC551" s="63">
        <v>0</v>
      </c>
      <c r="AD551" s="50">
        <f t="shared" si="1572"/>
        <v>0</v>
      </c>
      <c r="AE551" s="49">
        <f>_xlfn.IFNA(VLOOKUP($I551,'ประกาศราคาZ-Makro'!$A:$K,9,FALSE),0)</f>
        <v>0</v>
      </c>
      <c r="AF551" s="47">
        <v>0</v>
      </c>
      <c r="AG551" s="63">
        <v>0</v>
      </c>
      <c r="AH551" s="50">
        <f t="shared" si="1573"/>
        <v>0</v>
      </c>
      <c r="AI551" s="49">
        <f>_xlfn.IFNA(VLOOKUP($I551,'ประกาศราคาZ-Makro'!$A:$K,9,FALSE),0)</f>
        <v>0</v>
      </c>
      <c r="AJ551" s="47"/>
      <c r="AK551" s="63"/>
      <c r="AL551" s="50">
        <f t="shared" si="1566"/>
        <v>0</v>
      </c>
      <c r="AM551" s="49">
        <f>_xlfn.IFNA(VLOOKUP($I551,'ประกาศราคาZ-Makro'!$A:$K,10,FALSE),0)</f>
        <v>0</v>
      </c>
      <c r="AN551" s="47">
        <v>0</v>
      </c>
      <c r="AO551" s="36">
        <v>0</v>
      </c>
      <c r="AP551" s="72">
        <f t="shared" si="1565"/>
        <v>0</v>
      </c>
      <c r="AQ551" s="49">
        <f>_xlfn.IFNA(VLOOKUP($I551,'ประกาศราคาZ-Makro'!$A:$K,11,FALSE),0)</f>
        <v>0</v>
      </c>
      <c r="AR551" s="47">
        <v>0</v>
      </c>
      <c r="AS551" s="63">
        <v>0</v>
      </c>
      <c r="AT551" s="50">
        <f t="shared" si="1574"/>
        <v>0</v>
      </c>
      <c r="AU551" s="49">
        <f>_xlfn.IFNA(VLOOKUP($I551,'ประกาศราคาZ-Makro'!$A:$L,12,FALSE),0)</f>
        <v>0</v>
      </c>
      <c r="AV551" s="47">
        <v>50</v>
      </c>
      <c r="AW551" s="63">
        <v>50</v>
      </c>
      <c r="AX551" s="50">
        <f t="shared" si="1575"/>
        <v>0</v>
      </c>
      <c r="AY551" s="49">
        <f>_xlfn.IFNA(VLOOKUP($I551,'ประกาศราคาZ-Makro'!$A:$M,13,FALSE),0)</f>
        <v>0</v>
      </c>
      <c r="AZ551" s="47">
        <v>50</v>
      </c>
      <c r="BA551" s="63">
        <v>50</v>
      </c>
      <c r="BB551" s="50">
        <f t="shared" si="1567"/>
        <v>0</v>
      </c>
      <c r="BC551" s="76"/>
      <c r="BD551" s="2"/>
    </row>
    <row r="552" spans="1:56" x14ac:dyDescent="0.4">
      <c r="A552" s="2" t="s">
        <v>1038</v>
      </c>
      <c r="B552" s="2" t="s">
        <v>1035</v>
      </c>
      <c r="C552" s="2" t="s">
        <v>1049</v>
      </c>
      <c r="D552" s="2" t="s">
        <v>1055</v>
      </c>
      <c r="E552" s="45" t="s">
        <v>568</v>
      </c>
      <c r="F552" s="46"/>
      <c r="G552" s="37" t="s">
        <v>569</v>
      </c>
      <c r="H552" s="34" t="s">
        <v>43</v>
      </c>
      <c r="I552" s="35"/>
      <c r="J552" s="56">
        <v>0</v>
      </c>
      <c r="K552" s="49">
        <f>_xlfn.IFNA(VLOOKUP($I552,'ประกาศราคาZ-Makro'!$A:$K,4,FALSE),0)</f>
        <v>0</v>
      </c>
      <c r="L552" s="47">
        <v>0</v>
      </c>
      <c r="M552" s="63">
        <v>0</v>
      </c>
      <c r="N552" s="50">
        <f t="shared" si="1568"/>
        <v>0</v>
      </c>
      <c r="O552" s="49">
        <f>_xlfn.IFNA(VLOOKUP($I552,'ประกาศราคาZ-Makro'!$A:$K,5,FALSE),0)</f>
        <v>0</v>
      </c>
      <c r="P552" s="47">
        <v>0</v>
      </c>
      <c r="Q552" s="63">
        <v>0</v>
      </c>
      <c r="R552" s="50">
        <f t="shared" si="1569"/>
        <v>0</v>
      </c>
      <c r="S552" s="49">
        <f>_xlfn.IFNA(VLOOKUP($I552,'ประกาศราคาZ-Makro'!$A:$K,6,FALSE),0)</f>
        <v>0</v>
      </c>
      <c r="T552" s="47">
        <v>0</v>
      </c>
      <c r="U552" s="63">
        <v>0</v>
      </c>
      <c r="V552" s="50">
        <f t="shared" si="1570"/>
        <v>0</v>
      </c>
      <c r="W552" s="49">
        <f>_xlfn.IFNA(VLOOKUP($I552,'ประกาศราคาZ-Makro'!$A:$K,7,FALSE),0)</f>
        <v>0</v>
      </c>
      <c r="X552" s="47">
        <v>0</v>
      </c>
      <c r="Y552" s="63">
        <v>0</v>
      </c>
      <c r="Z552" s="50">
        <f t="shared" si="1571"/>
        <v>0</v>
      </c>
      <c r="AA552" s="49">
        <f>_xlfn.IFNA(VLOOKUP($I552,'ประกาศราคาZ-Makro'!$A:$K,8,FALSE),0)</f>
        <v>0</v>
      </c>
      <c r="AB552" s="47">
        <v>0</v>
      </c>
      <c r="AC552" s="63">
        <v>0</v>
      </c>
      <c r="AD552" s="50">
        <f t="shared" si="1572"/>
        <v>0</v>
      </c>
      <c r="AE552" s="49">
        <f>_xlfn.IFNA(VLOOKUP($I552,'ประกาศราคาZ-Makro'!$A:$K,9,FALSE),0)</f>
        <v>0</v>
      </c>
      <c r="AF552" s="47" t="s">
        <v>1090</v>
      </c>
      <c r="AG552" s="63" t="s">
        <v>1090</v>
      </c>
      <c r="AH552" s="50">
        <f t="shared" si="1573"/>
        <v>0</v>
      </c>
      <c r="AI552" s="49">
        <f>_xlfn.IFNA(VLOOKUP($I552,'ประกาศราคาZ-Makro'!$A:$K,9,FALSE),0)</f>
        <v>0</v>
      </c>
      <c r="AJ552" s="47"/>
      <c r="AK552" s="63"/>
      <c r="AL552" s="50">
        <f t="shared" si="1566"/>
        <v>0</v>
      </c>
      <c r="AM552" s="49">
        <f>_xlfn.IFNA(VLOOKUP($I552,'ประกาศราคาZ-Makro'!$A:$K,10,FALSE),0)</f>
        <v>0</v>
      </c>
      <c r="AN552" s="47">
        <v>48</v>
      </c>
      <c r="AO552" s="36">
        <v>48</v>
      </c>
      <c r="AP552" s="72">
        <f t="shared" si="1565"/>
        <v>0</v>
      </c>
      <c r="AQ552" s="49">
        <f>_xlfn.IFNA(VLOOKUP($I552,'ประกาศราคาZ-Makro'!$A:$K,11,FALSE),0)</f>
        <v>0</v>
      </c>
      <c r="AR552" s="47">
        <v>0</v>
      </c>
      <c r="AS552" s="63">
        <v>0</v>
      </c>
      <c r="AT552" s="50">
        <f t="shared" si="1574"/>
        <v>0</v>
      </c>
      <c r="AU552" s="49">
        <f>_xlfn.IFNA(VLOOKUP($I552,'ประกาศราคาZ-Makro'!$A:$L,12,FALSE),0)</f>
        <v>0</v>
      </c>
      <c r="AV552" s="47">
        <v>0</v>
      </c>
      <c r="AW552" s="63">
        <v>0</v>
      </c>
      <c r="AX552" s="50">
        <f t="shared" si="1575"/>
        <v>0</v>
      </c>
      <c r="AY552" s="49">
        <f>_xlfn.IFNA(VLOOKUP($I552,'ประกาศราคาZ-Makro'!$A:$M,13,FALSE),0)</f>
        <v>0</v>
      </c>
      <c r="AZ552" s="47">
        <v>0</v>
      </c>
      <c r="BA552" s="63">
        <v>0</v>
      </c>
      <c r="BB552" s="50">
        <f t="shared" si="1567"/>
        <v>0</v>
      </c>
      <c r="BC552" s="76"/>
      <c r="BD552" s="2"/>
    </row>
    <row r="553" spans="1:56" x14ac:dyDescent="0.4">
      <c r="A553" s="2" t="s">
        <v>1038</v>
      </c>
      <c r="B553" s="2" t="s">
        <v>1035</v>
      </c>
      <c r="C553" s="2" t="s">
        <v>1049</v>
      </c>
      <c r="D553" s="2" t="s">
        <v>1055</v>
      </c>
      <c r="E553" s="45" t="s">
        <v>1428</v>
      </c>
      <c r="F553" s="73"/>
      <c r="G553" s="42" t="s">
        <v>1215</v>
      </c>
      <c r="H553" s="48" t="s">
        <v>43</v>
      </c>
      <c r="I553" s="35"/>
      <c r="J553" s="56">
        <v>0</v>
      </c>
      <c r="K553" s="49">
        <f>_xlfn.IFNA(VLOOKUP($I553,'ประกาศราคาZ-Makro'!$A:$K,4,FALSE),0)</f>
        <v>0</v>
      </c>
      <c r="L553" s="47">
        <v>0</v>
      </c>
      <c r="M553" s="63">
        <v>0</v>
      </c>
      <c r="N553" s="50">
        <f t="shared" ref="N553" si="1584">IFERROR(IF(M553=0,0,M553-L553),0)</f>
        <v>0</v>
      </c>
      <c r="O553" s="49">
        <f>_xlfn.IFNA(VLOOKUP($I553,'ประกาศราคาZ-Makro'!$A:$K,5,FALSE),0)</f>
        <v>0</v>
      </c>
      <c r="P553" s="47">
        <v>0</v>
      </c>
      <c r="Q553" s="63">
        <v>0</v>
      </c>
      <c r="R553" s="50">
        <f t="shared" ref="R553" si="1585">IFERROR(IF(Q553=0,0,Q553-P553),0)</f>
        <v>0</v>
      </c>
      <c r="S553" s="49">
        <f>_xlfn.IFNA(VLOOKUP($I553,'ประกาศราคาZ-Makro'!$A:$K,6,FALSE),0)</f>
        <v>0</v>
      </c>
      <c r="T553" s="47">
        <v>0</v>
      </c>
      <c r="U553" s="63">
        <v>0</v>
      </c>
      <c r="V553" s="50">
        <f t="shared" ref="V553" si="1586">IFERROR(IF(U553=0,0,U553-T553),0)</f>
        <v>0</v>
      </c>
      <c r="W553" s="49">
        <f>_xlfn.IFNA(VLOOKUP($I553,'ประกาศราคาZ-Makro'!$A:$K,7,FALSE),0)</f>
        <v>0</v>
      </c>
      <c r="X553" s="47">
        <v>59</v>
      </c>
      <c r="Y553" s="63">
        <v>59</v>
      </c>
      <c r="Z553" s="50">
        <f t="shared" ref="Z553" si="1587">IFERROR(IF(Y553=0,0,Y553-X553),0)</f>
        <v>0</v>
      </c>
      <c r="AA553" s="49">
        <f>_xlfn.IFNA(VLOOKUP($I553,'ประกาศราคาZ-Makro'!$A:$K,8,FALSE),0)</f>
        <v>0</v>
      </c>
      <c r="AB553" s="47">
        <v>59</v>
      </c>
      <c r="AC553" s="63">
        <v>59</v>
      </c>
      <c r="AD553" s="50">
        <f t="shared" ref="AD553" si="1588">IFERROR(IF(AC553=0,0,AC553-AB553),0)</f>
        <v>0</v>
      </c>
      <c r="AE553" s="49">
        <f>_xlfn.IFNA(VLOOKUP($I553,'ประกาศราคาZ-Makro'!$A:$K,9,FALSE),0)</f>
        <v>0</v>
      </c>
      <c r="AF553" s="47">
        <v>0</v>
      </c>
      <c r="AG553" s="63">
        <v>0</v>
      </c>
      <c r="AH553" s="50">
        <f t="shared" ref="AH553" si="1589">IFERROR(IF(AG553=0,0,AG553-AF553),0)</f>
        <v>0</v>
      </c>
      <c r="AI553" s="49">
        <f>_xlfn.IFNA(VLOOKUP($I553,'ประกาศราคาZ-Makro'!$A:$K,9,FALSE),0)</f>
        <v>0</v>
      </c>
      <c r="AJ553" s="47"/>
      <c r="AK553" s="63"/>
      <c r="AL553" s="50">
        <f t="shared" si="1566"/>
        <v>0</v>
      </c>
      <c r="AM553" s="49">
        <f>_xlfn.IFNA(VLOOKUP($I553,'ประกาศราคาZ-Makro'!$A:$K,10,FALSE),0)</f>
        <v>0</v>
      </c>
      <c r="AN553" s="47">
        <v>65</v>
      </c>
      <c r="AO553" s="36">
        <v>65</v>
      </c>
      <c r="AP553" s="72">
        <f t="shared" si="1565"/>
        <v>0</v>
      </c>
      <c r="AQ553" s="49">
        <f>_xlfn.IFNA(VLOOKUP($I553,'ประกาศราคาZ-Makro'!$A:$K,11,FALSE),0)</f>
        <v>0</v>
      </c>
      <c r="AR553" s="47">
        <v>0</v>
      </c>
      <c r="AS553" s="63">
        <v>0</v>
      </c>
      <c r="AT553" s="50">
        <f t="shared" ref="AT553" si="1590">IFERROR(IF(AS553=0,0,AS553-AR553),0)</f>
        <v>0</v>
      </c>
      <c r="AU553" s="49">
        <f>_xlfn.IFNA(VLOOKUP($I553,'ประกาศราคาZ-Makro'!$A:$L,12,FALSE),0)</f>
        <v>0</v>
      </c>
      <c r="AV553" s="47">
        <v>0</v>
      </c>
      <c r="AW553" s="63">
        <v>0</v>
      </c>
      <c r="AX553" s="50">
        <f t="shared" si="1575"/>
        <v>0</v>
      </c>
      <c r="AY553" s="49">
        <f>_xlfn.IFNA(VLOOKUP($I553,'ประกาศราคาZ-Makro'!$A:$M,13,FALSE),0)</f>
        <v>0</v>
      </c>
      <c r="AZ553" s="47">
        <v>0</v>
      </c>
      <c r="BA553" s="63">
        <v>0</v>
      </c>
      <c r="BB553" s="50">
        <f t="shared" si="1567"/>
        <v>0</v>
      </c>
      <c r="BC553" s="76"/>
      <c r="BD553" s="2"/>
    </row>
    <row r="554" spans="1:56" x14ac:dyDescent="0.4">
      <c r="A554" s="2" t="s">
        <v>1038</v>
      </c>
      <c r="B554" s="2" t="s">
        <v>1035</v>
      </c>
      <c r="C554" s="2" t="s">
        <v>1049</v>
      </c>
      <c r="D554" s="2" t="s">
        <v>1055</v>
      </c>
      <c r="E554" s="45" t="s">
        <v>884</v>
      </c>
      <c r="F554" s="73"/>
      <c r="G554" s="41" t="s">
        <v>885</v>
      </c>
      <c r="H554" s="48" t="s">
        <v>43</v>
      </c>
      <c r="I554" s="35"/>
      <c r="J554" s="56">
        <v>0</v>
      </c>
      <c r="K554" s="49">
        <f>_xlfn.IFNA(VLOOKUP($I554,'ประกาศราคาZ-Makro'!$A:$K,4,FALSE),0)</f>
        <v>0</v>
      </c>
      <c r="L554" s="47">
        <v>0</v>
      </c>
      <c r="M554" s="36">
        <v>0</v>
      </c>
      <c r="N554" s="50">
        <f>IFERROR(IF(M554=0,0,M554-L554),0)</f>
        <v>0</v>
      </c>
      <c r="O554" s="49">
        <f>_xlfn.IFNA(VLOOKUP($I554,'ประกาศราคาZ-Makro'!$A:$K,5,FALSE),0)</f>
        <v>0</v>
      </c>
      <c r="P554" s="47">
        <v>0</v>
      </c>
      <c r="Q554" s="36">
        <v>0</v>
      </c>
      <c r="R554" s="50">
        <f>IFERROR(IF(Q554=0,0,Q554-P554),0)</f>
        <v>0</v>
      </c>
      <c r="S554" s="49">
        <f>_xlfn.IFNA(VLOOKUP($I554,'ประกาศราคาZ-Makro'!$A:$K,6,FALSE),0)</f>
        <v>0</v>
      </c>
      <c r="T554" s="47">
        <v>26</v>
      </c>
      <c r="U554" s="36">
        <v>26</v>
      </c>
      <c r="V554" s="50">
        <f>IFERROR(IF(U554=0,0,U554-T554),0)</f>
        <v>0</v>
      </c>
      <c r="W554" s="49">
        <f>_xlfn.IFNA(VLOOKUP($I554,'ประกาศราคาZ-Makro'!$A:$K,7,FALSE),0)</f>
        <v>0</v>
      </c>
      <c r="X554" s="47">
        <v>52</v>
      </c>
      <c r="Y554" s="36">
        <v>54</v>
      </c>
      <c r="Z554" s="50">
        <f>IFERROR(IF(Y554=0,0,Y554-X554),0)</f>
        <v>2</v>
      </c>
      <c r="AA554" s="49">
        <f>_xlfn.IFNA(VLOOKUP($I554,'ประกาศราคาZ-Makro'!$A:$K,8,FALSE),0)</f>
        <v>0</v>
      </c>
      <c r="AB554" s="47">
        <v>52</v>
      </c>
      <c r="AC554" s="36">
        <v>54</v>
      </c>
      <c r="AD554" s="50">
        <f>IFERROR(IF(AC554=0,0,AC554-AB554),0)</f>
        <v>2</v>
      </c>
      <c r="AE554" s="49">
        <f>_xlfn.IFNA(VLOOKUP($I554,'ประกาศราคาZ-Makro'!$A:$K,9,FALSE),0)</f>
        <v>0</v>
      </c>
      <c r="AF554" s="47">
        <v>0</v>
      </c>
      <c r="AG554" s="36">
        <v>0</v>
      </c>
      <c r="AH554" s="50">
        <f>IFERROR(IF(AG554=0,0,AG554-AF554),0)</f>
        <v>0</v>
      </c>
      <c r="AI554" s="49">
        <f>_xlfn.IFNA(VLOOKUP($I554,'ประกาศราคาZ-Makro'!$A:$K,9,FALSE),0)</f>
        <v>0</v>
      </c>
      <c r="AJ554" s="47"/>
      <c r="AK554" s="36"/>
      <c r="AL554" s="50">
        <f>IFERROR(IF(AK554=0,0,AK554-AJ554),0)</f>
        <v>0</v>
      </c>
      <c r="AM554" s="49">
        <f>_xlfn.IFNA(VLOOKUP($I554,'ประกาศราคาZ-Makro'!$A:$K,10,FALSE),0)</f>
        <v>0</v>
      </c>
      <c r="AN554" s="47">
        <v>0</v>
      </c>
      <c r="AO554" s="36">
        <v>0</v>
      </c>
      <c r="AP554" s="72">
        <f t="shared" si="1565"/>
        <v>0</v>
      </c>
      <c r="AQ554" s="49">
        <f>_xlfn.IFNA(VLOOKUP($I554,'ประกาศราคาZ-Makro'!$A:$K,11,FALSE),0)</f>
        <v>0</v>
      </c>
      <c r="AR554" s="47">
        <v>62</v>
      </c>
      <c r="AS554" s="36">
        <v>62</v>
      </c>
      <c r="AT554" s="50">
        <f>IFERROR(IF(AS554=0,0,AS554-AR554),0)</f>
        <v>0</v>
      </c>
      <c r="AU554" s="49">
        <f>_xlfn.IFNA(VLOOKUP($I554,'ประกาศราคาZ-Makro'!$A:$L,12,FALSE),0)</f>
        <v>0</v>
      </c>
      <c r="AV554" s="47">
        <v>30</v>
      </c>
      <c r="AW554" s="36">
        <v>30</v>
      </c>
      <c r="AX554" s="50">
        <f t="shared" si="1575"/>
        <v>0</v>
      </c>
      <c r="AY554" s="49">
        <f>_xlfn.IFNA(VLOOKUP($I554,'ประกาศราคาZ-Makro'!$A:$M,13,FALSE),0)</f>
        <v>0</v>
      </c>
      <c r="AZ554" s="47">
        <v>30</v>
      </c>
      <c r="BA554" s="36">
        <v>30</v>
      </c>
      <c r="BB554" s="50">
        <f t="shared" si="1567"/>
        <v>0</v>
      </c>
      <c r="BC554" s="76"/>
      <c r="BD554" s="2"/>
    </row>
    <row r="555" spans="1:56" x14ac:dyDescent="0.4">
      <c r="A555" s="2" t="s">
        <v>1038</v>
      </c>
      <c r="B555" s="2" t="s">
        <v>1035</v>
      </c>
      <c r="C555" s="2" t="s">
        <v>1049</v>
      </c>
      <c r="D555" s="2" t="s">
        <v>1055</v>
      </c>
      <c r="E555" s="45" t="s">
        <v>1220</v>
      </c>
      <c r="F555" s="46"/>
      <c r="G555" s="42" t="s">
        <v>1221</v>
      </c>
      <c r="H555" s="48" t="s">
        <v>43</v>
      </c>
      <c r="I555" s="58"/>
      <c r="J555" s="57">
        <v>0</v>
      </c>
      <c r="K555" s="49">
        <f>_xlfn.IFNA(VLOOKUP($I555,'ประกาศราคาZ-Makro'!$A:$K,4,FALSE),0)</f>
        <v>0</v>
      </c>
      <c r="L555" s="47">
        <v>0</v>
      </c>
      <c r="M555" s="36">
        <v>0</v>
      </c>
      <c r="N555" s="50">
        <f t="shared" ref="N555" si="1591">IFERROR(IF(M555=0,0,M555-L555),0)</f>
        <v>0</v>
      </c>
      <c r="O555" s="49">
        <f>_xlfn.IFNA(VLOOKUP($I555,'ประกาศราคาZ-Makro'!$A:$K,5,FALSE),0)</f>
        <v>0</v>
      </c>
      <c r="P555" s="47">
        <v>0</v>
      </c>
      <c r="Q555" s="36">
        <v>0</v>
      </c>
      <c r="R555" s="50">
        <f t="shared" ref="R555" si="1592">IFERROR(IF(Q555=0,0,Q555-P555),0)</f>
        <v>0</v>
      </c>
      <c r="S555" s="49">
        <f>_xlfn.IFNA(VLOOKUP($I555,'ประกาศราคาZ-Makro'!$A:$K,6,FALSE),0)</f>
        <v>0</v>
      </c>
      <c r="T555" s="47">
        <v>0</v>
      </c>
      <c r="U555" s="36">
        <v>0</v>
      </c>
      <c r="V555" s="50">
        <f t="shared" ref="V555" si="1593">IFERROR(IF(U555=0,0,U555-T555),0)</f>
        <v>0</v>
      </c>
      <c r="W555" s="49">
        <f>_xlfn.IFNA(VLOOKUP($I555,'ประกาศราคาZ-Makro'!$A:$K,7,FALSE),0)</f>
        <v>0</v>
      </c>
      <c r="X555" s="47">
        <v>47</v>
      </c>
      <c r="Y555" s="36">
        <v>50</v>
      </c>
      <c r="Z555" s="50">
        <f t="shared" ref="Z555" si="1594">IFERROR(IF(Y555=0,0,Y555-X555),0)</f>
        <v>3</v>
      </c>
      <c r="AA555" s="49">
        <f>_xlfn.IFNA(VLOOKUP($I555,'ประกาศราคาZ-Makro'!$A:$K,8,FALSE),0)</f>
        <v>0</v>
      </c>
      <c r="AB555" s="47">
        <v>47</v>
      </c>
      <c r="AC555" s="36">
        <v>50</v>
      </c>
      <c r="AD555" s="50">
        <f t="shared" ref="AD555" si="1595">IFERROR(IF(AC555=0,0,AC555-AB555),0)</f>
        <v>3</v>
      </c>
      <c r="AE555" s="49">
        <f>_xlfn.IFNA(VLOOKUP($I555,'ประกาศราคาZ-Makro'!$A:$K,9,FALSE),0)</f>
        <v>0</v>
      </c>
      <c r="AF555" s="47">
        <v>0</v>
      </c>
      <c r="AG555" s="36">
        <v>0</v>
      </c>
      <c r="AH555" s="50">
        <f t="shared" ref="AH555" si="1596">IFERROR(IF(AG555=0,0,AG555-AF555),0)</f>
        <v>0</v>
      </c>
      <c r="AI555" s="49">
        <f>_xlfn.IFNA(VLOOKUP($I555,'ประกาศราคาZ-Makro'!$A:$K,9,FALSE),0)</f>
        <v>0</v>
      </c>
      <c r="AJ555" s="47"/>
      <c r="AK555" s="36"/>
      <c r="AL555" s="50">
        <f t="shared" ref="AL555:AL556" si="1597">IFERROR(IF(AK555=0,0,AK555-AJ555),0)</f>
        <v>0</v>
      </c>
      <c r="AM555" s="49">
        <f>_xlfn.IFNA(VLOOKUP($I555,'ประกาศราคาZ-Makro'!$A:$K,10,FALSE),0)</f>
        <v>0</v>
      </c>
      <c r="AN555" s="47">
        <v>0</v>
      </c>
      <c r="AO555" s="36">
        <v>0</v>
      </c>
      <c r="AP555" s="72">
        <f t="shared" si="1565"/>
        <v>0</v>
      </c>
      <c r="AQ555" s="49">
        <f>_xlfn.IFNA(VLOOKUP($I555,'ประกาศราคาZ-Makro'!$A:$K,11,FALSE),0)</f>
        <v>0</v>
      </c>
      <c r="AR555" s="47">
        <v>0</v>
      </c>
      <c r="AS555" s="36">
        <v>0</v>
      </c>
      <c r="AT555" s="50">
        <f t="shared" ref="AT555" si="1598">IFERROR(IF(AS555=0,0,AS555-AR555),0)</f>
        <v>0</v>
      </c>
      <c r="AU555" s="49">
        <f>_xlfn.IFNA(VLOOKUP($I555,'ประกาศราคาZ-Makro'!$A:$L,12,FALSE),0)</f>
        <v>0</v>
      </c>
      <c r="AV555" s="47">
        <v>30</v>
      </c>
      <c r="AW555" s="36">
        <v>30</v>
      </c>
      <c r="AX555" s="50">
        <f t="shared" si="1575"/>
        <v>0</v>
      </c>
      <c r="AY555" s="49">
        <f>_xlfn.IFNA(VLOOKUP($I555,'ประกาศราคาZ-Makro'!$A:$M,13,FALSE),0)</f>
        <v>0</v>
      </c>
      <c r="AZ555" s="47">
        <v>30</v>
      </c>
      <c r="BA555" s="36">
        <v>30</v>
      </c>
      <c r="BB555" s="50">
        <f t="shared" si="1567"/>
        <v>0</v>
      </c>
      <c r="BC555" s="76"/>
      <c r="BD555" s="2"/>
    </row>
    <row r="556" spans="1:56" x14ac:dyDescent="0.4">
      <c r="A556" s="2" t="s">
        <v>1038</v>
      </c>
      <c r="B556" s="2" t="s">
        <v>1035</v>
      </c>
      <c r="C556" s="2" t="s">
        <v>1049</v>
      </c>
      <c r="D556" s="2" t="s">
        <v>1055</v>
      </c>
      <c r="E556" s="45" t="s">
        <v>411</v>
      </c>
      <c r="F556" s="46"/>
      <c r="G556" s="42" t="s">
        <v>412</v>
      </c>
      <c r="H556" s="48" t="s">
        <v>43</v>
      </c>
      <c r="I556" s="58"/>
      <c r="J556" s="57">
        <v>0</v>
      </c>
      <c r="K556" s="49">
        <f>_xlfn.IFNA(VLOOKUP($I556,'ประกาศราคาZ-Makro'!$A:$K,4,FALSE),0)</f>
        <v>0</v>
      </c>
      <c r="L556" s="47">
        <v>60</v>
      </c>
      <c r="M556" s="36">
        <v>62</v>
      </c>
      <c r="N556" s="50">
        <f t="shared" si="1472"/>
        <v>2</v>
      </c>
      <c r="O556" s="49">
        <f>_xlfn.IFNA(VLOOKUP($I556,'ประกาศราคาZ-Makro'!$A:$K,5,FALSE),0)</f>
        <v>0</v>
      </c>
      <c r="P556" s="47">
        <v>60</v>
      </c>
      <c r="Q556" s="36">
        <v>62</v>
      </c>
      <c r="R556" s="50">
        <f t="shared" si="1489"/>
        <v>2</v>
      </c>
      <c r="S556" s="49">
        <f>_xlfn.IFNA(VLOOKUP($I556,'ประกาศราคาZ-Makro'!$A:$K,6,FALSE),0)</f>
        <v>0</v>
      </c>
      <c r="T556" s="47">
        <v>59</v>
      </c>
      <c r="U556" s="36">
        <v>61</v>
      </c>
      <c r="V556" s="50">
        <f t="shared" si="1518"/>
        <v>2</v>
      </c>
      <c r="W556" s="49">
        <f>_xlfn.IFNA(VLOOKUP($I556,'ประกาศราคาZ-Makro'!$A:$K,7,FALSE),0)</f>
        <v>0</v>
      </c>
      <c r="X556" s="47">
        <v>65</v>
      </c>
      <c r="Y556" s="36">
        <v>65</v>
      </c>
      <c r="Z556" s="50">
        <f t="shared" si="1486"/>
        <v>0</v>
      </c>
      <c r="AA556" s="49">
        <f>_xlfn.IFNA(VLOOKUP($I556,'ประกาศราคาZ-Makro'!$A:$K,8,FALSE),0)</f>
        <v>0</v>
      </c>
      <c r="AB556" s="47">
        <v>65</v>
      </c>
      <c r="AC556" s="36">
        <v>65</v>
      </c>
      <c r="AD556" s="50">
        <f t="shared" si="1487"/>
        <v>0</v>
      </c>
      <c r="AE556" s="49">
        <f>_xlfn.IFNA(VLOOKUP($I556,'ประกาศราคาZ-Makro'!$A:$K,9,FALSE),0)</f>
        <v>0</v>
      </c>
      <c r="AF556" s="47">
        <v>69</v>
      </c>
      <c r="AG556" s="36">
        <v>69</v>
      </c>
      <c r="AH556" s="50">
        <f t="shared" si="1490"/>
        <v>0</v>
      </c>
      <c r="AI556" s="49">
        <f>_xlfn.IFNA(VLOOKUP($I556,'ประกาศราคาZ-Makro'!$A:$K,9,FALSE),0)</f>
        <v>0</v>
      </c>
      <c r="AJ556" s="47"/>
      <c r="AK556" s="36"/>
      <c r="AL556" s="50">
        <f t="shared" si="1597"/>
        <v>0</v>
      </c>
      <c r="AM556" s="49">
        <f>_xlfn.IFNA(VLOOKUP($I556,'ประกาศราคาZ-Makro'!$A:$K,10,FALSE),0)</f>
        <v>0</v>
      </c>
      <c r="AN556" s="47">
        <v>56</v>
      </c>
      <c r="AO556" s="36">
        <v>56</v>
      </c>
      <c r="AP556" s="72">
        <f t="shared" si="1565"/>
        <v>0</v>
      </c>
      <c r="AQ556" s="49">
        <f>_xlfn.IFNA(VLOOKUP($I556,'ประกาศราคาZ-Makro'!$A:$K,11,FALSE),0)</f>
        <v>0</v>
      </c>
      <c r="AR556" s="47">
        <v>0</v>
      </c>
      <c r="AS556" s="36">
        <v>0</v>
      </c>
      <c r="AT556" s="50">
        <f t="shared" si="1491"/>
        <v>0</v>
      </c>
      <c r="AU556" s="49">
        <f>_xlfn.IFNA(VLOOKUP($I556,'ประกาศราคาZ-Makro'!$A:$L,12,FALSE),0)</f>
        <v>0</v>
      </c>
      <c r="AV556" s="47">
        <v>59</v>
      </c>
      <c r="AW556" s="36">
        <v>61</v>
      </c>
      <c r="AX556" s="50">
        <f t="shared" si="1460"/>
        <v>2</v>
      </c>
      <c r="AY556" s="49">
        <f>_xlfn.IFNA(VLOOKUP($I556,'ประกาศราคาZ-Makro'!$A:$M,13,FALSE),0)</f>
        <v>0</v>
      </c>
      <c r="AZ556" s="47">
        <v>59</v>
      </c>
      <c r="BA556" s="36">
        <v>61</v>
      </c>
      <c r="BB556" s="50">
        <f t="shared" si="1567"/>
        <v>2</v>
      </c>
      <c r="BC556" s="76"/>
      <c r="BD556" s="2"/>
    </row>
    <row r="557" spans="1:56" x14ac:dyDescent="0.4">
      <c r="A557" s="2" t="s">
        <v>1038</v>
      </c>
      <c r="B557" s="2" t="s">
        <v>1035</v>
      </c>
      <c r="C557" s="2" t="s">
        <v>1049</v>
      </c>
      <c r="D557" s="2" t="s">
        <v>1055</v>
      </c>
      <c r="E557" s="45" t="s">
        <v>407</v>
      </c>
      <c r="F557" s="46"/>
      <c r="G557" s="37" t="s">
        <v>408</v>
      </c>
      <c r="H557" s="34" t="s">
        <v>43</v>
      </c>
      <c r="I557" s="35"/>
      <c r="J557" s="56">
        <v>0</v>
      </c>
      <c r="K557" s="49">
        <f>_xlfn.IFNA(VLOOKUP($I557,'ประกาศราคาZ-Makro'!$A:$K,4,FALSE),0)</f>
        <v>0</v>
      </c>
      <c r="L557" s="47">
        <v>0</v>
      </c>
      <c r="M557" s="36">
        <v>0</v>
      </c>
      <c r="N557" s="50">
        <f>IFERROR(IF(M557=0,0,M557-L557),0)</f>
        <v>0</v>
      </c>
      <c r="O557" s="49">
        <f>_xlfn.IFNA(VLOOKUP($I557,'ประกาศราคาZ-Makro'!$A:$K,5,FALSE),0)</f>
        <v>0</v>
      </c>
      <c r="P557" s="47">
        <v>0</v>
      </c>
      <c r="Q557" s="36">
        <v>0</v>
      </c>
      <c r="R557" s="50">
        <f>IFERROR(IF(Q557=0,0,Q557-P557),0)</f>
        <v>0</v>
      </c>
      <c r="S557" s="49">
        <f>_xlfn.IFNA(VLOOKUP($I557,'ประกาศราคาZ-Makro'!$A:$K,6,FALSE),0)</f>
        <v>0</v>
      </c>
      <c r="T557" s="47">
        <v>0</v>
      </c>
      <c r="U557" s="36">
        <v>0</v>
      </c>
      <c r="V557" s="50">
        <f>IFERROR(IF(U557=0,0,U557-T557),0)</f>
        <v>0</v>
      </c>
      <c r="W557" s="49">
        <f>_xlfn.IFNA(VLOOKUP($I557,'ประกาศราคาZ-Makro'!$A:$K,7,FALSE),0)</f>
        <v>0</v>
      </c>
      <c r="X557" s="47">
        <v>0</v>
      </c>
      <c r="Y557" s="36">
        <v>0</v>
      </c>
      <c r="Z557" s="50">
        <f>IFERROR(IF(Y557=0,0,Y557-X557),0)</f>
        <v>0</v>
      </c>
      <c r="AA557" s="49">
        <f>_xlfn.IFNA(VLOOKUP($I557,'ประกาศราคาZ-Makro'!$A:$K,8,FALSE),0)</f>
        <v>0</v>
      </c>
      <c r="AB557" s="47">
        <v>0</v>
      </c>
      <c r="AC557" s="36">
        <v>0</v>
      </c>
      <c r="AD557" s="50">
        <f>IFERROR(IF(AC557=0,0,AC557-AB557),0)</f>
        <v>0</v>
      </c>
      <c r="AE557" s="49">
        <f>_xlfn.IFNA(VLOOKUP($I557,'ประกาศราคาZ-Makro'!$A:$K,9,FALSE),0)</f>
        <v>0</v>
      </c>
      <c r="AF557" s="47">
        <v>0</v>
      </c>
      <c r="AG557" s="36">
        <v>0</v>
      </c>
      <c r="AH557" s="50">
        <f>IFERROR(IF(AG557=0,0,AG557-AF557),0)</f>
        <v>0</v>
      </c>
      <c r="AI557" s="49">
        <f>_xlfn.IFNA(VLOOKUP($I557,'ประกาศราคาZ-Makro'!$A:$K,9,FALSE),0)</f>
        <v>0</v>
      </c>
      <c r="AJ557" s="47"/>
      <c r="AK557" s="36"/>
      <c r="AL557" s="50">
        <f>IFERROR(IF(AK557=0,0,AK557-AJ557),0)</f>
        <v>0</v>
      </c>
      <c r="AM557" s="49">
        <f>_xlfn.IFNA(VLOOKUP($I557,'ประกาศราคาZ-Makro'!$A:$K,10,FALSE),0)</f>
        <v>0</v>
      </c>
      <c r="AN557" s="47">
        <v>0</v>
      </c>
      <c r="AO557" s="36">
        <v>0</v>
      </c>
      <c r="AP557" s="72">
        <f t="shared" si="1565"/>
        <v>0</v>
      </c>
      <c r="AQ557" s="49">
        <f>_xlfn.IFNA(VLOOKUP($I557,'ประกาศราคาZ-Makro'!$A:$K,11,FALSE),0)</f>
        <v>0</v>
      </c>
      <c r="AR557" s="47">
        <v>0</v>
      </c>
      <c r="AS557" s="36">
        <v>0</v>
      </c>
      <c r="AT557" s="50">
        <f>IFERROR(IF(AS557=0,0,AS557-AR557),0)</f>
        <v>0</v>
      </c>
      <c r="AU557" s="49">
        <f>_xlfn.IFNA(VLOOKUP($I557,'ประกาศราคาZ-Makro'!$A:$L,12,FALSE),0)</f>
        <v>0</v>
      </c>
      <c r="AV557" s="47">
        <v>0</v>
      </c>
      <c r="AW557" s="36">
        <v>0</v>
      </c>
      <c r="AX557" s="50">
        <f>IFERROR(IF(AW557=0,0,AW557-AV557),0)</f>
        <v>0</v>
      </c>
      <c r="AY557" s="49">
        <f>_xlfn.IFNA(VLOOKUP($I557,'ประกาศราคาZ-Makro'!$A:$M,13,FALSE),0)</f>
        <v>0</v>
      </c>
      <c r="AZ557" s="47">
        <v>0</v>
      </c>
      <c r="BA557" s="36">
        <v>0</v>
      </c>
      <c r="BB557" s="50">
        <f>IFERROR(IF(BA557=0,0,BA557-AZ557),0)</f>
        <v>0</v>
      </c>
      <c r="BC557" s="76"/>
      <c r="BD557" s="2"/>
    </row>
    <row r="558" spans="1:56" x14ac:dyDescent="0.4">
      <c r="A558" s="2" t="s">
        <v>1038</v>
      </c>
      <c r="B558" s="2" t="s">
        <v>1035</v>
      </c>
      <c r="C558" s="2" t="s">
        <v>1049</v>
      </c>
      <c r="D558" s="2" t="s">
        <v>1055</v>
      </c>
      <c r="E558" s="45" t="s">
        <v>1687</v>
      </c>
      <c r="F558" s="73"/>
      <c r="G558" s="42" t="s">
        <v>1688</v>
      </c>
      <c r="H558" s="48" t="s">
        <v>43</v>
      </c>
      <c r="I558" s="35"/>
      <c r="J558" s="56">
        <v>0</v>
      </c>
      <c r="K558" s="49">
        <f>_xlfn.IFNA(VLOOKUP($I558,'ประกาศราคาZ-Makro'!$A:$K,4,FALSE),0)</f>
        <v>0</v>
      </c>
      <c r="L558" s="47">
        <v>0</v>
      </c>
      <c r="M558" s="36">
        <v>0</v>
      </c>
      <c r="N558" s="50">
        <f>IFERROR(IF(M558=0,0,M558-L558),0)</f>
        <v>0</v>
      </c>
      <c r="O558" s="49">
        <f>_xlfn.IFNA(VLOOKUP($I558,'ประกาศราคาZ-Makro'!$A:$K,5,FALSE),0)</f>
        <v>0</v>
      </c>
      <c r="P558" s="47">
        <v>60</v>
      </c>
      <c r="Q558" s="36">
        <v>62</v>
      </c>
      <c r="R558" s="50">
        <f>IFERROR(IF(Q558=0,0,Q558-P558),0)</f>
        <v>2</v>
      </c>
      <c r="S558" s="49">
        <f>_xlfn.IFNA(VLOOKUP($I558,'ประกาศราคาZ-Makro'!$A:$K,6,FALSE),0)</f>
        <v>0</v>
      </c>
      <c r="T558" s="47">
        <v>0</v>
      </c>
      <c r="U558" s="36">
        <v>0</v>
      </c>
      <c r="V558" s="50">
        <f>IFERROR(IF(U558=0,0,U558-T558),0)</f>
        <v>0</v>
      </c>
      <c r="W558" s="49">
        <f>_xlfn.IFNA(VLOOKUP($I558,'ประกาศราคาZ-Makro'!$A:$K,7,FALSE),0)</f>
        <v>0</v>
      </c>
      <c r="X558" s="47">
        <v>59</v>
      </c>
      <c r="Y558" s="36">
        <v>59</v>
      </c>
      <c r="Z558" s="50">
        <f>IFERROR(IF(Y558=0,0,Y558-X558),0)</f>
        <v>0</v>
      </c>
      <c r="AA558" s="49">
        <f>_xlfn.IFNA(VLOOKUP($I558,'ประกาศราคาZ-Makro'!$A:$K,8,FALSE),0)</f>
        <v>0</v>
      </c>
      <c r="AB558" s="47">
        <v>59</v>
      </c>
      <c r="AC558" s="36">
        <v>59</v>
      </c>
      <c r="AD558" s="50">
        <f>IFERROR(IF(AC558=0,0,AC558-AB558),0)</f>
        <v>0</v>
      </c>
      <c r="AE558" s="49">
        <f>_xlfn.IFNA(VLOOKUP($I558,'ประกาศราคาZ-Makro'!$A:$K,9,FALSE),0)</f>
        <v>0</v>
      </c>
      <c r="AF558" s="47">
        <v>0</v>
      </c>
      <c r="AG558" s="36">
        <v>0</v>
      </c>
      <c r="AH558" s="50">
        <f>IFERROR(IF(AG558=0,0,AG558-AF558),0)</f>
        <v>0</v>
      </c>
      <c r="AI558" s="49">
        <f>_xlfn.IFNA(VLOOKUP($I558,'ประกาศราคาZ-Makro'!$A:$K,9,FALSE),0)</f>
        <v>0</v>
      </c>
      <c r="AJ558" s="47"/>
      <c r="AK558" s="36"/>
      <c r="AL558" s="50">
        <f>IFERROR(IF(AK558=0,0,AK558-AJ558),0)</f>
        <v>0</v>
      </c>
      <c r="AM558" s="49">
        <f>_xlfn.IFNA(VLOOKUP($I558,'ประกาศราคาZ-Makro'!$A:$K,10,FALSE),0)</f>
        <v>0</v>
      </c>
      <c r="AN558" s="47">
        <v>56</v>
      </c>
      <c r="AO558" s="36">
        <v>56</v>
      </c>
      <c r="AP558" s="72">
        <f t="shared" ref="AP558" si="1599">IFERROR(IF(AO558=0,0,AO558-AN558),0)</f>
        <v>0</v>
      </c>
      <c r="AQ558" s="49">
        <f>_xlfn.IFNA(VLOOKUP($I558,'ประกาศราคาZ-Makro'!$A:$K,11,FALSE),0)</f>
        <v>0</v>
      </c>
      <c r="AR558" s="47">
        <v>0</v>
      </c>
      <c r="AS558" s="36">
        <v>0</v>
      </c>
      <c r="AT558" s="50">
        <f>IFERROR(IF(AS558=0,0,AS558-AR558),0)</f>
        <v>0</v>
      </c>
      <c r="AU558" s="49">
        <f>_xlfn.IFNA(VLOOKUP($I558,'ประกาศราคาZ-Makro'!$A:$L,12,FALSE),0)</f>
        <v>0</v>
      </c>
      <c r="AV558" s="47">
        <v>54</v>
      </c>
      <c r="AW558" s="36">
        <v>56</v>
      </c>
      <c r="AX558" s="50">
        <f>IFERROR(IF(AW558=0,0,AW558-AV558),0)</f>
        <v>2</v>
      </c>
      <c r="AY558" s="49">
        <f>_xlfn.IFNA(VLOOKUP($I558,'ประกาศราคาZ-Makro'!$A:$M,13,FALSE),0)</f>
        <v>0</v>
      </c>
      <c r="AZ558" s="47">
        <v>54</v>
      </c>
      <c r="BA558" s="36">
        <v>56</v>
      </c>
      <c r="BB558" s="50">
        <f>IFERROR(IF(BA558=0,0,BA558-AZ558),0)</f>
        <v>2</v>
      </c>
      <c r="BC558" s="76"/>
      <c r="BD558" s="2"/>
    </row>
    <row r="559" spans="1:56" x14ac:dyDescent="0.4">
      <c r="A559" s="2" t="s">
        <v>1038</v>
      </c>
      <c r="B559" s="2" t="s">
        <v>1035</v>
      </c>
      <c r="C559" s="2" t="s">
        <v>1049</v>
      </c>
      <c r="D559" s="2" t="s">
        <v>1055</v>
      </c>
      <c r="E559" s="45" t="s">
        <v>358</v>
      </c>
      <c r="F559" s="46" t="s">
        <v>359</v>
      </c>
      <c r="G559" s="41" t="s">
        <v>360</v>
      </c>
      <c r="H559" s="48" t="s">
        <v>43</v>
      </c>
      <c r="I559" s="35"/>
      <c r="J559" s="56">
        <v>0</v>
      </c>
      <c r="K559" s="49">
        <f>_xlfn.IFNA(VLOOKUP($I559,'ประกาศราคาZ-Makro'!$A:$K,4,FALSE),0)</f>
        <v>0</v>
      </c>
      <c r="L559" s="47">
        <v>35</v>
      </c>
      <c r="M559" s="36">
        <v>39</v>
      </c>
      <c r="N559" s="50">
        <f>IFERROR(IF(M559=0,0,M559-L559),0)</f>
        <v>4</v>
      </c>
      <c r="O559" s="49">
        <f>_xlfn.IFNA(VLOOKUP($I559,'ประกาศราคาZ-Makro'!$A:$K,5,FALSE),0)</f>
        <v>0</v>
      </c>
      <c r="P559" s="47">
        <v>0</v>
      </c>
      <c r="Q559" s="36">
        <v>0</v>
      </c>
      <c r="R559" s="50">
        <f>IFERROR(IF(Q559=0,0,Q559-P559),0)</f>
        <v>0</v>
      </c>
      <c r="S559" s="49">
        <f>_xlfn.IFNA(VLOOKUP($I559,'ประกาศราคาZ-Makro'!$A:$K,6,FALSE),0)</f>
        <v>0</v>
      </c>
      <c r="T559" s="47">
        <v>26</v>
      </c>
      <c r="U559" s="36">
        <v>26</v>
      </c>
      <c r="V559" s="50">
        <f>IFERROR(IF(U559=0,0,U559-T559),0)</f>
        <v>0</v>
      </c>
      <c r="W559" s="49">
        <f>_xlfn.IFNA(VLOOKUP($I559,'ประกาศราคาZ-Makro'!$A:$K,7,FALSE),0)</f>
        <v>0</v>
      </c>
      <c r="X559" s="47">
        <v>55</v>
      </c>
      <c r="Y559" s="36">
        <v>55</v>
      </c>
      <c r="Z559" s="50">
        <f>IFERROR(IF(Y559=0,0,Y559-X559),0)</f>
        <v>0</v>
      </c>
      <c r="AA559" s="49">
        <f>_xlfn.IFNA(VLOOKUP($I559,'ประกาศราคาZ-Makro'!$A:$K,8,FALSE),0)</f>
        <v>0</v>
      </c>
      <c r="AB559" s="47">
        <v>55</v>
      </c>
      <c r="AC559" s="36">
        <v>55</v>
      </c>
      <c r="AD559" s="50">
        <f>IFERROR(IF(AC559=0,0,AC559-AB559),0)</f>
        <v>0</v>
      </c>
      <c r="AE559" s="49">
        <f>_xlfn.IFNA(VLOOKUP($I559,'ประกาศราคาZ-Makro'!$A:$K,9,FALSE),0)</f>
        <v>0</v>
      </c>
      <c r="AF559" s="47">
        <v>0</v>
      </c>
      <c r="AG559" s="36">
        <v>0</v>
      </c>
      <c r="AH559" s="50">
        <f>IFERROR(IF(AG559=0,0,AG559-AF559),0)</f>
        <v>0</v>
      </c>
      <c r="AI559" s="49">
        <f>_xlfn.IFNA(VLOOKUP($I559,'ประกาศราคาZ-Makro'!$A:$K,9,FALSE),0)</f>
        <v>0</v>
      </c>
      <c r="AJ559" s="47"/>
      <c r="AK559" s="36"/>
      <c r="AL559" s="50">
        <f>IFERROR(IF(AK559=0,0,AK559-AJ559),0)</f>
        <v>0</v>
      </c>
      <c r="AM559" s="49">
        <f>_xlfn.IFNA(VLOOKUP($I559,'ประกาศราคาZ-Makro'!$A:$K,10,FALSE),0)</f>
        <v>0</v>
      </c>
      <c r="AN559" s="47">
        <v>27</v>
      </c>
      <c r="AO559" s="36">
        <v>27</v>
      </c>
      <c r="AP559" s="72">
        <f t="shared" si="1565"/>
        <v>0</v>
      </c>
      <c r="AQ559" s="49">
        <f>_xlfn.IFNA(VLOOKUP($I559,'ประกาศราคาZ-Makro'!$A:$K,11,FALSE),0)</f>
        <v>0</v>
      </c>
      <c r="AR559" s="47">
        <v>57</v>
      </c>
      <c r="AS559" s="36">
        <v>57</v>
      </c>
      <c r="AT559" s="50">
        <f>IFERROR(IF(AS559=0,0,AS559-AR559),0)</f>
        <v>0</v>
      </c>
      <c r="AU559" s="49">
        <f>_xlfn.IFNA(VLOOKUP($I559,'ประกาศราคาZ-Makro'!$A:$L,12,FALSE),0)</f>
        <v>0</v>
      </c>
      <c r="AV559" s="47">
        <v>28</v>
      </c>
      <c r="AW559" s="36">
        <v>28</v>
      </c>
      <c r="AX559" s="50">
        <f>IFERROR(IF(AW559=0,0,AW559-AV559),0)</f>
        <v>0</v>
      </c>
      <c r="AY559" s="49">
        <f>_xlfn.IFNA(VLOOKUP($I559,'ประกาศราคาZ-Makro'!$A:$M,13,FALSE),0)</f>
        <v>0</v>
      </c>
      <c r="AZ559" s="47">
        <v>24</v>
      </c>
      <c r="BA559" s="36">
        <v>24</v>
      </c>
      <c r="BB559" s="50">
        <f>IFERROR(IF(BA559=0,0,BA559-AZ559),0)</f>
        <v>0</v>
      </c>
      <c r="BC559" s="76"/>
      <c r="BD559" s="2"/>
    </row>
    <row r="560" spans="1:56" x14ac:dyDescent="0.4">
      <c r="A560" s="2" t="s">
        <v>1038</v>
      </c>
      <c r="B560" s="2" t="s">
        <v>1035</v>
      </c>
      <c r="C560" s="2" t="s">
        <v>1049</v>
      </c>
      <c r="D560" s="2" t="s">
        <v>1055</v>
      </c>
      <c r="E560" s="45" t="s">
        <v>547</v>
      </c>
      <c r="F560" s="46" t="s">
        <v>359</v>
      </c>
      <c r="G560" s="42" t="s">
        <v>548</v>
      </c>
      <c r="H560" s="48" t="s">
        <v>43</v>
      </c>
      <c r="I560" s="35"/>
      <c r="J560" s="56">
        <v>0</v>
      </c>
      <c r="K560" s="49">
        <f>_xlfn.IFNA(VLOOKUP($I560,'ประกาศราคาZ-Makro'!$A:$K,4,FALSE),0)</f>
        <v>0</v>
      </c>
      <c r="L560" s="47">
        <v>35</v>
      </c>
      <c r="M560" s="36">
        <v>39</v>
      </c>
      <c r="N560" s="50">
        <f t="shared" si="1472"/>
        <v>4</v>
      </c>
      <c r="O560" s="49">
        <f>_xlfn.IFNA(VLOOKUP($I560,'ประกาศราคาZ-Makro'!$A:$K,5,FALSE),0)</f>
        <v>0</v>
      </c>
      <c r="P560" s="47">
        <v>0</v>
      </c>
      <c r="Q560" s="36">
        <v>0</v>
      </c>
      <c r="R560" s="50">
        <f t="shared" si="1489"/>
        <v>0</v>
      </c>
      <c r="S560" s="49">
        <f>_xlfn.IFNA(VLOOKUP($I560,'ประกาศราคาZ-Makro'!$A:$K,6,FALSE),0)</f>
        <v>0</v>
      </c>
      <c r="T560" s="47">
        <v>0</v>
      </c>
      <c r="U560" s="36">
        <v>0</v>
      </c>
      <c r="V560" s="50">
        <f t="shared" si="1518"/>
        <v>0</v>
      </c>
      <c r="W560" s="49">
        <f>_xlfn.IFNA(VLOOKUP($I560,'ประกาศราคาZ-Makro'!$A:$K,7,FALSE),0)</f>
        <v>0</v>
      </c>
      <c r="X560" s="47">
        <v>0</v>
      </c>
      <c r="Y560" s="36">
        <v>0</v>
      </c>
      <c r="Z560" s="50">
        <f t="shared" si="1486"/>
        <v>0</v>
      </c>
      <c r="AA560" s="49">
        <f>_xlfn.IFNA(VLOOKUP($I560,'ประกาศราคาZ-Makro'!$A:$K,8,FALSE),0)</f>
        <v>0</v>
      </c>
      <c r="AB560" s="47">
        <v>0</v>
      </c>
      <c r="AC560" s="36">
        <v>0</v>
      </c>
      <c r="AD560" s="50">
        <f t="shared" si="1487"/>
        <v>0</v>
      </c>
      <c r="AE560" s="49">
        <f>_xlfn.IFNA(VLOOKUP($I560,'ประกาศราคาZ-Makro'!$A:$K,9,FALSE),0)</f>
        <v>0</v>
      </c>
      <c r="AF560" s="47">
        <v>0</v>
      </c>
      <c r="AG560" s="36">
        <v>0</v>
      </c>
      <c r="AH560" s="50">
        <f t="shared" si="1490"/>
        <v>0</v>
      </c>
      <c r="AI560" s="49">
        <f>_xlfn.IFNA(VLOOKUP($I560,'ประกาศราคาZ-Makro'!$A:$K,9,FALSE),0)</f>
        <v>0</v>
      </c>
      <c r="AJ560" s="47"/>
      <c r="AK560" s="36"/>
      <c r="AL560" s="50">
        <f t="shared" ref="AL560:AL571" si="1600">IFERROR(IF(AK560=0,0,AK560-AJ560),0)</f>
        <v>0</v>
      </c>
      <c r="AM560" s="49">
        <f>_xlfn.IFNA(VLOOKUP($I560,'ประกาศราคาZ-Makro'!$A:$K,10,FALSE),0)</f>
        <v>0</v>
      </c>
      <c r="AN560" s="47">
        <v>27</v>
      </c>
      <c r="AO560" s="36">
        <v>27</v>
      </c>
      <c r="AP560" s="72">
        <f t="shared" si="1565"/>
        <v>0</v>
      </c>
      <c r="AQ560" s="49">
        <f>_xlfn.IFNA(VLOOKUP($I560,'ประกาศราคาZ-Makro'!$A:$K,11,FALSE),0)</f>
        <v>0</v>
      </c>
      <c r="AR560" s="47">
        <v>0</v>
      </c>
      <c r="AS560" s="36">
        <v>0</v>
      </c>
      <c r="AT560" s="50">
        <f t="shared" si="1491"/>
        <v>0</v>
      </c>
      <c r="AU560" s="49">
        <f>_xlfn.IFNA(VLOOKUP($I560,'ประกาศราคาZ-Makro'!$A:$L,12,FALSE),0)</f>
        <v>0</v>
      </c>
      <c r="AV560" s="47">
        <v>29</v>
      </c>
      <c r="AW560" s="36">
        <v>29</v>
      </c>
      <c r="AX560" s="50">
        <f t="shared" si="1460"/>
        <v>0</v>
      </c>
      <c r="AY560" s="49">
        <f>_xlfn.IFNA(VLOOKUP($I560,'ประกาศราคาZ-Makro'!$A:$M,13,FALSE),0)</f>
        <v>0</v>
      </c>
      <c r="AZ560" s="47">
        <v>29</v>
      </c>
      <c r="BA560" s="36">
        <v>29</v>
      </c>
      <c r="BB560" s="50">
        <f t="shared" ref="BB560:BB654" si="1601">IFERROR(IF(BA560=0,0,BA560-AZ560),0)</f>
        <v>0</v>
      </c>
      <c r="BC560" s="76"/>
      <c r="BD560" s="2"/>
    </row>
    <row r="561" spans="1:56" x14ac:dyDescent="0.4">
      <c r="A561" s="2" t="s">
        <v>1038</v>
      </c>
      <c r="B561" s="2" t="s">
        <v>1035</v>
      </c>
      <c r="C561" s="2" t="s">
        <v>1049</v>
      </c>
      <c r="D561" s="2" t="s">
        <v>1055</v>
      </c>
      <c r="E561" s="45" t="s">
        <v>1451</v>
      </c>
      <c r="F561" s="46"/>
      <c r="G561" s="42" t="s">
        <v>1452</v>
      </c>
      <c r="H561" s="48" t="s">
        <v>43</v>
      </c>
      <c r="I561" s="35"/>
      <c r="J561" s="56">
        <v>0</v>
      </c>
      <c r="K561" s="49">
        <f>_xlfn.IFNA(VLOOKUP($I561,'ประกาศราคาZ-Makro'!$A:$K,4,FALSE),0)</f>
        <v>0</v>
      </c>
      <c r="L561" s="47">
        <v>0</v>
      </c>
      <c r="M561" s="36">
        <v>0</v>
      </c>
      <c r="N561" s="50">
        <f t="shared" ref="N561" si="1602">IFERROR(IF(M561=0,0,M561-L561),0)</f>
        <v>0</v>
      </c>
      <c r="O561" s="49">
        <f>_xlfn.IFNA(VLOOKUP($I561,'ประกาศราคาZ-Makro'!$A:$K,5,FALSE),0)</f>
        <v>0</v>
      </c>
      <c r="P561" s="47">
        <v>0</v>
      </c>
      <c r="Q561" s="36">
        <v>0</v>
      </c>
      <c r="R561" s="50">
        <f t="shared" ref="R561" si="1603">IFERROR(IF(Q561=0,0,Q561-P561),0)</f>
        <v>0</v>
      </c>
      <c r="S561" s="49">
        <f>_xlfn.IFNA(VLOOKUP($I561,'ประกาศราคาZ-Makro'!$A:$K,6,FALSE),0)</f>
        <v>0</v>
      </c>
      <c r="T561" s="47">
        <v>0</v>
      </c>
      <c r="U561" s="36">
        <v>0</v>
      </c>
      <c r="V561" s="50">
        <f t="shared" ref="V561" si="1604">IFERROR(IF(U561=0,0,U561-T561),0)</f>
        <v>0</v>
      </c>
      <c r="W561" s="49">
        <f>_xlfn.IFNA(VLOOKUP($I561,'ประกาศราคาZ-Makro'!$A:$K,7,FALSE),0)</f>
        <v>0</v>
      </c>
      <c r="X561" s="47">
        <v>0</v>
      </c>
      <c r="Y561" s="36">
        <v>0</v>
      </c>
      <c r="Z561" s="50">
        <f t="shared" ref="Z561" si="1605">IFERROR(IF(Y561=0,0,Y561-X561),0)</f>
        <v>0</v>
      </c>
      <c r="AA561" s="49">
        <f>_xlfn.IFNA(VLOOKUP($I561,'ประกาศราคาZ-Makro'!$A:$K,8,FALSE),0)</f>
        <v>0</v>
      </c>
      <c r="AB561" s="47">
        <v>0</v>
      </c>
      <c r="AC561" s="36">
        <v>0</v>
      </c>
      <c r="AD561" s="50">
        <f t="shared" ref="AD561" si="1606">IFERROR(IF(AC561=0,0,AC561-AB561),0)</f>
        <v>0</v>
      </c>
      <c r="AE561" s="49">
        <f>_xlfn.IFNA(VLOOKUP($I561,'ประกาศราคาZ-Makro'!$A:$K,9,FALSE),0)</f>
        <v>0</v>
      </c>
      <c r="AF561" s="47">
        <v>0</v>
      </c>
      <c r="AG561" s="36">
        <v>0</v>
      </c>
      <c r="AH561" s="50">
        <f t="shared" ref="AH561" si="1607">IFERROR(IF(AG561=0,0,AG561-AF561),0)</f>
        <v>0</v>
      </c>
      <c r="AI561" s="49">
        <f>_xlfn.IFNA(VLOOKUP($I561,'ประกาศราคาZ-Makro'!$A:$K,9,FALSE),0)</f>
        <v>0</v>
      </c>
      <c r="AJ561" s="47"/>
      <c r="AK561" s="36"/>
      <c r="AL561" s="50">
        <f t="shared" si="1600"/>
        <v>0</v>
      </c>
      <c r="AM561" s="49">
        <f>_xlfn.IFNA(VLOOKUP($I561,'ประกาศราคาZ-Makro'!$A:$K,10,FALSE),0)</f>
        <v>0</v>
      </c>
      <c r="AN561" s="47">
        <v>27</v>
      </c>
      <c r="AO561" s="36">
        <v>27</v>
      </c>
      <c r="AP561" s="72">
        <f t="shared" si="1565"/>
        <v>0</v>
      </c>
      <c r="AQ561" s="49">
        <f>_xlfn.IFNA(VLOOKUP($I561,'ประกาศราคาZ-Makro'!$A:$K,11,FALSE),0)</f>
        <v>0</v>
      </c>
      <c r="AR561" s="47">
        <v>0</v>
      </c>
      <c r="AS561" s="36">
        <v>0</v>
      </c>
      <c r="AT561" s="50">
        <f t="shared" ref="AT561" si="1608">IFERROR(IF(AS561=0,0,AS561-AR561),0)</f>
        <v>0</v>
      </c>
      <c r="AU561" s="49">
        <f>_xlfn.IFNA(VLOOKUP($I561,'ประกาศราคาZ-Makro'!$A:$L,12,FALSE),0)</f>
        <v>0</v>
      </c>
      <c r="AV561" s="47">
        <v>0</v>
      </c>
      <c r="AW561" s="36">
        <v>0</v>
      </c>
      <c r="AX561" s="50">
        <f t="shared" ref="AX561" si="1609">IFERROR(IF(AW561=0,0,AW561-AV561),0)</f>
        <v>0</v>
      </c>
      <c r="AY561" s="49">
        <f>_xlfn.IFNA(VLOOKUP($I561,'ประกาศราคาZ-Makro'!$A:$M,13,FALSE),0)</f>
        <v>0</v>
      </c>
      <c r="AZ561" s="47">
        <v>0</v>
      </c>
      <c r="BA561" s="36">
        <v>0</v>
      </c>
      <c r="BB561" s="50">
        <f t="shared" si="1601"/>
        <v>0</v>
      </c>
      <c r="BC561" s="76"/>
      <c r="BD561" s="2"/>
    </row>
    <row r="562" spans="1:56" x14ac:dyDescent="0.4">
      <c r="A562" s="2" t="s">
        <v>1038</v>
      </c>
      <c r="B562" s="2" t="s">
        <v>1035</v>
      </c>
      <c r="C562" s="2" t="s">
        <v>1049</v>
      </c>
      <c r="D562" s="2" t="s">
        <v>1055</v>
      </c>
      <c r="E562" s="45" t="s">
        <v>390</v>
      </c>
      <c r="F562" s="46"/>
      <c r="G562" s="37" t="s">
        <v>391</v>
      </c>
      <c r="H562" s="34" t="s">
        <v>43</v>
      </c>
      <c r="I562" s="35"/>
      <c r="J562" s="56">
        <v>0</v>
      </c>
      <c r="K562" s="49">
        <f>_xlfn.IFNA(VLOOKUP($I562,'ประกาศราคาZ-Makro'!$A:$K,4,FALSE),0)</f>
        <v>0</v>
      </c>
      <c r="L562" s="47">
        <v>0</v>
      </c>
      <c r="M562" s="36">
        <v>0</v>
      </c>
      <c r="N562" s="50">
        <f>IFERROR(IF(M562=0,0,M562-L562),0)</f>
        <v>0</v>
      </c>
      <c r="O562" s="49">
        <f>_xlfn.IFNA(VLOOKUP($I562,'ประกาศราคาZ-Makro'!$A:$K,5,FALSE),0)</f>
        <v>0</v>
      </c>
      <c r="P562" s="47">
        <v>0</v>
      </c>
      <c r="Q562" s="36">
        <v>0</v>
      </c>
      <c r="R562" s="50">
        <f>IFERROR(IF(Q562=0,0,Q562-P562),0)</f>
        <v>0</v>
      </c>
      <c r="S562" s="49">
        <f>_xlfn.IFNA(VLOOKUP($I562,'ประกาศราคาZ-Makro'!$A:$K,6,FALSE),0)</f>
        <v>0</v>
      </c>
      <c r="T562" s="47">
        <v>0</v>
      </c>
      <c r="U562" s="36">
        <v>0</v>
      </c>
      <c r="V562" s="50">
        <f>IFERROR(IF(U562=0,0,U562-T562),0)</f>
        <v>0</v>
      </c>
      <c r="W562" s="49">
        <f>_xlfn.IFNA(VLOOKUP($I562,'ประกาศราคาZ-Makro'!$A:$K,7,FALSE),0)</f>
        <v>0</v>
      </c>
      <c r="X562" s="47">
        <v>0</v>
      </c>
      <c r="Y562" s="36">
        <v>0</v>
      </c>
      <c r="Z562" s="50">
        <f>IFERROR(IF(Y562=0,0,Y562-X562),0)</f>
        <v>0</v>
      </c>
      <c r="AA562" s="49">
        <f>_xlfn.IFNA(VLOOKUP($I562,'ประกาศราคาZ-Makro'!$A:$K,8,FALSE),0)</f>
        <v>0</v>
      </c>
      <c r="AB562" s="47">
        <v>0</v>
      </c>
      <c r="AC562" s="36">
        <v>0</v>
      </c>
      <c r="AD562" s="50">
        <f>IFERROR(IF(AC562=0,0,AC562-AB562),0)</f>
        <v>0</v>
      </c>
      <c r="AE562" s="49">
        <f>_xlfn.IFNA(VLOOKUP($I562,'ประกาศราคาZ-Makro'!$A:$K,9,FALSE),0)</f>
        <v>0</v>
      </c>
      <c r="AF562" s="47">
        <v>0</v>
      </c>
      <c r="AG562" s="36">
        <v>0</v>
      </c>
      <c r="AH562" s="50">
        <f>IFERROR(IF(AG562=0,0,AG562-AF562),0)</f>
        <v>0</v>
      </c>
      <c r="AI562" s="49">
        <f>_xlfn.IFNA(VLOOKUP($I562,'ประกาศราคาZ-Makro'!$A:$K,9,FALSE),0)</f>
        <v>0</v>
      </c>
      <c r="AJ562" s="47"/>
      <c r="AK562" s="36"/>
      <c r="AL562" s="50">
        <f>IFERROR(IF(AK562=0,0,AK562-AJ562),0)</f>
        <v>0</v>
      </c>
      <c r="AM562" s="49">
        <f>_xlfn.IFNA(VLOOKUP($I562,'ประกาศราคาZ-Makro'!$A:$K,10,FALSE),0)</f>
        <v>0</v>
      </c>
      <c r="AN562" s="47">
        <v>0</v>
      </c>
      <c r="AO562" s="36">
        <v>0</v>
      </c>
      <c r="AP562" s="72">
        <f>IFERROR(IF(AO562=0,0,AO562-AN562),0)</f>
        <v>0</v>
      </c>
      <c r="AQ562" s="49">
        <f>_xlfn.IFNA(VLOOKUP($I562,'ประกาศราคาZ-Makro'!$A:$K,11,FALSE),0)</f>
        <v>0</v>
      </c>
      <c r="AR562" s="47">
        <v>0</v>
      </c>
      <c r="AS562" s="36">
        <v>0</v>
      </c>
      <c r="AT562" s="50">
        <f>IFERROR(IF(AS562=0,0,AS562-AR562),0)</f>
        <v>0</v>
      </c>
      <c r="AU562" s="49">
        <f>_xlfn.IFNA(VLOOKUP($I562,'ประกาศราคาZ-Makro'!$A:$L,12,FALSE),0)</f>
        <v>0</v>
      </c>
      <c r="AV562" s="47">
        <v>0</v>
      </c>
      <c r="AW562" s="36">
        <v>0</v>
      </c>
      <c r="AX562" s="50">
        <f>IFERROR(IF(AW562=0,0,AW562-AV562),0)</f>
        <v>0</v>
      </c>
      <c r="AY562" s="49">
        <f>_xlfn.IFNA(VLOOKUP($I562,'ประกาศราคาZ-Makro'!$A:$M,13,FALSE),0)</f>
        <v>0</v>
      </c>
      <c r="AZ562" s="47">
        <v>0</v>
      </c>
      <c r="BA562" s="36">
        <v>0</v>
      </c>
      <c r="BB562" s="50">
        <f>IFERROR(IF(BA562=0,0,BA562-AZ562),0)</f>
        <v>0</v>
      </c>
      <c r="BC562" s="76"/>
      <c r="BD562" s="2"/>
    </row>
    <row r="563" spans="1:56" x14ac:dyDescent="0.4">
      <c r="A563" s="2" t="s">
        <v>1038</v>
      </c>
      <c r="B563" s="2" t="s">
        <v>1035</v>
      </c>
      <c r="C563" s="2" t="s">
        <v>1049</v>
      </c>
      <c r="D563" s="2" t="s">
        <v>1055</v>
      </c>
      <c r="E563" s="46" t="s">
        <v>902</v>
      </c>
      <c r="F563" s="46"/>
      <c r="G563" s="42" t="s">
        <v>903</v>
      </c>
      <c r="H563" s="48" t="s">
        <v>43</v>
      </c>
      <c r="I563" s="35"/>
      <c r="J563" s="56">
        <v>0</v>
      </c>
      <c r="K563" s="49">
        <f>_xlfn.IFNA(VLOOKUP($I563,'ประกาศราคาZ-Makro'!$A:$K,4,FALSE),0)</f>
        <v>0</v>
      </c>
      <c r="L563" s="47">
        <v>0</v>
      </c>
      <c r="M563" s="36">
        <v>0</v>
      </c>
      <c r="N563" s="50">
        <f t="shared" si="1472"/>
        <v>0</v>
      </c>
      <c r="O563" s="49">
        <f>_xlfn.IFNA(VLOOKUP($I563,'ประกาศราคาZ-Makro'!$A:$K,5,FALSE),0)</f>
        <v>0</v>
      </c>
      <c r="P563" s="47">
        <v>0</v>
      </c>
      <c r="Q563" s="36">
        <v>0</v>
      </c>
      <c r="R563" s="50">
        <f t="shared" si="1489"/>
        <v>0</v>
      </c>
      <c r="S563" s="49">
        <f>_xlfn.IFNA(VLOOKUP($I563,'ประกาศราคาZ-Makro'!$A:$K,6,FALSE),0)</f>
        <v>0</v>
      </c>
      <c r="T563" s="47">
        <v>0</v>
      </c>
      <c r="U563" s="36">
        <v>0</v>
      </c>
      <c r="V563" s="50">
        <f t="shared" si="1518"/>
        <v>0</v>
      </c>
      <c r="W563" s="49">
        <f>_xlfn.IFNA(VLOOKUP($I563,'ประกาศราคาZ-Makro'!$A:$K,7,FALSE),0)</f>
        <v>0</v>
      </c>
      <c r="X563" s="47">
        <v>0</v>
      </c>
      <c r="Y563" s="36">
        <v>0</v>
      </c>
      <c r="Z563" s="50">
        <f t="shared" si="1486"/>
        <v>0</v>
      </c>
      <c r="AA563" s="49">
        <f>_xlfn.IFNA(VLOOKUP($I563,'ประกาศราคาZ-Makro'!$A:$K,8,FALSE),0)</f>
        <v>0</v>
      </c>
      <c r="AB563" s="47">
        <v>0</v>
      </c>
      <c r="AC563" s="36">
        <v>0</v>
      </c>
      <c r="AD563" s="50">
        <f t="shared" si="1487"/>
        <v>0</v>
      </c>
      <c r="AE563" s="49">
        <f>_xlfn.IFNA(VLOOKUP($I563,'ประกาศราคาZ-Makro'!$A:$K,9,FALSE),0)</f>
        <v>0</v>
      </c>
      <c r="AF563" s="47">
        <v>22</v>
      </c>
      <c r="AG563" s="36">
        <v>22</v>
      </c>
      <c r="AH563" s="50">
        <f t="shared" si="1490"/>
        <v>0</v>
      </c>
      <c r="AI563" s="49">
        <f>_xlfn.IFNA(VLOOKUP($I563,'ประกาศราคาZ-Makro'!$A:$K,9,FALSE),0)</f>
        <v>0</v>
      </c>
      <c r="AJ563" s="47"/>
      <c r="AK563" s="36"/>
      <c r="AL563" s="50">
        <f t="shared" si="1600"/>
        <v>0</v>
      </c>
      <c r="AM563" s="49">
        <f>_xlfn.IFNA(VLOOKUP($I563,'ประกาศราคาZ-Makro'!$A:$K,10,FALSE),0)</f>
        <v>0</v>
      </c>
      <c r="AN563" s="47">
        <v>0</v>
      </c>
      <c r="AO563" s="36">
        <v>0</v>
      </c>
      <c r="AP563" s="72">
        <f t="shared" si="1565"/>
        <v>0</v>
      </c>
      <c r="AQ563" s="49">
        <f>_xlfn.IFNA(VLOOKUP($I563,'ประกาศราคาZ-Makro'!$A:$K,11,FALSE),0)</f>
        <v>0</v>
      </c>
      <c r="AR563" s="47">
        <v>0</v>
      </c>
      <c r="AS563" s="36">
        <v>0</v>
      </c>
      <c r="AT563" s="50">
        <f t="shared" si="1491"/>
        <v>0</v>
      </c>
      <c r="AU563" s="49">
        <f>_xlfn.IFNA(VLOOKUP($I563,'ประกาศราคาZ-Makro'!$A:$L,12,FALSE),0)</f>
        <v>0</v>
      </c>
      <c r="AV563" s="47">
        <v>0</v>
      </c>
      <c r="AW563" s="36">
        <v>0</v>
      </c>
      <c r="AX563" s="50">
        <f t="shared" si="1460"/>
        <v>0</v>
      </c>
      <c r="AY563" s="49">
        <f>_xlfn.IFNA(VLOOKUP($I563,'ประกาศราคาZ-Makro'!$A:$M,13,FALSE),0)</f>
        <v>0</v>
      </c>
      <c r="AZ563" s="47">
        <v>0</v>
      </c>
      <c r="BA563" s="36">
        <v>0</v>
      </c>
      <c r="BB563" s="50">
        <f t="shared" si="1601"/>
        <v>0</v>
      </c>
      <c r="BC563" s="76"/>
      <c r="BD563" s="2"/>
    </row>
    <row r="564" spans="1:56" x14ac:dyDescent="0.4">
      <c r="A564" s="2" t="s">
        <v>1038</v>
      </c>
      <c r="B564" s="2" t="s">
        <v>1035</v>
      </c>
      <c r="C564" s="2" t="s">
        <v>1049</v>
      </c>
      <c r="D564" s="2" t="s">
        <v>1050</v>
      </c>
      <c r="E564" s="45" t="s">
        <v>319</v>
      </c>
      <c r="F564" s="46" t="s">
        <v>317</v>
      </c>
      <c r="G564" s="41" t="s">
        <v>320</v>
      </c>
      <c r="H564" s="34" t="s">
        <v>43</v>
      </c>
      <c r="I564" s="35"/>
      <c r="J564" s="56">
        <v>0</v>
      </c>
      <c r="K564" s="49">
        <f>_xlfn.IFNA(VLOOKUP($I564,'ประกาศราคาZ-Makro'!$A:$K,4,FALSE),0)</f>
        <v>0</v>
      </c>
      <c r="L564" s="47">
        <v>58</v>
      </c>
      <c r="M564" s="59">
        <v>58</v>
      </c>
      <c r="N564" s="50">
        <f t="shared" si="1472"/>
        <v>0</v>
      </c>
      <c r="O564" s="49">
        <f>_xlfn.IFNA(VLOOKUP($I564,'ประกาศราคาZ-Makro'!$A:$K,5,FALSE),0)</f>
        <v>0</v>
      </c>
      <c r="P564" s="47">
        <v>59</v>
      </c>
      <c r="Q564" s="59">
        <v>61</v>
      </c>
      <c r="R564" s="50">
        <f t="shared" si="1489"/>
        <v>2</v>
      </c>
      <c r="S564" s="49">
        <f>_xlfn.IFNA(VLOOKUP($I564,'ประกาศราคาZ-Makro'!$A:$K,6,FALSE),0)</f>
        <v>0</v>
      </c>
      <c r="T564" s="47">
        <v>60</v>
      </c>
      <c r="U564" s="59">
        <v>61</v>
      </c>
      <c r="V564" s="50">
        <f t="shared" si="1518"/>
        <v>1</v>
      </c>
      <c r="W564" s="49">
        <f>_xlfn.IFNA(VLOOKUP($I564,'ประกาศราคาZ-Makro'!$A:$K,7,FALSE),0)</f>
        <v>0</v>
      </c>
      <c r="X564" s="47">
        <v>65</v>
      </c>
      <c r="Y564" s="59">
        <v>65</v>
      </c>
      <c r="Z564" s="50">
        <f t="shared" si="1486"/>
        <v>0</v>
      </c>
      <c r="AA564" s="49">
        <f>_xlfn.IFNA(VLOOKUP($I564,'ประกาศราคาZ-Makro'!$A:$K,8,FALSE),0)</f>
        <v>0</v>
      </c>
      <c r="AB564" s="47">
        <v>65</v>
      </c>
      <c r="AC564" s="59">
        <v>65</v>
      </c>
      <c r="AD564" s="50">
        <f t="shared" si="1487"/>
        <v>0</v>
      </c>
      <c r="AE564" s="49">
        <f>_xlfn.IFNA(VLOOKUP($I564,'ประกาศราคาZ-Makro'!$A:$K,9,FALSE),0)</f>
        <v>0</v>
      </c>
      <c r="AF564" s="47">
        <v>68</v>
      </c>
      <c r="AG564" s="59">
        <v>73</v>
      </c>
      <c r="AH564" s="50">
        <f t="shared" si="1490"/>
        <v>5</v>
      </c>
      <c r="AI564" s="49">
        <f>_xlfn.IFNA(VLOOKUP($I564,'ประกาศราคาZ-Makro'!$A:$K,9,FALSE),0)</f>
        <v>0</v>
      </c>
      <c r="AJ564" s="47"/>
      <c r="AK564" s="59"/>
      <c r="AL564" s="50">
        <f t="shared" si="1600"/>
        <v>0</v>
      </c>
      <c r="AM564" s="49">
        <f>_xlfn.IFNA(VLOOKUP($I564,'ประกาศราคาZ-Makro'!$A:$K,10,FALSE),0)</f>
        <v>0</v>
      </c>
      <c r="AN564" s="47">
        <v>63</v>
      </c>
      <c r="AO564" s="36">
        <v>68</v>
      </c>
      <c r="AP564" s="72">
        <f t="shared" si="1565"/>
        <v>5</v>
      </c>
      <c r="AQ564" s="49">
        <f>_xlfn.IFNA(VLOOKUP($I564,'ประกาศราคาZ-Makro'!$A:$K,11,FALSE),0)</f>
        <v>0</v>
      </c>
      <c r="AR564" s="47">
        <v>61</v>
      </c>
      <c r="AS564" s="59">
        <v>65</v>
      </c>
      <c r="AT564" s="50">
        <f t="shared" si="1491"/>
        <v>4</v>
      </c>
      <c r="AU564" s="49">
        <f>_xlfn.IFNA(VLOOKUP($I564,'ประกาศราคาZ-Makro'!$A:$L,12,FALSE),0)</f>
        <v>0</v>
      </c>
      <c r="AV564" s="47">
        <v>60</v>
      </c>
      <c r="AW564" s="59">
        <v>61</v>
      </c>
      <c r="AX564" s="50">
        <f t="shared" si="1460"/>
        <v>1</v>
      </c>
      <c r="AY564" s="49">
        <f>_xlfn.IFNA(VLOOKUP($I564,'ประกาศราคาZ-Makro'!$A:$M,13,FALSE),0)</f>
        <v>0</v>
      </c>
      <c r="AZ564" s="47">
        <v>60</v>
      </c>
      <c r="BA564" s="59">
        <v>61</v>
      </c>
      <c r="BB564" s="50">
        <f t="shared" si="1601"/>
        <v>1</v>
      </c>
      <c r="BC564" s="76"/>
    </row>
    <row r="565" spans="1:56" x14ac:dyDescent="0.4">
      <c r="A565" s="2" t="s">
        <v>1038</v>
      </c>
      <c r="B565" s="2" t="s">
        <v>1035</v>
      </c>
      <c r="C565" s="2" t="s">
        <v>1049</v>
      </c>
      <c r="D565" s="2" t="s">
        <v>1050</v>
      </c>
      <c r="E565" s="45" t="s">
        <v>1126</v>
      </c>
      <c r="F565" s="46" t="s">
        <v>317</v>
      </c>
      <c r="G565" s="42" t="s">
        <v>1118</v>
      </c>
      <c r="H565" s="34" t="s">
        <v>43</v>
      </c>
      <c r="I565" s="35"/>
      <c r="J565" s="56">
        <v>0</v>
      </c>
      <c r="K565" s="49">
        <f>_xlfn.IFNA(VLOOKUP($I565,'ประกาศราคาZ-Makro'!$A:$K,4,FALSE),0)</f>
        <v>0</v>
      </c>
      <c r="L565" s="47">
        <v>58</v>
      </c>
      <c r="M565" s="59">
        <v>58</v>
      </c>
      <c r="N565" s="50">
        <f t="shared" ref="N565" si="1610">IFERROR(IF(M565=0,0,M565-L565),0)</f>
        <v>0</v>
      </c>
      <c r="O565" s="49">
        <f>_xlfn.IFNA(VLOOKUP($I565,'ประกาศราคาZ-Makro'!$A:$K,5,FALSE),0)</f>
        <v>0</v>
      </c>
      <c r="P565" s="47">
        <v>0</v>
      </c>
      <c r="Q565" s="59">
        <v>0</v>
      </c>
      <c r="R565" s="50">
        <f t="shared" ref="R565" si="1611">IFERROR(IF(Q565=0,0,Q565-P565),0)</f>
        <v>0</v>
      </c>
      <c r="S565" s="49">
        <f>_xlfn.IFNA(VLOOKUP($I565,'ประกาศราคาZ-Makro'!$A:$K,6,FALSE),0)</f>
        <v>0</v>
      </c>
      <c r="T565" s="47">
        <v>0</v>
      </c>
      <c r="U565" s="59">
        <v>0</v>
      </c>
      <c r="V565" s="50">
        <f t="shared" ref="V565" si="1612">IFERROR(IF(U565=0,0,U565-T565),0)</f>
        <v>0</v>
      </c>
      <c r="W565" s="49">
        <f>_xlfn.IFNA(VLOOKUP($I565,'ประกาศราคาZ-Makro'!$A:$K,7,FALSE),0)</f>
        <v>0</v>
      </c>
      <c r="X565" s="47">
        <v>0</v>
      </c>
      <c r="Y565" s="59">
        <v>0</v>
      </c>
      <c r="Z565" s="50">
        <f t="shared" ref="Z565" si="1613">IFERROR(IF(Y565=0,0,Y565-X565),0)</f>
        <v>0</v>
      </c>
      <c r="AA565" s="49">
        <f>_xlfn.IFNA(VLOOKUP($I565,'ประกาศราคาZ-Makro'!$A:$K,8,FALSE),0)</f>
        <v>0</v>
      </c>
      <c r="AB565" s="47">
        <v>0</v>
      </c>
      <c r="AC565" s="59">
        <v>0</v>
      </c>
      <c r="AD565" s="50">
        <f t="shared" si="1487"/>
        <v>0</v>
      </c>
      <c r="AE565" s="49">
        <f>_xlfn.IFNA(VLOOKUP($I565,'ประกาศราคาZ-Makro'!$A:$K,9,FALSE),0)</f>
        <v>0</v>
      </c>
      <c r="AF565" s="47">
        <v>0</v>
      </c>
      <c r="AG565" s="59">
        <v>0</v>
      </c>
      <c r="AH565" s="50">
        <f t="shared" ref="AH565" si="1614">IFERROR(IF(AG565=0,0,AG565-AF565),0)</f>
        <v>0</v>
      </c>
      <c r="AI565" s="49">
        <f>_xlfn.IFNA(VLOOKUP($I565,'ประกาศราคาZ-Makro'!$A:$K,9,FALSE),0)</f>
        <v>0</v>
      </c>
      <c r="AJ565" s="47"/>
      <c r="AK565" s="59"/>
      <c r="AL565" s="50">
        <f t="shared" si="1600"/>
        <v>0</v>
      </c>
      <c r="AM565" s="49">
        <f>_xlfn.IFNA(VLOOKUP($I565,'ประกาศราคาZ-Makro'!$A:$K,10,FALSE),0)</f>
        <v>0</v>
      </c>
      <c r="AN565" s="47">
        <v>63</v>
      </c>
      <c r="AO565" s="36">
        <v>63</v>
      </c>
      <c r="AP565" s="72">
        <f t="shared" si="1565"/>
        <v>0</v>
      </c>
      <c r="AQ565" s="49">
        <f>_xlfn.IFNA(VLOOKUP($I565,'ประกาศราคาZ-Makro'!$A:$K,11,FALSE),0)</f>
        <v>0</v>
      </c>
      <c r="AR565" s="47">
        <v>51</v>
      </c>
      <c r="AS565" s="59">
        <v>56</v>
      </c>
      <c r="AT565" s="50">
        <f t="shared" ref="AT565" si="1615">IFERROR(IF(AS565=0,0,AS565-AR565),0)</f>
        <v>5</v>
      </c>
      <c r="AU565" s="49">
        <f>_xlfn.IFNA(VLOOKUP($I565,'ประกาศราคาZ-Makro'!$A:$L,12,FALSE),0)</f>
        <v>0</v>
      </c>
      <c r="AV565" s="47">
        <v>0</v>
      </c>
      <c r="AW565" s="59">
        <v>0</v>
      </c>
      <c r="AX565" s="50">
        <f t="shared" si="1460"/>
        <v>0</v>
      </c>
      <c r="AY565" s="49">
        <f>_xlfn.IFNA(VLOOKUP($I565,'ประกาศราคาZ-Makro'!$A:$M,13,FALSE),0)</f>
        <v>0</v>
      </c>
      <c r="AZ565" s="47">
        <v>0</v>
      </c>
      <c r="BA565" s="59">
        <v>0</v>
      </c>
      <c r="BB565" s="50">
        <f t="shared" si="1601"/>
        <v>0</v>
      </c>
      <c r="BC565" s="76"/>
      <c r="BD565" s="2"/>
    </row>
    <row r="566" spans="1:56" x14ac:dyDescent="0.4">
      <c r="A566" s="2" t="s">
        <v>1038</v>
      </c>
      <c r="B566" s="2" t="s">
        <v>1035</v>
      </c>
      <c r="C566" s="2" t="s">
        <v>1049</v>
      </c>
      <c r="D566" s="2" t="s">
        <v>1050</v>
      </c>
      <c r="E566" s="45" t="s">
        <v>321</v>
      </c>
      <c r="F566" s="46" t="s">
        <v>317</v>
      </c>
      <c r="G566" s="42" t="s">
        <v>322</v>
      </c>
      <c r="H566" s="34" t="s">
        <v>43</v>
      </c>
      <c r="I566" s="35"/>
      <c r="J566" s="56">
        <v>0</v>
      </c>
      <c r="K566" s="49">
        <f>_xlfn.IFNA(VLOOKUP($I566,'ประกาศราคาZ-Makro'!$A:$K,4,FALSE),0)</f>
        <v>0</v>
      </c>
      <c r="L566" s="47">
        <v>0</v>
      </c>
      <c r="M566" s="59">
        <v>0</v>
      </c>
      <c r="N566" s="50">
        <f t="shared" si="1472"/>
        <v>0</v>
      </c>
      <c r="O566" s="49">
        <f>_xlfn.IFNA(VLOOKUP($I566,'ประกาศราคาZ-Makro'!$A:$K,5,FALSE),0)</f>
        <v>0</v>
      </c>
      <c r="P566" s="47">
        <v>0</v>
      </c>
      <c r="Q566" s="59">
        <v>0</v>
      </c>
      <c r="R566" s="50">
        <f t="shared" si="1489"/>
        <v>0</v>
      </c>
      <c r="S566" s="49">
        <f>_xlfn.IFNA(VLOOKUP($I566,'ประกาศราคาZ-Makro'!$A:$K,6,FALSE),0)</f>
        <v>0</v>
      </c>
      <c r="T566" s="47">
        <v>0</v>
      </c>
      <c r="U566" s="59">
        <v>0</v>
      </c>
      <c r="V566" s="50">
        <f t="shared" si="1518"/>
        <v>0</v>
      </c>
      <c r="W566" s="49">
        <f>_xlfn.IFNA(VLOOKUP($I566,'ประกาศราคาZ-Makro'!$A:$K,7,FALSE),0)</f>
        <v>0</v>
      </c>
      <c r="X566" s="47">
        <v>0</v>
      </c>
      <c r="Y566" s="59">
        <v>0</v>
      </c>
      <c r="Z566" s="50">
        <f t="shared" si="1486"/>
        <v>0</v>
      </c>
      <c r="AA566" s="49">
        <f>_xlfn.IFNA(VLOOKUP($I566,'ประกาศราคาZ-Makro'!$A:$K,8,FALSE),0)</f>
        <v>0</v>
      </c>
      <c r="AB566" s="47">
        <v>0</v>
      </c>
      <c r="AC566" s="59">
        <v>0</v>
      </c>
      <c r="AD566" s="50">
        <f t="shared" si="1487"/>
        <v>0</v>
      </c>
      <c r="AE566" s="49">
        <f>_xlfn.IFNA(VLOOKUP($I566,'ประกาศราคาZ-Makro'!$A:$K,9,FALSE),0)</f>
        <v>0</v>
      </c>
      <c r="AF566" s="47">
        <v>0</v>
      </c>
      <c r="AG566" s="59">
        <v>0</v>
      </c>
      <c r="AH566" s="50">
        <f t="shared" si="1490"/>
        <v>0</v>
      </c>
      <c r="AI566" s="49">
        <f>_xlfn.IFNA(VLOOKUP($I566,'ประกาศราคาZ-Makro'!$A:$K,9,FALSE),0)</f>
        <v>0</v>
      </c>
      <c r="AJ566" s="47"/>
      <c r="AK566" s="59"/>
      <c r="AL566" s="50">
        <f t="shared" si="1600"/>
        <v>0</v>
      </c>
      <c r="AM566" s="49">
        <f>_xlfn.IFNA(VLOOKUP($I566,'ประกาศราคาZ-Makro'!$A:$K,10,FALSE),0)</f>
        <v>0</v>
      </c>
      <c r="AN566" s="47">
        <v>0</v>
      </c>
      <c r="AO566" s="36">
        <v>0</v>
      </c>
      <c r="AP566" s="72">
        <f t="shared" si="1565"/>
        <v>0</v>
      </c>
      <c r="AQ566" s="49">
        <f>_xlfn.IFNA(VLOOKUP($I566,'ประกาศราคาZ-Makro'!$A:$K,11,FALSE),0)</f>
        <v>0</v>
      </c>
      <c r="AR566" s="47">
        <v>0</v>
      </c>
      <c r="AS566" s="59">
        <v>0</v>
      </c>
      <c r="AT566" s="50">
        <f t="shared" si="1491"/>
        <v>0</v>
      </c>
      <c r="AU566" s="49">
        <f>_xlfn.IFNA(VLOOKUP($I566,'ประกาศราคาZ-Makro'!$A:$L,12,FALSE),0)</f>
        <v>0</v>
      </c>
      <c r="AV566" s="47">
        <v>0</v>
      </c>
      <c r="AW566" s="59">
        <v>0</v>
      </c>
      <c r="AX566" s="50">
        <f t="shared" si="1460"/>
        <v>0</v>
      </c>
      <c r="AY566" s="49">
        <f>_xlfn.IFNA(VLOOKUP($I566,'ประกาศราคาZ-Makro'!$A:$M,13,FALSE),0)</f>
        <v>0</v>
      </c>
      <c r="AZ566" s="47">
        <v>0</v>
      </c>
      <c r="BA566" s="59">
        <v>0</v>
      </c>
      <c r="BB566" s="50">
        <f t="shared" si="1601"/>
        <v>0</v>
      </c>
      <c r="BC566" s="76"/>
      <c r="BD566" s="2"/>
    </row>
    <row r="567" spans="1:56" x14ac:dyDescent="0.4">
      <c r="A567" s="2" t="s">
        <v>1038</v>
      </c>
      <c r="B567" s="2" t="s">
        <v>1035</v>
      </c>
      <c r="C567" s="2" t="s">
        <v>1049</v>
      </c>
      <c r="D567" s="2" t="s">
        <v>1050</v>
      </c>
      <c r="E567" s="45" t="s">
        <v>323</v>
      </c>
      <c r="F567" s="73" t="s">
        <v>317</v>
      </c>
      <c r="G567" s="42" t="s">
        <v>324</v>
      </c>
      <c r="H567" s="48" t="s">
        <v>43</v>
      </c>
      <c r="I567" s="35"/>
      <c r="J567" s="56">
        <v>0</v>
      </c>
      <c r="K567" s="49">
        <f>_xlfn.IFNA(VLOOKUP($I567,'ประกาศราคาZ-Makro'!$A:$K,4,FALSE),0)</f>
        <v>0</v>
      </c>
      <c r="L567" s="47">
        <v>58</v>
      </c>
      <c r="M567" s="36">
        <v>58</v>
      </c>
      <c r="N567" s="50">
        <f t="shared" si="1472"/>
        <v>0</v>
      </c>
      <c r="O567" s="49">
        <f>_xlfn.IFNA(VLOOKUP($I567,'ประกาศราคาZ-Makro'!$A:$K,5,FALSE),0)</f>
        <v>0</v>
      </c>
      <c r="P567" s="47">
        <v>59</v>
      </c>
      <c r="Q567" s="36">
        <v>61</v>
      </c>
      <c r="R567" s="50">
        <f t="shared" si="1489"/>
        <v>2</v>
      </c>
      <c r="S567" s="49">
        <f>_xlfn.IFNA(VLOOKUP($I567,'ประกาศราคาZ-Makro'!$A:$K,6,FALSE),0)</f>
        <v>0</v>
      </c>
      <c r="T567" s="47">
        <v>0</v>
      </c>
      <c r="U567" s="36">
        <v>0</v>
      </c>
      <c r="V567" s="50">
        <f t="shared" si="1518"/>
        <v>0</v>
      </c>
      <c r="W567" s="49">
        <f>_xlfn.IFNA(VLOOKUP($I567,'ประกาศราคาZ-Makro'!$A:$K,7,FALSE),0)</f>
        <v>0</v>
      </c>
      <c r="X567" s="47">
        <v>0</v>
      </c>
      <c r="Y567" s="36">
        <v>0</v>
      </c>
      <c r="Z567" s="50">
        <f t="shared" si="1486"/>
        <v>0</v>
      </c>
      <c r="AA567" s="49">
        <f>_xlfn.IFNA(VLOOKUP($I567,'ประกาศราคาZ-Makro'!$A:$K,8,FALSE),0)</f>
        <v>0</v>
      </c>
      <c r="AB567" s="47">
        <v>0</v>
      </c>
      <c r="AC567" s="36">
        <v>0</v>
      </c>
      <c r="AD567" s="50">
        <f t="shared" si="1487"/>
        <v>0</v>
      </c>
      <c r="AE567" s="49">
        <f>_xlfn.IFNA(VLOOKUP($I567,'ประกาศราคาZ-Makro'!$A:$K,9,FALSE),0)</f>
        <v>0</v>
      </c>
      <c r="AF567" s="47">
        <v>47</v>
      </c>
      <c r="AG567" s="36">
        <v>47</v>
      </c>
      <c r="AH567" s="50">
        <f t="shared" si="1490"/>
        <v>0</v>
      </c>
      <c r="AI567" s="49">
        <f>_xlfn.IFNA(VLOOKUP($I567,'ประกาศราคาZ-Makro'!$A:$K,9,FALSE),0)</f>
        <v>0</v>
      </c>
      <c r="AJ567" s="47"/>
      <c r="AK567" s="36"/>
      <c r="AL567" s="50">
        <f t="shared" si="1600"/>
        <v>0</v>
      </c>
      <c r="AM567" s="49">
        <f>_xlfn.IFNA(VLOOKUP($I567,'ประกาศราคาZ-Makro'!$A:$K,10,FALSE),0)</f>
        <v>0</v>
      </c>
      <c r="AN567" s="47">
        <v>0</v>
      </c>
      <c r="AO567" s="36">
        <v>0</v>
      </c>
      <c r="AP567" s="72">
        <f t="shared" si="1565"/>
        <v>0</v>
      </c>
      <c r="AQ567" s="49">
        <f>_xlfn.IFNA(VLOOKUP($I567,'ประกาศราคาZ-Makro'!$A:$K,11,FALSE),0)</f>
        <v>0</v>
      </c>
      <c r="AR567" s="47">
        <v>0</v>
      </c>
      <c r="AS567" s="36">
        <v>0</v>
      </c>
      <c r="AT567" s="50">
        <f t="shared" si="1491"/>
        <v>0</v>
      </c>
      <c r="AU567" s="49">
        <f>_xlfn.IFNA(VLOOKUP($I567,'ประกาศราคาZ-Makro'!$A:$L,12,FALSE),0)</f>
        <v>0</v>
      </c>
      <c r="AV567" s="47">
        <v>0</v>
      </c>
      <c r="AW567" s="36">
        <v>0</v>
      </c>
      <c r="AX567" s="50">
        <f t="shared" si="1460"/>
        <v>0</v>
      </c>
      <c r="AY567" s="49">
        <f>_xlfn.IFNA(VLOOKUP($I567,'ประกาศราคาZ-Makro'!$A:$M,13,FALSE),0)</f>
        <v>0</v>
      </c>
      <c r="AZ567" s="47">
        <v>0</v>
      </c>
      <c r="BA567" s="36">
        <v>0</v>
      </c>
      <c r="BB567" s="50">
        <f t="shared" si="1601"/>
        <v>0</v>
      </c>
      <c r="BC567" s="76"/>
      <c r="BD567" s="2"/>
    </row>
    <row r="568" spans="1:56" x14ac:dyDescent="0.4">
      <c r="A568" s="2" t="s">
        <v>1038</v>
      </c>
      <c r="B568" s="2" t="s">
        <v>1035</v>
      </c>
      <c r="C568" s="2" t="s">
        <v>1049</v>
      </c>
      <c r="D568" s="2" t="s">
        <v>1050</v>
      </c>
      <c r="E568" s="45" t="s">
        <v>325</v>
      </c>
      <c r="F568" s="46" t="s">
        <v>317</v>
      </c>
      <c r="G568" s="42" t="s">
        <v>326</v>
      </c>
      <c r="H568" s="34" t="s">
        <v>43</v>
      </c>
      <c r="I568" s="35"/>
      <c r="J568" s="56">
        <v>0</v>
      </c>
      <c r="K568" s="49">
        <f>_xlfn.IFNA(VLOOKUP($I568,'ประกาศราคาZ-Makro'!$A:$K,4,FALSE),0)</f>
        <v>0</v>
      </c>
      <c r="L568" s="47">
        <v>58</v>
      </c>
      <c r="M568" s="36">
        <v>58</v>
      </c>
      <c r="N568" s="50">
        <f t="shared" si="1472"/>
        <v>0</v>
      </c>
      <c r="O568" s="49">
        <f>_xlfn.IFNA(VLOOKUP($I568,'ประกาศราคาZ-Makro'!$A:$K,5,FALSE),0)</f>
        <v>0</v>
      </c>
      <c r="P568" s="47">
        <v>0</v>
      </c>
      <c r="Q568" s="36">
        <v>0</v>
      </c>
      <c r="R568" s="50">
        <f t="shared" si="1489"/>
        <v>0</v>
      </c>
      <c r="S568" s="49">
        <f>_xlfn.IFNA(VLOOKUP($I568,'ประกาศราคาZ-Makro'!$A:$K,6,FALSE),0)</f>
        <v>0</v>
      </c>
      <c r="T568" s="47">
        <v>0</v>
      </c>
      <c r="U568" s="36">
        <v>0</v>
      </c>
      <c r="V568" s="50">
        <f t="shared" si="1518"/>
        <v>0</v>
      </c>
      <c r="W568" s="49">
        <f>_xlfn.IFNA(VLOOKUP($I568,'ประกาศราคาZ-Makro'!$A:$K,7,FALSE),0)</f>
        <v>0</v>
      </c>
      <c r="X568" s="47">
        <v>0</v>
      </c>
      <c r="Y568" s="36">
        <v>0</v>
      </c>
      <c r="Z568" s="50">
        <f t="shared" si="1486"/>
        <v>0</v>
      </c>
      <c r="AA568" s="49">
        <f>_xlfn.IFNA(VLOOKUP($I568,'ประกาศราคาZ-Makro'!$A:$K,8,FALSE),0)</f>
        <v>0</v>
      </c>
      <c r="AB568" s="47">
        <v>0</v>
      </c>
      <c r="AC568" s="36">
        <v>0</v>
      </c>
      <c r="AD568" s="50">
        <f t="shared" si="1487"/>
        <v>0</v>
      </c>
      <c r="AE568" s="49">
        <f>_xlfn.IFNA(VLOOKUP($I568,'ประกาศราคาZ-Makro'!$A:$K,9,FALSE),0)</f>
        <v>0</v>
      </c>
      <c r="AF568" s="47">
        <v>0</v>
      </c>
      <c r="AG568" s="36">
        <v>0</v>
      </c>
      <c r="AH568" s="50">
        <f t="shared" si="1490"/>
        <v>0</v>
      </c>
      <c r="AI568" s="49">
        <f>_xlfn.IFNA(VLOOKUP($I568,'ประกาศราคาZ-Makro'!$A:$K,9,FALSE),0)</f>
        <v>0</v>
      </c>
      <c r="AJ568" s="47"/>
      <c r="AK568" s="36"/>
      <c r="AL568" s="50">
        <f t="shared" si="1600"/>
        <v>0</v>
      </c>
      <c r="AM568" s="49">
        <f>_xlfn.IFNA(VLOOKUP($I568,'ประกาศราคาZ-Makro'!$A:$K,10,FALSE),0)</f>
        <v>0</v>
      </c>
      <c r="AN568" s="47">
        <v>0</v>
      </c>
      <c r="AO568" s="36">
        <v>0</v>
      </c>
      <c r="AP568" s="72">
        <f t="shared" si="1565"/>
        <v>0</v>
      </c>
      <c r="AQ568" s="49">
        <f>_xlfn.IFNA(VLOOKUP($I568,'ประกาศราคาZ-Makro'!$A:$K,11,FALSE),0)</f>
        <v>0</v>
      </c>
      <c r="AR568" s="47">
        <v>0</v>
      </c>
      <c r="AS568" s="36">
        <v>0</v>
      </c>
      <c r="AT568" s="50">
        <f t="shared" si="1491"/>
        <v>0</v>
      </c>
      <c r="AU568" s="49">
        <f>_xlfn.IFNA(VLOOKUP($I568,'ประกาศราคาZ-Makro'!$A:$L,12,FALSE),0)</f>
        <v>0</v>
      </c>
      <c r="AV568" s="47">
        <v>0</v>
      </c>
      <c r="AW568" s="36">
        <v>0</v>
      </c>
      <c r="AX568" s="50">
        <f t="shared" si="1460"/>
        <v>0</v>
      </c>
      <c r="AY568" s="49">
        <f>_xlfn.IFNA(VLOOKUP($I568,'ประกาศราคาZ-Makro'!$A:$M,13,FALSE),0)</f>
        <v>0</v>
      </c>
      <c r="AZ568" s="47">
        <v>0</v>
      </c>
      <c r="BA568" s="36">
        <v>0</v>
      </c>
      <c r="BB568" s="50">
        <f t="shared" si="1601"/>
        <v>0</v>
      </c>
      <c r="BC568" s="76"/>
      <c r="BD568" s="2"/>
    </row>
    <row r="569" spans="1:56" x14ac:dyDescent="0.4">
      <c r="A569" s="2" t="s">
        <v>1038</v>
      </c>
      <c r="B569" s="2" t="s">
        <v>1035</v>
      </c>
      <c r="C569" s="2" t="s">
        <v>1049</v>
      </c>
      <c r="D569" s="2" t="s">
        <v>1050</v>
      </c>
      <c r="E569" s="45" t="s">
        <v>327</v>
      </c>
      <c r="F569" s="46" t="s">
        <v>317</v>
      </c>
      <c r="G569" s="42" t="s">
        <v>328</v>
      </c>
      <c r="H569" s="34" t="s">
        <v>43</v>
      </c>
      <c r="I569" s="35"/>
      <c r="J569" s="56">
        <v>0</v>
      </c>
      <c r="K569" s="49">
        <f>_xlfn.IFNA(VLOOKUP($I569,'ประกาศราคาZ-Makro'!$A:$K,4,FALSE),0)</f>
        <v>0</v>
      </c>
      <c r="L569" s="47">
        <v>58</v>
      </c>
      <c r="M569" s="36">
        <v>58</v>
      </c>
      <c r="N569" s="50">
        <f t="shared" si="1472"/>
        <v>0</v>
      </c>
      <c r="O569" s="49">
        <f>_xlfn.IFNA(VLOOKUP($I569,'ประกาศราคาZ-Makro'!$A:$K,5,FALSE),0)</f>
        <v>0</v>
      </c>
      <c r="P569" s="47">
        <v>0</v>
      </c>
      <c r="Q569" s="36">
        <v>0</v>
      </c>
      <c r="R569" s="50">
        <f t="shared" si="1489"/>
        <v>0</v>
      </c>
      <c r="S569" s="49">
        <f>_xlfn.IFNA(VLOOKUP($I569,'ประกาศราคาZ-Makro'!$A:$K,6,FALSE),0)</f>
        <v>0</v>
      </c>
      <c r="T569" s="47">
        <v>0</v>
      </c>
      <c r="U569" s="36">
        <v>0</v>
      </c>
      <c r="V569" s="50">
        <f t="shared" si="1518"/>
        <v>0</v>
      </c>
      <c r="W569" s="49">
        <f>_xlfn.IFNA(VLOOKUP($I569,'ประกาศราคาZ-Makro'!$A:$K,7,FALSE),0)</f>
        <v>0</v>
      </c>
      <c r="X569" s="47">
        <v>0</v>
      </c>
      <c r="Y569" s="36">
        <v>0</v>
      </c>
      <c r="Z569" s="50">
        <f t="shared" si="1486"/>
        <v>0</v>
      </c>
      <c r="AA569" s="49">
        <f>_xlfn.IFNA(VLOOKUP($I569,'ประกาศราคาZ-Makro'!$A:$K,8,FALSE),0)</f>
        <v>0</v>
      </c>
      <c r="AB569" s="47">
        <v>0</v>
      </c>
      <c r="AC569" s="36">
        <v>0</v>
      </c>
      <c r="AD569" s="50">
        <f t="shared" si="1487"/>
        <v>0</v>
      </c>
      <c r="AE569" s="49">
        <f>_xlfn.IFNA(VLOOKUP($I569,'ประกาศราคาZ-Makro'!$A:$K,9,FALSE),0)</f>
        <v>0</v>
      </c>
      <c r="AF569" s="47">
        <v>0</v>
      </c>
      <c r="AG569" s="36">
        <v>0</v>
      </c>
      <c r="AH569" s="50">
        <f t="shared" si="1490"/>
        <v>0</v>
      </c>
      <c r="AI569" s="49">
        <f>_xlfn.IFNA(VLOOKUP($I569,'ประกาศราคาZ-Makro'!$A:$K,9,FALSE),0)</f>
        <v>0</v>
      </c>
      <c r="AJ569" s="47"/>
      <c r="AK569" s="36"/>
      <c r="AL569" s="50">
        <f t="shared" si="1600"/>
        <v>0</v>
      </c>
      <c r="AM569" s="49">
        <f>_xlfn.IFNA(VLOOKUP($I569,'ประกาศราคาZ-Makro'!$A:$K,10,FALSE),0)</f>
        <v>0</v>
      </c>
      <c r="AN569" s="47">
        <v>0</v>
      </c>
      <c r="AO569" s="36">
        <v>0</v>
      </c>
      <c r="AP569" s="72">
        <f t="shared" si="1565"/>
        <v>0</v>
      </c>
      <c r="AQ569" s="49">
        <f>_xlfn.IFNA(VLOOKUP($I569,'ประกาศราคาZ-Makro'!$A:$K,11,FALSE),0)</f>
        <v>0</v>
      </c>
      <c r="AR569" s="47">
        <v>0</v>
      </c>
      <c r="AS569" s="36">
        <v>0</v>
      </c>
      <c r="AT569" s="50">
        <f t="shared" si="1491"/>
        <v>0</v>
      </c>
      <c r="AU569" s="49">
        <f>_xlfn.IFNA(VLOOKUP($I569,'ประกาศราคาZ-Makro'!$A:$L,12,FALSE),0)</f>
        <v>0</v>
      </c>
      <c r="AV569" s="47">
        <v>0</v>
      </c>
      <c r="AW569" s="36">
        <v>0</v>
      </c>
      <c r="AX569" s="50">
        <f t="shared" si="1460"/>
        <v>0</v>
      </c>
      <c r="AY569" s="49">
        <f>_xlfn.IFNA(VLOOKUP($I569,'ประกาศราคาZ-Makro'!$A:$M,13,FALSE),0)</f>
        <v>0</v>
      </c>
      <c r="AZ569" s="47">
        <v>0</v>
      </c>
      <c r="BA569" s="36">
        <v>0</v>
      </c>
      <c r="BB569" s="50">
        <f t="shared" si="1601"/>
        <v>0</v>
      </c>
      <c r="BC569" s="76"/>
      <c r="BD569" s="2"/>
    </row>
    <row r="570" spans="1:56" x14ac:dyDescent="0.4">
      <c r="A570" s="2" t="s">
        <v>1038</v>
      </c>
      <c r="B570" s="2" t="s">
        <v>1035</v>
      </c>
      <c r="C570" s="2" t="s">
        <v>1049</v>
      </c>
      <c r="D570" s="2" t="s">
        <v>1050</v>
      </c>
      <c r="E570" s="45" t="s">
        <v>574</v>
      </c>
      <c r="F570" s="46"/>
      <c r="G570" s="37" t="s">
        <v>575</v>
      </c>
      <c r="H570" s="34" t="s">
        <v>43</v>
      </c>
      <c r="I570" s="35"/>
      <c r="J570" s="56">
        <v>0</v>
      </c>
      <c r="K570" s="49">
        <f>_xlfn.IFNA(VLOOKUP($I570,'ประกาศราคาZ-Makro'!$A:$K,4,FALSE),0)</f>
        <v>0</v>
      </c>
      <c r="L570" s="47">
        <v>0</v>
      </c>
      <c r="M570" s="63">
        <v>0</v>
      </c>
      <c r="N570" s="50">
        <f t="shared" si="1472"/>
        <v>0</v>
      </c>
      <c r="O570" s="49">
        <f>_xlfn.IFNA(VLOOKUP($I570,'ประกาศราคาZ-Makro'!$A:$K,5,FALSE),0)</f>
        <v>0</v>
      </c>
      <c r="P570" s="47">
        <v>0</v>
      </c>
      <c r="Q570" s="63">
        <v>0</v>
      </c>
      <c r="R570" s="50">
        <f t="shared" si="1489"/>
        <v>0</v>
      </c>
      <c r="S570" s="49">
        <f>_xlfn.IFNA(VLOOKUP($I570,'ประกาศราคาZ-Makro'!$A:$K,6,FALSE),0)</f>
        <v>0</v>
      </c>
      <c r="T570" s="47">
        <v>0</v>
      </c>
      <c r="U570" s="63">
        <v>0</v>
      </c>
      <c r="V570" s="50">
        <f t="shared" si="1518"/>
        <v>0</v>
      </c>
      <c r="W570" s="49">
        <f>_xlfn.IFNA(VLOOKUP($I570,'ประกาศราคาZ-Makro'!$A:$K,7,FALSE),0)</f>
        <v>0</v>
      </c>
      <c r="X570" s="47">
        <v>0</v>
      </c>
      <c r="Y570" s="63">
        <v>0</v>
      </c>
      <c r="Z570" s="50">
        <f t="shared" si="1486"/>
        <v>0</v>
      </c>
      <c r="AA570" s="49">
        <f>_xlfn.IFNA(VLOOKUP($I570,'ประกาศราคาZ-Makro'!$A:$K,8,FALSE),0)</f>
        <v>0</v>
      </c>
      <c r="AB570" s="47">
        <v>0</v>
      </c>
      <c r="AC570" s="63">
        <v>0</v>
      </c>
      <c r="AD570" s="50">
        <f t="shared" si="1487"/>
        <v>0</v>
      </c>
      <c r="AE570" s="49">
        <f>_xlfn.IFNA(VLOOKUP($I570,'ประกาศราคาZ-Makro'!$A:$K,9,FALSE),0)</f>
        <v>0</v>
      </c>
      <c r="AF570" s="47" t="s">
        <v>1090</v>
      </c>
      <c r="AG570" s="63" t="s">
        <v>1090</v>
      </c>
      <c r="AH570" s="50">
        <f t="shared" si="1490"/>
        <v>0</v>
      </c>
      <c r="AI570" s="49">
        <f>_xlfn.IFNA(VLOOKUP($I570,'ประกาศราคาZ-Makro'!$A:$K,9,FALSE),0)</f>
        <v>0</v>
      </c>
      <c r="AJ570" s="47"/>
      <c r="AK570" s="63"/>
      <c r="AL570" s="50">
        <f t="shared" si="1600"/>
        <v>0</v>
      </c>
      <c r="AM570" s="49">
        <f>_xlfn.IFNA(VLOOKUP($I570,'ประกาศราคาZ-Makro'!$A:$K,10,FALSE),0)</f>
        <v>0</v>
      </c>
      <c r="AN570" s="47">
        <v>78</v>
      </c>
      <c r="AO570" s="36">
        <v>78</v>
      </c>
      <c r="AP570" s="72">
        <f t="shared" si="1565"/>
        <v>0</v>
      </c>
      <c r="AQ570" s="49">
        <f>_xlfn.IFNA(VLOOKUP($I570,'ประกาศราคาZ-Makro'!$A:$K,11,FALSE),0)</f>
        <v>0</v>
      </c>
      <c r="AR570" s="47">
        <v>0</v>
      </c>
      <c r="AS570" s="63">
        <v>0</v>
      </c>
      <c r="AT570" s="50">
        <f t="shared" si="1491"/>
        <v>0</v>
      </c>
      <c r="AU570" s="49">
        <f>_xlfn.IFNA(VLOOKUP($I570,'ประกาศราคาZ-Makro'!$A:$L,12,FALSE),0)</f>
        <v>0</v>
      </c>
      <c r="AV570" s="47">
        <v>0</v>
      </c>
      <c r="AW570" s="63">
        <v>0</v>
      </c>
      <c r="AX570" s="50">
        <f t="shared" si="1460"/>
        <v>0</v>
      </c>
      <c r="AY570" s="49">
        <f>_xlfn.IFNA(VLOOKUP($I570,'ประกาศราคาZ-Makro'!$A:$M,13,FALSE),0)</f>
        <v>0</v>
      </c>
      <c r="AZ570" s="47">
        <v>0</v>
      </c>
      <c r="BA570" s="63">
        <v>0</v>
      </c>
      <c r="BB570" s="50">
        <f t="shared" si="1601"/>
        <v>0</v>
      </c>
      <c r="BC570" s="76"/>
      <c r="BD570" s="2"/>
    </row>
    <row r="571" spans="1:56" x14ac:dyDescent="0.4">
      <c r="A571" s="2" t="s">
        <v>1038</v>
      </c>
      <c r="B571" s="2" t="s">
        <v>1035</v>
      </c>
      <c r="C571" s="2" t="s">
        <v>1049</v>
      </c>
      <c r="D571" s="2" t="s">
        <v>1050</v>
      </c>
      <c r="E571" s="45" t="s">
        <v>1240</v>
      </c>
      <c r="F571" s="46" t="s">
        <v>317</v>
      </c>
      <c r="G571" s="42" t="s">
        <v>1241</v>
      </c>
      <c r="H571" s="48" t="s">
        <v>43</v>
      </c>
      <c r="I571" s="35"/>
      <c r="J571" s="56">
        <v>0</v>
      </c>
      <c r="K571" s="49">
        <f>_xlfn.IFNA(VLOOKUP($I571,'ประกาศราคาZ-Makro'!$A:$K,4,FALSE),0)</f>
        <v>0</v>
      </c>
      <c r="L571" s="47">
        <v>0</v>
      </c>
      <c r="M571" s="36">
        <v>0</v>
      </c>
      <c r="N571" s="50">
        <f t="shared" ref="N571" si="1616">IFERROR(IF(M571=0,0,M571-L571),0)</f>
        <v>0</v>
      </c>
      <c r="O571" s="49">
        <f>_xlfn.IFNA(VLOOKUP($I571,'ประกาศราคาZ-Makro'!$A:$K,5,FALSE),0)</f>
        <v>0</v>
      </c>
      <c r="P571" s="47">
        <v>56</v>
      </c>
      <c r="Q571" s="36">
        <v>58</v>
      </c>
      <c r="R571" s="50">
        <f t="shared" ref="R571" si="1617">IFERROR(IF(Q571=0,0,Q571-P571),0)</f>
        <v>2</v>
      </c>
      <c r="S571" s="49">
        <f>_xlfn.IFNA(VLOOKUP($I571,'ประกาศราคาZ-Makro'!$A:$K,6,FALSE),0)</f>
        <v>0</v>
      </c>
      <c r="T571" s="47">
        <v>32</v>
      </c>
      <c r="U571" s="36">
        <v>33</v>
      </c>
      <c r="V571" s="50">
        <f t="shared" ref="V571" si="1618">IFERROR(IF(U571=0,0,U571-T571),0)</f>
        <v>1</v>
      </c>
      <c r="W571" s="49">
        <f>_xlfn.IFNA(VLOOKUP($I571,'ประกาศราคาZ-Makro'!$A:$K,7,FALSE),0)</f>
        <v>0</v>
      </c>
      <c r="X571" s="47">
        <v>0</v>
      </c>
      <c r="Y571" s="36">
        <v>0</v>
      </c>
      <c r="Z571" s="50">
        <f t="shared" ref="Z571" si="1619">IFERROR(IF(Y571=0,0,Y571-X571),0)</f>
        <v>0</v>
      </c>
      <c r="AA571" s="49">
        <f>_xlfn.IFNA(VLOOKUP($I571,'ประกาศราคาZ-Makro'!$A:$K,8,FALSE),0)</f>
        <v>0</v>
      </c>
      <c r="AB571" s="47">
        <v>0</v>
      </c>
      <c r="AC571" s="36">
        <v>0</v>
      </c>
      <c r="AD571" s="50">
        <f t="shared" ref="AD571" si="1620">IFERROR(IF(AC571=0,0,AC571-AB571),0)</f>
        <v>0</v>
      </c>
      <c r="AE571" s="49">
        <f>_xlfn.IFNA(VLOOKUP($I571,'ประกาศราคาZ-Makro'!$A:$K,9,FALSE),0)</f>
        <v>0</v>
      </c>
      <c r="AF571" s="47">
        <v>0</v>
      </c>
      <c r="AG571" s="36">
        <v>0</v>
      </c>
      <c r="AH571" s="50">
        <f t="shared" ref="AH571" si="1621">IFERROR(IF(AG571=0,0,AG571-AF571),0)</f>
        <v>0</v>
      </c>
      <c r="AI571" s="49">
        <f>_xlfn.IFNA(VLOOKUP($I571,'ประกาศราคาZ-Makro'!$A:$K,9,FALSE),0)</f>
        <v>0</v>
      </c>
      <c r="AJ571" s="47"/>
      <c r="AK571" s="36"/>
      <c r="AL571" s="50">
        <f t="shared" si="1600"/>
        <v>0</v>
      </c>
      <c r="AM571" s="49">
        <f>_xlfn.IFNA(VLOOKUP($I571,'ประกาศราคาZ-Makro'!$A:$K,10,FALSE),0)</f>
        <v>0</v>
      </c>
      <c r="AN571" s="47">
        <v>0</v>
      </c>
      <c r="AO571" s="36">
        <v>0</v>
      </c>
      <c r="AP571" s="72">
        <f t="shared" si="1565"/>
        <v>0</v>
      </c>
      <c r="AQ571" s="49">
        <f>_xlfn.IFNA(VLOOKUP($I571,'ประกาศราคาZ-Makro'!$A:$K,11,FALSE),0)</f>
        <v>0</v>
      </c>
      <c r="AR571" s="47">
        <v>51</v>
      </c>
      <c r="AS571" s="36">
        <v>56</v>
      </c>
      <c r="AT571" s="50">
        <f t="shared" ref="AT571" si="1622">IFERROR(IF(AS571=0,0,AS571-AR571),0)</f>
        <v>5</v>
      </c>
      <c r="AU571" s="49">
        <f>_xlfn.IFNA(VLOOKUP($I571,'ประกาศราคาZ-Makro'!$A:$L,12,FALSE),0)</f>
        <v>0</v>
      </c>
      <c r="AV571" s="47">
        <v>33</v>
      </c>
      <c r="AW571" s="36">
        <v>33</v>
      </c>
      <c r="AX571" s="50">
        <f t="shared" si="1460"/>
        <v>0</v>
      </c>
      <c r="AY571" s="49">
        <f>_xlfn.IFNA(VLOOKUP($I571,'ประกาศราคาZ-Makro'!$A:$M,13,FALSE),0)</f>
        <v>0</v>
      </c>
      <c r="AZ571" s="47">
        <v>33</v>
      </c>
      <c r="BA571" s="36">
        <v>33</v>
      </c>
      <c r="BB571" s="50">
        <f t="shared" si="1601"/>
        <v>0</v>
      </c>
      <c r="BC571" s="76"/>
      <c r="BD571" s="2"/>
    </row>
    <row r="572" spans="1:56" x14ac:dyDescent="0.4">
      <c r="A572" s="2" t="s">
        <v>1038</v>
      </c>
      <c r="B572" s="2" t="s">
        <v>1035</v>
      </c>
      <c r="C572" s="2" t="s">
        <v>1049</v>
      </c>
      <c r="D572" s="2" t="s">
        <v>1050</v>
      </c>
      <c r="E572" s="45" t="s">
        <v>316</v>
      </c>
      <c r="F572" s="46" t="s">
        <v>317</v>
      </c>
      <c r="G572" s="42" t="s">
        <v>318</v>
      </c>
      <c r="H572" s="34" t="s">
        <v>43</v>
      </c>
      <c r="I572" s="35"/>
      <c r="J572" s="56">
        <v>0</v>
      </c>
      <c r="K572" s="49">
        <f>_xlfn.IFNA(VLOOKUP($I572,'ประกาศราคาZ-Makro'!$A:$K,4,FALSE),0)</f>
        <v>0</v>
      </c>
      <c r="L572" s="47">
        <v>82</v>
      </c>
      <c r="M572" s="59">
        <v>82</v>
      </c>
      <c r="N572" s="50">
        <f>IFERROR(IF(M572=0,0,M572-L572),0)</f>
        <v>0</v>
      </c>
      <c r="O572" s="49">
        <f>_xlfn.IFNA(VLOOKUP($I572,'ประกาศราคาZ-Makro'!$A:$K,5,FALSE),0)</f>
        <v>0</v>
      </c>
      <c r="P572" s="47">
        <v>0</v>
      </c>
      <c r="Q572" s="59">
        <v>0</v>
      </c>
      <c r="R572" s="50">
        <f>IFERROR(IF(Q572=0,0,Q572-P572),0)</f>
        <v>0</v>
      </c>
      <c r="S572" s="49">
        <f>_xlfn.IFNA(VLOOKUP($I572,'ประกาศราคาZ-Makro'!$A:$K,6,FALSE),0)</f>
        <v>0</v>
      </c>
      <c r="T572" s="47">
        <v>66</v>
      </c>
      <c r="U572" s="59">
        <v>67</v>
      </c>
      <c r="V572" s="50">
        <f>IFERROR(IF(U572=0,0,U572-T572),0)</f>
        <v>1</v>
      </c>
      <c r="W572" s="49">
        <f>_xlfn.IFNA(VLOOKUP($I572,'ประกาศราคาZ-Makro'!$A:$K,7,FALSE),0)</f>
        <v>0</v>
      </c>
      <c r="X572" s="47">
        <v>0</v>
      </c>
      <c r="Y572" s="59">
        <v>0</v>
      </c>
      <c r="Z572" s="50">
        <f>IFERROR(IF(Y572=0,0,Y572-X572),0)</f>
        <v>0</v>
      </c>
      <c r="AA572" s="49">
        <f>_xlfn.IFNA(VLOOKUP($I572,'ประกาศราคาZ-Makro'!$A:$K,8,FALSE),0)</f>
        <v>0</v>
      </c>
      <c r="AB572" s="47">
        <v>89</v>
      </c>
      <c r="AC572" s="59">
        <v>89</v>
      </c>
      <c r="AD572" s="50">
        <f>IFERROR(IF(AC572=0,0,AC572-AB572),0)</f>
        <v>0</v>
      </c>
      <c r="AE572" s="49">
        <f>_xlfn.IFNA(VLOOKUP($I572,'ประกาศราคาZ-Makro'!$A:$K,9,FALSE),0)</f>
        <v>0</v>
      </c>
      <c r="AF572" s="47">
        <v>73</v>
      </c>
      <c r="AG572" s="59">
        <v>73</v>
      </c>
      <c r="AH572" s="50">
        <f>IFERROR(IF(AG572=0,0,AG572-AF572),0)</f>
        <v>0</v>
      </c>
      <c r="AI572" s="49">
        <f>_xlfn.IFNA(VLOOKUP($I572,'ประกาศราคาZ-Makro'!$A:$K,9,FALSE),0)</f>
        <v>0</v>
      </c>
      <c r="AJ572" s="47"/>
      <c r="AK572" s="59"/>
      <c r="AL572" s="50">
        <f>IFERROR(IF(AK572=0,0,AK572-AJ572),0)</f>
        <v>0</v>
      </c>
      <c r="AM572" s="49">
        <f>_xlfn.IFNA(VLOOKUP($I572,'ประกาศราคาZ-Makro'!$A:$K,10,FALSE),0)</f>
        <v>0</v>
      </c>
      <c r="AN572" s="47">
        <v>71</v>
      </c>
      <c r="AO572" s="36">
        <v>76</v>
      </c>
      <c r="AP572" s="72">
        <f>IFERROR(IF(AO572=0,0,AO572-AN572),0)</f>
        <v>5</v>
      </c>
      <c r="AQ572" s="49">
        <f>_xlfn.IFNA(VLOOKUP($I572,'ประกาศราคาZ-Makro'!$A:$K,11,FALSE),0)</f>
        <v>0</v>
      </c>
      <c r="AR572" s="47">
        <v>70</v>
      </c>
      <c r="AS572" s="59">
        <v>75</v>
      </c>
      <c r="AT572" s="50">
        <f>IFERROR(IF(AS572=0,0,AS572-AR572),0)</f>
        <v>5</v>
      </c>
      <c r="AU572" s="49">
        <f>_xlfn.IFNA(VLOOKUP($I572,'ประกาศราคาZ-Makro'!$A:$L,12,FALSE),0)</f>
        <v>0</v>
      </c>
      <c r="AV572" s="47">
        <v>78</v>
      </c>
      <c r="AW572" s="59">
        <v>78</v>
      </c>
      <c r="AX572" s="50">
        <f>IFERROR(IF(AW572=0,0,AW572-AV572),0)</f>
        <v>0</v>
      </c>
      <c r="AY572" s="49">
        <f>_xlfn.IFNA(VLOOKUP($I572,'ประกาศราคาZ-Makro'!$A:$M,13,FALSE),0)</f>
        <v>0</v>
      </c>
      <c r="AZ572" s="47">
        <v>78</v>
      </c>
      <c r="BA572" s="59">
        <v>78</v>
      </c>
      <c r="BB572" s="50">
        <f>IFERROR(IF(BA572=0,0,BA572-AZ572),0)</f>
        <v>0</v>
      </c>
      <c r="BC572" s="76"/>
      <c r="BD572" s="2"/>
    </row>
    <row r="573" spans="1:56" x14ac:dyDescent="0.4">
      <c r="A573" s="2" t="s">
        <v>1038</v>
      </c>
      <c r="B573" s="2" t="s">
        <v>1035</v>
      </c>
      <c r="C573" s="2" t="s">
        <v>1049</v>
      </c>
      <c r="D573" s="2" t="s">
        <v>1050</v>
      </c>
      <c r="E573" s="45" t="s">
        <v>298</v>
      </c>
      <c r="F573" s="46" t="s">
        <v>299</v>
      </c>
      <c r="G573" s="41" t="s">
        <v>300</v>
      </c>
      <c r="H573" s="48" t="s">
        <v>43</v>
      </c>
      <c r="I573" s="35" t="s">
        <v>922</v>
      </c>
      <c r="J573" s="56" t="s">
        <v>923</v>
      </c>
      <c r="K573" s="49">
        <f>_xlfn.IFNA(VLOOKUP($I573,'ประกาศราคาZ-Makro'!$A:$K,4,FALSE),0)</f>
        <v>0</v>
      </c>
      <c r="L573" s="47">
        <v>142</v>
      </c>
      <c r="M573" s="36">
        <v>142</v>
      </c>
      <c r="N573" s="50">
        <f t="shared" si="1472"/>
        <v>0</v>
      </c>
      <c r="O573" s="49">
        <f>_xlfn.IFNA(VLOOKUP($I573,'ประกาศราคาZ-Makro'!$A:$K,5,FALSE),0)</f>
        <v>0</v>
      </c>
      <c r="P573" s="47">
        <v>133</v>
      </c>
      <c r="Q573" s="36">
        <v>137</v>
      </c>
      <c r="R573" s="50">
        <f t="shared" si="1489"/>
        <v>4</v>
      </c>
      <c r="S573" s="49">
        <f>_xlfn.IFNA(VLOOKUP($I573,'ประกาศราคาZ-Makro'!$A:$K,6,FALSE),0)</f>
        <v>0</v>
      </c>
      <c r="T573" s="47">
        <v>131</v>
      </c>
      <c r="U573" s="36">
        <v>131</v>
      </c>
      <c r="V573" s="50">
        <f t="shared" si="1518"/>
        <v>0</v>
      </c>
      <c r="W573" s="49">
        <f>_xlfn.IFNA(VLOOKUP($I573,'ประกาศราคาZ-Makro'!$A:$K,7,FALSE),0)</f>
        <v>0</v>
      </c>
      <c r="X573" s="47">
        <v>152</v>
      </c>
      <c r="Y573" s="36">
        <v>152</v>
      </c>
      <c r="Z573" s="50">
        <f t="shared" si="1486"/>
        <v>0</v>
      </c>
      <c r="AA573" s="49">
        <f>_xlfn.IFNA(VLOOKUP($I573,'ประกาศราคาZ-Makro'!$A:$K,8,FALSE),0)</f>
        <v>0</v>
      </c>
      <c r="AB573" s="47">
        <v>152</v>
      </c>
      <c r="AC573" s="36">
        <v>152</v>
      </c>
      <c r="AD573" s="50">
        <f t="shared" si="1487"/>
        <v>0</v>
      </c>
      <c r="AE573" s="49">
        <f>_xlfn.IFNA(VLOOKUP($I573,'ประกาศราคาZ-Makro'!$A:$K,9,FALSE),0)</f>
        <v>0</v>
      </c>
      <c r="AF573" s="47">
        <v>92</v>
      </c>
      <c r="AG573" s="36">
        <v>92</v>
      </c>
      <c r="AH573" s="50">
        <f t="shared" si="1490"/>
        <v>0</v>
      </c>
      <c r="AI573" s="49">
        <f>_xlfn.IFNA(VLOOKUP($I573,'ประกาศราคาZ-Makro'!$A:$K,9,FALSE),0)</f>
        <v>0</v>
      </c>
      <c r="AJ573" s="47"/>
      <c r="AK573" s="36"/>
      <c r="AL573" s="50">
        <f t="shared" ref="AL573:AL663" si="1623">IFERROR(IF(AK573=0,0,AK573-AJ573),0)</f>
        <v>0</v>
      </c>
      <c r="AM573" s="49">
        <f>_xlfn.IFNA(VLOOKUP($I573,'ประกาศราคาZ-Makro'!$A:$K,10,FALSE),0)</f>
        <v>0</v>
      </c>
      <c r="AN573" s="47">
        <v>131</v>
      </c>
      <c r="AO573" s="36">
        <v>131</v>
      </c>
      <c r="AP573" s="72">
        <f t="shared" si="1565"/>
        <v>0</v>
      </c>
      <c r="AQ573" s="49">
        <f>_xlfn.IFNA(VLOOKUP($I573,'ประกาศราคาZ-Makro'!$A:$K,11,FALSE),0)</f>
        <v>0</v>
      </c>
      <c r="AR573" s="47">
        <v>141</v>
      </c>
      <c r="AS573" s="36">
        <v>141</v>
      </c>
      <c r="AT573" s="50">
        <f t="shared" si="1491"/>
        <v>0</v>
      </c>
      <c r="AU573" s="49">
        <f>_xlfn.IFNA(VLOOKUP($I573,'ประกาศราคาZ-Makro'!$A:$L,12,FALSE),0)</f>
        <v>0</v>
      </c>
      <c r="AV573" s="47">
        <v>132</v>
      </c>
      <c r="AW573" s="36">
        <v>132</v>
      </c>
      <c r="AX573" s="50">
        <f t="shared" si="1460"/>
        <v>0</v>
      </c>
      <c r="AY573" s="49">
        <f>_xlfn.IFNA(VLOOKUP($I573,'ประกาศราคาZ-Makro'!$A:$M,13,FALSE),0)</f>
        <v>0</v>
      </c>
      <c r="AZ573" s="47">
        <v>131</v>
      </c>
      <c r="BA573" s="36">
        <v>131</v>
      </c>
      <c r="BB573" s="50">
        <f t="shared" si="1601"/>
        <v>0</v>
      </c>
      <c r="BC573" s="76"/>
      <c r="BD573" s="2"/>
    </row>
    <row r="574" spans="1:56" x14ac:dyDescent="0.4">
      <c r="A574" s="2" t="s">
        <v>1038</v>
      </c>
      <c r="B574" s="2" t="s">
        <v>1035</v>
      </c>
      <c r="C574" s="2" t="s">
        <v>1049</v>
      </c>
      <c r="D574" s="2" t="s">
        <v>1050</v>
      </c>
      <c r="E574" s="45" t="s">
        <v>301</v>
      </c>
      <c r="F574" s="46" t="s">
        <v>299</v>
      </c>
      <c r="G574" s="37" t="s">
        <v>302</v>
      </c>
      <c r="H574" s="34" t="s">
        <v>43</v>
      </c>
      <c r="I574" s="35"/>
      <c r="J574" s="56">
        <v>0</v>
      </c>
      <c r="K574" s="49">
        <f>_xlfn.IFNA(VLOOKUP($I574,'ประกาศราคาZ-Makro'!$A:$K,4,FALSE),0)</f>
        <v>0</v>
      </c>
      <c r="L574" s="47">
        <v>142</v>
      </c>
      <c r="M574" s="36">
        <v>142</v>
      </c>
      <c r="N574" s="50">
        <f t="shared" si="1472"/>
        <v>0</v>
      </c>
      <c r="O574" s="49">
        <f>_xlfn.IFNA(VLOOKUP($I574,'ประกาศราคาZ-Makro'!$A:$K,5,FALSE),0)</f>
        <v>0</v>
      </c>
      <c r="P574" s="47">
        <v>0</v>
      </c>
      <c r="Q574" s="36">
        <v>0</v>
      </c>
      <c r="R574" s="50">
        <f t="shared" si="1489"/>
        <v>0</v>
      </c>
      <c r="S574" s="49">
        <f>_xlfn.IFNA(VLOOKUP($I574,'ประกาศราคาZ-Makro'!$A:$K,6,FALSE),0)</f>
        <v>0</v>
      </c>
      <c r="T574" s="47">
        <v>131</v>
      </c>
      <c r="U574" s="36">
        <v>131</v>
      </c>
      <c r="V574" s="50">
        <f t="shared" si="1518"/>
        <v>0</v>
      </c>
      <c r="W574" s="49">
        <f>_xlfn.IFNA(VLOOKUP($I574,'ประกาศราคาZ-Makro'!$A:$K,7,FALSE),0)</f>
        <v>0</v>
      </c>
      <c r="X574" s="47">
        <v>142</v>
      </c>
      <c r="Y574" s="36">
        <v>142</v>
      </c>
      <c r="Z574" s="50">
        <f t="shared" si="1486"/>
        <v>0</v>
      </c>
      <c r="AA574" s="49">
        <f>_xlfn.IFNA(VLOOKUP($I574,'ประกาศราคาZ-Makro'!$A:$K,8,FALSE),0)</f>
        <v>0</v>
      </c>
      <c r="AB574" s="47">
        <v>142</v>
      </c>
      <c r="AC574" s="36">
        <v>142</v>
      </c>
      <c r="AD574" s="50">
        <f t="shared" si="1487"/>
        <v>0</v>
      </c>
      <c r="AE574" s="49">
        <f>_xlfn.IFNA(VLOOKUP($I574,'ประกาศราคาZ-Makro'!$A:$K,9,FALSE),0)</f>
        <v>0</v>
      </c>
      <c r="AF574" s="47">
        <v>0</v>
      </c>
      <c r="AG574" s="36">
        <v>0</v>
      </c>
      <c r="AH574" s="50">
        <f t="shared" si="1490"/>
        <v>0</v>
      </c>
      <c r="AI574" s="49">
        <f>_xlfn.IFNA(VLOOKUP($I574,'ประกาศราคาZ-Makro'!$A:$K,9,FALSE),0)</f>
        <v>0</v>
      </c>
      <c r="AJ574" s="47"/>
      <c r="AK574" s="36"/>
      <c r="AL574" s="50">
        <f t="shared" si="1623"/>
        <v>0</v>
      </c>
      <c r="AM574" s="49">
        <f>_xlfn.IFNA(VLOOKUP($I574,'ประกาศราคาZ-Makro'!$A:$K,10,FALSE),0)</f>
        <v>0</v>
      </c>
      <c r="AN574" s="47">
        <v>0</v>
      </c>
      <c r="AO574" s="36">
        <v>0</v>
      </c>
      <c r="AP574" s="72">
        <f t="shared" si="1565"/>
        <v>0</v>
      </c>
      <c r="AQ574" s="49">
        <f>_xlfn.IFNA(VLOOKUP($I574,'ประกาศราคาZ-Makro'!$A:$K,11,FALSE),0)</f>
        <v>0</v>
      </c>
      <c r="AR574" s="47">
        <v>0</v>
      </c>
      <c r="AS574" s="36">
        <v>0</v>
      </c>
      <c r="AT574" s="50">
        <f t="shared" si="1491"/>
        <v>0</v>
      </c>
      <c r="AU574" s="49">
        <f>_xlfn.IFNA(VLOOKUP($I574,'ประกาศราคาZ-Makro'!$A:$L,12,FALSE),0)</f>
        <v>0</v>
      </c>
      <c r="AV574" s="47">
        <v>132</v>
      </c>
      <c r="AW574" s="36">
        <v>132</v>
      </c>
      <c r="AX574" s="50">
        <f t="shared" si="1460"/>
        <v>0</v>
      </c>
      <c r="AY574" s="49">
        <f>_xlfn.IFNA(VLOOKUP($I574,'ประกาศราคาZ-Makro'!$A:$M,13,FALSE),0)</f>
        <v>0</v>
      </c>
      <c r="AZ574" s="47">
        <v>131</v>
      </c>
      <c r="BA574" s="36">
        <v>131</v>
      </c>
      <c r="BB574" s="50">
        <f t="shared" si="1601"/>
        <v>0</v>
      </c>
      <c r="BC574" s="76"/>
      <c r="BD574" s="2"/>
    </row>
    <row r="575" spans="1:56" x14ac:dyDescent="0.4">
      <c r="A575" s="2" t="s">
        <v>1038</v>
      </c>
      <c r="B575" s="2" t="s">
        <v>1035</v>
      </c>
      <c r="C575" s="2" t="s">
        <v>1049</v>
      </c>
      <c r="D575" s="2" t="s">
        <v>1053</v>
      </c>
      <c r="E575" s="45" t="s">
        <v>1746</v>
      </c>
      <c r="F575" s="73"/>
      <c r="G575" s="42" t="s">
        <v>1747</v>
      </c>
      <c r="H575" s="48" t="s">
        <v>43</v>
      </c>
      <c r="I575" s="35"/>
      <c r="J575" s="56">
        <v>0</v>
      </c>
      <c r="K575" s="49">
        <f>_xlfn.IFNA(VLOOKUP($I575,'ประกาศราคาZ-Makro'!$A:$K,4,FALSE),0)</f>
        <v>0</v>
      </c>
      <c r="L575" s="68">
        <v>0</v>
      </c>
      <c r="M575" s="36">
        <v>0</v>
      </c>
      <c r="N575" s="69">
        <f t="shared" si="1472"/>
        <v>0</v>
      </c>
      <c r="O575" s="49">
        <f>_xlfn.IFNA(VLOOKUP($I575,'ประกาศราคาZ-Makro'!$A:$K,5,FALSE),0)</f>
        <v>0</v>
      </c>
      <c r="P575" s="68">
        <v>0</v>
      </c>
      <c r="Q575" s="36">
        <v>0</v>
      </c>
      <c r="R575" s="69">
        <f t="shared" si="1489"/>
        <v>0</v>
      </c>
      <c r="S575" s="49">
        <f>_xlfn.IFNA(VLOOKUP($I575,'ประกาศราคาZ-Makro'!$A:$K,6,FALSE),0)</f>
        <v>0</v>
      </c>
      <c r="T575" s="68">
        <v>131</v>
      </c>
      <c r="U575" s="36">
        <v>131</v>
      </c>
      <c r="V575" s="69">
        <f t="shared" si="1518"/>
        <v>0</v>
      </c>
      <c r="W575" s="49">
        <f>_xlfn.IFNA(VLOOKUP($I575,'ประกาศราคาZ-Makro'!$A:$K,7,FALSE),0)</f>
        <v>0</v>
      </c>
      <c r="X575" s="68">
        <v>152</v>
      </c>
      <c r="Y575" s="36">
        <v>152</v>
      </c>
      <c r="Z575" s="69">
        <f t="shared" si="1486"/>
        <v>0</v>
      </c>
      <c r="AA575" s="49">
        <f>_xlfn.IFNA(VLOOKUP($I575,'ประกาศราคาZ-Makro'!$A:$K,8,FALSE),0)</f>
        <v>0</v>
      </c>
      <c r="AB575" s="68">
        <v>152</v>
      </c>
      <c r="AC575" s="36">
        <v>152</v>
      </c>
      <c r="AD575" s="69">
        <f t="shared" si="1487"/>
        <v>0</v>
      </c>
      <c r="AE575" s="49">
        <f>_xlfn.IFNA(VLOOKUP($I575,'ประกาศราคาZ-Makro'!$A:$K,9,FALSE),0)</f>
        <v>0</v>
      </c>
      <c r="AF575" s="68">
        <v>0</v>
      </c>
      <c r="AG575" s="36">
        <v>0</v>
      </c>
      <c r="AH575" s="69">
        <f t="shared" si="1490"/>
        <v>0</v>
      </c>
      <c r="AI575" s="49">
        <f>_xlfn.IFNA(VLOOKUP($I575,'ประกาศราคาZ-Makro'!$A:$K,9,FALSE),0)</f>
        <v>0</v>
      </c>
      <c r="AJ575" s="68"/>
      <c r="AK575" s="36"/>
      <c r="AL575" s="69">
        <f t="shared" si="1623"/>
        <v>0</v>
      </c>
      <c r="AM575" s="49">
        <f>_xlfn.IFNA(VLOOKUP($I575,'ประกาศราคาZ-Makro'!$A:$K,10,FALSE),0)</f>
        <v>0</v>
      </c>
      <c r="AN575" s="68">
        <v>132</v>
      </c>
      <c r="AO575" s="36">
        <v>132</v>
      </c>
      <c r="AP575" s="105">
        <f t="shared" si="1565"/>
        <v>0</v>
      </c>
      <c r="AQ575" s="49">
        <f>_xlfn.IFNA(VLOOKUP($I575,'ประกาศราคาZ-Makro'!$A:$K,11,FALSE),0)</f>
        <v>0</v>
      </c>
      <c r="AR575" s="68">
        <v>145</v>
      </c>
      <c r="AS575" s="36">
        <v>145</v>
      </c>
      <c r="AT575" s="69">
        <f t="shared" si="1491"/>
        <v>0</v>
      </c>
      <c r="AU575" s="49">
        <f>_xlfn.IFNA(VLOOKUP($I575,'ประกาศราคาZ-Makro'!$A:$L,12,FALSE),0)</f>
        <v>0</v>
      </c>
      <c r="AV575" s="68">
        <v>132</v>
      </c>
      <c r="AW575" s="36">
        <v>132</v>
      </c>
      <c r="AX575" s="69">
        <f t="shared" si="1460"/>
        <v>0</v>
      </c>
      <c r="AY575" s="49">
        <f>_xlfn.IFNA(VLOOKUP($I575,'ประกาศราคาZ-Makro'!$A:$M,13,FALSE),0)</f>
        <v>0</v>
      </c>
      <c r="AZ575" s="68">
        <v>131</v>
      </c>
      <c r="BA575" s="36">
        <v>131</v>
      </c>
      <c r="BB575" s="69">
        <f t="shared" si="1601"/>
        <v>0</v>
      </c>
      <c r="BC575" s="76"/>
      <c r="BD575" s="2"/>
    </row>
    <row r="576" spans="1:56" x14ac:dyDescent="0.4">
      <c r="A576" s="2" t="s">
        <v>1038</v>
      </c>
      <c r="B576" s="2" t="s">
        <v>1035</v>
      </c>
      <c r="C576" s="2" t="s">
        <v>1049</v>
      </c>
      <c r="D576" s="2" t="s">
        <v>1050</v>
      </c>
      <c r="E576" s="45" t="s">
        <v>303</v>
      </c>
      <c r="F576" s="46" t="s">
        <v>299</v>
      </c>
      <c r="G576" s="37" t="s">
        <v>304</v>
      </c>
      <c r="H576" s="34" t="s">
        <v>43</v>
      </c>
      <c r="I576" s="35"/>
      <c r="J576" s="56">
        <v>0</v>
      </c>
      <c r="K576" s="49">
        <f>_xlfn.IFNA(VLOOKUP($I576,'ประกาศราคาZ-Makro'!$A:$K,4,FALSE),0)</f>
        <v>0</v>
      </c>
      <c r="L576" s="47">
        <v>0</v>
      </c>
      <c r="M576" s="59">
        <v>0</v>
      </c>
      <c r="N576" s="50">
        <f t="shared" si="1472"/>
        <v>0</v>
      </c>
      <c r="O576" s="49">
        <f>_xlfn.IFNA(VLOOKUP($I576,'ประกาศราคาZ-Makro'!$A:$K,5,FALSE),0)</f>
        <v>0</v>
      </c>
      <c r="P576" s="47">
        <v>0</v>
      </c>
      <c r="Q576" s="59">
        <v>0</v>
      </c>
      <c r="R576" s="50">
        <f t="shared" si="1489"/>
        <v>0</v>
      </c>
      <c r="S576" s="49">
        <f>_xlfn.IFNA(VLOOKUP($I576,'ประกาศราคาZ-Makro'!$A:$K,6,FALSE),0)</f>
        <v>0</v>
      </c>
      <c r="T576" s="47">
        <v>0</v>
      </c>
      <c r="U576" s="59">
        <v>0</v>
      </c>
      <c r="V576" s="50">
        <f t="shared" si="1518"/>
        <v>0</v>
      </c>
      <c r="W576" s="49">
        <f>_xlfn.IFNA(VLOOKUP($I576,'ประกาศราคาZ-Makro'!$A:$K,7,FALSE),0)</f>
        <v>0</v>
      </c>
      <c r="X576" s="47">
        <v>0</v>
      </c>
      <c r="Y576" s="59">
        <v>0</v>
      </c>
      <c r="Z576" s="50">
        <f t="shared" si="1486"/>
        <v>0</v>
      </c>
      <c r="AA576" s="49">
        <f>_xlfn.IFNA(VLOOKUP($I576,'ประกาศราคาZ-Makro'!$A:$K,8,FALSE),0)</f>
        <v>0</v>
      </c>
      <c r="AB576" s="47">
        <v>0</v>
      </c>
      <c r="AC576" s="59">
        <v>0</v>
      </c>
      <c r="AD576" s="50">
        <f t="shared" si="1487"/>
        <v>0</v>
      </c>
      <c r="AE576" s="49">
        <f>_xlfn.IFNA(VLOOKUP($I576,'ประกาศราคาZ-Makro'!$A:$K,9,FALSE),0)</f>
        <v>0</v>
      </c>
      <c r="AF576" s="47">
        <v>0</v>
      </c>
      <c r="AG576" s="59">
        <v>0</v>
      </c>
      <c r="AH576" s="50">
        <f t="shared" si="1490"/>
        <v>0</v>
      </c>
      <c r="AI576" s="49">
        <f>_xlfn.IFNA(VLOOKUP($I576,'ประกาศราคาZ-Makro'!$A:$K,9,FALSE),0)</f>
        <v>0</v>
      </c>
      <c r="AJ576" s="47"/>
      <c r="AK576" s="59"/>
      <c r="AL576" s="50">
        <f t="shared" si="1623"/>
        <v>0</v>
      </c>
      <c r="AM576" s="49">
        <f>_xlfn.IFNA(VLOOKUP($I576,'ประกาศราคาZ-Makro'!$A:$K,10,FALSE),0)</f>
        <v>0</v>
      </c>
      <c r="AN576" s="47">
        <v>99</v>
      </c>
      <c r="AO576" s="36">
        <v>99</v>
      </c>
      <c r="AP576" s="72">
        <f t="shared" si="1565"/>
        <v>0</v>
      </c>
      <c r="AQ576" s="49">
        <f>_xlfn.IFNA(VLOOKUP($I576,'ประกาศราคาZ-Makro'!$A:$K,11,FALSE),0)</f>
        <v>0</v>
      </c>
      <c r="AR576" s="47">
        <v>0</v>
      </c>
      <c r="AS576" s="59">
        <v>0</v>
      </c>
      <c r="AT576" s="50">
        <f t="shared" si="1491"/>
        <v>0</v>
      </c>
      <c r="AU576" s="49">
        <f>_xlfn.IFNA(VLOOKUP($I576,'ประกาศราคาZ-Makro'!$A:$L,12,FALSE),0)</f>
        <v>0</v>
      </c>
      <c r="AV576" s="47">
        <v>0</v>
      </c>
      <c r="AW576" s="59">
        <v>0</v>
      </c>
      <c r="AX576" s="50">
        <f t="shared" si="1460"/>
        <v>0</v>
      </c>
      <c r="AY576" s="49">
        <f>_xlfn.IFNA(VLOOKUP($I576,'ประกาศราคาZ-Makro'!$A:$M,13,FALSE),0)</f>
        <v>0</v>
      </c>
      <c r="AZ576" s="47">
        <v>0</v>
      </c>
      <c r="BA576" s="59">
        <v>0</v>
      </c>
      <c r="BB576" s="50">
        <f t="shared" si="1601"/>
        <v>0</v>
      </c>
      <c r="BC576" s="76"/>
      <c r="BD576" s="2"/>
    </row>
    <row r="577" spans="1:56" x14ac:dyDescent="0.4">
      <c r="A577" s="2" t="s">
        <v>1038</v>
      </c>
      <c r="B577" s="2" t="s">
        <v>1035</v>
      </c>
      <c r="C577" s="2" t="s">
        <v>1049</v>
      </c>
      <c r="D577" s="2" t="s">
        <v>1050</v>
      </c>
      <c r="E577" s="45" t="s">
        <v>1473</v>
      </c>
      <c r="F577" s="46"/>
      <c r="G577" s="42" t="s">
        <v>1474</v>
      </c>
      <c r="H577" s="48" t="s">
        <v>43</v>
      </c>
      <c r="I577" s="35"/>
      <c r="J577" s="56">
        <v>0</v>
      </c>
      <c r="K577" s="49">
        <f>_xlfn.IFNA(VLOOKUP($I577,'ประกาศราคาZ-Makro'!$A:$K,4,FALSE),0)</f>
        <v>0</v>
      </c>
      <c r="L577" s="47">
        <v>0</v>
      </c>
      <c r="M577" s="59">
        <v>0</v>
      </c>
      <c r="N577" s="50">
        <f t="shared" ref="N577" si="1624">IFERROR(IF(M577=0,0,M577-L577),0)</f>
        <v>0</v>
      </c>
      <c r="O577" s="49">
        <f>_xlfn.IFNA(VLOOKUP($I577,'ประกาศราคาZ-Makro'!$A:$K,5,FALSE),0)</f>
        <v>0</v>
      </c>
      <c r="P577" s="47">
        <v>0</v>
      </c>
      <c r="Q577" s="59">
        <v>0</v>
      </c>
      <c r="R577" s="50">
        <f t="shared" ref="R577" si="1625">IFERROR(IF(Q577=0,0,Q577-P577),0)</f>
        <v>0</v>
      </c>
      <c r="S577" s="49">
        <f>_xlfn.IFNA(VLOOKUP($I577,'ประกาศราคาZ-Makro'!$A:$K,6,FALSE),0)</f>
        <v>0</v>
      </c>
      <c r="T577" s="47">
        <v>0</v>
      </c>
      <c r="U577" s="59">
        <v>0</v>
      </c>
      <c r="V577" s="50">
        <f t="shared" ref="V577" si="1626">IFERROR(IF(U577=0,0,U577-T577),0)</f>
        <v>0</v>
      </c>
      <c r="W577" s="49">
        <f>_xlfn.IFNA(VLOOKUP($I577,'ประกาศราคาZ-Makro'!$A:$K,7,FALSE),0)</f>
        <v>0</v>
      </c>
      <c r="X577" s="47">
        <v>0</v>
      </c>
      <c r="Y577" s="59">
        <v>0</v>
      </c>
      <c r="Z577" s="50">
        <f t="shared" ref="Z577" si="1627">IFERROR(IF(Y577=0,0,Y577-X577),0)</f>
        <v>0</v>
      </c>
      <c r="AA577" s="49">
        <f>_xlfn.IFNA(VLOOKUP($I577,'ประกาศราคาZ-Makro'!$A:$K,8,FALSE),0)</f>
        <v>0</v>
      </c>
      <c r="AB577" s="47">
        <v>0</v>
      </c>
      <c r="AC577" s="59">
        <v>0</v>
      </c>
      <c r="AD577" s="50">
        <f t="shared" ref="AD577" si="1628">IFERROR(IF(AC577=0,0,AC577-AB577),0)</f>
        <v>0</v>
      </c>
      <c r="AE577" s="49">
        <f>_xlfn.IFNA(VLOOKUP($I577,'ประกาศราคาZ-Makro'!$A:$K,9,FALSE),0)</f>
        <v>0</v>
      </c>
      <c r="AF577" s="47">
        <v>0</v>
      </c>
      <c r="AG577" s="59">
        <v>0</v>
      </c>
      <c r="AH577" s="50">
        <f t="shared" ref="AH577" si="1629">IFERROR(IF(AG577=0,0,AG577-AF577),0)</f>
        <v>0</v>
      </c>
      <c r="AI577" s="49">
        <f>_xlfn.IFNA(VLOOKUP($I577,'ประกาศราคาZ-Makro'!$A:$K,9,FALSE),0)</f>
        <v>0</v>
      </c>
      <c r="AJ577" s="47"/>
      <c r="AK577" s="59"/>
      <c r="AL577" s="50">
        <f t="shared" si="1623"/>
        <v>0</v>
      </c>
      <c r="AM577" s="49">
        <f>_xlfn.IFNA(VLOOKUP($I577,'ประกาศราคาZ-Makro'!$A:$K,10,FALSE),0)</f>
        <v>0</v>
      </c>
      <c r="AN577" s="47">
        <v>0</v>
      </c>
      <c r="AO577" s="36">
        <v>0</v>
      </c>
      <c r="AP577" s="72">
        <f t="shared" si="1565"/>
        <v>0</v>
      </c>
      <c r="AQ577" s="49">
        <f>_xlfn.IFNA(VLOOKUP($I577,'ประกาศราคาZ-Makro'!$A:$K,11,FALSE),0)</f>
        <v>0</v>
      </c>
      <c r="AR577" s="47">
        <v>0</v>
      </c>
      <c r="AS577" s="59">
        <v>0</v>
      </c>
      <c r="AT577" s="50">
        <f t="shared" ref="AT577" si="1630">IFERROR(IF(AS577=0,0,AS577-AR577),0)</f>
        <v>0</v>
      </c>
      <c r="AU577" s="49">
        <f>_xlfn.IFNA(VLOOKUP($I577,'ประกาศราคาZ-Makro'!$A:$L,12,FALSE),0)</f>
        <v>0</v>
      </c>
      <c r="AV577" s="47">
        <v>0</v>
      </c>
      <c r="AW577" s="59">
        <v>0</v>
      </c>
      <c r="AX577" s="50">
        <f t="shared" ref="AX577" si="1631">IFERROR(IF(AW577=0,0,AW577-AV577),0)</f>
        <v>0</v>
      </c>
      <c r="AY577" s="49">
        <f>_xlfn.IFNA(VLOOKUP($I577,'ประกาศราคาZ-Makro'!$A:$M,13,FALSE),0)</f>
        <v>0</v>
      </c>
      <c r="AZ577" s="47">
        <v>0</v>
      </c>
      <c r="BA577" s="59">
        <v>0</v>
      </c>
      <c r="BB577" s="50">
        <f t="shared" si="1601"/>
        <v>0</v>
      </c>
      <c r="BC577" s="76"/>
      <c r="BD577" s="2"/>
    </row>
    <row r="578" spans="1:56" x14ac:dyDescent="0.4">
      <c r="A578" s="2" t="s">
        <v>1038</v>
      </c>
      <c r="B578" s="2" t="s">
        <v>1035</v>
      </c>
      <c r="C578" s="2" t="s">
        <v>1049</v>
      </c>
      <c r="D578" s="2" t="s">
        <v>1050</v>
      </c>
      <c r="E578" s="45" t="s">
        <v>305</v>
      </c>
      <c r="F578" s="46" t="s">
        <v>306</v>
      </c>
      <c r="G578" s="41" t="s">
        <v>307</v>
      </c>
      <c r="H578" s="34" t="s">
        <v>43</v>
      </c>
      <c r="I578" s="35"/>
      <c r="J578" s="56">
        <v>0</v>
      </c>
      <c r="K578" s="49">
        <f>_xlfn.IFNA(VLOOKUP($I578,'ประกาศราคาZ-Makro'!$A:$K,4,FALSE),0)</f>
        <v>0</v>
      </c>
      <c r="L578" s="47">
        <v>109</v>
      </c>
      <c r="M578" s="59">
        <v>109</v>
      </c>
      <c r="N578" s="50">
        <f t="shared" si="1472"/>
        <v>0</v>
      </c>
      <c r="O578" s="49">
        <f>_xlfn.IFNA(VLOOKUP($I578,'ประกาศราคาZ-Makro'!$A:$K,5,FALSE),0)</f>
        <v>0</v>
      </c>
      <c r="P578" s="47">
        <v>94</v>
      </c>
      <c r="Q578" s="59">
        <v>98</v>
      </c>
      <c r="R578" s="50">
        <f t="shared" si="1489"/>
        <v>4</v>
      </c>
      <c r="S578" s="49">
        <f>_xlfn.IFNA(VLOOKUP($I578,'ประกาศราคาZ-Makro'!$A:$K,6,FALSE),0)</f>
        <v>0</v>
      </c>
      <c r="T578" s="47">
        <v>88</v>
      </c>
      <c r="U578" s="59">
        <v>88</v>
      </c>
      <c r="V578" s="50">
        <f t="shared" si="1518"/>
        <v>0</v>
      </c>
      <c r="W578" s="49">
        <f>_xlfn.IFNA(VLOOKUP($I578,'ประกาศราคาZ-Makro'!$A:$K,7,FALSE),0)</f>
        <v>0</v>
      </c>
      <c r="X578" s="47">
        <v>85</v>
      </c>
      <c r="Y578" s="59">
        <v>85</v>
      </c>
      <c r="Z578" s="50">
        <f t="shared" si="1486"/>
        <v>0</v>
      </c>
      <c r="AA578" s="49">
        <f>_xlfn.IFNA(VLOOKUP($I578,'ประกาศราคาZ-Makro'!$A:$K,8,FALSE),0)</f>
        <v>0</v>
      </c>
      <c r="AB578" s="47">
        <v>85</v>
      </c>
      <c r="AC578" s="59">
        <v>85</v>
      </c>
      <c r="AD578" s="50">
        <f t="shared" si="1487"/>
        <v>0</v>
      </c>
      <c r="AE578" s="49">
        <f>_xlfn.IFNA(VLOOKUP($I578,'ประกาศราคาZ-Makro'!$A:$K,9,FALSE),0)</f>
        <v>0</v>
      </c>
      <c r="AF578" s="47">
        <v>78</v>
      </c>
      <c r="AG578" s="59">
        <v>78</v>
      </c>
      <c r="AH578" s="50">
        <f t="shared" si="1490"/>
        <v>0</v>
      </c>
      <c r="AI578" s="49">
        <f>_xlfn.IFNA(VLOOKUP($I578,'ประกาศราคาZ-Makro'!$A:$K,9,FALSE),0)</f>
        <v>0</v>
      </c>
      <c r="AJ578" s="47"/>
      <c r="AK578" s="59"/>
      <c r="AL578" s="50">
        <f t="shared" si="1623"/>
        <v>0</v>
      </c>
      <c r="AM578" s="49">
        <f>_xlfn.IFNA(VLOOKUP($I578,'ประกาศราคาZ-Makro'!$A:$K,10,FALSE),0)</f>
        <v>0</v>
      </c>
      <c r="AN578" s="47">
        <v>84</v>
      </c>
      <c r="AO578" s="36">
        <v>84</v>
      </c>
      <c r="AP578" s="72">
        <f t="shared" si="1565"/>
        <v>0</v>
      </c>
      <c r="AQ578" s="49">
        <f>_xlfn.IFNA(VLOOKUP($I578,'ประกาศราคาZ-Makro'!$A:$K,11,FALSE),0)</f>
        <v>0</v>
      </c>
      <c r="AR578" s="47">
        <v>94</v>
      </c>
      <c r="AS578" s="59">
        <v>94</v>
      </c>
      <c r="AT578" s="50">
        <f t="shared" si="1491"/>
        <v>0</v>
      </c>
      <c r="AU578" s="49">
        <f>_xlfn.IFNA(VLOOKUP($I578,'ประกาศราคาZ-Makro'!$A:$L,12,FALSE),0)</f>
        <v>0</v>
      </c>
      <c r="AV578" s="47">
        <v>88</v>
      </c>
      <c r="AW578" s="59">
        <v>88</v>
      </c>
      <c r="AX578" s="50">
        <f t="shared" si="1460"/>
        <v>0</v>
      </c>
      <c r="AY578" s="49">
        <f>_xlfn.IFNA(VLOOKUP($I578,'ประกาศราคาZ-Makro'!$A:$M,13,FALSE),0)</f>
        <v>0</v>
      </c>
      <c r="AZ578" s="47">
        <v>88</v>
      </c>
      <c r="BA578" s="59">
        <v>88</v>
      </c>
      <c r="BB578" s="50">
        <f t="shared" si="1601"/>
        <v>0</v>
      </c>
      <c r="BC578" s="76"/>
      <c r="BD578" s="2"/>
    </row>
    <row r="579" spans="1:56" x14ac:dyDescent="0.4">
      <c r="A579" s="2" t="s">
        <v>1038</v>
      </c>
      <c r="B579" s="2" t="s">
        <v>1035</v>
      </c>
      <c r="C579" s="2" t="s">
        <v>1049</v>
      </c>
      <c r="D579" s="2" t="s">
        <v>1050</v>
      </c>
      <c r="E579" s="45" t="s">
        <v>308</v>
      </c>
      <c r="F579" s="46" t="s">
        <v>306</v>
      </c>
      <c r="G579" s="37" t="s">
        <v>309</v>
      </c>
      <c r="H579" s="34" t="s">
        <v>43</v>
      </c>
      <c r="I579" s="35"/>
      <c r="J579" s="56">
        <v>0</v>
      </c>
      <c r="K579" s="49">
        <f>_xlfn.IFNA(VLOOKUP($I579,'ประกาศราคาZ-Makro'!$A:$K,4,FALSE),0)</f>
        <v>0</v>
      </c>
      <c r="L579" s="47">
        <v>111</v>
      </c>
      <c r="M579" s="59">
        <v>111</v>
      </c>
      <c r="N579" s="50">
        <f t="shared" si="1472"/>
        <v>0</v>
      </c>
      <c r="O579" s="49">
        <f>_xlfn.IFNA(VLOOKUP($I579,'ประกาศราคาZ-Makro'!$A:$K,5,FALSE),0)</f>
        <v>0</v>
      </c>
      <c r="P579" s="47">
        <v>0</v>
      </c>
      <c r="Q579" s="59">
        <v>0</v>
      </c>
      <c r="R579" s="50">
        <f t="shared" si="1489"/>
        <v>0</v>
      </c>
      <c r="S579" s="49">
        <f>_xlfn.IFNA(VLOOKUP($I579,'ประกาศราคาZ-Makro'!$A:$K,6,FALSE),0)</f>
        <v>0</v>
      </c>
      <c r="T579" s="47">
        <v>88</v>
      </c>
      <c r="U579" s="59">
        <v>88</v>
      </c>
      <c r="V579" s="50">
        <f t="shared" si="1518"/>
        <v>0</v>
      </c>
      <c r="W579" s="49">
        <f>_xlfn.IFNA(VLOOKUP($I579,'ประกาศราคาZ-Makro'!$A:$K,7,FALSE),0)</f>
        <v>0</v>
      </c>
      <c r="X579" s="47">
        <v>83</v>
      </c>
      <c r="Y579" s="59">
        <v>83</v>
      </c>
      <c r="Z579" s="50">
        <f t="shared" si="1486"/>
        <v>0</v>
      </c>
      <c r="AA579" s="49">
        <f>_xlfn.IFNA(VLOOKUP($I579,'ประกาศราคาZ-Makro'!$A:$K,8,FALSE),0)</f>
        <v>0</v>
      </c>
      <c r="AB579" s="47">
        <v>83</v>
      </c>
      <c r="AC579" s="59">
        <v>83</v>
      </c>
      <c r="AD579" s="50">
        <f t="shared" si="1487"/>
        <v>0</v>
      </c>
      <c r="AE579" s="49">
        <f>_xlfn.IFNA(VLOOKUP($I579,'ประกาศราคาZ-Makro'!$A:$K,9,FALSE),0)</f>
        <v>0</v>
      </c>
      <c r="AF579" s="47">
        <v>0</v>
      </c>
      <c r="AG579" s="59">
        <v>0</v>
      </c>
      <c r="AH579" s="50">
        <f t="shared" si="1490"/>
        <v>0</v>
      </c>
      <c r="AI579" s="49">
        <f>_xlfn.IFNA(VLOOKUP($I579,'ประกาศราคาZ-Makro'!$A:$K,9,FALSE),0)</f>
        <v>0</v>
      </c>
      <c r="AJ579" s="47"/>
      <c r="AK579" s="59"/>
      <c r="AL579" s="50">
        <f t="shared" si="1623"/>
        <v>0</v>
      </c>
      <c r="AM579" s="49">
        <f>_xlfn.IFNA(VLOOKUP($I579,'ประกาศราคาZ-Makro'!$A:$K,10,FALSE),0)</f>
        <v>0</v>
      </c>
      <c r="AN579" s="47">
        <v>84</v>
      </c>
      <c r="AO579" s="36">
        <v>84</v>
      </c>
      <c r="AP579" s="72">
        <f t="shared" si="1565"/>
        <v>0</v>
      </c>
      <c r="AQ579" s="49">
        <f>_xlfn.IFNA(VLOOKUP($I579,'ประกาศราคาZ-Makro'!$A:$K,11,FALSE),0)</f>
        <v>0</v>
      </c>
      <c r="AR579" s="47">
        <v>0</v>
      </c>
      <c r="AS579" s="59">
        <v>0</v>
      </c>
      <c r="AT579" s="50">
        <f t="shared" si="1491"/>
        <v>0</v>
      </c>
      <c r="AU579" s="49">
        <f>_xlfn.IFNA(VLOOKUP($I579,'ประกาศราคาZ-Makro'!$A:$L,12,FALSE),0)</f>
        <v>0</v>
      </c>
      <c r="AV579" s="47">
        <v>88</v>
      </c>
      <c r="AW579" s="59">
        <v>88</v>
      </c>
      <c r="AX579" s="50">
        <f t="shared" si="1460"/>
        <v>0</v>
      </c>
      <c r="AY579" s="49">
        <f>_xlfn.IFNA(VLOOKUP($I579,'ประกาศราคาZ-Makro'!$A:$M,13,FALSE),0)</f>
        <v>0</v>
      </c>
      <c r="AZ579" s="47">
        <v>88</v>
      </c>
      <c r="BA579" s="59">
        <v>88</v>
      </c>
      <c r="BB579" s="50">
        <f t="shared" si="1601"/>
        <v>0</v>
      </c>
      <c r="BC579" s="76"/>
      <c r="BD579" s="2"/>
    </row>
    <row r="580" spans="1:56" x14ac:dyDescent="0.4">
      <c r="A580" s="2" t="s">
        <v>1038</v>
      </c>
      <c r="B580" s="2" t="s">
        <v>1035</v>
      </c>
      <c r="C580" s="2" t="s">
        <v>1049</v>
      </c>
      <c r="D580" s="2" t="s">
        <v>1050</v>
      </c>
      <c r="E580" s="45" t="s">
        <v>804</v>
      </c>
      <c r="F580" s="46"/>
      <c r="G580" s="42" t="s">
        <v>805</v>
      </c>
      <c r="H580" s="34" t="s">
        <v>43</v>
      </c>
      <c r="I580" s="35"/>
      <c r="J580" s="56">
        <v>0</v>
      </c>
      <c r="K580" s="49">
        <f>_xlfn.IFNA(VLOOKUP($I580,'ประกาศราคาZ-Makro'!$A:$K,4,FALSE),0)</f>
        <v>0</v>
      </c>
      <c r="L580" s="47">
        <v>109</v>
      </c>
      <c r="M580" s="63">
        <v>109</v>
      </c>
      <c r="N580" s="50">
        <f t="shared" si="1472"/>
        <v>0</v>
      </c>
      <c r="O580" s="49">
        <f>_xlfn.IFNA(VLOOKUP($I580,'ประกาศราคาZ-Makro'!$A:$K,5,FALSE),0)</f>
        <v>0</v>
      </c>
      <c r="P580" s="47">
        <v>0</v>
      </c>
      <c r="Q580" s="63">
        <v>0</v>
      </c>
      <c r="R580" s="50">
        <f t="shared" si="1489"/>
        <v>0</v>
      </c>
      <c r="S580" s="49">
        <f>_xlfn.IFNA(VLOOKUP($I580,'ประกาศราคาZ-Makro'!$A:$K,6,FALSE),0)</f>
        <v>0</v>
      </c>
      <c r="T580" s="47">
        <v>0</v>
      </c>
      <c r="U580" s="63">
        <v>0</v>
      </c>
      <c r="V580" s="50">
        <f t="shared" si="1518"/>
        <v>0</v>
      </c>
      <c r="W580" s="49">
        <f>_xlfn.IFNA(VLOOKUP($I580,'ประกาศราคาZ-Makro'!$A:$K,7,FALSE),0)</f>
        <v>0</v>
      </c>
      <c r="X580" s="47">
        <v>0</v>
      </c>
      <c r="Y580" s="63">
        <v>0</v>
      </c>
      <c r="Z580" s="50">
        <f t="shared" si="1486"/>
        <v>0</v>
      </c>
      <c r="AA580" s="49">
        <f>_xlfn.IFNA(VLOOKUP($I580,'ประกาศราคาZ-Makro'!$A:$K,8,FALSE),0)</f>
        <v>0</v>
      </c>
      <c r="AB580" s="47">
        <v>0</v>
      </c>
      <c r="AC580" s="63">
        <v>0</v>
      </c>
      <c r="AD580" s="50">
        <f t="shared" si="1487"/>
        <v>0</v>
      </c>
      <c r="AE580" s="49">
        <f>_xlfn.IFNA(VLOOKUP($I580,'ประกาศราคาZ-Makro'!$A:$K,9,FALSE),0)</f>
        <v>0</v>
      </c>
      <c r="AF580" s="47">
        <v>0</v>
      </c>
      <c r="AG580" s="63">
        <v>0</v>
      </c>
      <c r="AH580" s="50">
        <f t="shared" si="1490"/>
        <v>0</v>
      </c>
      <c r="AI580" s="49">
        <f>_xlfn.IFNA(VLOOKUP($I580,'ประกาศราคาZ-Makro'!$A:$K,9,FALSE),0)</f>
        <v>0</v>
      </c>
      <c r="AJ580" s="47"/>
      <c r="AK580" s="63"/>
      <c r="AL580" s="50">
        <f t="shared" si="1623"/>
        <v>0</v>
      </c>
      <c r="AM580" s="49">
        <f>_xlfn.IFNA(VLOOKUP($I580,'ประกาศราคาZ-Makro'!$A:$K,10,FALSE),0)</f>
        <v>0</v>
      </c>
      <c r="AN580" s="47">
        <v>84</v>
      </c>
      <c r="AO580" s="36">
        <v>84</v>
      </c>
      <c r="AP580" s="72">
        <f t="shared" si="1565"/>
        <v>0</v>
      </c>
      <c r="AQ580" s="49">
        <f>_xlfn.IFNA(VLOOKUP($I580,'ประกาศราคาZ-Makro'!$A:$K,11,FALSE),0)</f>
        <v>0</v>
      </c>
      <c r="AR580" s="47">
        <v>0</v>
      </c>
      <c r="AS580" s="63">
        <v>0</v>
      </c>
      <c r="AT580" s="50">
        <f t="shared" si="1491"/>
        <v>0</v>
      </c>
      <c r="AU580" s="49">
        <f>_xlfn.IFNA(VLOOKUP($I580,'ประกาศราคาZ-Makro'!$A:$L,12,FALSE),0)</f>
        <v>0</v>
      </c>
      <c r="AV580" s="47">
        <v>0</v>
      </c>
      <c r="AW580" s="63">
        <v>0</v>
      </c>
      <c r="AX580" s="50">
        <f t="shared" si="1460"/>
        <v>0</v>
      </c>
      <c r="AY580" s="49">
        <f>_xlfn.IFNA(VLOOKUP($I580,'ประกาศราคาZ-Makro'!$A:$M,13,FALSE),0)</f>
        <v>0</v>
      </c>
      <c r="AZ580" s="47">
        <v>0</v>
      </c>
      <c r="BA580" s="63">
        <v>0</v>
      </c>
      <c r="BB580" s="50">
        <f t="shared" si="1601"/>
        <v>0</v>
      </c>
      <c r="BC580" s="76"/>
      <c r="BD580" s="2"/>
    </row>
    <row r="581" spans="1:56" x14ac:dyDescent="0.4">
      <c r="A581" s="2" t="s">
        <v>1038</v>
      </c>
      <c r="B581" s="2" t="s">
        <v>1035</v>
      </c>
      <c r="C581" s="2" t="s">
        <v>1049</v>
      </c>
      <c r="D581" s="2" t="s">
        <v>1050</v>
      </c>
      <c r="E581" s="45" t="s">
        <v>310</v>
      </c>
      <c r="F581" s="46" t="s">
        <v>306</v>
      </c>
      <c r="G581" s="37" t="s">
        <v>311</v>
      </c>
      <c r="H581" s="34" t="s">
        <v>43</v>
      </c>
      <c r="I581" s="35"/>
      <c r="J581" s="56">
        <v>0</v>
      </c>
      <c r="K581" s="49">
        <f>_xlfn.IFNA(VLOOKUP($I581,'ประกาศราคาZ-Makro'!$A:$K,4,FALSE),0)</f>
        <v>0</v>
      </c>
      <c r="L581" s="47">
        <v>111</v>
      </c>
      <c r="M581" s="59">
        <v>111</v>
      </c>
      <c r="N581" s="50">
        <f t="shared" si="1472"/>
        <v>0</v>
      </c>
      <c r="O581" s="49">
        <f>_xlfn.IFNA(VLOOKUP($I581,'ประกาศราคาZ-Makro'!$A:$K,5,FALSE),0)</f>
        <v>0</v>
      </c>
      <c r="P581" s="47">
        <v>0</v>
      </c>
      <c r="Q581" s="59">
        <v>0</v>
      </c>
      <c r="R581" s="50">
        <f t="shared" si="1489"/>
        <v>0</v>
      </c>
      <c r="S581" s="49">
        <f>_xlfn.IFNA(VLOOKUP($I581,'ประกาศราคาZ-Makro'!$A:$K,6,FALSE),0)</f>
        <v>0</v>
      </c>
      <c r="T581" s="47">
        <v>0</v>
      </c>
      <c r="U581" s="59">
        <v>0</v>
      </c>
      <c r="V581" s="50">
        <f t="shared" si="1518"/>
        <v>0</v>
      </c>
      <c r="W581" s="49">
        <f>_xlfn.IFNA(VLOOKUP($I581,'ประกาศราคาZ-Makro'!$A:$K,7,FALSE),0)</f>
        <v>0</v>
      </c>
      <c r="X581" s="47">
        <v>0</v>
      </c>
      <c r="Y581" s="59">
        <v>0</v>
      </c>
      <c r="Z581" s="50">
        <f t="shared" si="1486"/>
        <v>0</v>
      </c>
      <c r="AA581" s="49">
        <f>_xlfn.IFNA(VLOOKUP($I581,'ประกาศราคาZ-Makro'!$A:$K,8,FALSE),0)</f>
        <v>0</v>
      </c>
      <c r="AB581" s="47">
        <v>0</v>
      </c>
      <c r="AC581" s="59">
        <v>0</v>
      </c>
      <c r="AD581" s="50">
        <f t="shared" si="1487"/>
        <v>0</v>
      </c>
      <c r="AE581" s="49">
        <f>_xlfn.IFNA(VLOOKUP($I581,'ประกาศราคาZ-Makro'!$A:$K,9,FALSE),0)</f>
        <v>0</v>
      </c>
      <c r="AF581" s="47">
        <v>0</v>
      </c>
      <c r="AG581" s="59">
        <v>0</v>
      </c>
      <c r="AH581" s="50">
        <f t="shared" si="1490"/>
        <v>0</v>
      </c>
      <c r="AI581" s="49">
        <f>_xlfn.IFNA(VLOOKUP($I581,'ประกาศราคาZ-Makro'!$A:$K,9,FALSE),0)</f>
        <v>0</v>
      </c>
      <c r="AJ581" s="47"/>
      <c r="AK581" s="59"/>
      <c r="AL581" s="50">
        <f t="shared" si="1623"/>
        <v>0</v>
      </c>
      <c r="AM581" s="49">
        <f>_xlfn.IFNA(VLOOKUP($I581,'ประกาศราคาZ-Makro'!$A:$K,10,FALSE),0)</f>
        <v>0</v>
      </c>
      <c r="AN581" s="47">
        <v>0</v>
      </c>
      <c r="AO581" s="36">
        <v>0</v>
      </c>
      <c r="AP581" s="72">
        <f t="shared" si="1565"/>
        <v>0</v>
      </c>
      <c r="AQ581" s="49">
        <f>_xlfn.IFNA(VLOOKUP($I581,'ประกาศราคาZ-Makro'!$A:$K,11,FALSE),0)</f>
        <v>0</v>
      </c>
      <c r="AR581" s="47">
        <v>0</v>
      </c>
      <c r="AS581" s="59">
        <v>0</v>
      </c>
      <c r="AT581" s="50">
        <f t="shared" si="1491"/>
        <v>0</v>
      </c>
      <c r="AU581" s="49">
        <f>_xlfn.IFNA(VLOOKUP($I581,'ประกาศราคาZ-Makro'!$A:$L,12,FALSE),0)</f>
        <v>0</v>
      </c>
      <c r="AV581" s="47">
        <v>0</v>
      </c>
      <c r="AW581" s="59">
        <v>0</v>
      </c>
      <c r="AX581" s="50">
        <f t="shared" ref="AX581:AX600" si="1632">IFERROR(IF(AW581=0,0,AW581-AV581),0)</f>
        <v>0</v>
      </c>
      <c r="AY581" s="49">
        <f>_xlfn.IFNA(VLOOKUP($I581,'ประกาศราคาZ-Makro'!$A:$M,13,FALSE),0)</f>
        <v>0</v>
      </c>
      <c r="AZ581" s="47">
        <v>0</v>
      </c>
      <c r="BA581" s="59">
        <v>0</v>
      </c>
      <c r="BB581" s="50">
        <f t="shared" si="1601"/>
        <v>0</v>
      </c>
      <c r="BC581" s="76"/>
      <c r="BD581" s="2"/>
    </row>
    <row r="582" spans="1:56" x14ac:dyDescent="0.4">
      <c r="A582" s="2" t="s">
        <v>1038</v>
      </c>
      <c r="B582" s="2" t="s">
        <v>1035</v>
      </c>
      <c r="C582" s="2" t="s">
        <v>1049</v>
      </c>
      <c r="D582" s="2" t="s">
        <v>1050</v>
      </c>
      <c r="E582" s="45" t="s">
        <v>312</v>
      </c>
      <c r="F582" s="46" t="s">
        <v>306</v>
      </c>
      <c r="G582" s="42" t="s">
        <v>313</v>
      </c>
      <c r="H582" s="48" t="s">
        <v>43</v>
      </c>
      <c r="I582" s="35" t="s">
        <v>924</v>
      </c>
      <c r="J582" s="56" t="s">
        <v>925</v>
      </c>
      <c r="K582" s="49">
        <f>_xlfn.IFNA(VLOOKUP($I582,'ประกาศราคาZ-Makro'!$A:$K,4,FALSE),0)</f>
        <v>0</v>
      </c>
      <c r="L582" s="47">
        <v>114</v>
      </c>
      <c r="M582" s="59">
        <v>114</v>
      </c>
      <c r="N582" s="50">
        <f t="shared" si="1472"/>
        <v>0</v>
      </c>
      <c r="O582" s="49">
        <f>_xlfn.IFNA(VLOOKUP($I582,'ประกาศราคาZ-Makro'!$A:$K,5,FALSE),0)</f>
        <v>0</v>
      </c>
      <c r="P582" s="47">
        <v>0</v>
      </c>
      <c r="Q582" s="59">
        <v>0</v>
      </c>
      <c r="R582" s="50">
        <f t="shared" si="1489"/>
        <v>0</v>
      </c>
      <c r="S582" s="49">
        <f>_xlfn.IFNA(VLOOKUP($I582,'ประกาศราคาZ-Makro'!$A:$K,6,FALSE),0)</f>
        <v>0</v>
      </c>
      <c r="T582" s="47">
        <v>92</v>
      </c>
      <c r="U582" s="59">
        <v>92</v>
      </c>
      <c r="V582" s="50">
        <f t="shared" si="1518"/>
        <v>0</v>
      </c>
      <c r="W582" s="49">
        <f>_xlfn.IFNA(VLOOKUP($I582,'ประกาศราคาZ-Makro'!$A:$K,7,FALSE),0)</f>
        <v>0</v>
      </c>
      <c r="X582" s="47">
        <v>86</v>
      </c>
      <c r="Y582" s="59">
        <v>86</v>
      </c>
      <c r="Z582" s="50">
        <f t="shared" si="1486"/>
        <v>0</v>
      </c>
      <c r="AA582" s="49">
        <f>_xlfn.IFNA(VLOOKUP($I582,'ประกาศราคาZ-Makro'!$A:$K,8,FALSE),0)</f>
        <v>0</v>
      </c>
      <c r="AB582" s="47">
        <v>86</v>
      </c>
      <c r="AC582" s="59">
        <v>86</v>
      </c>
      <c r="AD582" s="50">
        <f t="shared" si="1487"/>
        <v>0</v>
      </c>
      <c r="AE582" s="49">
        <f>_xlfn.IFNA(VLOOKUP($I582,'ประกาศราคาZ-Makro'!$A:$K,9,FALSE),0)</f>
        <v>0</v>
      </c>
      <c r="AF582" s="47">
        <v>80</v>
      </c>
      <c r="AG582" s="59">
        <v>80</v>
      </c>
      <c r="AH582" s="50">
        <f t="shared" si="1490"/>
        <v>0</v>
      </c>
      <c r="AI582" s="49">
        <f>_xlfn.IFNA(VLOOKUP($I582,'ประกาศราคาZ-Makro'!$A:$K,9,FALSE),0)</f>
        <v>0</v>
      </c>
      <c r="AJ582" s="47"/>
      <c r="AK582" s="59"/>
      <c r="AL582" s="50">
        <f t="shared" si="1623"/>
        <v>0</v>
      </c>
      <c r="AM582" s="49">
        <f>_xlfn.IFNA(VLOOKUP($I582,'ประกาศราคาZ-Makro'!$A:$K,10,FALSE),0)</f>
        <v>0</v>
      </c>
      <c r="AN582" s="47">
        <v>84</v>
      </c>
      <c r="AO582" s="36">
        <v>84</v>
      </c>
      <c r="AP582" s="72">
        <f t="shared" si="1565"/>
        <v>0</v>
      </c>
      <c r="AQ582" s="49">
        <f>_xlfn.IFNA(VLOOKUP($I582,'ประกาศราคาZ-Makro'!$A:$K,11,FALSE),0)</f>
        <v>0</v>
      </c>
      <c r="AR582" s="47">
        <v>103</v>
      </c>
      <c r="AS582" s="59">
        <v>103</v>
      </c>
      <c r="AT582" s="50">
        <f t="shared" si="1491"/>
        <v>0</v>
      </c>
      <c r="AU582" s="49">
        <f>_xlfn.IFNA(VLOOKUP($I582,'ประกาศราคาZ-Makro'!$A:$L,12,FALSE),0)</f>
        <v>0</v>
      </c>
      <c r="AV582" s="47">
        <v>92</v>
      </c>
      <c r="AW582" s="59">
        <v>92</v>
      </c>
      <c r="AX582" s="50">
        <f t="shared" si="1632"/>
        <v>0</v>
      </c>
      <c r="AY582" s="49">
        <f>_xlfn.IFNA(VLOOKUP($I582,'ประกาศราคาZ-Makro'!$A:$M,13,FALSE),0)</f>
        <v>0</v>
      </c>
      <c r="AZ582" s="47">
        <v>92</v>
      </c>
      <c r="BA582" s="59">
        <v>92</v>
      </c>
      <c r="BB582" s="50">
        <f t="shared" si="1601"/>
        <v>0</v>
      </c>
      <c r="BC582" s="76"/>
      <c r="BD582" s="2"/>
    </row>
    <row r="583" spans="1:56" x14ac:dyDescent="0.4">
      <c r="A583" s="2" t="s">
        <v>1038</v>
      </c>
      <c r="B583" s="2" t="s">
        <v>1035</v>
      </c>
      <c r="C583" s="2" t="s">
        <v>1049</v>
      </c>
      <c r="D583" s="2" t="s">
        <v>1050</v>
      </c>
      <c r="E583" s="45" t="s">
        <v>314</v>
      </c>
      <c r="F583" s="46" t="s">
        <v>306</v>
      </c>
      <c r="G583" s="37" t="s">
        <v>315</v>
      </c>
      <c r="H583" s="34" t="s">
        <v>43</v>
      </c>
      <c r="I583" s="35"/>
      <c r="J583" s="56">
        <v>0</v>
      </c>
      <c r="K583" s="49">
        <f>_xlfn.IFNA(VLOOKUP($I583,'ประกาศราคาZ-Makro'!$A:$K,4,FALSE),0)</f>
        <v>0</v>
      </c>
      <c r="L583" s="47">
        <v>116</v>
      </c>
      <c r="M583" s="59">
        <v>116</v>
      </c>
      <c r="N583" s="50">
        <f t="shared" si="1472"/>
        <v>0</v>
      </c>
      <c r="O583" s="49">
        <f>_xlfn.IFNA(VLOOKUP($I583,'ประกาศราคาZ-Makro'!$A:$K,5,FALSE),0)</f>
        <v>0</v>
      </c>
      <c r="P583" s="47">
        <v>0</v>
      </c>
      <c r="Q583" s="59">
        <v>0</v>
      </c>
      <c r="R583" s="50">
        <f t="shared" si="1489"/>
        <v>0</v>
      </c>
      <c r="S583" s="49">
        <f>_xlfn.IFNA(VLOOKUP($I583,'ประกาศราคาZ-Makro'!$A:$K,6,FALSE),0)</f>
        <v>0</v>
      </c>
      <c r="T583" s="47">
        <v>92</v>
      </c>
      <c r="U583" s="59">
        <v>92</v>
      </c>
      <c r="V583" s="50">
        <f t="shared" si="1518"/>
        <v>0</v>
      </c>
      <c r="W583" s="49">
        <f>_xlfn.IFNA(VLOOKUP($I583,'ประกาศราคาZ-Makro'!$A:$K,7,FALSE),0)</f>
        <v>0</v>
      </c>
      <c r="X583" s="47">
        <v>84</v>
      </c>
      <c r="Y583" s="59">
        <v>84</v>
      </c>
      <c r="Z583" s="50">
        <f t="shared" si="1486"/>
        <v>0</v>
      </c>
      <c r="AA583" s="49">
        <f>_xlfn.IFNA(VLOOKUP($I583,'ประกาศราคาZ-Makro'!$A:$K,8,FALSE),0)</f>
        <v>0</v>
      </c>
      <c r="AB583" s="47">
        <v>84</v>
      </c>
      <c r="AC583" s="59">
        <v>84</v>
      </c>
      <c r="AD583" s="50">
        <f t="shared" si="1487"/>
        <v>0</v>
      </c>
      <c r="AE583" s="49">
        <f>_xlfn.IFNA(VLOOKUP($I583,'ประกาศราคาZ-Makro'!$A:$K,9,FALSE),0)</f>
        <v>0</v>
      </c>
      <c r="AF583" s="47">
        <v>0</v>
      </c>
      <c r="AG583" s="59">
        <v>0</v>
      </c>
      <c r="AH583" s="50">
        <f t="shared" si="1490"/>
        <v>0</v>
      </c>
      <c r="AI583" s="49">
        <f>_xlfn.IFNA(VLOOKUP($I583,'ประกาศราคาZ-Makro'!$A:$K,9,FALSE),0)</f>
        <v>0</v>
      </c>
      <c r="AJ583" s="47"/>
      <c r="AK583" s="59"/>
      <c r="AL583" s="50">
        <f t="shared" si="1623"/>
        <v>0</v>
      </c>
      <c r="AM583" s="49">
        <f>_xlfn.IFNA(VLOOKUP($I583,'ประกาศราคาZ-Makro'!$A:$K,10,FALSE),0)</f>
        <v>0</v>
      </c>
      <c r="AN583" s="47">
        <v>0</v>
      </c>
      <c r="AO583" s="36">
        <v>0</v>
      </c>
      <c r="AP583" s="72">
        <f t="shared" si="1565"/>
        <v>0</v>
      </c>
      <c r="AQ583" s="49">
        <f>_xlfn.IFNA(VLOOKUP($I583,'ประกาศราคาZ-Makro'!$A:$K,11,FALSE),0)</f>
        <v>0</v>
      </c>
      <c r="AR583" s="47">
        <v>0</v>
      </c>
      <c r="AS583" s="59">
        <v>0</v>
      </c>
      <c r="AT583" s="50">
        <f t="shared" si="1491"/>
        <v>0</v>
      </c>
      <c r="AU583" s="49">
        <f>_xlfn.IFNA(VLOOKUP($I583,'ประกาศราคาZ-Makro'!$A:$L,12,FALSE),0)</f>
        <v>0</v>
      </c>
      <c r="AV583" s="47">
        <v>92</v>
      </c>
      <c r="AW583" s="59">
        <v>92</v>
      </c>
      <c r="AX583" s="50">
        <f t="shared" si="1632"/>
        <v>0</v>
      </c>
      <c r="AY583" s="49">
        <f>_xlfn.IFNA(VLOOKUP($I583,'ประกาศราคาZ-Makro'!$A:$M,13,FALSE),0)</f>
        <v>0</v>
      </c>
      <c r="AZ583" s="47">
        <v>92</v>
      </c>
      <c r="BA583" s="59">
        <v>92</v>
      </c>
      <c r="BB583" s="50">
        <f t="shared" si="1601"/>
        <v>0</v>
      </c>
      <c r="BC583" s="76"/>
      <c r="BD583" s="2"/>
    </row>
    <row r="584" spans="1:56" x14ac:dyDescent="0.4">
      <c r="A584" s="2" t="s">
        <v>1038</v>
      </c>
      <c r="B584" s="2" t="s">
        <v>1035</v>
      </c>
      <c r="C584" s="2" t="s">
        <v>1049</v>
      </c>
      <c r="D584" s="2" t="s">
        <v>1050</v>
      </c>
      <c r="E584" s="45" t="s">
        <v>205</v>
      </c>
      <c r="F584" s="46"/>
      <c r="G584" s="42" t="s">
        <v>206</v>
      </c>
      <c r="H584" s="34" t="s">
        <v>43</v>
      </c>
      <c r="I584" s="35"/>
      <c r="J584" s="56">
        <v>0</v>
      </c>
      <c r="K584" s="49">
        <f>_xlfn.IFNA(VLOOKUP($I584,'ประกาศราคาZ-Makro'!$A:$K,4,FALSE),0)</f>
        <v>0</v>
      </c>
      <c r="L584" s="47">
        <v>0.25</v>
      </c>
      <c r="M584" s="36">
        <v>0.25</v>
      </c>
      <c r="N584" s="50">
        <f t="shared" si="1472"/>
        <v>0</v>
      </c>
      <c r="O584" s="49">
        <f>_xlfn.IFNA(VLOOKUP($I584,'ประกาศราคาZ-Makro'!$A:$K,5,FALSE),0)</f>
        <v>0</v>
      </c>
      <c r="P584" s="47">
        <v>0.5</v>
      </c>
      <c r="Q584" s="36">
        <v>0.5</v>
      </c>
      <c r="R584" s="50">
        <f t="shared" si="1489"/>
        <v>0</v>
      </c>
      <c r="S584" s="49">
        <f>_xlfn.IFNA(VLOOKUP($I584,'ประกาศราคาZ-Makro'!$A:$K,6,FALSE),0)</f>
        <v>0</v>
      </c>
      <c r="T584" s="47">
        <v>4</v>
      </c>
      <c r="U584" s="36">
        <v>4</v>
      </c>
      <c r="V584" s="50">
        <f t="shared" si="1518"/>
        <v>0</v>
      </c>
      <c r="W584" s="49">
        <f>_xlfn.IFNA(VLOOKUP($I584,'ประกาศราคาZ-Makro'!$A:$K,7,FALSE),0)</f>
        <v>0</v>
      </c>
      <c r="X584" s="47">
        <v>10</v>
      </c>
      <c r="Y584" s="36">
        <v>10</v>
      </c>
      <c r="Z584" s="50">
        <f t="shared" si="1486"/>
        <v>0</v>
      </c>
      <c r="AA584" s="49">
        <f>_xlfn.IFNA(VLOOKUP($I584,'ประกาศราคาZ-Makro'!$A:$K,8,FALSE),0)</f>
        <v>0</v>
      </c>
      <c r="AB584" s="47">
        <v>10</v>
      </c>
      <c r="AC584" s="36">
        <v>10</v>
      </c>
      <c r="AD584" s="50">
        <f t="shared" si="1487"/>
        <v>0</v>
      </c>
      <c r="AE584" s="49">
        <f>_xlfn.IFNA(VLOOKUP($I584,'ประกาศราคาZ-Makro'!$A:$K,9,FALSE),0)</f>
        <v>0</v>
      </c>
      <c r="AF584" s="47">
        <v>2</v>
      </c>
      <c r="AG584" s="36">
        <v>2</v>
      </c>
      <c r="AH584" s="50">
        <f t="shared" si="1490"/>
        <v>0</v>
      </c>
      <c r="AI584" s="49">
        <f>_xlfn.IFNA(VLOOKUP($I584,'ประกาศราคาZ-Makro'!$A:$K,9,FALSE),0)</f>
        <v>0</v>
      </c>
      <c r="AJ584" s="47"/>
      <c r="AK584" s="36"/>
      <c r="AL584" s="50">
        <f t="shared" si="1623"/>
        <v>0</v>
      </c>
      <c r="AM584" s="49">
        <f>_xlfn.IFNA(VLOOKUP($I584,'ประกาศราคาZ-Makro'!$A:$K,10,FALSE),0)</f>
        <v>0</v>
      </c>
      <c r="AN584" s="47">
        <v>18</v>
      </c>
      <c r="AO584" s="36">
        <v>18</v>
      </c>
      <c r="AP584" s="72">
        <f t="shared" si="1565"/>
        <v>0</v>
      </c>
      <c r="AQ584" s="49">
        <f>_xlfn.IFNA(VLOOKUP($I584,'ประกาศราคาZ-Makro'!$A:$K,11,FALSE),0)</f>
        <v>0</v>
      </c>
      <c r="AR584" s="47">
        <v>5</v>
      </c>
      <c r="AS584" s="36">
        <v>2</v>
      </c>
      <c r="AT584" s="50">
        <f t="shared" si="1491"/>
        <v>-3</v>
      </c>
      <c r="AU584" s="49">
        <f>_xlfn.IFNA(VLOOKUP($I584,'ประกาศราคาZ-Makro'!$A:$L,12,FALSE),0)</f>
        <v>0</v>
      </c>
      <c r="AV584" s="47">
        <v>2</v>
      </c>
      <c r="AW584" s="36">
        <v>2</v>
      </c>
      <c r="AX584" s="50">
        <f t="shared" si="1632"/>
        <v>0</v>
      </c>
      <c r="AY584" s="49">
        <f>_xlfn.IFNA(VLOOKUP($I584,'ประกาศราคาZ-Makro'!$A:$M,13,FALSE),0)</f>
        <v>0</v>
      </c>
      <c r="AZ584" s="47">
        <v>2</v>
      </c>
      <c r="BA584" s="36">
        <v>2</v>
      </c>
      <c r="BB584" s="50">
        <f t="shared" si="1601"/>
        <v>0</v>
      </c>
      <c r="BC584" s="76"/>
      <c r="BD584" s="2"/>
    </row>
    <row r="585" spans="1:56" x14ac:dyDescent="0.4">
      <c r="A585" s="2" t="s">
        <v>1038</v>
      </c>
      <c r="B585" s="2" t="s">
        <v>1035</v>
      </c>
      <c r="C585" s="2" t="s">
        <v>1049</v>
      </c>
      <c r="D585" s="2" t="s">
        <v>1050</v>
      </c>
      <c r="E585" s="45" t="s">
        <v>784</v>
      </c>
      <c r="F585" s="46"/>
      <c r="G585" s="42" t="s">
        <v>785</v>
      </c>
      <c r="H585" s="34" t="s">
        <v>43</v>
      </c>
      <c r="I585" s="35"/>
      <c r="J585" s="56">
        <v>0</v>
      </c>
      <c r="K585" s="49">
        <f>_xlfn.IFNA(VLOOKUP($I585,'ประกาศราคาZ-Makro'!$A:$K,4,FALSE),0)</f>
        <v>0</v>
      </c>
      <c r="L585" s="47">
        <v>0.25</v>
      </c>
      <c r="M585" s="63">
        <v>0.25</v>
      </c>
      <c r="N585" s="50">
        <f t="shared" si="1472"/>
        <v>0</v>
      </c>
      <c r="O585" s="49">
        <f>_xlfn.IFNA(VLOOKUP($I585,'ประกาศราคาZ-Makro'!$A:$K,5,FALSE),0)</f>
        <v>0</v>
      </c>
      <c r="P585" s="47">
        <v>0</v>
      </c>
      <c r="Q585" s="63">
        <v>0</v>
      </c>
      <c r="R585" s="50">
        <f t="shared" si="1489"/>
        <v>0</v>
      </c>
      <c r="S585" s="49">
        <f>_xlfn.IFNA(VLOOKUP($I585,'ประกาศราคาZ-Makro'!$A:$K,6,FALSE),0)</f>
        <v>0</v>
      </c>
      <c r="T585" s="47">
        <v>0</v>
      </c>
      <c r="U585" s="63">
        <v>0</v>
      </c>
      <c r="V585" s="50">
        <f t="shared" si="1518"/>
        <v>0</v>
      </c>
      <c r="W585" s="49">
        <f>_xlfn.IFNA(VLOOKUP($I585,'ประกาศราคาZ-Makro'!$A:$K,7,FALSE),0)</f>
        <v>0</v>
      </c>
      <c r="X585" s="47">
        <v>0</v>
      </c>
      <c r="Y585" s="63">
        <v>0</v>
      </c>
      <c r="Z585" s="50">
        <f t="shared" si="1486"/>
        <v>0</v>
      </c>
      <c r="AA585" s="49">
        <f>_xlfn.IFNA(VLOOKUP($I585,'ประกาศราคาZ-Makro'!$A:$K,8,FALSE),0)</f>
        <v>0</v>
      </c>
      <c r="AB585" s="47">
        <v>0</v>
      </c>
      <c r="AC585" s="63">
        <v>0</v>
      </c>
      <c r="AD585" s="50">
        <f t="shared" si="1487"/>
        <v>0</v>
      </c>
      <c r="AE585" s="49">
        <f>_xlfn.IFNA(VLOOKUP($I585,'ประกาศราคาZ-Makro'!$A:$K,9,FALSE),0)</f>
        <v>0</v>
      </c>
      <c r="AF585" s="47">
        <v>0</v>
      </c>
      <c r="AG585" s="63">
        <v>0</v>
      </c>
      <c r="AH585" s="50">
        <f t="shared" si="1490"/>
        <v>0</v>
      </c>
      <c r="AI585" s="49">
        <f>_xlfn.IFNA(VLOOKUP($I585,'ประกาศราคาZ-Makro'!$A:$K,9,FALSE),0)</f>
        <v>0</v>
      </c>
      <c r="AJ585" s="47"/>
      <c r="AK585" s="63"/>
      <c r="AL585" s="50">
        <f t="shared" si="1623"/>
        <v>0</v>
      </c>
      <c r="AM585" s="49">
        <f>_xlfn.IFNA(VLOOKUP($I585,'ประกาศราคาZ-Makro'!$A:$K,10,FALSE),0)</f>
        <v>0</v>
      </c>
      <c r="AN585" s="47">
        <v>18</v>
      </c>
      <c r="AO585" s="36">
        <v>18</v>
      </c>
      <c r="AP585" s="72">
        <f t="shared" si="1565"/>
        <v>0</v>
      </c>
      <c r="AQ585" s="49">
        <f>_xlfn.IFNA(VLOOKUP($I585,'ประกาศราคาZ-Makro'!$A:$K,11,FALSE),0)</f>
        <v>0</v>
      </c>
      <c r="AR585" s="47">
        <v>0</v>
      </c>
      <c r="AS585" s="63">
        <v>0</v>
      </c>
      <c r="AT585" s="50">
        <f t="shared" si="1491"/>
        <v>0</v>
      </c>
      <c r="AU585" s="49">
        <f>_xlfn.IFNA(VLOOKUP($I585,'ประกาศราคาZ-Makro'!$A:$L,12,FALSE),0)</f>
        <v>0</v>
      </c>
      <c r="AV585" s="47">
        <v>0</v>
      </c>
      <c r="AW585" s="63">
        <v>0</v>
      </c>
      <c r="AX585" s="50">
        <f t="shared" si="1632"/>
        <v>0</v>
      </c>
      <c r="AY585" s="49">
        <f>_xlfn.IFNA(VLOOKUP($I585,'ประกาศราคาZ-Makro'!$A:$M,13,FALSE),0)</f>
        <v>0</v>
      </c>
      <c r="AZ585" s="47">
        <v>0</v>
      </c>
      <c r="BA585" s="63">
        <v>0</v>
      </c>
      <c r="BB585" s="50">
        <f t="shared" si="1601"/>
        <v>0</v>
      </c>
      <c r="BC585" s="76"/>
      <c r="BD585" s="2"/>
    </row>
    <row r="586" spans="1:56" x14ac:dyDescent="0.4">
      <c r="A586" s="2" t="s">
        <v>1038</v>
      </c>
      <c r="B586" s="2" t="s">
        <v>1035</v>
      </c>
      <c r="C586" s="2" t="s">
        <v>1049</v>
      </c>
      <c r="D586" s="2" t="s">
        <v>1050</v>
      </c>
      <c r="E586" s="45" t="s">
        <v>293</v>
      </c>
      <c r="F586" s="46"/>
      <c r="G586" s="37" t="s">
        <v>294</v>
      </c>
      <c r="H586" s="34" t="s">
        <v>43</v>
      </c>
      <c r="I586" s="35"/>
      <c r="J586" s="56">
        <v>0</v>
      </c>
      <c r="K586" s="49">
        <f>_xlfn.IFNA(VLOOKUP($I586,'ประกาศราคาZ-Makro'!$A:$K,4,FALSE),0)</f>
        <v>0</v>
      </c>
      <c r="L586" s="47">
        <v>0.25</v>
      </c>
      <c r="M586" s="36">
        <v>0.25</v>
      </c>
      <c r="N586" s="50">
        <f t="shared" si="1472"/>
        <v>0</v>
      </c>
      <c r="O586" s="49">
        <f>_xlfn.IFNA(VLOOKUP($I586,'ประกาศราคาZ-Makro'!$A:$K,5,FALSE),0)</f>
        <v>0</v>
      </c>
      <c r="P586" s="47">
        <v>0</v>
      </c>
      <c r="Q586" s="36">
        <v>0</v>
      </c>
      <c r="R586" s="50">
        <f t="shared" si="1489"/>
        <v>0</v>
      </c>
      <c r="S586" s="49">
        <f>_xlfn.IFNA(VLOOKUP($I586,'ประกาศราคาZ-Makro'!$A:$K,6,FALSE),0)</f>
        <v>0</v>
      </c>
      <c r="T586" s="47">
        <v>2</v>
      </c>
      <c r="U586" s="36">
        <v>2</v>
      </c>
      <c r="V586" s="50">
        <f t="shared" si="1518"/>
        <v>0</v>
      </c>
      <c r="W586" s="49">
        <f>_xlfn.IFNA(VLOOKUP($I586,'ประกาศราคาZ-Makro'!$A:$K,7,FALSE),0)</f>
        <v>0</v>
      </c>
      <c r="X586" s="47">
        <v>0</v>
      </c>
      <c r="Y586" s="36">
        <v>0</v>
      </c>
      <c r="Z586" s="50">
        <f t="shared" si="1486"/>
        <v>0</v>
      </c>
      <c r="AA586" s="49">
        <f>_xlfn.IFNA(VLOOKUP($I586,'ประกาศราคาZ-Makro'!$A:$K,8,FALSE),0)</f>
        <v>0</v>
      </c>
      <c r="AB586" s="47">
        <v>0</v>
      </c>
      <c r="AC586" s="36">
        <v>0</v>
      </c>
      <c r="AD586" s="50">
        <f t="shared" si="1487"/>
        <v>0</v>
      </c>
      <c r="AE586" s="49">
        <f>_xlfn.IFNA(VLOOKUP($I586,'ประกาศราคาZ-Makro'!$A:$K,9,FALSE),0)</f>
        <v>0</v>
      </c>
      <c r="AF586" s="47" t="s">
        <v>1090</v>
      </c>
      <c r="AG586" s="36" t="s">
        <v>1090</v>
      </c>
      <c r="AH586" s="50">
        <f t="shared" si="1490"/>
        <v>0</v>
      </c>
      <c r="AI586" s="49">
        <f>_xlfn.IFNA(VLOOKUP($I586,'ประกาศราคาZ-Makro'!$A:$K,9,FALSE),0)</f>
        <v>0</v>
      </c>
      <c r="AJ586" s="47"/>
      <c r="AK586" s="36"/>
      <c r="AL586" s="50">
        <f t="shared" si="1623"/>
        <v>0</v>
      </c>
      <c r="AM586" s="49">
        <f>_xlfn.IFNA(VLOOKUP($I586,'ประกาศราคาZ-Makro'!$A:$K,10,FALSE),0)</f>
        <v>0</v>
      </c>
      <c r="AN586" s="47">
        <v>0</v>
      </c>
      <c r="AO586" s="36">
        <v>0</v>
      </c>
      <c r="AP586" s="72">
        <f t="shared" si="1565"/>
        <v>0</v>
      </c>
      <c r="AQ586" s="49">
        <f>_xlfn.IFNA(VLOOKUP($I586,'ประกาศราคาZ-Makro'!$A:$K,11,FALSE),0)</f>
        <v>0</v>
      </c>
      <c r="AR586" s="47">
        <v>0</v>
      </c>
      <c r="AS586" s="36">
        <v>0</v>
      </c>
      <c r="AT586" s="50">
        <f t="shared" si="1491"/>
        <v>0</v>
      </c>
      <c r="AU586" s="49">
        <f>_xlfn.IFNA(VLOOKUP($I586,'ประกาศราคาZ-Makro'!$A:$L,12,FALSE),0)</f>
        <v>0</v>
      </c>
      <c r="AV586" s="47">
        <v>2</v>
      </c>
      <c r="AW586" s="36">
        <v>2</v>
      </c>
      <c r="AX586" s="50">
        <f t="shared" si="1632"/>
        <v>0</v>
      </c>
      <c r="AY586" s="49">
        <f>_xlfn.IFNA(VLOOKUP($I586,'ประกาศราคาZ-Makro'!$A:$M,13,FALSE),0)</f>
        <v>0</v>
      </c>
      <c r="AZ586" s="47">
        <v>2</v>
      </c>
      <c r="BA586" s="36">
        <v>2</v>
      </c>
      <c r="BB586" s="50">
        <f t="shared" si="1601"/>
        <v>0</v>
      </c>
      <c r="BC586" s="76"/>
      <c r="BD586" s="2"/>
    </row>
    <row r="587" spans="1:56" x14ac:dyDescent="0.4">
      <c r="A587" s="2" t="s">
        <v>1038</v>
      </c>
      <c r="B587" s="2" t="s">
        <v>1035</v>
      </c>
      <c r="C587" s="2" t="s">
        <v>1049</v>
      </c>
      <c r="D587" s="2" t="s">
        <v>1050</v>
      </c>
      <c r="E587" s="45" t="s">
        <v>295</v>
      </c>
      <c r="F587" s="46" t="s">
        <v>296</v>
      </c>
      <c r="G587" s="41" t="s">
        <v>297</v>
      </c>
      <c r="H587" s="48" t="s">
        <v>43</v>
      </c>
      <c r="I587" s="35"/>
      <c r="J587" s="56">
        <v>0</v>
      </c>
      <c r="K587" s="49">
        <f>_xlfn.IFNA(VLOOKUP($I587,'ประกาศราคาZ-Makro'!$A:$K,4,FALSE),0)</f>
        <v>0</v>
      </c>
      <c r="L587" s="47">
        <v>0</v>
      </c>
      <c r="M587" s="36">
        <v>0</v>
      </c>
      <c r="N587" s="50">
        <f t="shared" si="1472"/>
        <v>0</v>
      </c>
      <c r="O587" s="49">
        <f>_xlfn.IFNA(VLOOKUP($I587,'ประกาศราคาZ-Makro'!$A:$K,5,FALSE),0)</f>
        <v>0</v>
      </c>
      <c r="P587" s="47" t="s">
        <v>1090</v>
      </c>
      <c r="Q587" s="36" t="s">
        <v>1090</v>
      </c>
      <c r="R587" s="50">
        <f t="shared" si="1489"/>
        <v>0</v>
      </c>
      <c r="S587" s="49">
        <f>_xlfn.IFNA(VLOOKUP($I587,'ประกาศราคาZ-Makro'!$A:$K,6,FALSE),0)</f>
        <v>0</v>
      </c>
      <c r="T587" s="47">
        <v>0</v>
      </c>
      <c r="U587" s="36">
        <v>0</v>
      </c>
      <c r="V587" s="50">
        <f t="shared" si="1518"/>
        <v>0</v>
      </c>
      <c r="W587" s="49">
        <f>_xlfn.IFNA(VLOOKUP($I587,'ประกาศราคาZ-Makro'!$A:$K,7,FALSE),0)</f>
        <v>0</v>
      </c>
      <c r="X587" s="47">
        <v>155</v>
      </c>
      <c r="Y587" s="36">
        <v>155</v>
      </c>
      <c r="Z587" s="50">
        <f t="shared" si="1486"/>
        <v>0</v>
      </c>
      <c r="AA587" s="49">
        <f>_xlfn.IFNA(VLOOKUP($I587,'ประกาศราคาZ-Makro'!$A:$K,8,FALSE),0)</f>
        <v>0</v>
      </c>
      <c r="AB587" s="47">
        <v>155</v>
      </c>
      <c r="AC587" s="36">
        <v>155</v>
      </c>
      <c r="AD587" s="50">
        <f t="shared" si="1487"/>
        <v>0</v>
      </c>
      <c r="AE587" s="49">
        <f>_xlfn.IFNA(VLOOKUP($I587,'ประกาศราคาZ-Makro'!$A:$K,9,FALSE),0)</f>
        <v>0</v>
      </c>
      <c r="AF587" s="47">
        <v>131</v>
      </c>
      <c r="AG587" s="36">
        <v>131</v>
      </c>
      <c r="AH587" s="50">
        <f t="shared" si="1490"/>
        <v>0</v>
      </c>
      <c r="AI587" s="49">
        <f>_xlfn.IFNA(VLOOKUP($I587,'ประกาศราคาZ-Makro'!$A:$K,9,FALSE),0)</f>
        <v>0</v>
      </c>
      <c r="AJ587" s="47"/>
      <c r="AK587" s="36"/>
      <c r="AL587" s="50">
        <f t="shared" si="1623"/>
        <v>0</v>
      </c>
      <c r="AM587" s="49">
        <f>_xlfn.IFNA(VLOOKUP($I587,'ประกาศราคาZ-Makro'!$A:$K,10,FALSE),0)</f>
        <v>0</v>
      </c>
      <c r="AN587" s="47">
        <v>0</v>
      </c>
      <c r="AO587" s="36">
        <v>0</v>
      </c>
      <c r="AP587" s="72">
        <f t="shared" si="1565"/>
        <v>0</v>
      </c>
      <c r="AQ587" s="49">
        <f>_xlfn.IFNA(VLOOKUP($I587,'ประกาศราคาZ-Makro'!$A:$K,11,FALSE),0)</f>
        <v>0</v>
      </c>
      <c r="AR587" s="47">
        <v>89</v>
      </c>
      <c r="AS587" s="36">
        <v>89</v>
      </c>
      <c r="AT587" s="50">
        <f t="shared" si="1491"/>
        <v>0</v>
      </c>
      <c r="AU587" s="49">
        <f>_xlfn.IFNA(VLOOKUP($I587,'ประกาศราคาZ-Makro'!$A:$L,12,FALSE),0)</f>
        <v>0</v>
      </c>
      <c r="AV587" s="47">
        <v>100</v>
      </c>
      <c r="AW587" s="36">
        <v>100</v>
      </c>
      <c r="AX587" s="50">
        <f t="shared" si="1632"/>
        <v>0</v>
      </c>
      <c r="AY587" s="49">
        <f>_xlfn.IFNA(VLOOKUP($I587,'ประกาศราคาZ-Makro'!$A:$M,13,FALSE),0)</f>
        <v>0</v>
      </c>
      <c r="AZ587" s="47">
        <v>99</v>
      </c>
      <c r="BA587" s="36">
        <v>99</v>
      </c>
      <c r="BB587" s="50">
        <f t="shared" si="1601"/>
        <v>0</v>
      </c>
      <c r="BC587" s="76"/>
      <c r="BD587" s="2"/>
    </row>
    <row r="588" spans="1:56" x14ac:dyDescent="0.4">
      <c r="A588" s="2" t="s">
        <v>1038</v>
      </c>
      <c r="B588" s="2" t="s">
        <v>1035</v>
      </c>
      <c r="C588" s="2" t="s">
        <v>1037</v>
      </c>
      <c r="D588" s="2" t="s">
        <v>1050</v>
      </c>
      <c r="E588" s="45" t="s">
        <v>588</v>
      </c>
      <c r="F588" s="73"/>
      <c r="G588" s="42" t="s">
        <v>589</v>
      </c>
      <c r="H588" s="48" t="s">
        <v>43</v>
      </c>
      <c r="I588" s="35"/>
      <c r="J588" s="56">
        <v>0</v>
      </c>
      <c r="K588" s="49">
        <f>_xlfn.IFNA(VLOOKUP($I588,'ประกาศราคาZ-Makro'!$A:$K,4,FALSE),0)</f>
        <v>0</v>
      </c>
      <c r="L588" s="47">
        <v>108</v>
      </c>
      <c r="M588" s="63">
        <v>108</v>
      </c>
      <c r="N588" s="50">
        <f t="shared" ref="N588:N599" si="1633">IFERROR(IF(M588=0,0,M588-L588),0)</f>
        <v>0</v>
      </c>
      <c r="O588" s="49">
        <f>_xlfn.IFNA(VLOOKUP($I588,'ประกาศราคาZ-Makro'!$A:$K,5,FALSE),0)</f>
        <v>0</v>
      </c>
      <c r="P588" s="47">
        <v>0</v>
      </c>
      <c r="Q588" s="63">
        <v>0</v>
      </c>
      <c r="R588" s="50">
        <f t="shared" si="1489"/>
        <v>0</v>
      </c>
      <c r="S588" s="49">
        <f>_xlfn.IFNA(VLOOKUP($I588,'ประกาศราคาZ-Makro'!$A:$K,6,FALSE),0)</f>
        <v>0</v>
      </c>
      <c r="T588" s="47">
        <v>0</v>
      </c>
      <c r="U588" s="63">
        <v>0</v>
      </c>
      <c r="V588" s="50">
        <f t="shared" si="1518"/>
        <v>0</v>
      </c>
      <c r="W588" s="49">
        <f>_xlfn.IFNA(VLOOKUP($I588,'ประกาศราคาZ-Makro'!$A:$K,7,FALSE),0)</f>
        <v>0</v>
      </c>
      <c r="X588" s="47">
        <v>0</v>
      </c>
      <c r="Y588" s="63">
        <v>0</v>
      </c>
      <c r="Z588" s="50">
        <f t="shared" si="1486"/>
        <v>0</v>
      </c>
      <c r="AA588" s="49">
        <f>_xlfn.IFNA(VLOOKUP($I588,'ประกาศราคาZ-Makro'!$A:$K,8,FALSE),0)</f>
        <v>0</v>
      </c>
      <c r="AB588" s="47">
        <v>0</v>
      </c>
      <c r="AC588" s="63">
        <v>0</v>
      </c>
      <c r="AD588" s="50">
        <f t="shared" si="1487"/>
        <v>0</v>
      </c>
      <c r="AE588" s="49">
        <f>_xlfn.IFNA(VLOOKUP($I588,'ประกาศราคาZ-Makro'!$A:$K,9,FALSE),0)</f>
        <v>0</v>
      </c>
      <c r="AF588" s="47" t="s">
        <v>1090</v>
      </c>
      <c r="AG588" s="63" t="s">
        <v>1090</v>
      </c>
      <c r="AH588" s="50">
        <f t="shared" si="1490"/>
        <v>0</v>
      </c>
      <c r="AI588" s="49">
        <f>_xlfn.IFNA(VLOOKUP($I588,'ประกาศราคาZ-Makro'!$A:$K,9,FALSE),0)</f>
        <v>0</v>
      </c>
      <c r="AJ588" s="47"/>
      <c r="AK588" s="63"/>
      <c r="AL588" s="50">
        <f t="shared" si="1623"/>
        <v>0</v>
      </c>
      <c r="AM588" s="49">
        <f>_xlfn.IFNA(VLOOKUP($I588,'ประกาศราคาZ-Makro'!$A:$K,10,FALSE),0)</f>
        <v>0</v>
      </c>
      <c r="AN588" s="47">
        <v>101</v>
      </c>
      <c r="AO588" s="36">
        <v>103</v>
      </c>
      <c r="AP588" s="72">
        <f t="shared" si="1565"/>
        <v>2</v>
      </c>
      <c r="AQ588" s="49">
        <f>_xlfn.IFNA(VLOOKUP($I588,'ประกาศราคาZ-Makro'!$A:$K,11,FALSE),0)</f>
        <v>0</v>
      </c>
      <c r="AR588" s="47">
        <v>112</v>
      </c>
      <c r="AS588" s="63">
        <v>112</v>
      </c>
      <c r="AT588" s="50">
        <f t="shared" si="1491"/>
        <v>0</v>
      </c>
      <c r="AU588" s="49">
        <f>_xlfn.IFNA(VLOOKUP($I588,'ประกาศราคาZ-Makro'!$A:$L,12,FALSE),0)</f>
        <v>0</v>
      </c>
      <c r="AV588" s="47">
        <v>98</v>
      </c>
      <c r="AW588" s="63">
        <v>98</v>
      </c>
      <c r="AX588" s="50">
        <f t="shared" si="1632"/>
        <v>0</v>
      </c>
      <c r="AY588" s="49">
        <f>_xlfn.IFNA(VLOOKUP($I588,'ประกาศราคาZ-Makro'!$A:$M,13,FALSE),0)</f>
        <v>0</v>
      </c>
      <c r="AZ588" s="47">
        <v>97</v>
      </c>
      <c r="BA588" s="63">
        <v>97</v>
      </c>
      <c r="BB588" s="50">
        <f t="shared" si="1601"/>
        <v>0</v>
      </c>
      <c r="BC588" s="76"/>
      <c r="BD588" s="2"/>
    </row>
    <row r="589" spans="1:56" x14ac:dyDescent="0.4">
      <c r="A589" s="2" t="s">
        <v>1038</v>
      </c>
      <c r="B589" s="2" t="s">
        <v>1035</v>
      </c>
      <c r="C589" s="2" t="s">
        <v>1049</v>
      </c>
      <c r="D589" s="2" t="s">
        <v>1054</v>
      </c>
      <c r="E589" s="61" t="s">
        <v>331</v>
      </c>
      <c r="F589" s="46"/>
      <c r="G589" s="43" t="s">
        <v>332</v>
      </c>
      <c r="H589" s="34" t="s">
        <v>43</v>
      </c>
      <c r="I589" s="35"/>
      <c r="J589" s="56">
        <v>0</v>
      </c>
      <c r="K589" s="49">
        <f>_xlfn.IFNA(VLOOKUP($I589,'ประกาศราคาZ-Makro'!$A:$K,4,FALSE),0)</f>
        <v>0</v>
      </c>
      <c r="L589" s="47">
        <v>3</v>
      </c>
      <c r="M589" s="36">
        <v>3</v>
      </c>
      <c r="N589" s="50">
        <f t="shared" si="1633"/>
        <v>0</v>
      </c>
      <c r="O589" s="49">
        <f>_xlfn.IFNA(VLOOKUP($I589,'ประกาศราคาZ-Makro'!$A:$K,5,FALSE),0)</f>
        <v>0</v>
      </c>
      <c r="P589" s="47">
        <v>1</v>
      </c>
      <c r="Q589" s="36">
        <v>1</v>
      </c>
      <c r="R589" s="50">
        <f t="shared" si="1489"/>
        <v>0</v>
      </c>
      <c r="S589" s="49">
        <f>_xlfn.IFNA(VLOOKUP($I589,'ประกาศราคาZ-Makro'!$A:$K,6,FALSE),0)</f>
        <v>0</v>
      </c>
      <c r="T589" s="47">
        <v>2</v>
      </c>
      <c r="U589" s="36">
        <v>2</v>
      </c>
      <c r="V589" s="50">
        <f t="shared" si="1518"/>
        <v>0</v>
      </c>
      <c r="W589" s="49">
        <f>_xlfn.IFNA(VLOOKUP($I589,'ประกาศราคาZ-Makro'!$A:$K,7,FALSE),0)</f>
        <v>0</v>
      </c>
      <c r="X589" s="47">
        <v>4</v>
      </c>
      <c r="Y589" s="36">
        <v>4</v>
      </c>
      <c r="Z589" s="50">
        <f t="shared" ref="Z589:Z661" si="1634">IFERROR(IF(Y589=0,0,Y589-X589),0)</f>
        <v>0</v>
      </c>
      <c r="AA589" s="49">
        <f>_xlfn.IFNA(VLOOKUP($I589,'ประกาศราคาZ-Makro'!$A:$K,8,FALSE),0)</f>
        <v>0</v>
      </c>
      <c r="AB589" s="47">
        <v>4</v>
      </c>
      <c r="AC589" s="36">
        <v>4</v>
      </c>
      <c r="AD589" s="50">
        <f t="shared" ref="AD589:AD661" si="1635">IFERROR(IF(AC589=0,0,AC589-AB589),0)</f>
        <v>0</v>
      </c>
      <c r="AE589" s="49">
        <f>_xlfn.IFNA(VLOOKUP($I589,'ประกาศราคาZ-Makro'!$A:$K,9,FALSE),0)</f>
        <v>0</v>
      </c>
      <c r="AF589" s="47">
        <v>1.5</v>
      </c>
      <c r="AG589" s="36">
        <v>1.5</v>
      </c>
      <c r="AH589" s="50">
        <f t="shared" si="1490"/>
        <v>0</v>
      </c>
      <c r="AI589" s="49">
        <f>_xlfn.IFNA(VLOOKUP($I589,'ประกาศราคาZ-Makro'!$A:$K,9,FALSE),0)</f>
        <v>0</v>
      </c>
      <c r="AJ589" s="47"/>
      <c r="AK589" s="36"/>
      <c r="AL589" s="50">
        <f t="shared" si="1623"/>
        <v>0</v>
      </c>
      <c r="AM589" s="49">
        <f>_xlfn.IFNA(VLOOKUP($I589,'ประกาศราคาZ-Makro'!$A:$K,10,FALSE),0)</f>
        <v>0</v>
      </c>
      <c r="AN589" s="47">
        <v>2</v>
      </c>
      <c r="AO589" s="36">
        <v>2</v>
      </c>
      <c r="AP589" s="72">
        <f t="shared" si="1565"/>
        <v>0</v>
      </c>
      <c r="AQ589" s="49">
        <f>_xlfn.IFNA(VLOOKUP($I589,'ประกาศราคาZ-Makro'!$A:$K,11,FALSE),0)</f>
        <v>0</v>
      </c>
      <c r="AR589" s="47">
        <v>3</v>
      </c>
      <c r="AS589" s="36">
        <v>3</v>
      </c>
      <c r="AT589" s="50">
        <f t="shared" si="1491"/>
        <v>0</v>
      </c>
      <c r="AU589" s="49">
        <f>_xlfn.IFNA(VLOOKUP($I589,'ประกาศราคาZ-Makro'!$A:$L,12,FALSE),0)</f>
        <v>0</v>
      </c>
      <c r="AV589" s="47">
        <v>2</v>
      </c>
      <c r="AW589" s="36">
        <v>2</v>
      </c>
      <c r="AX589" s="50">
        <f t="shared" si="1632"/>
        <v>0</v>
      </c>
      <c r="AY589" s="49">
        <f>_xlfn.IFNA(VLOOKUP($I589,'ประกาศราคาZ-Makro'!$A:$M,13,FALSE),0)</f>
        <v>0</v>
      </c>
      <c r="AZ589" s="47">
        <v>2</v>
      </c>
      <c r="BA589" s="36">
        <v>2</v>
      </c>
      <c r="BB589" s="50">
        <f t="shared" si="1601"/>
        <v>0</v>
      </c>
      <c r="BC589" s="76"/>
      <c r="BD589" s="2"/>
    </row>
    <row r="590" spans="1:56" x14ac:dyDescent="0.4">
      <c r="A590" s="2" t="s">
        <v>1038</v>
      </c>
      <c r="B590" s="2" t="s">
        <v>1035</v>
      </c>
      <c r="C590" s="2" t="s">
        <v>1049</v>
      </c>
      <c r="D590" s="2" t="s">
        <v>1054</v>
      </c>
      <c r="E590" s="45" t="s">
        <v>533</v>
      </c>
      <c r="F590" s="46"/>
      <c r="G590" s="37" t="s">
        <v>534</v>
      </c>
      <c r="H590" s="34" t="s">
        <v>43</v>
      </c>
      <c r="I590" s="35"/>
      <c r="J590" s="56">
        <v>0</v>
      </c>
      <c r="K590" s="49">
        <f>_xlfn.IFNA(VLOOKUP($I590,'ประกาศราคาZ-Makro'!$A:$K,4,FALSE),0)</f>
        <v>0</v>
      </c>
      <c r="L590" s="47">
        <v>5</v>
      </c>
      <c r="M590" s="59">
        <v>5</v>
      </c>
      <c r="N590" s="50">
        <f t="shared" si="1633"/>
        <v>0</v>
      </c>
      <c r="O590" s="49">
        <f>_xlfn.IFNA(VLOOKUP($I590,'ประกาศราคาZ-Makro'!$A:$K,5,FALSE),0)</f>
        <v>0</v>
      </c>
      <c r="P590" s="47">
        <v>1</v>
      </c>
      <c r="Q590" s="59">
        <v>1</v>
      </c>
      <c r="R590" s="50">
        <f t="shared" ref="R590:R662" si="1636">IFERROR(IF(Q590=0,0,Q590-P590),0)</f>
        <v>0</v>
      </c>
      <c r="S590" s="49">
        <f>_xlfn.IFNA(VLOOKUP($I590,'ประกาศราคาZ-Makro'!$A:$K,6,FALSE),0)</f>
        <v>0</v>
      </c>
      <c r="T590" s="47">
        <v>0</v>
      </c>
      <c r="U590" s="59">
        <v>0</v>
      </c>
      <c r="V590" s="50">
        <f t="shared" si="1518"/>
        <v>0</v>
      </c>
      <c r="W590" s="49">
        <f>_xlfn.IFNA(VLOOKUP($I590,'ประกาศราคาZ-Makro'!$A:$K,7,FALSE),0)</f>
        <v>0</v>
      </c>
      <c r="X590" s="47">
        <v>0</v>
      </c>
      <c r="Y590" s="59">
        <v>0</v>
      </c>
      <c r="Z590" s="50">
        <f t="shared" si="1634"/>
        <v>0</v>
      </c>
      <c r="AA590" s="49">
        <f>_xlfn.IFNA(VLOOKUP($I590,'ประกาศราคาZ-Makro'!$A:$K,8,FALSE),0)</f>
        <v>0</v>
      </c>
      <c r="AB590" s="47">
        <v>0</v>
      </c>
      <c r="AC590" s="59">
        <v>0</v>
      </c>
      <c r="AD590" s="50">
        <f t="shared" si="1635"/>
        <v>0</v>
      </c>
      <c r="AE590" s="49">
        <f>_xlfn.IFNA(VLOOKUP($I590,'ประกาศราคาZ-Makro'!$A:$K,9,FALSE),0)</f>
        <v>0</v>
      </c>
      <c r="AF590" s="47">
        <v>0</v>
      </c>
      <c r="AG590" s="59">
        <v>0</v>
      </c>
      <c r="AH590" s="50">
        <f t="shared" ref="AH590:AH662" si="1637">IFERROR(IF(AG590=0,0,AG590-AF590),0)</f>
        <v>0</v>
      </c>
      <c r="AI590" s="49">
        <f>_xlfn.IFNA(VLOOKUP($I590,'ประกาศราคาZ-Makro'!$A:$K,9,FALSE),0)</f>
        <v>0</v>
      </c>
      <c r="AJ590" s="47"/>
      <c r="AK590" s="59"/>
      <c r="AL590" s="50">
        <f t="shared" si="1623"/>
        <v>0</v>
      </c>
      <c r="AM590" s="49">
        <f>_xlfn.IFNA(VLOOKUP($I590,'ประกาศราคาZ-Makro'!$A:$K,10,FALSE),0)</f>
        <v>0</v>
      </c>
      <c r="AN590" s="47">
        <v>0</v>
      </c>
      <c r="AO590" s="36">
        <v>0</v>
      </c>
      <c r="AP590" s="72">
        <f t="shared" si="1565"/>
        <v>0</v>
      </c>
      <c r="AQ590" s="49">
        <f>_xlfn.IFNA(VLOOKUP($I590,'ประกาศราคาZ-Makro'!$A:$K,11,FALSE),0)</f>
        <v>0</v>
      </c>
      <c r="AR590" s="47">
        <v>0</v>
      </c>
      <c r="AS590" s="59">
        <v>0</v>
      </c>
      <c r="AT590" s="50">
        <f t="shared" ref="AT590:AT662" si="1638">IFERROR(IF(AS590=0,0,AS590-AR590),0)</f>
        <v>0</v>
      </c>
      <c r="AU590" s="49">
        <f>_xlfn.IFNA(VLOOKUP($I590,'ประกาศราคาZ-Makro'!$A:$L,12,FALSE),0)</f>
        <v>0</v>
      </c>
      <c r="AV590" s="47">
        <v>2</v>
      </c>
      <c r="AW590" s="59">
        <v>2</v>
      </c>
      <c r="AX590" s="72">
        <f t="shared" si="1632"/>
        <v>0</v>
      </c>
      <c r="AY590" s="49">
        <f>_xlfn.IFNA(VLOOKUP($I590,'ประกาศราคาZ-Makro'!$A:$M,13,FALSE),0)</f>
        <v>0</v>
      </c>
      <c r="AZ590" s="47">
        <v>2</v>
      </c>
      <c r="BA590" s="59">
        <v>2</v>
      </c>
      <c r="BB590" s="72">
        <f t="shared" si="1601"/>
        <v>0</v>
      </c>
      <c r="BC590" s="76"/>
      <c r="BD590" s="2"/>
    </row>
    <row r="591" spans="1:56" x14ac:dyDescent="0.4">
      <c r="A591" s="2" t="s">
        <v>1038</v>
      </c>
      <c r="B591" s="2" t="s">
        <v>1035</v>
      </c>
      <c r="C591" s="2" t="s">
        <v>1049</v>
      </c>
      <c r="D591" s="2" t="s">
        <v>1054</v>
      </c>
      <c r="E591" s="45" t="s">
        <v>926</v>
      </c>
      <c r="F591" s="46"/>
      <c r="G591" s="42" t="s">
        <v>927</v>
      </c>
      <c r="H591" s="48" t="s">
        <v>43</v>
      </c>
      <c r="I591" s="35"/>
      <c r="J591" s="56">
        <v>0</v>
      </c>
      <c r="K591" s="49">
        <f>_xlfn.IFNA(VLOOKUP($I591,'ประกาศราคาZ-Makro'!$A:$K,4,FALSE),0)</f>
        <v>0</v>
      </c>
      <c r="L591" s="47">
        <v>0</v>
      </c>
      <c r="M591" s="59">
        <v>0</v>
      </c>
      <c r="N591" s="50">
        <f t="shared" si="1633"/>
        <v>0</v>
      </c>
      <c r="O591" s="49">
        <f>_xlfn.IFNA(VLOOKUP($I591,'ประกาศราคาZ-Makro'!$A:$K,5,FALSE),0)</f>
        <v>0</v>
      </c>
      <c r="P591" s="47">
        <v>1</v>
      </c>
      <c r="Q591" s="59">
        <v>1</v>
      </c>
      <c r="R591" s="50">
        <f t="shared" si="1636"/>
        <v>0</v>
      </c>
      <c r="S591" s="49">
        <f>_xlfn.IFNA(VLOOKUP($I591,'ประกาศราคาZ-Makro'!$A:$K,6,FALSE),0)</f>
        <v>0</v>
      </c>
      <c r="T591" s="47">
        <v>2</v>
      </c>
      <c r="U591" s="59">
        <v>2</v>
      </c>
      <c r="V591" s="50">
        <f t="shared" si="1518"/>
        <v>0</v>
      </c>
      <c r="W591" s="49">
        <f>_xlfn.IFNA(VLOOKUP($I591,'ประกาศราคาZ-Makro'!$A:$K,7,FALSE),0)</f>
        <v>0</v>
      </c>
      <c r="X591" s="47">
        <v>3</v>
      </c>
      <c r="Y591" s="59">
        <v>3</v>
      </c>
      <c r="Z591" s="50">
        <f t="shared" si="1634"/>
        <v>0</v>
      </c>
      <c r="AA591" s="49">
        <f>_xlfn.IFNA(VLOOKUP($I591,'ประกาศราคาZ-Makro'!$A:$K,8,FALSE),0)</f>
        <v>0</v>
      </c>
      <c r="AB591" s="47">
        <v>3</v>
      </c>
      <c r="AC591" s="59">
        <v>3</v>
      </c>
      <c r="AD591" s="50">
        <f t="shared" si="1635"/>
        <v>0</v>
      </c>
      <c r="AE591" s="49">
        <f>_xlfn.IFNA(VLOOKUP($I591,'ประกาศราคาZ-Makro'!$A:$K,9,FALSE),0)</f>
        <v>0</v>
      </c>
      <c r="AF591" s="47">
        <v>1.5</v>
      </c>
      <c r="AG591" s="59">
        <v>1.5</v>
      </c>
      <c r="AH591" s="50">
        <f t="shared" si="1637"/>
        <v>0</v>
      </c>
      <c r="AI591" s="49">
        <f>_xlfn.IFNA(VLOOKUP($I591,'ประกาศราคาZ-Makro'!$A:$K,9,FALSE),0)</f>
        <v>0</v>
      </c>
      <c r="AJ591" s="47"/>
      <c r="AK591" s="59"/>
      <c r="AL591" s="50">
        <f t="shared" si="1623"/>
        <v>0</v>
      </c>
      <c r="AM591" s="49">
        <f>_xlfn.IFNA(VLOOKUP($I591,'ประกาศราคาZ-Makro'!$A:$K,10,FALSE),0)</f>
        <v>0</v>
      </c>
      <c r="AN591" s="47">
        <v>0</v>
      </c>
      <c r="AO591" s="36">
        <v>0</v>
      </c>
      <c r="AP591" s="72">
        <f t="shared" si="1565"/>
        <v>0</v>
      </c>
      <c r="AQ591" s="49">
        <f>_xlfn.IFNA(VLOOKUP($I591,'ประกาศราคาZ-Makro'!$A:$K,11,FALSE),0)</f>
        <v>0</v>
      </c>
      <c r="AR591" s="47">
        <v>3</v>
      </c>
      <c r="AS591" s="59">
        <v>3</v>
      </c>
      <c r="AT591" s="50">
        <f t="shared" si="1638"/>
        <v>0</v>
      </c>
      <c r="AU591" s="49">
        <f>_xlfn.IFNA(VLOOKUP($I591,'ประกาศราคาZ-Makro'!$A:$L,12,FALSE),0)</f>
        <v>0</v>
      </c>
      <c r="AV591" s="47">
        <v>2</v>
      </c>
      <c r="AW591" s="59">
        <v>2</v>
      </c>
      <c r="AX591" s="50">
        <f t="shared" si="1632"/>
        <v>0</v>
      </c>
      <c r="AY591" s="49">
        <f>_xlfn.IFNA(VLOOKUP($I591,'ประกาศราคาZ-Makro'!$A:$M,13,FALSE),0)</f>
        <v>0</v>
      </c>
      <c r="AZ591" s="47">
        <v>2</v>
      </c>
      <c r="BA591" s="59">
        <v>2</v>
      </c>
      <c r="BB591" s="72">
        <f t="shared" si="1601"/>
        <v>0</v>
      </c>
      <c r="BC591" s="76"/>
      <c r="BD591" s="2"/>
    </row>
    <row r="592" spans="1:56" x14ac:dyDescent="0.4">
      <c r="A592" s="2" t="s">
        <v>1038</v>
      </c>
      <c r="B592" s="2" t="s">
        <v>1035</v>
      </c>
      <c r="C592" s="2" t="s">
        <v>1049</v>
      </c>
      <c r="D592" s="2" t="s">
        <v>1054</v>
      </c>
      <c r="E592" s="45" t="s">
        <v>928</v>
      </c>
      <c r="F592" s="73"/>
      <c r="G592" s="42" t="s">
        <v>929</v>
      </c>
      <c r="H592" s="48" t="s">
        <v>43</v>
      </c>
      <c r="I592" s="35"/>
      <c r="J592" s="56">
        <v>0</v>
      </c>
      <c r="K592" s="49">
        <f>_xlfn.IFNA(VLOOKUP($I592,'ประกาศราคาZ-Makro'!$A:$K,4,FALSE),0)</f>
        <v>0</v>
      </c>
      <c r="L592" s="47">
        <v>0</v>
      </c>
      <c r="M592" s="59">
        <v>0</v>
      </c>
      <c r="N592" s="50">
        <f t="shared" si="1633"/>
        <v>0</v>
      </c>
      <c r="O592" s="49">
        <f>_xlfn.IFNA(VLOOKUP($I592,'ประกาศราคาZ-Makro'!$A:$K,5,FALSE),0)</f>
        <v>0</v>
      </c>
      <c r="P592" s="47">
        <v>1</v>
      </c>
      <c r="Q592" s="59">
        <v>1</v>
      </c>
      <c r="R592" s="50">
        <f t="shared" si="1636"/>
        <v>0</v>
      </c>
      <c r="S592" s="49">
        <f>_xlfn.IFNA(VLOOKUP($I592,'ประกาศราคาZ-Makro'!$A:$K,6,FALSE),0)</f>
        <v>0</v>
      </c>
      <c r="T592" s="47">
        <v>0</v>
      </c>
      <c r="U592" s="59">
        <v>0</v>
      </c>
      <c r="V592" s="50">
        <f t="shared" si="1518"/>
        <v>0</v>
      </c>
      <c r="W592" s="49">
        <f>_xlfn.IFNA(VLOOKUP($I592,'ประกาศราคาZ-Makro'!$A:$K,7,FALSE),0)</f>
        <v>0</v>
      </c>
      <c r="X592" s="47">
        <v>40</v>
      </c>
      <c r="Y592" s="59">
        <v>40</v>
      </c>
      <c r="Z592" s="50">
        <f t="shared" si="1634"/>
        <v>0</v>
      </c>
      <c r="AA592" s="49">
        <f>_xlfn.IFNA(VLOOKUP($I592,'ประกาศราคาZ-Makro'!$A:$K,8,FALSE),0)</f>
        <v>0</v>
      </c>
      <c r="AB592" s="47">
        <v>40</v>
      </c>
      <c r="AC592" s="59">
        <v>40</v>
      </c>
      <c r="AD592" s="50">
        <f t="shared" si="1635"/>
        <v>0</v>
      </c>
      <c r="AE592" s="49">
        <f>_xlfn.IFNA(VLOOKUP($I592,'ประกาศราคาZ-Makro'!$A:$K,9,FALSE),0)</f>
        <v>0</v>
      </c>
      <c r="AF592" s="47">
        <v>0.5</v>
      </c>
      <c r="AG592" s="59">
        <v>0.5</v>
      </c>
      <c r="AH592" s="50">
        <f t="shared" si="1637"/>
        <v>0</v>
      </c>
      <c r="AI592" s="49">
        <f>_xlfn.IFNA(VLOOKUP($I592,'ประกาศราคาZ-Makro'!$A:$K,9,FALSE),0)</f>
        <v>0</v>
      </c>
      <c r="AJ592" s="47"/>
      <c r="AK592" s="59"/>
      <c r="AL592" s="50">
        <f t="shared" si="1623"/>
        <v>0</v>
      </c>
      <c r="AM592" s="49">
        <f>_xlfn.IFNA(VLOOKUP($I592,'ประกาศราคาZ-Makro'!$A:$K,10,FALSE),0)</f>
        <v>0</v>
      </c>
      <c r="AN592" s="47">
        <v>2</v>
      </c>
      <c r="AO592" s="36">
        <v>2</v>
      </c>
      <c r="AP592" s="72">
        <f t="shared" si="1565"/>
        <v>0</v>
      </c>
      <c r="AQ592" s="49">
        <f>_xlfn.IFNA(VLOOKUP($I592,'ประกาศราคาZ-Makro'!$A:$K,11,FALSE),0)</f>
        <v>0</v>
      </c>
      <c r="AR592" s="47">
        <v>3</v>
      </c>
      <c r="AS592" s="59">
        <v>3</v>
      </c>
      <c r="AT592" s="50">
        <f t="shared" si="1638"/>
        <v>0</v>
      </c>
      <c r="AU592" s="49">
        <f>_xlfn.IFNA(VLOOKUP($I592,'ประกาศราคาZ-Makro'!$A:$L,12,FALSE),0)</f>
        <v>0</v>
      </c>
      <c r="AV592" s="47">
        <v>2</v>
      </c>
      <c r="AW592" s="59">
        <v>2</v>
      </c>
      <c r="AX592" s="50">
        <f t="shared" si="1632"/>
        <v>0</v>
      </c>
      <c r="AY592" s="49">
        <f>_xlfn.IFNA(VLOOKUP($I592,'ประกาศราคาZ-Makro'!$A:$M,13,FALSE),0)</f>
        <v>0</v>
      </c>
      <c r="AZ592" s="47">
        <v>2</v>
      </c>
      <c r="BA592" s="59">
        <v>2</v>
      </c>
      <c r="BB592" s="50">
        <f t="shared" si="1601"/>
        <v>0</v>
      </c>
      <c r="BC592" s="76"/>
      <c r="BD592" s="2"/>
    </row>
    <row r="593" spans="1:56" x14ac:dyDescent="0.4">
      <c r="A593" s="2" t="s">
        <v>1038</v>
      </c>
      <c r="B593" s="2" t="s">
        <v>1035</v>
      </c>
      <c r="C593" s="2" t="s">
        <v>1049</v>
      </c>
      <c r="D593" s="2" t="s">
        <v>1054</v>
      </c>
      <c r="E593" s="45" t="s">
        <v>930</v>
      </c>
      <c r="F593" s="46"/>
      <c r="G593" s="42" t="s">
        <v>931</v>
      </c>
      <c r="H593" s="48" t="s">
        <v>43</v>
      </c>
      <c r="I593" s="58"/>
      <c r="J593" s="57">
        <v>0</v>
      </c>
      <c r="K593" s="49">
        <f>_xlfn.IFNA(VLOOKUP($I593,'ประกาศราคาZ-Makro'!$A:$K,4,FALSE),0)</f>
        <v>0</v>
      </c>
      <c r="L593" s="47">
        <v>0</v>
      </c>
      <c r="M593" s="59">
        <v>0</v>
      </c>
      <c r="N593" s="50">
        <f t="shared" si="1633"/>
        <v>0</v>
      </c>
      <c r="O593" s="49">
        <f>_xlfn.IFNA(VLOOKUP($I593,'ประกาศราคาZ-Makro'!$A:$K,5,FALSE),0)</f>
        <v>0</v>
      </c>
      <c r="P593" s="47">
        <v>1</v>
      </c>
      <c r="Q593" s="59">
        <v>1</v>
      </c>
      <c r="R593" s="50">
        <f t="shared" si="1636"/>
        <v>0</v>
      </c>
      <c r="S593" s="49">
        <f>_xlfn.IFNA(VLOOKUP($I593,'ประกาศราคาZ-Makro'!$A:$K,6,FALSE),0)</f>
        <v>0</v>
      </c>
      <c r="T593" s="47">
        <v>0</v>
      </c>
      <c r="U593" s="59">
        <v>0</v>
      </c>
      <c r="V593" s="50">
        <f t="shared" ref="V593:V665" si="1639">IFERROR(IF(U593=0,0,U593-T593),0)</f>
        <v>0</v>
      </c>
      <c r="W593" s="49">
        <f>_xlfn.IFNA(VLOOKUP($I593,'ประกาศราคาZ-Makro'!$A:$K,7,FALSE),0)</f>
        <v>0</v>
      </c>
      <c r="X593" s="47">
        <v>0</v>
      </c>
      <c r="Y593" s="59">
        <v>0</v>
      </c>
      <c r="Z593" s="50">
        <f t="shared" si="1634"/>
        <v>0</v>
      </c>
      <c r="AA593" s="49">
        <f>_xlfn.IFNA(VLOOKUP($I593,'ประกาศราคาZ-Makro'!$A:$K,8,FALSE),0)</f>
        <v>0</v>
      </c>
      <c r="AB593" s="47">
        <v>0</v>
      </c>
      <c r="AC593" s="59">
        <v>0</v>
      </c>
      <c r="AD593" s="50">
        <f t="shared" si="1635"/>
        <v>0</v>
      </c>
      <c r="AE593" s="49">
        <f>_xlfn.IFNA(VLOOKUP($I593,'ประกาศราคาZ-Makro'!$A:$K,9,FALSE),0)</f>
        <v>0</v>
      </c>
      <c r="AF593" s="47">
        <v>1</v>
      </c>
      <c r="AG593" s="59">
        <v>1</v>
      </c>
      <c r="AH593" s="50">
        <f t="shared" si="1637"/>
        <v>0</v>
      </c>
      <c r="AI593" s="49">
        <f>_xlfn.IFNA(VLOOKUP($I593,'ประกาศราคาZ-Makro'!$A:$K,9,FALSE),0)</f>
        <v>0</v>
      </c>
      <c r="AJ593" s="47"/>
      <c r="AK593" s="59"/>
      <c r="AL593" s="50">
        <f t="shared" si="1623"/>
        <v>0</v>
      </c>
      <c r="AM593" s="49">
        <f>_xlfn.IFNA(VLOOKUP($I593,'ประกาศราคาZ-Makro'!$A:$K,10,FALSE),0)</f>
        <v>0</v>
      </c>
      <c r="AN593" s="47">
        <v>0</v>
      </c>
      <c r="AO593" s="36">
        <v>0</v>
      </c>
      <c r="AP593" s="72">
        <f t="shared" si="1565"/>
        <v>0</v>
      </c>
      <c r="AQ593" s="49">
        <f>_xlfn.IFNA(VLOOKUP($I593,'ประกาศราคาZ-Makro'!$A:$K,11,FALSE),0)</f>
        <v>0</v>
      </c>
      <c r="AR593" s="47">
        <v>3</v>
      </c>
      <c r="AS593" s="59">
        <v>3</v>
      </c>
      <c r="AT593" s="72">
        <f t="shared" si="1638"/>
        <v>0</v>
      </c>
      <c r="AU593" s="49">
        <f>_xlfn.IFNA(VLOOKUP($I593,'ประกาศราคาZ-Makro'!$A:$L,12,FALSE),0)</f>
        <v>0</v>
      </c>
      <c r="AV593" s="47">
        <v>1.5</v>
      </c>
      <c r="AW593" s="59">
        <v>1.5</v>
      </c>
      <c r="AX593" s="72">
        <f t="shared" si="1632"/>
        <v>0</v>
      </c>
      <c r="AY593" s="49">
        <f>_xlfn.IFNA(VLOOKUP($I593,'ประกาศราคาZ-Makro'!$A:$M,13,FALSE),0)</f>
        <v>0</v>
      </c>
      <c r="AZ593" s="47">
        <v>1.5</v>
      </c>
      <c r="BA593" s="59">
        <v>1.5</v>
      </c>
      <c r="BB593" s="72">
        <f t="shared" si="1601"/>
        <v>0</v>
      </c>
      <c r="BC593" s="76"/>
      <c r="BD593" s="2"/>
    </row>
    <row r="594" spans="1:56" x14ac:dyDescent="0.4">
      <c r="A594" s="2" t="s">
        <v>1038</v>
      </c>
      <c r="B594" s="2" t="s">
        <v>1035</v>
      </c>
      <c r="C594" s="2" t="s">
        <v>1049</v>
      </c>
      <c r="D594" s="2" t="s">
        <v>1054</v>
      </c>
      <c r="E594" s="45" t="s">
        <v>2016</v>
      </c>
      <c r="F594" s="46"/>
      <c r="G594" s="42" t="s">
        <v>2017</v>
      </c>
      <c r="H594" s="48" t="s">
        <v>43</v>
      </c>
      <c r="I594" s="58"/>
      <c r="J594" s="57">
        <v>0</v>
      </c>
      <c r="K594" s="49">
        <f>_xlfn.IFNA(VLOOKUP($I594,'ประกาศราคาZ-Makro'!$A:$K,4,FALSE),0)</f>
        <v>0</v>
      </c>
      <c r="L594" s="47">
        <v>0</v>
      </c>
      <c r="M594" s="59">
        <v>0</v>
      </c>
      <c r="N594" s="50">
        <f t="shared" ref="N594" si="1640">IFERROR(IF(M594=0,0,M594-L594),0)</f>
        <v>0</v>
      </c>
      <c r="O594" s="49">
        <f>_xlfn.IFNA(VLOOKUP($I594,'ประกาศราคาZ-Makro'!$A:$K,5,FALSE),0)</f>
        <v>0</v>
      </c>
      <c r="P594" s="47">
        <v>1</v>
      </c>
      <c r="Q594" s="59">
        <v>1</v>
      </c>
      <c r="R594" s="50">
        <f t="shared" ref="R594" si="1641">IFERROR(IF(Q594=0,0,Q594-P594),0)</f>
        <v>0</v>
      </c>
      <c r="S594" s="49">
        <f>_xlfn.IFNA(VLOOKUP($I594,'ประกาศราคาZ-Makro'!$A:$K,6,FALSE),0)</f>
        <v>0</v>
      </c>
      <c r="T594" s="47">
        <v>0</v>
      </c>
      <c r="U594" s="59">
        <v>0</v>
      </c>
      <c r="V594" s="50">
        <f t="shared" ref="V594" si="1642">IFERROR(IF(U594=0,0,U594-T594),0)</f>
        <v>0</v>
      </c>
      <c r="W594" s="49">
        <f>_xlfn.IFNA(VLOOKUP($I594,'ประกาศราคาZ-Makro'!$A:$K,7,FALSE),0)</f>
        <v>0</v>
      </c>
      <c r="X594" s="47">
        <v>0</v>
      </c>
      <c r="Y594" s="59">
        <v>0</v>
      </c>
      <c r="Z594" s="50">
        <f t="shared" ref="Z594" si="1643">IFERROR(IF(Y594=0,0,Y594-X594),0)</f>
        <v>0</v>
      </c>
      <c r="AA594" s="49">
        <f>_xlfn.IFNA(VLOOKUP($I594,'ประกาศราคาZ-Makro'!$A:$K,8,FALSE),0)</f>
        <v>0</v>
      </c>
      <c r="AB594" s="47">
        <v>0</v>
      </c>
      <c r="AC594" s="59">
        <v>0</v>
      </c>
      <c r="AD594" s="50">
        <f t="shared" ref="AD594" si="1644">IFERROR(IF(AC594=0,0,AC594-AB594),0)</f>
        <v>0</v>
      </c>
      <c r="AE594" s="49">
        <f>_xlfn.IFNA(VLOOKUP($I594,'ประกาศราคาZ-Makro'!$A:$K,9,FALSE),0)</f>
        <v>0</v>
      </c>
      <c r="AF594" s="47">
        <v>0</v>
      </c>
      <c r="AG594" s="59">
        <v>0</v>
      </c>
      <c r="AH594" s="50">
        <f t="shared" ref="AH594" si="1645">IFERROR(IF(AG594=0,0,AG594-AF594),0)</f>
        <v>0</v>
      </c>
      <c r="AI594" s="49">
        <f>_xlfn.IFNA(VLOOKUP($I594,'ประกาศราคาZ-Makro'!$A:$K,9,FALSE),0)</f>
        <v>0</v>
      </c>
      <c r="AJ594" s="47"/>
      <c r="AK594" s="59"/>
      <c r="AL594" s="50">
        <f t="shared" ref="AL594" si="1646">IFERROR(IF(AK594=0,0,AK594-AJ594),0)</f>
        <v>0</v>
      </c>
      <c r="AM594" s="49">
        <f>_xlfn.IFNA(VLOOKUP($I594,'ประกาศราคาZ-Makro'!$A:$K,10,FALSE),0)</f>
        <v>0</v>
      </c>
      <c r="AN594" s="47">
        <v>0</v>
      </c>
      <c r="AO594" s="36">
        <v>0</v>
      </c>
      <c r="AP594" s="72">
        <f t="shared" ref="AP594" si="1647">IFERROR(IF(AO594=0,0,AO594-AN594),0)</f>
        <v>0</v>
      </c>
      <c r="AQ594" s="49">
        <f>_xlfn.IFNA(VLOOKUP($I594,'ประกาศราคาZ-Makro'!$A:$K,11,FALSE),0)</f>
        <v>0</v>
      </c>
      <c r="AR594" s="47">
        <v>0</v>
      </c>
      <c r="AS594" s="59">
        <v>0</v>
      </c>
      <c r="AT594" s="72">
        <f t="shared" ref="AT594" si="1648">IFERROR(IF(AS594=0,0,AS594-AR594),0)</f>
        <v>0</v>
      </c>
      <c r="AU594" s="49">
        <f>_xlfn.IFNA(VLOOKUP($I594,'ประกาศราคาZ-Makro'!$A:$L,12,FALSE),0)</f>
        <v>0</v>
      </c>
      <c r="AV594" s="47">
        <v>0</v>
      </c>
      <c r="AW594" s="59">
        <v>0</v>
      </c>
      <c r="AX594" s="72">
        <f t="shared" ref="AX594" si="1649">IFERROR(IF(AW594=0,0,AW594-AV594),0)</f>
        <v>0</v>
      </c>
      <c r="AY594" s="49">
        <f>_xlfn.IFNA(VLOOKUP($I594,'ประกาศราคาZ-Makro'!$A:$M,13,FALSE),0)</f>
        <v>0</v>
      </c>
      <c r="AZ594" s="47">
        <v>0</v>
      </c>
      <c r="BA594" s="59">
        <v>0</v>
      </c>
      <c r="BB594" s="72">
        <f t="shared" ref="BB594" si="1650">IFERROR(IF(BA594=0,0,BA594-AZ594),0)</f>
        <v>0</v>
      </c>
      <c r="BC594" s="76"/>
      <c r="BD594" s="2"/>
    </row>
    <row r="595" spans="1:56" x14ac:dyDescent="0.4">
      <c r="A595" s="2" t="s">
        <v>1038</v>
      </c>
      <c r="B595" s="2" t="s">
        <v>1035</v>
      </c>
      <c r="C595" s="2" t="s">
        <v>1049</v>
      </c>
      <c r="D595" s="2" t="s">
        <v>1054</v>
      </c>
      <c r="E595" s="45" t="s">
        <v>1124</v>
      </c>
      <c r="F595" s="73"/>
      <c r="G595" s="42" t="s">
        <v>1614</v>
      </c>
      <c r="H595" s="48" t="s">
        <v>43</v>
      </c>
      <c r="I595" s="35"/>
      <c r="J595" s="56">
        <v>0</v>
      </c>
      <c r="K595" s="49">
        <f>_xlfn.IFNA(VLOOKUP($I595,'ประกาศราคาZ-Makro'!$A:$K,4,FALSE),0)</f>
        <v>0</v>
      </c>
      <c r="L595" s="47">
        <v>0</v>
      </c>
      <c r="M595" s="59">
        <v>0</v>
      </c>
      <c r="N595" s="50">
        <f t="shared" ref="N595" si="1651">IFERROR(IF(M595=0,0,M595-L595),0)</f>
        <v>0</v>
      </c>
      <c r="O595" s="49">
        <f>_xlfn.IFNA(VLOOKUP($I595,'ประกาศราคาZ-Makro'!$A:$K,5,FALSE),0)</f>
        <v>0</v>
      </c>
      <c r="P595" s="47">
        <v>0</v>
      </c>
      <c r="Q595" s="59">
        <v>0</v>
      </c>
      <c r="R595" s="50">
        <f t="shared" ref="R595" si="1652">IFERROR(IF(Q595=0,0,Q595-P595),0)</f>
        <v>0</v>
      </c>
      <c r="S595" s="49">
        <f>_xlfn.IFNA(VLOOKUP($I595,'ประกาศราคาZ-Makro'!$A:$K,6,FALSE),0)</f>
        <v>0</v>
      </c>
      <c r="T595" s="47">
        <v>0</v>
      </c>
      <c r="U595" s="59">
        <v>0</v>
      </c>
      <c r="V595" s="50">
        <f t="shared" ref="V595" si="1653">IFERROR(IF(U595=0,0,U595-T595),0)</f>
        <v>0</v>
      </c>
      <c r="W595" s="49">
        <f>_xlfn.IFNA(VLOOKUP($I595,'ประกาศราคาZ-Makro'!$A:$K,7,FALSE),0)</f>
        <v>0</v>
      </c>
      <c r="X595" s="47">
        <v>0</v>
      </c>
      <c r="Y595" s="59">
        <v>0</v>
      </c>
      <c r="Z595" s="50">
        <f t="shared" ref="Z595" si="1654">IFERROR(IF(Y595=0,0,Y595-X595),0)</f>
        <v>0</v>
      </c>
      <c r="AA595" s="49">
        <f>_xlfn.IFNA(VLOOKUP($I595,'ประกาศราคาZ-Makro'!$A:$K,8,FALSE),0)</f>
        <v>0</v>
      </c>
      <c r="AB595" s="47">
        <v>0</v>
      </c>
      <c r="AC595" s="59">
        <v>0</v>
      </c>
      <c r="AD595" s="50">
        <f t="shared" si="1635"/>
        <v>0</v>
      </c>
      <c r="AE595" s="49">
        <f>_xlfn.IFNA(VLOOKUP($I595,'ประกาศราคาZ-Makro'!$A:$K,9,FALSE),0)</f>
        <v>0</v>
      </c>
      <c r="AF595" s="47">
        <v>0</v>
      </c>
      <c r="AG595" s="59">
        <v>0</v>
      </c>
      <c r="AH595" s="50">
        <f t="shared" ref="AH595" si="1655">IFERROR(IF(AG595=0,0,AG595-AF595),0)</f>
        <v>0</v>
      </c>
      <c r="AI595" s="49">
        <f>_xlfn.IFNA(VLOOKUP($I595,'ประกาศราคาZ-Makro'!$A:$K,9,FALSE),0)</f>
        <v>0</v>
      </c>
      <c r="AJ595" s="47"/>
      <c r="AK595" s="59"/>
      <c r="AL595" s="50">
        <f t="shared" si="1623"/>
        <v>0</v>
      </c>
      <c r="AM595" s="49">
        <f>_xlfn.IFNA(VLOOKUP($I595,'ประกาศราคาZ-Makro'!$A:$K,10,FALSE),0)</f>
        <v>0</v>
      </c>
      <c r="AN595" s="47">
        <v>145</v>
      </c>
      <c r="AO595" s="36">
        <v>155</v>
      </c>
      <c r="AP595" s="72">
        <f t="shared" si="1565"/>
        <v>10</v>
      </c>
      <c r="AQ595" s="49">
        <f>_xlfn.IFNA(VLOOKUP($I595,'ประกาศราคาZ-Makro'!$A:$K,11,FALSE),0)</f>
        <v>0</v>
      </c>
      <c r="AR595" s="47">
        <v>0</v>
      </c>
      <c r="AS595" s="59">
        <v>0</v>
      </c>
      <c r="AT595" s="50">
        <f t="shared" ref="AT595" si="1656">IFERROR(IF(AS595=0,0,AS595-AR595),0)</f>
        <v>0</v>
      </c>
      <c r="AU595" s="49">
        <f>_xlfn.IFNA(VLOOKUP($I595,'ประกาศราคาZ-Makro'!$A:$L,12,FALSE),0)</f>
        <v>0</v>
      </c>
      <c r="AV595" s="47">
        <v>0</v>
      </c>
      <c r="AW595" s="59">
        <v>0</v>
      </c>
      <c r="AX595" s="50">
        <f t="shared" si="1632"/>
        <v>0</v>
      </c>
      <c r="AY595" s="49">
        <f>_xlfn.IFNA(VLOOKUP($I595,'ประกาศราคาZ-Makro'!$A:$M,13,FALSE),0)</f>
        <v>0</v>
      </c>
      <c r="AZ595" s="47">
        <v>0</v>
      </c>
      <c r="BA595" s="59">
        <v>0</v>
      </c>
      <c r="BB595" s="50">
        <f t="shared" si="1601"/>
        <v>0</v>
      </c>
      <c r="BC595" s="76"/>
      <c r="BD595" s="2"/>
    </row>
    <row r="596" spans="1:56" x14ac:dyDescent="0.4">
      <c r="A596" s="2" t="s">
        <v>1038</v>
      </c>
      <c r="B596" s="2" t="s">
        <v>1035</v>
      </c>
      <c r="C596" s="2" t="s">
        <v>1049</v>
      </c>
      <c r="D596" s="2" t="s">
        <v>1060</v>
      </c>
      <c r="E596" s="45" t="s">
        <v>526</v>
      </c>
      <c r="F596" s="46"/>
      <c r="G596" s="42" t="s">
        <v>527</v>
      </c>
      <c r="H596" s="48" t="s">
        <v>43</v>
      </c>
      <c r="I596" s="35"/>
      <c r="J596" s="56">
        <v>0</v>
      </c>
      <c r="K596" s="49">
        <f>_xlfn.IFNA(VLOOKUP($I596,'ประกาศราคาZ-Makro'!$A:$K,4,FALSE),0)</f>
        <v>0</v>
      </c>
      <c r="L596" s="47">
        <v>4</v>
      </c>
      <c r="M596" s="36">
        <v>4</v>
      </c>
      <c r="N596" s="50">
        <f t="shared" si="1633"/>
        <v>0</v>
      </c>
      <c r="O596" s="49">
        <f>_xlfn.IFNA(VLOOKUP($I596,'ประกาศราคาZ-Makro'!$A:$K,5,FALSE),0)</f>
        <v>0</v>
      </c>
      <c r="P596" s="47">
        <v>1</v>
      </c>
      <c r="Q596" s="36">
        <v>1</v>
      </c>
      <c r="R596" s="50">
        <f t="shared" si="1636"/>
        <v>0</v>
      </c>
      <c r="S596" s="49">
        <f>_xlfn.IFNA(VLOOKUP($I596,'ประกาศราคาZ-Makro'!$A:$K,6,FALSE),0)</f>
        <v>0</v>
      </c>
      <c r="T596" s="47">
        <v>4</v>
      </c>
      <c r="U596" s="36">
        <v>4</v>
      </c>
      <c r="V596" s="50">
        <f t="shared" si="1639"/>
        <v>0</v>
      </c>
      <c r="W596" s="49">
        <f>_xlfn.IFNA(VLOOKUP($I596,'ประกาศราคาZ-Makro'!$A:$K,7,FALSE),0)</f>
        <v>0</v>
      </c>
      <c r="X596" s="47">
        <v>1</v>
      </c>
      <c r="Y596" s="36">
        <v>1</v>
      </c>
      <c r="Z596" s="50">
        <f t="shared" si="1634"/>
        <v>0</v>
      </c>
      <c r="AA596" s="49">
        <f>_xlfn.IFNA(VLOOKUP($I596,'ประกาศราคาZ-Makro'!$A:$K,8,FALSE),0)</f>
        <v>0</v>
      </c>
      <c r="AB596" s="47">
        <v>1</v>
      </c>
      <c r="AC596" s="36">
        <v>1</v>
      </c>
      <c r="AD596" s="50">
        <f t="shared" si="1635"/>
        <v>0</v>
      </c>
      <c r="AE596" s="49">
        <f>_xlfn.IFNA(VLOOKUP($I596,'ประกาศราคาZ-Makro'!$A:$K,9,FALSE),0)</f>
        <v>0</v>
      </c>
      <c r="AF596" s="47" t="s">
        <v>1090</v>
      </c>
      <c r="AG596" s="36" t="s">
        <v>1090</v>
      </c>
      <c r="AH596" s="50">
        <f t="shared" si="1637"/>
        <v>0</v>
      </c>
      <c r="AI596" s="49">
        <f>_xlfn.IFNA(VLOOKUP($I596,'ประกาศราคาZ-Makro'!$A:$K,9,FALSE),0)</f>
        <v>0</v>
      </c>
      <c r="AJ596" s="47"/>
      <c r="AK596" s="36"/>
      <c r="AL596" s="50">
        <f t="shared" si="1623"/>
        <v>0</v>
      </c>
      <c r="AM596" s="49">
        <f>_xlfn.IFNA(VLOOKUP($I596,'ประกาศราคาZ-Makro'!$A:$K,10,FALSE),0)</f>
        <v>0</v>
      </c>
      <c r="AN596" s="47">
        <v>1</v>
      </c>
      <c r="AO596" s="36">
        <v>1</v>
      </c>
      <c r="AP596" s="72">
        <f t="shared" si="1565"/>
        <v>0</v>
      </c>
      <c r="AQ596" s="49">
        <f>_xlfn.IFNA(VLOOKUP($I596,'ประกาศราคาZ-Makro'!$A:$K,11,FALSE),0)</f>
        <v>0</v>
      </c>
      <c r="AR596" s="47">
        <v>1</v>
      </c>
      <c r="AS596" s="36">
        <v>1</v>
      </c>
      <c r="AT596" s="50">
        <f t="shared" si="1638"/>
        <v>0</v>
      </c>
      <c r="AU596" s="49">
        <f>_xlfn.IFNA(VLOOKUP($I596,'ประกาศราคาZ-Makro'!$A:$L,12,FALSE),0)</f>
        <v>0</v>
      </c>
      <c r="AV596" s="47">
        <v>2.5</v>
      </c>
      <c r="AW596" s="36">
        <v>2.5</v>
      </c>
      <c r="AX596" s="50">
        <f t="shared" si="1632"/>
        <v>0</v>
      </c>
      <c r="AY596" s="49">
        <f>_xlfn.IFNA(VLOOKUP($I596,'ประกาศราคาZ-Makro'!$A:$M,13,FALSE),0)</f>
        <v>0</v>
      </c>
      <c r="AZ596" s="47">
        <v>2.5</v>
      </c>
      <c r="BA596" s="36">
        <v>2.5</v>
      </c>
      <c r="BB596" s="50">
        <f t="shared" si="1601"/>
        <v>0</v>
      </c>
      <c r="BC596" s="76"/>
      <c r="BD596" s="2"/>
    </row>
    <row r="597" spans="1:56" x14ac:dyDescent="0.4">
      <c r="A597" s="2" t="s">
        <v>1038</v>
      </c>
      <c r="B597" s="2" t="s">
        <v>1035</v>
      </c>
      <c r="C597" s="2" t="s">
        <v>1049</v>
      </c>
      <c r="D597" s="2" t="s">
        <v>1060</v>
      </c>
      <c r="E597" s="45" t="s">
        <v>2019</v>
      </c>
      <c r="F597" s="73"/>
      <c r="G597" s="42" t="s">
        <v>2018</v>
      </c>
      <c r="H597" s="48" t="s">
        <v>43</v>
      </c>
      <c r="I597" s="35"/>
      <c r="J597" s="56">
        <v>0</v>
      </c>
      <c r="K597" s="49">
        <f>_xlfn.IFNA(VLOOKUP($I597,'ประกาศราคาZ-Makro'!$A:$K,4,FALSE),0)</f>
        <v>0</v>
      </c>
      <c r="L597" s="47">
        <v>0</v>
      </c>
      <c r="M597" s="36">
        <v>0</v>
      </c>
      <c r="N597" s="50">
        <f t="shared" ref="N597" si="1657">IFERROR(IF(M597=0,0,M597-L597),0)</f>
        <v>0</v>
      </c>
      <c r="O597" s="49">
        <f>_xlfn.IFNA(VLOOKUP($I597,'ประกาศราคาZ-Makro'!$A:$K,5,FALSE),0)</f>
        <v>0</v>
      </c>
      <c r="P597" s="47">
        <v>0</v>
      </c>
      <c r="Q597" s="36">
        <v>0</v>
      </c>
      <c r="R597" s="50">
        <f t="shared" ref="R597" si="1658">IFERROR(IF(Q597=0,0,Q597-P597),0)</f>
        <v>0</v>
      </c>
      <c r="S597" s="49">
        <f>_xlfn.IFNA(VLOOKUP($I597,'ประกาศราคาZ-Makro'!$A:$K,6,FALSE),0)</f>
        <v>0</v>
      </c>
      <c r="T597" s="47">
        <v>0</v>
      </c>
      <c r="U597" s="36">
        <v>0</v>
      </c>
      <c r="V597" s="50">
        <f t="shared" ref="V597" si="1659">IFERROR(IF(U597=0,0,U597-T597),0)</f>
        <v>0</v>
      </c>
      <c r="W597" s="49">
        <f>_xlfn.IFNA(VLOOKUP($I597,'ประกาศราคาZ-Makro'!$A:$K,7,FALSE),0)</f>
        <v>0</v>
      </c>
      <c r="X597" s="47">
        <v>2</v>
      </c>
      <c r="Y597" s="36">
        <v>2</v>
      </c>
      <c r="Z597" s="50">
        <f t="shared" ref="Z597" si="1660">IFERROR(IF(Y597=0,0,Y597-X597),0)</f>
        <v>0</v>
      </c>
      <c r="AA597" s="49">
        <f>_xlfn.IFNA(VLOOKUP($I597,'ประกาศราคาZ-Makro'!$A:$K,8,FALSE),0)</f>
        <v>0</v>
      </c>
      <c r="AB597" s="47">
        <v>2</v>
      </c>
      <c r="AC597" s="36">
        <v>2</v>
      </c>
      <c r="AD597" s="50">
        <f t="shared" ref="AD597" si="1661">IFERROR(IF(AC597=0,0,AC597-AB597),0)</f>
        <v>0</v>
      </c>
      <c r="AE597" s="49">
        <f>_xlfn.IFNA(VLOOKUP($I597,'ประกาศราคาZ-Makro'!$A:$K,9,FALSE),0)</f>
        <v>0</v>
      </c>
      <c r="AF597" s="47" t="s">
        <v>1090</v>
      </c>
      <c r="AG597" s="36" t="s">
        <v>1090</v>
      </c>
      <c r="AH597" s="50">
        <f t="shared" ref="AH597" si="1662">IFERROR(IF(AG597=0,0,AG597-AF597),0)</f>
        <v>0</v>
      </c>
      <c r="AI597" s="49">
        <f>_xlfn.IFNA(VLOOKUP($I597,'ประกาศราคาZ-Makro'!$A:$K,9,FALSE),0)</f>
        <v>0</v>
      </c>
      <c r="AJ597" s="47"/>
      <c r="AK597" s="36"/>
      <c r="AL597" s="50">
        <f t="shared" ref="AL597" si="1663">IFERROR(IF(AK597=0,0,AK597-AJ597),0)</f>
        <v>0</v>
      </c>
      <c r="AM597" s="49">
        <f>_xlfn.IFNA(VLOOKUP($I597,'ประกาศราคาZ-Makro'!$A:$K,10,FALSE),0)</f>
        <v>0</v>
      </c>
      <c r="AN597" s="47">
        <v>0</v>
      </c>
      <c r="AO597" s="36">
        <v>0</v>
      </c>
      <c r="AP597" s="72">
        <f t="shared" ref="AP597" si="1664">IFERROR(IF(AO597=0,0,AO597-AN597),0)</f>
        <v>0</v>
      </c>
      <c r="AQ597" s="49">
        <f>_xlfn.IFNA(VLOOKUP($I597,'ประกาศราคาZ-Makro'!$A:$K,11,FALSE),0)</f>
        <v>0</v>
      </c>
      <c r="AR597" s="47">
        <v>0</v>
      </c>
      <c r="AS597" s="36">
        <v>0</v>
      </c>
      <c r="AT597" s="50">
        <f t="shared" ref="AT597" si="1665">IFERROR(IF(AS597=0,0,AS597-AR597),0)</f>
        <v>0</v>
      </c>
      <c r="AU597" s="49">
        <f>_xlfn.IFNA(VLOOKUP($I597,'ประกาศราคาZ-Makro'!$A:$L,12,FALSE),0)</f>
        <v>0</v>
      </c>
      <c r="AV597" s="47">
        <v>0</v>
      </c>
      <c r="AW597" s="36">
        <v>0</v>
      </c>
      <c r="AX597" s="50">
        <f t="shared" ref="AX597" si="1666">IFERROR(IF(AW597=0,0,AW597-AV597),0)</f>
        <v>0</v>
      </c>
      <c r="AY597" s="49">
        <f>_xlfn.IFNA(VLOOKUP($I597,'ประกาศราคาZ-Makro'!$A:$M,13,FALSE),0)</f>
        <v>0</v>
      </c>
      <c r="AZ597" s="47">
        <v>0</v>
      </c>
      <c r="BA597" s="36">
        <v>0</v>
      </c>
      <c r="BB597" s="50">
        <f t="shared" ref="BB597" si="1667">IFERROR(IF(BA597=0,0,BA597-AZ597),0)</f>
        <v>0</v>
      </c>
      <c r="BC597" s="76"/>
      <c r="BD597" s="2"/>
    </row>
    <row r="598" spans="1:56" x14ac:dyDescent="0.4">
      <c r="A598" s="2" t="s">
        <v>1038</v>
      </c>
      <c r="B598" s="2" t="s">
        <v>1035</v>
      </c>
      <c r="C598" s="2" t="s">
        <v>1049</v>
      </c>
      <c r="D598" s="2" t="s">
        <v>1060</v>
      </c>
      <c r="E598" s="45" t="s">
        <v>1969</v>
      </c>
      <c r="F598" s="46"/>
      <c r="G598" s="42" t="s">
        <v>1970</v>
      </c>
      <c r="H598" s="48" t="s">
        <v>43</v>
      </c>
      <c r="I598" s="35"/>
      <c r="J598" s="56">
        <v>0</v>
      </c>
      <c r="K598" s="49">
        <f>_xlfn.IFNA(VLOOKUP($I598,'ประกาศราคาZ-Makro'!$A:$K,4,FALSE),0)</f>
        <v>0</v>
      </c>
      <c r="L598" s="47">
        <v>0</v>
      </c>
      <c r="M598" s="36">
        <v>0</v>
      </c>
      <c r="N598" s="50">
        <f t="shared" ref="N598" si="1668">IFERROR(IF(M598=0,0,M598-L598),0)</f>
        <v>0</v>
      </c>
      <c r="O598" s="49">
        <f>_xlfn.IFNA(VLOOKUP($I598,'ประกาศราคาZ-Makro'!$A:$K,5,FALSE),0)</f>
        <v>0</v>
      </c>
      <c r="P598" s="47">
        <v>0</v>
      </c>
      <c r="Q598" s="36">
        <v>0</v>
      </c>
      <c r="R598" s="50">
        <f t="shared" ref="R598" si="1669">IFERROR(IF(Q598=0,0,Q598-P598),0)</f>
        <v>0</v>
      </c>
      <c r="S598" s="49">
        <f>_xlfn.IFNA(VLOOKUP($I598,'ประกาศราคาZ-Makro'!$A:$K,6,FALSE),0)</f>
        <v>0</v>
      </c>
      <c r="T598" s="47">
        <v>0</v>
      </c>
      <c r="U598" s="36">
        <v>0</v>
      </c>
      <c r="V598" s="50">
        <f t="shared" ref="V598" si="1670">IFERROR(IF(U598=0,0,U598-T598),0)</f>
        <v>0</v>
      </c>
      <c r="W598" s="49">
        <f>_xlfn.IFNA(VLOOKUP($I598,'ประกาศราคาZ-Makro'!$A:$K,7,FALSE),0)</f>
        <v>0</v>
      </c>
      <c r="X598" s="47">
        <v>0</v>
      </c>
      <c r="Y598" s="36">
        <v>0</v>
      </c>
      <c r="Z598" s="50">
        <f t="shared" ref="Z598" si="1671">IFERROR(IF(Y598=0,0,Y598-X598),0)</f>
        <v>0</v>
      </c>
      <c r="AA598" s="49">
        <f>_xlfn.IFNA(VLOOKUP($I598,'ประกาศราคาZ-Makro'!$A:$K,8,FALSE),0)</f>
        <v>0</v>
      </c>
      <c r="AB598" s="47">
        <v>0</v>
      </c>
      <c r="AC598" s="36">
        <v>0</v>
      </c>
      <c r="AD598" s="50">
        <f t="shared" ref="AD598" si="1672">IFERROR(IF(AC598=0,0,AC598-AB598),0)</f>
        <v>0</v>
      </c>
      <c r="AE598" s="49">
        <f>_xlfn.IFNA(VLOOKUP($I598,'ประกาศราคาZ-Makro'!$A:$K,9,FALSE),0)</f>
        <v>0</v>
      </c>
      <c r="AF598" s="47" t="s">
        <v>1090</v>
      </c>
      <c r="AG598" s="36" t="s">
        <v>1090</v>
      </c>
      <c r="AH598" s="50">
        <f t="shared" ref="AH598" si="1673">IFERROR(IF(AG598=0,0,AG598-AF598),0)</f>
        <v>0</v>
      </c>
      <c r="AI598" s="49">
        <f>_xlfn.IFNA(VLOOKUP($I598,'ประกาศราคาZ-Makro'!$A:$K,9,FALSE),0)</f>
        <v>0</v>
      </c>
      <c r="AJ598" s="47"/>
      <c r="AK598" s="36"/>
      <c r="AL598" s="50">
        <f t="shared" ref="AL598" si="1674">IFERROR(IF(AK598=0,0,AK598-AJ598),0)</f>
        <v>0</v>
      </c>
      <c r="AM598" s="49">
        <f>_xlfn.IFNA(VLOOKUP($I598,'ประกาศราคาZ-Makro'!$A:$K,10,FALSE),0)</f>
        <v>0</v>
      </c>
      <c r="AN598" s="47">
        <v>0</v>
      </c>
      <c r="AO598" s="36">
        <v>0</v>
      </c>
      <c r="AP598" s="72">
        <f t="shared" ref="AP598" si="1675">IFERROR(IF(AO598=0,0,AO598-AN598),0)</f>
        <v>0</v>
      </c>
      <c r="AQ598" s="49">
        <f>_xlfn.IFNA(VLOOKUP($I598,'ประกาศราคาZ-Makro'!$A:$K,11,FALSE),0)</f>
        <v>0</v>
      </c>
      <c r="AR598" s="47">
        <v>3</v>
      </c>
      <c r="AS598" s="36">
        <v>3</v>
      </c>
      <c r="AT598" s="50">
        <f t="shared" ref="AT598" si="1676">IFERROR(IF(AS598=0,0,AS598-AR598),0)</f>
        <v>0</v>
      </c>
      <c r="AU598" s="49">
        <f>_xlfn.IFNA(VLOOKUP($I598,'ประกาศราคาZ-Makro'!$A:$L,12,FALSE),0)</f>
        <v>0</v>
      </c>
      <c r="AV598" s="47">
        <v>0</v>
      </c>
      <c r="AW598" s="36">
        <v>0</v>
      </c>
      <c r="AX598" s="50">
        <f t="shared" ref="AX598" si="1677">IFERROR(IF(AW598=0,0,AW598-AV598),0)</f>
        <v>0</v>
      </c>
      <c r="AY598" s="49">
        <f>_xlfn.IFNA(VLOOKUP($I598,'ประกาศราคาZ-Makro'!$A:$M,13,FALSE),0)</f>
        <v>0</v>
      </c>
      <c r="AZ598" s="47">
        <v>0</v>
      </c>
      <c r="BA598" s="36">
        <v>0</v>
      </c>
      <c r="BB598" s="50">
        <f t="shared" ref="BB598" si="1678">IFERROR(IF(BA598=0,0,BA598-AZ598),0)</f>
        <v>0</v>
      </c>
      <c r="BC598" s="76"/>
      <c r="BD598" s="2"/>
    </row>
    <row r="599" spans="1:56" x14ac:dyDescent="0.4">
      <c r="A599" s="2" t="s">
        <v>1038</v>
      </c>
      <c r="B599" s="2" t="s">
        <v>1035</v>
      </c>
      <c r="C599" s="2" t="s">
        <v>1049</v>
      </c>
      <c r="D599" s="2" t="s">
        <v>1060</v>
      </c>
      <c r="E599" s="45" t="s">
        <v>528</v>
      </c>
      <c r="F599" s="46" t="s">
        <v>529</v>
      </c>
      <c r="G599" s="42" t="s">
        <v>530</v>
      </c>
      <c r="H599" s="48" t="s">
        <v>43</v>
      </c>
      <c r="I599" s="35" t="s">
        <v>996</v>
      </c>
      <c r="J599" s="56" t="s">
        <v>997</v>
      </c>
      <c r="K599" s="49">
        <f>_xlfn.IFNA(VLOOKUP($I599,'ประกาศราคาZ-Makro'!$A:$K,4,FALSE),0)</f>
        <v>0</v>
      </c>
      <c r="L599" s="47">
        <v>0</v>
      </c>
      <c r="M599" s="36">
        <v>0</v>
      </c>
      <c r="N599" s="50">
        <f t="shared" si="1633"/>
        <v>0</v>
      </c>
      <c r="O599" s="49">
        <f>_xlfn.IFNA(VLOOKUP($I599,'ประกาศราคาZ-Makro'!$A:$K,5,FALSE),0)</f>
        <v>0</v>
      </c>
      <c r="P599" s="47">
        <v>4</v>
      </c>
      <c r="Q599" s="36">
        <v>4</v>
      </c>
      <c r="R599" s="50">
        <f t="shared" si="1636"/>
        <v>0</v>
      </c>
      <c r="S599" s="49">
        <f>_xlfn.IFNA(VLOOKUP($I599,'ประกาศราคาZ-Makro'!$A:$K,6,FALSE),0)</f>
        <v>0</v>
      </c>
      <c r="T599" s="47">
        <v>4</v>
      </c>
      <c r="U599" s="36">
        <v>4</v>
      </c>
      <c r="V599" s="50">
        <f t="shared" si="1639"/>
        <v>0</v>
      </c>
      <c r="W599" s="49">
        <f>_xlfn.IFNA(VLOOKUP($I599,'ประกาศราคาZ-Makro'!$A:$K,7,FALSE),0)</f>
        <v>0</v>
      </c>
      <c r="X599" s="47">
        <v>5</v>
      </c>
      <c r="Y599" s="36">
        <v>5</v>
      </c>
      <c r="Z599" s="50">
        <f t="shared" si="1634"/>
        <v>0</v>
      </c>
      <c r="AA599" s="49">
        <f>_xlfn.IFNA(VLOOKUP($I599,'ประกาศราคาZ-Makro'!$A:$K,8,FALSE),0)</f>
        <v>0</v>
      </c>
      <c r="AB599" s="47">
        <v>5</v>
      </c>
      <c r="AC599" s="36">
        <v>5</v>
      </c>
      <c r="AD599" s="50">
        <f t="shared" si="1635"/>
        <v>0</v>
      </c>
      <c r="AE599" s="49">
        <f>_xlfn.IFNA(VLOOKUP($I599,'ประกาศราคาZ-Makro'!$A:$K,9,FALSE),0)</f>
        <v>0</v>
      </c>
      <c r="AF599" s="47">
        <v>6</v>
      </c>
      <c r="AG599" s="36">
        <v>6</v>
      </c>
      <c r="AH599" s="50">
        <f t="shared" si="1637"/>
        <v>0</v>
      </c>
      <c r="AI599" s="49">
        <f>_xlfn.IFNA(VLOOKUP($I599,'ประกาศราคาZ-Makro'!$A:$K,9,FALSE),0)</f>
        <v>0</v>
      </c>
      <c r="AJ599" s="47"/>
      <c r="AK599" s="36"/>
      <c r="AL599" s="50">
        <f t="shared" si="1623"/>
        <v>0</v>
      </c>
      <c r="AM599" s="49">
        <f>_xlfn.IFNA(VLOOKUP($I599,'ประกาศราคาZ-Makro'!$A:$K,10,FALSE),0)</f>
        <v>0</v>
      </c>
      <c r="AN599" s="47">
        <v>0</v>
      </c>
      <c r="AO599" s="36">
        <v>0</v>
      </c>
      <c r="AP599" s="72">
        <f t="shared" si="1565"/>
        <v>0</v>
      </c>
      <c r="AQ599" s="49">
        <f>_xlfn.IFNA(VLOOKUP($I599,'ประกาศราคาZ-Makro'!$A:$K,11,FALSE),0)</f>
        <v>0</v>
      </c>
      <c r="AR599" s="47">
        <v>4</v>
      </c>
      <c r="AS599" s="36">
        <v>4</v>
      </c>
      <c r="AT599" s="50">
        <f t="shared" si="1638"/>
        <v>0</v>
      </c>
      <c r="AU599" s="49">
        <f>_xlfn.IFNA(VLOOKUP($I599,'ประกาศราคาZ-Makro'!$A:$L,12,FALSE),0)</f>
        <v>0</v>
      </c>
      <c r="AV599" s="47">
        <v>4</v>
      </c>
      <c r="AW599" s="36">
        <v>4</v>
      </c>
      <c r="AX599" s="50">
        <f t="shared" si="1632"/>
        <v>0</v>
      </c>
      <c r="AY599" s="49">
        <f>_xlfn.IFNA(VLOOKUP($I599,'ประกาศราคาZ-Makro'!$A:$M,13,FALSE),0)</f>
        <v>0</v>
      </c>
      <c r="AZ599" s="47">
        <v>4</v>
      </c>
      <c r="BA599" s="36">
        <v>4</v>
      </c>
      <c r="BB599" s="50">
        <f t="shared" si="1601"/>
        <v>0</v>
      </c>
      <c r="BC599" s="76"/>
      <c r="BD599" s="2"/>
    </row>
    <row r="600" spans="1:56" x14ac:dyDescent="0.4">
      <c r="A600" s="2" t="s">
        <v>1038</v>
      </c>
      <c r="B600" s="2" t="s">
        <v>1035</v>
      </c>
      <c r="C600" s="2" t="s">
        <v>1049</v>
      </c>
      <c r="D600" s="2" t="s">
        <v>1060</v>
      </c>
      <c r="E600" s="45" t="s">
        <v>1100</v>
      </c>
      <c r="F600" s="46"/>
      <c r="G600" s="42" t="s">
        <v>1101</v>
      </c>
      <c r="H600" s="48"/>
      <c r="I600" s="35"/>
      <c r="J600" s="56"/>
      <c r="K600" s="49">
        <f>_xlfn.IFNA(VLOOKUP($I600,'ประกาศราคาZ-Makro'!$A:$K,4,FALSE),0)</f>
        <v>0</v>
      </c>
      <c r="L600" s="47">
        <v>9</v>
      </c>
      <c r="M600" s="36">
        <v>9</v>
      </c>
      <c r="N600" s="50">
        <f t="shared" ref="N600" si="1679">IFERROR(IF(M600=0,0,M600-L600),0)</f>
        <v>0</v>
      </c>
      <c r="O600" s="49">
        <f>_xlfn.IFNA(VLOOKUP($I600,'ประกาศราคาZ-Makro'!$A:$K,5,FALSE),0)</f>
        <v>0</v>
      </c>
      <c r="P600" s="47">
        <v>0</v>
      </c>
      <c r="Q600" s="36">
        <v>0</v>
      </c>
      <c r="R600" s="50">
        <f t="shared" ref="R600" si="1680">IFERROR(IF(Q600=0,0,Q600-P600),0)</f>
        <v>0</v>
      </c>
      <c r="S600" s="49">
        <f>_xlfn.IFNA(VLOOKUP($I600,'ประกาศราคาZ-Makro'!$A:$K,6,FALSE),0)</f>
        <v>0</v>
      </c>
      <c r="T600" s="47">
        <v>4</v>
      </c>
      <c r="U600" s="36">
        <v>4</v>
      </c>
      <c r="V600" s="50">
        <f t="shared" ref="V600" si="1681">IFERROR(IF(U600=0,0,U600-T600),0)</f>
        <v>0</v>
      </c>
      <c r="W600" s="49">
        <f>_xlfn.IFNA(VLOOKUP($I600,'ประกาศราคาZ-Makro'!$A:$K,7,FALSE),0)</f>
        <v>0</v>
      </c>
      <c r="X600" s="47">
        <v>0</v>
      </c>
      <c r="Y600" s="36">
        <v>0</v>
      </c>
      <c r="Z600" s="50">
        <f t="shared" ref="Z600" si="1682">IFERROR(IF(Y600=0,0,Y600-X600),0)</f>
        <v>0</v>
      </c>
      <c r="AA600" s="49">
        <f>_xlfn.IFNA(VLOOKUP($I600,'ประกาศราคาZ-Makro'!$A:$K,8,FALSE),0)</f>
        <v>0</v>
      </c>
      <c r="AB600" s="47">
        <v>0</v>
      </c>
      <c r="AC600" s="36">
        <v>0</v>
      </c>
      <c r="AD600" s="50">
        <f t="shared" si="1635"/>
        <v>0</v>
      </c>
      <c r="AE600" s="49">
        <f>_xlfn.IFNA(VLOOKUP($I600,'ประกาศราคาZ-Makro'!$A:$K,9,FALSE),0)</f>
        <v>0</v>
      </c>
      <c r="AF600" s="47">
        <v>0</v>
      </c>
      <c r="AG600" s="36">
        <v>0</v>
      </c>
      <c r="AH600" s="50">
        <f t="shared" ref="AH600" si="1683">IFERROR(IF(AG600=0,0,AG600-AF600),0)</f>
        <v>0</v>
      </c>
      <c r="AI600" s="49">
        <f>_xlfn.IFNA(VLOOKUP($I600,'ประกาศราคาZ-Makro'!$A:$K,9,FALSE),0)</f>
        <v>0</v>
      </c>
      <c r="AJ600" s="47"/>
      <c r="AK600" s="36"/>
      <c r="AL600" s="50">
        <f t="shared" si="1623"/>
        <v>0</v>
      </c>
      <c r="AM600" s="49">
        <f>_xlfn.IFNA(VLOOKUP($I600,'ประกาศราคาZ-Makro'!$A:$K,10,FALSE),0)</f>
        <v>0</v>
      </c>
      <c r="AN600" s="47">
        <v>0</v>
      </c>
      <c r="AO600" s="36">
        <v>0</v>
      </c>
      <c r="AP600" s="72">
        <f t="shared" si="1565"/>
        <v>0</v>
      </c>
      <c r="AQ600" s="49">
        <f>_xlfn.IFNA(VLOOKUP($I600,'ประกาศราคาZ-Makro'!$A:$K,11,FALSE),0)</f>
        <v>0</v>
      </c>
      <c r="AR600" s="47">
        <v>4</v>
      </c>
      <c r="AS600" s="36">
        <v>4</v>
      </c>
      <c r="AT600" s="50">
        <f t="shared" ref="AT600" si="1684">IFERROR(IF(AS600=0,0,AS600-AR600),0)</f>
        <v>0</v>
      </c>
      <c r="AU600" s="49">
        <f>_xlfn.IFNA(VLOOKUP($I600,'ประกาศราคาZ-Makro'!$A:$L,12,FALSE),0)</f>
        <v>0</v>
      </c>
      <c r="AV600" s="47">
        <v>6</v>
      </c>
      <c r="AW600" s="36">
        <v>6</v>
      </c>
      <c r="AX600" s="50">
        <f t="shared" si="1632"/>
        <v>0</v>
      </c>
      <c r="AY600" s="49">
        <f>_xlfn.IFNA(VLOOKUP($I600,'ประกาศราคาZ-Makro'!$A:$M,13,FALSE),0)</f>
        <v>0</v>
      </c>
      <c r="AZ600" s="47">
        <v>6</v>
      </c>
      <c r="BA600" s="36">
        <v>6</v>
      </c>
      <c r="BB600" s="50">
        <f t="shared" si="1601"/>
        <v>0</v>
      </c>
      <c r="BC600" s="76"/>
      <c r="BD600" s="2"/>
    </row>
    <row r="601" spans="1:56" x14ac:dyDescent="0.4">
      <c r="A601" s="2" t="s">
        <v>1058</v>
      </c>
      <c r="B601" s="2" t="s">
        <v>1035</v>
      </c>
      <c r="C601" s="2" t="s">
        <v>1037</v>
      </c>
      <c r="D601" s="2" t="s">
        <v>1040</v>
      </c>
      <c r="E601" s="45" t="s">
        <v>698</v>
      </c>
      <c r="F601" s="46"/>
      <c r="G601" s="42" t="s">
        <v>699</v>
      </c>
      <c r="H601" s="48" t="s">
        <v>43</v>
      </c>
      <c r="I601" s="35"/>
      <c r="J601" s="56">
        <v>0</v>
      </c>
      <c r="K601" s="49">
        <f>_xlfn.IFNA(VLOOKUP($I601,'ประกาศราคาZ-Makro'!$A:$K,4,FALSE),0)</f>
        <v>0</v>
      </c>
      <c r="L601" s="47">
        <v>150</v>
      </c>
      <c r="M601" s="36">
        <v>150</v>
      </c>
      <c r="N601" s="50">
        <f t="shared" ref="N601:N636" si="1685">IFERROR(IF(M601=0,0,M601-L601),0)</f>
        <v>0</v>
      </c>
      <c r="O601" s="49">
        <f>_xlfn.IFNA(VLOOKUP($I601,'ประกาศราคาZ-Makro'!$A:$K,5,FALSE),0)</f>
        <v>0</v>
      </c>
      <c r="P601" s="47">
        <v>150</v>
      </c>
      <c r="Q601" s="36">
        <v>150</v>
      </c>
      <c r="R601" s="50">
        <f t="shared" si="1636"/>
        <v>0</v>
      </c>
      <c r="S601" s="49">
        <f>_xlfn.IFNA(VLOOKUP($I601,'ประกาศราคาZ-Makro'!$A:$K,6,FALSE),0)</f>
        <v>0</v>
      </c>
      <c r="T601" s="47">
        <v>150</v>
      </c>
      <c r="U601" s="36">
        <v>150</v>
      </c>
      <c r="V601" s="50">
        <f t="shared" si="1639"/>
        <v>0</v>
      </c>
      <c r="W601" s="49">
        <f>_xlfn.IFNA(VLOOKUP($I601,'ประกาศราคาZ-Makro'!$A:$K,7,FALSE),0)</f>
        <v>0</v>
      </c>
      <c r="X601" s="47">
        <v>150</v>
      </c>
      <c r="Y601" s="36">
        <v>150</v>
      </c>
      <c r="Z601" s="50">
        <f t="shared" si="1634"/>
        <v>0</v>
      </c>
      <c r="AA601" s="49">
        <f>_xlfn.IFNA(VLOOKUP($I601,'ประกาศราคาZ-Makro'!$A:$K,8,FALSE),0)</f>
        <v>0</v>
      </c>
      <c r="AB601" s="47">
        <v>150</v>
      </c>
      <c r="AC601" s="36">
        <v>150</v>
      </c>
      <c r="AD601" s="50">
        <f t="shared" si="1635"/>
        <v>0</v>
      </c>
      <c r="AE601" s="49">
        <f>_xlfn.IFNA(VLOOKUP($I601,'ประกาศราคาZ-Makro'!$A:$K,9,FALSE),0)</f>
        <v>0</v>
      </c>
      <c r="AF601" s="47">
        <v>91</v>
      </c>
      <c r="AG601" s="36">
        <v>91</v>
      </c>
      <c r="AH601" s="50">
        <f t="shared" si="1637"/>
        <v>0</v>
      </c>
      <c r="AI601" s="49">
        <f>_xlfn.IFNA(VLOOKUP($I601,'ประกาศราคาZ-Makro'!$A:$K,9,FALSE),0)</f>
        <v>0</v>
      </c>
      <c r="AJ601" s="47"/>
      <c r="AK601" s="36"/>
      <c r="AL601" s="50">
        <f t="shared" si="1623"/>
        <v>0</v>
      </c>
      <c r="AM601" s="49">
        <f>_xlfn.IFNA(VLOOKUP($I601,'ประกาศราคาZ-Makro'!$A:$K,10,FALSE),0)</f>
        <v>0</v>
      </c>
      <c r="AN601" s="47">
        <v>152</v>
      </c>
      <c r="AO601" s="36">
        <v>156</v>
      </c>
      <c r="AP601" s="72">
        <f t="shared" si="1565"/>
        <v>4</v>
      </c>
      <c r="AQ601" s="49">
        <f>_xlfn.IFNA(VLOOKUP($I601,'ประกาศราคาZ-Makro'!$A:$K,11,FALSE),0)</f>
        <v>0</v>
      </c>
      <c r="AR601" s="47">
        <v>0</v>
      </c>
      <c r="AS601" s="36">
        <v>0</v>
      </c>
      <c r="AT601" s="50">
        <f t="shared" si="1638"/>
        <v>0</v>
      </c>
      <c r="AU601" s="49">
        <f>_xlfn.IFNA(VLOOKUP($I601,'ประกาศราคาZ-Makro'!$A:$L,12,FALSE),0)</f>
        <v>0</v>
      </c>
      <c r="AV601" s="47">
        <v>150</v>
      </c>
      <c r="AW601" s="36">
        <v>150</v>
      </c>
      <c r="AX601" s="50">
        <f t="shared" ref="AX601:AX636" si="1686">IFERROR(IF(AW601=0,0,AW601-AV601),0)</f>
        <v>0</v>
      </c>
      <c r="AY601" s="49">
        <f>_xlfn.IFNA(VLOOKUP($I601,'ประกาศราคาZ-Makro'!$A:$M,13,FALSE),0)</f>
        <v>0</v>
      </c>
      <c r="AZ601" s="47">
        <v>150</v>
      </c>
      <c r="BA601" s="36">
        <v>150</v>
      </c>
      <c r="BB601" s="50">
        <f t="shared" si="1601"/>
        <v>0</v>
      </c>
      <c r="BC601" s="76"/>
      <c r="BD601" s="2"/>
    </row>
    <row r="602" spans="1:56" x14ac:dyDescent="0.4">
      <c r="A602" s="2" t="s">
        <v>1058</v>
      </c>
      <c r="B602" s="2" t="s">
        <v>1035</v>
      </c>
      <c r="C602" s="2" t="s">
        <v>1037</v>
      </c>
      <c r="D602" s="2" t="s">
        <v>1040</v>
      </c>
      <c r="E602" s="45" t="s">
        <v>714</v>
      </c>
      <c r="F602" s="46"/>
      <c r="G602" s="42" t="s">
        <v>715</v>
      </c>
      <c r="H602" s="48" t="s">
        <v>43</v>
      </c>
      <c r="I602" s="35"/>
      <c r="J602" s="56">
        <v>0</v>
      </c>
      <c r="K602" s="49">
        <f>_xlfn.IFNA(VLOOKUP($I602,'ประกาศราคาZ-Makro'!$A:$K,4,FALSE),0)</f>
        <v>0</v>
      </c>
      <c r="L602" s="47">
        <v>150</v>
      </c>
      <c r="M602" s="63">
        <v>150</v>
      </c>
      <c r="N602" s="50">
        <f t="shared" si="1685"/>
        <v>0</v>
      </c>
      <c r="O602" s="49">
        <f>_xlfn.IFNA(VLOOKUP($I602,'ประกาศราคาZ-Makro'!$A:$K,5,FALSE),0)</f>
        <v>0</v>
      </c>
      <c r="P602" s="47">
        <v>150</v>
      </c>
      <c r="Q602" s="63">
        <v>150</v>
      </c>
      <c r="R602" s="50">
        <f t="shared" si="1636"/>
        <v>0</v>
      </c>
      <c r="S602" s="49">
        <f>_xlfn.IFNA(VLOOKUP($I602,'ประกาศราคาZ-Makro'!$A:$K,6,FALSE),0)</f>
        <v>0</v>
      </c>
      <c r="T602" s="47">
        <v>150</v>
      </c>
      <c r="U602" s="63">
        <v>150</v>
      </c>
      <c r="V602" s="50">
        <f t="shared" si="1639"/>
        <v>0</v>
      </c>
      <c r="W602" s="49">
        <f>_xlfn.IFNA(VLOOKUP($I602,'ประกาศราคาZ-Makro'!$A:$K,7,FALSE),0)</f>
        <v>0</v>
      </c>
      <c r="X602" s="47">
        <v>0</v>
      </c>
      <c r="Y602" s="63">
        <v>0</v>
      </c>
      <c r="Z602" s="50">
        <f t="shared" si="1634"/>
        <v>0</v>
      </c>
      <c r="AA602" s="49">
        <f>_xlfn.IFNA(VLOOKUP($I602,'ประกาศราคาZ-Makro'!$A:$K,8,FALSE),0)</f>
        <v>0</v>
      </c>
      <c r="AB602" s="47">
        <v>0</v>
      </c>
      <c r="AC602" s="63">
        <v>0</v>
      </c>
      <c r="AD602" s="50">
        <f t="shared" si="1635"/>
        <v>0</v>
      </c>
      <c r="AE602" s="49">
        <f>_xlfn.IFNA(VLOOKUP($I602,'ประกาศราคาZ-Makro'!$A:$K,9,FALSE),0)</f>
        <v>0</v>
      </c>
      <c r="AF602" s="47">
        <v>0</v>
      </c>
      <c r="AG602" s="63">
        <v>0</v>
      </c>
      <c r="AH602" s="50">
        <f t="shared" si="1637"/>
        <v>0</v>
      </c>
      <c r="AI602" s="49">
        <f>_xlfn.IFNA(VLOOKUP($I602,'ประกาศราคาZ-Makro'!$A:$K,9,FALSE),0)</f>
        <v>0</v>
      </c>
      <c r="AJ602" s="47"/>
      <c r="AK602" s="63"/>
      <c r="AL602" s="50">
        <f t="shared" si="1623"/>
        <v>0</v>
      </c>
      <c r="AM602" s="49">
        <f>_xlfn.IFNA(VLOOKUP($I602,'ประกาศราคาZ-Makro'!$A:$K,10,FALSE),0)</f>
        <v>0</v>
      </c>
      <c r="AN602" s="47">
        <v>0</v>
      </c>
      <c r="AO602" s="36">
        <v>0</v>
      </c>
      <c r="AP602" s="72">
        <f t="shared" si="1565"/>
        <v>0</v>
      </c>
      <c r="AQ602" s="49">
        <f>_xlfn.IFNA(VLOOKUP($I602,'ประกาศราคาZ-Makro'!$A:$K,11,FALSE),0)</f>
        <v>0</v>
      </c>
      <c r="AR602" s="47">
        <v>0</v>
      </c>
      <c r="AS602" s="63">
        <v>0</v>
      </c>
      <c r="AT602" s="50">
        <f t="shared" si="1638"/>
        <v>0</v>
      </c>
      <c r="AU602" s="49">
        <f>_xlfn.IFNA(VLOOKUP($I602,'ประกาศราคาZ-Makro'!$A:$L,12,FALSE),0)</f>
        <v>0</v>
      </c>
      <c r="AV602" s="47">
        <v>150</v>
      </c>
      <c r="AW602" s="63">
        <v>150</v>
      </c>
      <c r="AX602" s="50">
        <f t="shared" si="1686"/>
        <v>0</v>
      </c>
      <c r="AY602" s="49">
        <f>_xlfn.IFNA(VLOOKUP($I602,'ประกาศราคาZ-Makro'!$A:$M,13,FALSE),0)</f>
        <v>0</v>
      </c>
      <c r="AZ602" s="47">
        <v>150</v>
      </c>
      <c r="BA602" s="63">
        <v>150</v>
      </c>
      <c r="BB602" s="50">
        <f t="shared" si="1601"/>
        <v>0</v>
      </c>
      <c r="BC602" s="76"/>
      <c r="BD602" s="2"/>
    </row>
    <row r="603" spans="1:56" x14ac:dyDescent="0.4">
      <c r="A603" s="2" t="s">
        <v>1058</v>
      </c>
      <c r="B603" s="2" t="s">
        <v>1035</v>
      </c>
      <c r="C603" s="2" t="s">
        <v>1037</v>
      </c>
      <c r="D603" s="2" t="s">
        <v>1041</v>
      </c>
      <c r="E603" s="45" t="s">
        <v>696</v>
      </c>
      <c r="F603" s="46"/>
      <c r="G603" s="42" t="s">
        <v>697</v>
      </c>
      <c r="H603" s="48" t="s">
        <v>43</v>
      </c>
      <c r="I603" s="35"/>
      <c r="J603" s="56">
        <v>0</v>
      </c>
      <c r="K603" s="49">
        <f>_xlfn.IFNA(VLOOKUP($I603,'ประกาศราคาZ-Makro'!$A:$K,4,FALSE),0)</f>
        <v>0</v>
      </c>
      <c r="L603" s="47">
        <v>140</v>
      </c>
      <c r="M603" s="36">
        <v>140</v>
      </c>
      <c r="N603" s="50">
        <f t="shared" si="1685"/>
        <v>0</v>
      </c>
      <c r="O603" s="49">
        <f>_xlfn.IFNA(VLOOKUP($I603,'ประกาศราคาZ-Makro'!$A:$K,5,FALSE),0)</f>
        <v>0</v>
      </c>
      <c r="P603" s="47">
        <v>140</v>
      </c>
      <c r="Q603" s="36">
        <v>140</v>
      </c>
      <c r="R603" s="50">
        <f t="shared" si="1636"/>
        <v>0</v>
      </c>
      <c r="S603" s="49">
        <f>_xlfn.IFNA(VLOOKUP($I603,'ประกาศราคาZ-Makro'!$A:$K,6,FALSE),0)</f>
        <v>0</v>
      </c>
      <c r="T603" s="47">
        <v>140</v>
      </c>
      <c r="U603" s="36">
        <v>140</v>
      </c>
      <c r="V603" s="50">
        <f t="shared" si="1639"/>
        <v>0</v>
      </c>
      <c r="W603" s="49">
        <f>_xlfn.IFNA(VLOOKUP($I603,'ประกาศราคาZ-Makro'!$A:$K,7,FALSE),0)</f>
        <v>0</v>
      </c>
      <c r="X603" s="47">
        <v>140</v>
      </c>
      <c r="Y603" s="36">
        <v>0</v>
      </c>
      <c r="Z603" s="50">
        <f t="shared" si="1634"/>
        <v>0</v>
      </c>
      <c r="AA603" s="49">
        <f>_xlfn.IFNA(VLOOKUP($I603,'ประกาศราคาZ-Makro'!$A:$K,8,FALSE),0)</f>
        <v>0</v>
      </c>
      <c r="AB603" s="47">
        <v>140</v>
      </c>
      <c r="AC603" s="36">
        <v>0</v>
      </c>
      <c r="AD603" s="50">
        <f t="shared" si="1635"/>
        <v>0</v>
      </c>
      <c r="AE603" s="49">
        <f>_xlfn.IFNA(VLOOKUP($I603,'ประกาศราคาZ-Makro'!$A:$K,9,FALSE),0)</f>
        <v>0</v>
      </c>
      <c r="AF603" s="47">
        <v>83</v>
      </c>
      <c r="AG603" s="36">
        <v>83</v>
      </c>
      <c r="AH603" s="50">
        <f t="shared" si="1637"/>
        <v>0</v>
      </c>
      <c r="AI603" s="49">
        <f>_xlfn.IFNA(VLOOKUP($I603,'ประกาศราคาZ-Makro'!$A:$K,9,FALSE),0)</f>
        <v>0</v>
      </c>
      <c r="AJ603" s="47"/>
      <c r="AK603" s="36"/>
      <c r="AL603" s="50">
        <f t="shared" si="1623"/>
        <v>0</v>
      </c>
      <c r="AM603" s="49">
        <f>_xlfn.IFNA(VLOOKUP($I603,'ประกาศราคาZ-Makro'!$A:$K,10,FALSE),0)</f>
        <v>0</v>
      </c>
      <c r="AN603" s="47">
        <v>150</v>
      </c>
      <c r="AO603" s="36">
        <v>154</v>
      </c>
      <c r="AP603" s="72">
        <f t="shared" si="1565"/>
        <v>4</v>
      </c>
      <c r="AQ603" s="49">
        <f>_xlfn.IFNA(VLOOKUP($I603,'ประกาศราคาZ-Makro'!$A:$K,11,FALSE),0)</f>
        <v>0</v>
      </c>
      <c r="AR603" s="47">
        <v>0</v>
      </c>
      <c r="AS603" s="36">
        <v>0</v>
      </c>
      <c r="AT603" s="50">
        <f t="shared" si="1638"/>
        <v>0</v>
      </c>
      <c r="AU603" s="49">
        <f>_xlfn.IFNA(VLOOKUP($I603,'ประกาศราคาZ-Makro'!$A:$L,12,FALSE),0)</f>
        <v>0</v>
      </c>
      <c r="AV603" s="47">
        <v>140</v>
      </c>
      <c r="AW603" s="36">
        <v>140</v>
      </c>
      <c r="AX603" s="50">
        <f t="shared" si="1686"/>
        <v>0</v>
      </c>
      <c r="AY603" s="49">
        <f>_xlfn.IFNA(VLOOKUP($I603,'ประกาศราคาZ-Makro'!$A:$M,13,FALSE),0)</f>
        <v>0</v>
      </c>
      <c r="AZ603" s="47">
        <v>140</v>
      </c>
      <c r="BA603" s="36">
        <v>140</v>
      </c>
      <c r="BB603" s="50">
        <f t="shared" si="1601"/>
        <v>0</v>
      </c>
      <c r="BC603" s="76"/>
      <c r="BD603" s="2"/>
    </row>
    <row r="604" spans="1:56" x14ac:dyDescent="0.4">
      <c r="A604" s="2" t="s">
        <v>1058</v>
      </c>
      <c r="B604" s="2" t="s">
        <v>1035</v>
      </c>
      <c r="C604" s="2" t="s">
        <v>1037</v>
      </c>
      <c r="D604" s="2" t="s">
        <v>1041</v>
      </c>
      <c r="E604" s="45" t="s">
        <v>712</v>
      </c>
      <c r="F604" s="46"/>
      <c r="G604" s="42" t="s">
        <v>713</v>
      </c>
      <c r="H604" s="48" t="s">
        <v>43</v>
      </c>
      <c r="I604" s="35"/>
      <c r="J604" s="56">
        <v>0</v>
      </c>
      <c r="K604" s="49">
        <f>_xlfn.IFNA(VLOOKUP($I604,'ประกาศราคาZ-Makro'!$A:$K,4,FALSE),0)</f>
        <v>0</v>
      </c>
      <c r="L604" s="47">
        <v>140</v>
      </c>
      <c r="M604" s="63">
        <v>140</v>
      </c>
      <c r="N604" s="50">
        <f t="shared" si="1685"/>
        <v>0</v>
      </c>
      <c r="O604" s="49">
        <f>_xlfn.IFNA(VLOOKUP($I604,'ประกาศราคาZ-Makro'!$A:$K,5,FALSE),0)</f>
        <v>0</v>
      </c>
      <c r="P604" s="47">
        <v>140</v>
      </c>
      <c r="Q604" s="63">
        <v>140</v>
      </c>
      <c r="R604" s="50">
        <f t="shared" si="1636"/>
        <v>0</v>
      </c>
      <c r="S604" s="49">
        <f>_xlfn.IFNA(VLOOKUP($I604,'ประกาศราคาZ-Makro'!$A:$K,6,FALSE),0)</f>
        <v>0</v>
      </c>
      <c r="T604" s="47">
        <v>140</v>
      </c>
      <c r="U604" s="63">
        <v>140</v>
      </c>
      <c r="V604" s="50">
        <f t="shared" si="1639"/>
        <v>0</v>
      </c>
      <c r="W604" s="49">
        <f>_xlfn.IFNA(VLOOKUP($I604,'ประกาศราคาZ-Makro'!$A:$K,7,FALSE),0)</f>
        <v>0</v>
      </c>
      <c r="X604" s="47">
        <v>0</v>
      </c>
      <c r="Y604" s="63">
        <v>0</v>
      </c>
      <c r="Z604" s="50">
        <f t="shared" si="1634"/>
        <v>0</v>
      </c>
      <c r="AA604" s="49">
        <f>_xlfn.IFNA(VLOOKUP($I604,'ประกาศราคาZ-Makro'!$A:$K,8,FALSE),0)</f>
        <v>0</v>
      </c>
      <c r="AB604" s="47">
        <v>0</v>
      </c>
      <c r="AC604" s="63">
        <v>0</v>
      </c>
      <c r="AD604" s="50">
        <f t="shared" si="1635"/>
        <v>0</v>
      </c>
      <c r="AE604" s="49">
        <f>_xlfn.IFNA(VLOOKUP($I604,'ประกาศราคาZ-Makro'!$A:$K,9,FALSE),0)</f>
        <v>0</v>
      </c>
      <c r="AF604" s="47">
        <v>0</v>
      </c>
      <c r="AG604" s="63">
        <v>0</v>
      </c>
      <c r="AH604" s="50">
        <f t="shared" si="1637"/>
        <v>0</v>
      </c>
      <c r="AI604" s="49">
        <f>_xlfn.IFNA(VLOOKUP($I604,'ประกาศราคาZ-Makro'!$A:$K,9,FALSE),0)</f>
        <v>0</v>
      </c>
      <c r="AJ604" s="47"/>
      <c r="AK604" s="63"/>
      <c r="AL604" s="50">
        <f t="shared" si="1623"/>
        <v>0</v>
      </c>
      <c r="AM604" s="49">
        <f>_xlfn.IFNA(VLOOKUP($I604,'ประกาศราคาZ-Makro'!$A:$K,10,FALSE),0)</f>
        <v>0</v>
      </c>
      <c r="AN604" s="47">
        <v>0</v>
      </c>
      <c r="AO604" s="36">
        <v>0</v>
      </c>
      <c r="AP604" s="72">
        <f t="shared" si="1565"/>
        <v>0</v>
      </c>
      <c r="AQ604" s="49">
        <f>_xlfn.IFNA(VLOOKUP($I604,'ประกาศราคาZ-Makro'!$A:$K,11,FALSE),0)</f>
        <v>0</v>
      </c>
      <c r="AR604" s="47">
        <v>0</v>
      </c>
      <c r="AS604" s="63">
        <v>0</v>
      </c>
      <c r="AT604" s="50">
        <f t="shared" si="1638"/>
        <v>0</v>
      </c>
      <c r="AU604" s="49">
        <f>_xlfn.IFNA(VLOOKUP($I604,'ประกาศราคาZ-Makro'!$A:$L,12,FALSE),0)</f>
        <v>0</v>
      </c>
      <c r="AV604" s="47">
        <v>140</v>
      </c>
      <c r="AW604" s="63">
        <v>140</v>
      </c>
      <c r="AX604" s="50">
        <f t="shared" si="1686"/>
        <v>0</v>
      </c>
      <c r="AY604" s="49">
        <f>_xlfn.IFNA(VLOOKUP($I604,'ประกาศราคาZ-Makro'!$A:$M,13,FALSE),0)</f>
        <v>0</v>
      </c>
      <c r="AZ604" s="47">
        <v>140</v>
      </c>
      <c r="BA604" s="63">
        <v>140</v>
      </c>
      <c r="BB604" s="50">
        <f t="shared" si="1601"/>
        <v>0</v>
      </c>
      <c r="BC604" s="76"/>
      <c r="BD604" s="2"/>
    </row>
    <row r="605" spans="1:56" x14ac:dyDescent="0.4">
      <c r="A605" s="2" t="s">
        <v>1058</v>
      </c>
      <c r="B605" s="2" t="s">
        <v>1035</v>
      </c>
      <c r="C605" s="2" t="s">
        <v>1037</v>
      </c>
      <c r="D605" s="2" t="s">
        <v>1043</v>
      </c>
      <c r="E605" s="45" t="s">
        <v>702</v>
      </c>
      <c r="F605" s="46"/>
      <c r="G605" s="42" t="s">
        <v>703</v>
      </c>
      <c r="H605" s="48" t="s">
        <v>43</v>
      </c>
      <c r="I605" s="35"/>
      <c r="J605" s="56">
        <v>0</v>
      </c>
      <c r="K605" s="49">
        <f>_xlfn.IFNA(VLOOKUP($I605,'ประกาศราคาZ-Makro'!$A:$K,4,FALSE),0)</f>
        <v>0</v>
      </c>
      <c r="L605" s="47">
        <v>175</v>
      </c>
      <c r="M605" s="59">
        <v>175</v>
      </c>
      <c r="N605" s="50">
        <f t="shared" si="1685"/>
        <v>0</v>
      </c>
      <c r="O605" s="49">
        <f>_xlfn.IFNA(VLOOKUP($I605,'ประกาศราคาZ-Makro'!$A:$K,5,FALSE),0)</f>
        <v>0</v>
      </c>
      <c r="P605" s="47">
        <v>175</v>
      </c>
      <c r="Q605" s="59">
        <v>175</v>
      </c>
      <c r="R605" s="50">
        <f t="shared" si="1636"/>
        <v>0</v>
      </c>
      <c r="S605" s="49">
        <f>_xlfn.IFNA(VLOOKUP($I605,'ประกาศราคาZ-Makro'!$A:$K,6,FALSE),0)</f>
        <v>0</v>
      </c>
      <c r="T605" s="47">
        <v>175</v>
      </c>
      <c r="U605" s="59">
        <v>175</v>
      </c>
      <c r="V605" s="50">
        <f t="shared" si="1639"/>
        <v>0</v>
      </c>
      <c r="W605" s="49">
        <f>_xlfn.IFNA(VLOOKUP($I605,'ประกาศราคาZ-Makro'!$A:$K,7,FALSE),0)</f>
        <v>0</v>
      </c>
      <c r="X605" s="47">
        <v>175</v>
      </c>
      <c r="Y605" s="59">
        <v>0</v>
      </c>
      <c r="Z605" s="50">
        <f t="shared" si="1634"/>
        <v>0</v>
      </c>
      <c r="AA605" s="49">
        <f>_xlfn.IFNA(VLOOKUP($I605,'ประกาศราคาZ-Makro'!$A:$K,8,FALSE),0)</f>
        <v>0</v>
      </c>
      <c r="AB605" s="47">
        <v>175</v>
      </c>
      <c r="AC605" s="59">
        <v>0</v>
      </c>
      <c r="AD605" s="50">
        <f t="shared" si="1635"/>
        <v>0</v>
      </c>
      <c r="AE605" s="49">
        <f>_xlfn.IFNA(VLOOKUP($I605,'ประกาศราคาZ-Makro'!$A:$K,9,FALSE),0)</f>
        <v>0</v>
      </c>
      <c r="AF605" s="47">
        <v>89</v>
      </c>
      <c r="AG605" s="59">
        <v>103</v>
      </c>
      <c r="AH605" s="50">
        <f t="shared" si="1637"/>
        <v>14</v>
      </c>
      <c r="AI605" s="49">
        <f>_xlfn.IFNA(VLOOKUP($I605,'ประกาศราคาZ-Makro'!$A:$K,9,FALSE),0)</f>
        <v>0</v>
      </c>
      <c r="AJ605" s="47"/>
      <c r="AK605" s="59"/>
      <c r="AL605" s="50">
        <f t="shared" si="1623"/>
        <v>0</v>
      </c>
      <c r="AM605" s="49">
        <f>_xlfn.IFNA(VLOOKUP($I605,'ประกาศราคาZ-Makro'!$A:$K,10,FALSE),0)</f>
        <v>0</v>
      </c>
      <c r="AN605" s="47">
        <v>188</v>
      </c>
      <c r="AO605" s="36">
        <v>188</v>
      </c>
      <c r="AP605" s="72">
        <f t="shared" si="1565"/>
        <v>0</v>
      </c>
      <c r="AQ605" s="49">
        <f>_xlfn.IFNA(VLOOKUP($I605,'ประกาศราคาZ-Makro'!$A:$K,11,FALSE),0)</f>
        <v>0</v>
      </c>
      <c r="AR605" s="47">
        <v>0</v>
      </c>
      <c r="AS605" s="59">
        <v>0</v>
      </c>
      <c r="AT605" s="50">
        <f t="shared" si="1638"/>
        <v>0</v>
      </c>
      <c r="AU605" s="49">
        <f>_xlfn.IFNA(VLOOKUP($I605,'ประกาศราคาZ-Makro'!$A:$L,12,FALSE),0)</f>
        <v>0</v>
      </c>
      <c r="AV605" s="47">
        <v>175</v>
      </c>
      <c r="AW605" s="59">
        <v>175</v>
      </c>
      <c r="AX605" s="50">
        <f t="shared" si="1686"/>
        <v>0</v>
      </c>
      <c r="AY605" s="49">
        <f>_xlfn.IFNA(VLOOKUP($I605,'ประกาศราคาZ-Makro'!$A:$M,13,FALSE),0)</f>
        <v>0</v>
      </c>
      <c r="AZ605" s="47">
        <v>175</v>
      </c>
      <c r="BA605" s="59">
        <v>175</v>
      </c>
      <c r="BB605" s="50">
        <f t="shared" si="1601"/>
        <v>0</v>
      </c>
      <c r="BC605" s="76"/>
      <c r="BD605" s="2"/>
    </row>
    <row r="606" spans="1:56" x14ac:dyDescent="0.4">
      <c r="A606" s="2" t="s">
        <v>1058</v>
      </c>
      <c r="B606" s="2" t="s">
        <v>1035</v>
      </c>
      <c r="C606" s="2" t="s">
        <v>1037</v>
      </c>
      <c r="D606" s="2" t="s">
        <v>1043</v>
      </c>
      <c r="E606" s="45" t="s">
        <v>720</v>
      </c>
      <c r="F606" s="46"/>
      <c r="G606" s="42" t="s">
        <v>721</v>
      </c>
      <c r="H606" s="48" t="s">
        <v>43</v>
      </c>
      <c r="I606" s="35"/>
      <c r="J606" s="56">
        <v>0</v>
      </c>
      <c r="K606" s="49">
        <f>_xlfn.IFNA(VLOOKUP($I606,'ประกาศราคาZ-Makro'!$A:$K,4,FALSE),0)</f>
        <v>0</v>
      </c>
      <c r="L606" s="47">
        <v>175</v>
      </c>
      <c r="M606" s="64">
        <v>175</v>
      </c>
      <c r="N606" s="50">
        <f t="shared" si="1685"/>
        <v>0</v>
      </c>
      <c r="O606" s="49">
        <f>_xlfn.IFNA(VLOOKUP($I606,'ประกาศราคาZ-Makro'!$A:$K,5,FALSE),0)</f>
        <v>0</v>
      </c>
      <c r="P606" s="47">
        <v>175</v>
      </c>
      <c r="Q606" s="64">
        <v>175</v>
      </c>
      <c r="R606" s="50">
        <f t="shared" si="1636"/>
        <v>0</v>
      </c>
      <c r="S606" s="49">
        <f>_xlfn.IFNA(VLOOKUP($I606,'ประกาศราคาZ-Makro'!$A:$K,6,FALSE),0)</f>
        <v>0</v>
      </c>
      <c r="T606" s="47">
        <v>175</v>
      </c>
      <c r="U606" s="64">
        <v>175</v>
      </c>
      <c r="V606" s="50">
        <f t="shared" si="1639"/>
        <v>0</v>
      </c>
      <c r="W606" s="49">
        <f>_xlfn.IFNA(VLOOKUP($I606,'ประกาศราคาZ-Makro'!$A:$K,7,FALSE),0)</f>
        <v>0</v>
      </c>
      <c r="X606" s="47">
        <v>0</v>
      </c>
      <c r="Y606" s="64">
        <v>0</v>
      </c>
      <c r="Z606" s="50">
        <f t="shared" si="1634"/>
        <v>0</v>
      </c>
      <c r="AA606" s="49">
        <f>_xlfn.IFNA(VLOOKUP($I606,'ประกาศราคาZ-Makro'!$A:$K,8,FALSE),0)</f>
        <v>0</v>
      </c>
      <c r="AB606" s="47">
        <v>0</v>
      </c>
      <c r="AC606" s="64">
        <v>0</v>
      </c>
      <c r="AD606" s="50">
        <f t="shared" si="1635"/>
        <v>0</v>
      </c>
      <c r="AE606" s="49">
        <f>_xlfn.IFNA(VLOOKUP($I606,'ประกาศราคาZ-Makro'!$A:$K,9,FALSE),0)</f>
        <v>0</v>
      </c>
      <c r="AF606" s="47">
        <v>0</v>
      </c>
      <c r="AG606" s="64">
        <v>0</v>
      </c>
      <c r="AH606" s="50">
        <f t="shared" si="1637"/>
        <v>0</v>
      </c>
      <c r="AI606" s="49">
        <f>_xlfn.IFNA(VLOOKUP($I606,'ประกาศราคาZ-Makro'!$A:$K,9,FALSE),0)</f>
        <v>0</v>
      </c>
      <c r="AJ606" s="47"/>
      <c r="AK606" s="64"/>
      <c r="AL606" s="50">
        <f t="shared" si="1623"/>
        <v>0</v>
      </c>
      <c r="AM606" s="49">
        <f>_xlfn.IFNA(VLOOKUP($I606,'ประกาศราคาZ-Makro'!$A:$K,10,FALSE),0)</f>
        <v>0</v>
      </c>
      <c r="AN606" s="47">
        <v>0</v>
      </c>
      <c r="AO606" s="36">
        <v>0</v>
      </c>
      <c r="AP606" s="72">
        <f t="shared" si="1565"/>
        <v>0</v>
      </c>
      <c r="AQ606" s="49">
        <f>_xlfn.IFNA(VLOOKUP($I606,'ประกาศราคาZ-Makro'!$A:$K,11,FALSE),0)</f>
        <v>0</v>
      </c>
      <c r="AR606" s="47">
        <v>0</v>
      </c>
      <c r="AS606" s="64">
        <v>0</v>
      </c>
      <c r="AT606" s="50">
        <f t="shared" si="1638"/>
        <v>0</v>
      </c>
      <c r="AU606" s="49">
        <f>_xlfn.IFNA(VLOOKUP($I606,'ประกาศราคาZ-Makro'!$A:$L,12,FALSE),0)</f>
        <v>0</v>
      </c>
      <c r="AV606" s="47">
        <v>175</v>
      </c>
      <c r="AW606" s="64">
        <v>175</v>
      </c>
      <c r="AX606" s="50">
        <f t="shared" si="1686"/>
        <v>0</v>
      </c>
      <c r="AY606" s="49">
        <f>_xlfn.IFNA(VLOOKUP($I606,'ประกาศราคาZ-Makro'!$A:$M,13,FALSE),0)</f>
        <v>0</v>
      </c>
      <c r="AZ606" s="47">
        <v>175</v>
      </c>
      <c r="BA606" s="64">
        <v>175</v>
      </c>
      <c r="BB606" s="50">
        <f t="shared" si="1601"/>
        <v>0</v>
      </c>
      <c r="BC606" s="76"/>
      <c r="BD606" s="2"/>
    </row>
    <row r="607" spans="1:56" x14ac:dyDescent="0.4">
      <c r="A607" s="2" t="s">
        <v>1058</v>
      </c>
      <c r="B607" s="2" t="s">
        <v>1035</v>
      </c>
      <c r="C607" s="2" t="s">
        <v>1037</v>
      </c>
      <c r="D607" s="2" t="s">
        <v>1042</v>
      </c>
      <c r="E607" s="45" t="s">
        <v>704</v>
      </c>
      <c r="F607" s="46"/>
      <c r="G607" s="42" t="s">
        <v>705</v>
      </c>
      <c r="H607" s="48" t="s">
        <v>43</v>
      </c>
      <c r="I607" s="35"/>
      <c r="J607" s="56">
        <v>0</v>
      </c>
      <c r="K607" s="49">
        <f>_xlfn.IFNA(VLOOKUP($I607,'ประกาศราคาZ-Makro'!$A:$K,4,FALSE),0)</f>
        <v>0</v>
      </c>
      <c r="L607" s="47">
        <v>160</v>
      </c>
      <c r="M607" s="59">
        <v>160</v>
      </c>
      <c r="N607" s="50">
        <f t="shared" si="1685"/>
        <v>0</v>
      </c>
      <c r="O607" s="49">
        <f>_xlfn.IFNA(VLOOKUP($I607,'ประกาศราคาZ-Makro'!$A:$K,5,FALSE),0)</f>
        <v>0</v>
      </c>
      <c r="P607" s="47">
        <v>160</v>
      </c>
      <c r="Q607" s="59">
        <v>160</v>
      </c>
      <c r="R607" s="50">
        <f t="shared" si="1636"/>
        <v>0</v>
      </c>
      <c r="S607" s="49">
        <f>_xlfn.IFNA(VLOOKUP($I607,'ประกาศราคาZ-Makro'!$A:$K,6,FALSE),0)</f>
        <v>0</v>
      </c>
      <c r="T607" s="47">
        <v>160</v>
      </c>
      <c r="U607" s="59">
        <v>160</v>
      </c>
      <c r="V607" s="50">
        <f t="shared" si="1639"/>
        <v>0</v>
      </c>
      <c r="W607" s="49">
        <f>_xlfn.IFNA(VLOOKUP($I607,'ประกาศราคาZ-Makro'!$A:$K,7,FALSE),0)</f>
        <v>0</v>
      </c>
      <c r="X607" s="47">
        <v>160</v>
      </c>
      <c r="Y607" s="59">
        <v>0</v>
      </c>
      <c r="Z607" s="50">
        <f t="shared" si="1634"/>
        <v>0</v>
      </c>
      <c r="AA607" s="49">
        <f>_xlfn.IFNA(VLOOKUP($I607,'ประกาศราคาZ-Makro'!$A:$K,8,FALSE),0)</f>
        <v>0</v>
      </c>
      <c r="AB607" s="47">
        <v>160</v>
      </c>
      <c r="AC607" s="59">
        <v>0</v>
      </c>
      <c r="AD607" s="50">
        <f t="shared" si="1635"/>
        <v>0</v>
      </c>
      <c r="AE607" s="49">
        <f>_xlfn.IFNA(VLOOKUP($I607,'ประกาศราคาZ-Makro'!$A:$K,9,FALSE),0)</f>
        <v>0</v>
      </c>
      <c r="AF607" s="47">
        <v>100</v>
      </c>
      <c r="AG607" s="59">
        <v>102</v>
      </c>
      <c r="AH607" s="50">
        <f t="shared" si="1637"/>
        <v>2</v>
      </c>
      <c r="AI607" s="49">
        <f>_xlfn.IFNA(VLOOKUP($I607,'ประกาศราคาZ-Makro'!$A:$K,9,FALSE),0)</f>
        <v>0</v>
      </c>
      <c r="AJ607" s="47"/>
      <c r="AK607" s="59"/>
      <c r="AL607" s="50">
        <f t="shared" si="1623"/>
        <v>0</v>
      </c>
      <c r="AM607" s="49">
        <f>_xlfn.IFNA(VLOOKUP($I607,'ประกาศราคาZ-Makro'!$A:$K,10,FALSE),0)</f>
        <v>0</v>
      </c>
      <c r="AN607" s="47">
        <v>153</v>
      </c>
      <c r="AO607" s="36">
        <v>156</v>
      </c>
      <c r="AP607" s="72">
        <f t="shared" si="1565"/>
        <v>3</v>
      </c>
      <c r="AQ607" s="49">
        <f>_xlfn.IFNA(VLOOKUP($I607,'ประกาศราคาZ-Makro'!$A:$K,11,FALSE),0)</f>
        <v>0</v>
      </c>
      <c r="AR607" s="47">
        <v>0</v>
      </c>
      <c r="AS607" s="59">
        <v>0</v>
      </c>
      <c r="AT607" s="50">
        <f t="shared" si="1638"/>
        <v>0</v>
      </c>
      <c r="AU607" s="49">
        <f>_xlfn.IFNA(VLOOKUP($I607,'ประกาศราคาZ-Makro'!$A:$L,12,FALSE),0)</f>
        <v>0</v>
      </c>
      <c r="AV607" s="47">
        <v>160</v>
      </c>
      <c r="AW607" s="59">
        <v>160</v>
      </c>
      <c r="AX607" s="50">
        <f t="shared" si="1686"/>
        <v>0</v>
      </c>
      <c r="AY607" s="49">
        <f>_xlfn.IFNA(VLOOKUP($I607,'ประกาศราคาZ-Makro'!$A:$M,13,FALSE),0)</f>
        <v>0</v>
      </c>
      <c r="AZ607" s="47">
        <v>160</v>
      </c>
      <c r="BA607" s="59">
        <v>160</v>
      </c>
      <c r="BB607" s="50">
        <f t="shared" si="1601"/>
        <v>0</v>
      </c>
      <c r="BC607" s="76"/>
      <c r="BD607" s="2"/>
    </row>
    <row r="608" spans="1:56" x14ac:dyDescent="0.4">
      <c r="A608" s="2" t="s">
        <v>1058</v>
      </c>
      <c r="B608" s="2" t="s">
        <v>1035</v>
      </c>
      <c r="C608" s="2" t="s">
        <v>1037</v>
      </c>
      <c r="D608" s="2" t="s">
        <v>1042</v>
      </c>
      <c r="E608" s="45" t="s">
        <v>716</v>
      </c>
      <c r="F608" s="46"/>
      <c r="G608" s="42" t="s">
        <v>717</v>
      </c>
      <c r="H608" s="48" t="s">
        <v>43</v>
      </c>
      <c r="I608" s="35"/>
      <c r="J608" s="56">
        <v>0</v>
      </c>
      <c r="K608" s="49">
        <f>_xlfn.IFNA(VLOOKUP($I608,'ประกาศราคาZ-Makro'!$A:$K,4,FALSE),0)</f>
        <v>0</v>
      </c>
      <c r="L608" s="47">
        <v>160</v>
      </c>
      <c r="M608" s="64">
        <v>160</v>
      </c>
      <c r="N608" s="50">
        <f t="shared" si="1685"/>
        <v>0</v>
      </c>
      <c r="O608" s="49">
        <f>_xlfn.IFNA(VLOOKUP($I608,'ประกาศราคาZ-Makro'!$A:$K,5,FALSE),0)</f>
        <v>0</v>
      </c>
      <c r="P608" s="47">
        <v>160</v>
      </c>
      <c r="Q608" s="64">
        <v>160</v>
      </c>
      <c r="R608" s="50">
        <f t="shared" si="1636"/>
        <v>0</v>
      </c>
      <c r="S608" s="49">
        <f>_xlfn.IFNA(VLOOKUP($I608,'ประกาศราคาZ-Makro'!$A:$K,6,FALSE),0)</f>
        <v>0</v>
      </c>
      <c r="T608" s="47">
        <v>160</v>
      </c>
      <c r="U608" s="64">
        <v>160</v>
      </c>
      <c r="V608" s="50">
        <f t="shared" si="1639"/>
        <v>0</v>
      </c>
      <c r="W608" s="49">
        <f>_xlfn.IFNA(VLOOKUP($I608,'ประกาศราคาZ-Makro'!$A:$K,7,FALSE),0)</f>
        <v>0</v>
      </c>
      <c r="X608" s="47">
        <v>0</v>
      </c>
      <c r="Y608" s="64">
        <v>0</v>
      </c>
      <c r="Z608" s="50">
        <f t="shared" si="1634"/>
        <v>0</v>
      </c>
      <c r="AA608" s="49">
        <f>_xlfn.IFNA(VLOOKUP($I608,'ประกาศราคาZ-Makro'!$A:$K,8,FALSE),0)</f>
        <v>0</v>
      </c>
      <c r="AB608" s="47">
        <v>0</v>
      </c>
      <c r="AC608" s="64">
        <v>0</v>
      </c>
      <c r="AD608" s="50">
        <f t="shared" si="1635"/>
        <v>0</v>
      </c>
      <c r="AE608" s="49">
        <f>_xlfn.IFNA(VLOOKUP($I608,'ประกาศราคาZ-Makro'!$A:$K,9,FALSE),0)</f>
        <v>0</v>
      </c>
      <c r="AF608" s="47">
        <v>0</v>
      </c>
      <c r="AG608" s="64">
        <v>0</v>
      </c>
      <c r="AH608" s="50">
        <f t="shared" si="1637"/>
        <v>0</v>
      </c>
      <c r="AI608" s="49">
        <f>_xlfn.IFNA(VLOOKUP($I608,'ประกาศราคาZ-Makro'!$A:$K,9,FALSE),0)</f>
        <v>0</v>
      </c>
      <c r="AJ608" s="47"/>
      <c r="AK608" s="64"/>
      <c r="AL608" s="50">
        <f t="shared" si="1623"/>
        <v>0</v>
      </c>
      <c r="AM608" s="49">
        <f>_xlfn.IFNA(VLOOKUP($I608,'ประกาศราคาZ-Makro'!$A:$K,10,FALSE),0)</f>
        <v>0</v>
      </c>
      <c r="AN608" s="47">
        <v>0</v>
      </c>
      <c r="AO608" s="36">
        <v>0</v>
      </c>
      <c r="AP608" s="72">
        <f t="shared" si="1565"/>
        <v>0</v>
      </c>
      <c r="AQ608" s="49">
        <f>_xlfn.IFNA(VLOOKUP($I608,'ประกาศราคาZ-Makro'!$A:$K,11,FALSE),0)</f>
        <v>0</v>
      </c>
      <c r="AR608" s="47">
        <v>0</v>
      </c>
      <c r="AS608" s="64">
        <v>0</v>
      </c>
      <c r="AT608" s="50">
        <f t="shared" si="1638"/>
        <v>0</v>
      </c>
      <c r="AU608" s="49">
        <f>_xlfn.IFNA(VLOOKUP($I608,'ประกาศราคาZ-Makro'!$A:$L,12,FALSE),0)</f>
        <v>0</v>
      </c>
      <c r="AV608" s="47">
        <v>160</v>
      </c>
      <c r="AW608" s="64">
        <v>160</v>
      </c>
      <c r="AX608" s="50">
        <f t="shared" si="1686"/>
        <v>0</v>
      </c>
      <c r="AY608" s="49">
        <f>_xlfn.IFNA(VLOOKUP($I608,'ประกาศราคาZ-Makro'!$A:$M,13,FALSE),0)</f>
        <v>0</v>
      </c>
      <c r="AZ608" s="47">
        <v>160</v>
      </c>
      <c r="BA608" s="64">
        <v>160</v>
      </c>
      <c r="BB608" s="50">
        <f t="shared" si="1601"/>
        <v>0</v>
      </c>
      <c r="BC608" s="76"/>
      <c r="BD608" s="2"/>
    </row>
    <row r="609" spans="1:56" x14ac:dyDescent="0.4">
      <c r="A609" s="2" t="s">
        <v>1058</v>
      </c>
      <c r="B609" s="2" t="s">
        <v>1035</v>
      </c>
      <c r="C609" s="2" t="s">
        <v>1037</v>
      </c>
      <c r="D609" s="2" t="s">
        <v>1044</v>
      </c>
      <c r="E609" s="45" t="s">
        <v>700</v>
      </c>
      <c r="F609" s="46"/>
      <c r="G609" s="42" t="s">
        <v>701</v>
      </c>
      <c r="H609" s="48" t="s">
        <v>43</v>
      </c>
      <c r="I609" s="35"/>
      <c r="J609" s="56">
        <v>0</v>
      </c>
      <c r="K609" s="49">
        <f>_xlfn.IFNA(VLOOKUP($I609,'ประกาศราคาZ-Makro'!$A:$K,4,FALSE),0)</f>
        <v>0</v>
      </c>
      <c r="L609" s="47">
        <v>165</v>
      </c>
      <c r="M609" s="59">
        <v>165</v>
      </c>
      <c r="N609" s="50">
        <f t="shared" si="1685"/>
        <v>0</v>
      </c>
      <c r="O609" s="49">
        <f>_xlfn.IFNA(VLOOKUP($I609,'ประกาศราคาZ-Makro'!$A:$K,5,FALSE),0)</f>
        <v>0</v>
      </c>
      <c r="P609" s="47">
        <v>165</v>
      </c>
      <c r="Q609" s="59">
        <v>165</v>
      </c>
      <c r="R609" s="50">
        <f t="shared" si="1636"/>
        <v>0</v>
      </c>
      <c r="S609" s="49">
        <f>_xlfn.IFNA(VLOOKUP($I609,'ประกาศราคาZ-Makro'!$A:$K,6,FALSE),0)</f>
        <v>0</v>
      </c>
      <c r="T609" s="47">
        <v>165</v>
      </c>
      <c r="U609" s="59">
        <v>165</v>
      </c>
      <c r="V609" s="50">
        <f t="shared" si="1639"/>
        <v>0</v>
      </c>
      <c r="W609" s="49">
        <f>_xlfn.IFNA(VLOOKUP($I609,'ประกาศราคาZ-Makro'!$A:$K,7,FALSE),0)</f>
        <v>0</v>
      </c>
      <c r="X609" s="47">
        <v>165</v>
      </c>
      <c r="Y609" s="59">
        <v>0</v>
      </c>
      <c r="Z609" s="50">
        <f t="shared" si="1634"/>
        <v>0</v>
      </c>
      <c r="AA609" s="49">
        <f>_xlfn.IFNA(VLOOKUP($I609,'ประกาศราคาZ-Makro'!$A:$K,8,FALSE),0)</f>
        <v>0</v>
      </c>
      <c r="AB609" s="47">
        <v>165</v>
      </c>
      <c r="AC609" s="59">
        <v>0</v>
      </c>
      <c r="AD609" s="50">
        <f t="shared" si="1635"/>
        <v>0</v>
      </c>
      <c r="AE609" s="49">
        <f>_xlfn.IFNA(VLOOKUP($I609,'ประกาศราคาZ-Makro'!$A:$K,9,FALSE),0)</f>
        <v>0</v>
      </c>
      <c r="AF609" s="47">
        <v>86</v>
      </c>
      <c r="AG609" s="59">
        <v>88</v>
      </c>
      <c r="AH609" s="50">
        <f t="shared" si="1637"/>
        <v>2</v>
      </c>
      <c r="AI609" s="49">
        <f>_xlfn.IFNA(VLOOKUP($I609,'ประกาศราคาZ-Makro'!$A:$K,9,FALSE),0)</f>
        <v>0</v>
      </c>
      <c r="AJ609" s="47"/>
      <c r="AK609" s="59"/>
      <c r="AL609" s="50">
        <f t="shared" si="1623"/>
        <v>0</v>
      </c>
      <c r="AM609" s="49">
        <f>_xlfn.IFNA(VLOOKUP($I609,'ประกาศราคาZ-Makro'!$A:$K,10,FALSE),0)</f>
        <v>0</v>
      </c>
      <c r="AN609" s="47">
        <v>157</v>
      </c>
      <c r="AO609" s="36">
        <v>157</v>
      </c>
      <c r="AP609" s="72">
        <f t="shared" si="1565"/>
        <v>0</v>
      </c>
      <c r="AQ609" s="49">
        <f>_xlfn.IFNA(VLOOKUP($I609,'ประกาศราคาZ-Makro'!$A:$K,11,FALSE),0)</f>
        <v>0</v>
      </c>
      <c r="AR609" s="47">
        <v>0</v>
      </c>
      <c r="AS609" s="59">
        <v>0</v>
      </c>
      <c r="AT609" s="50">
        <f t="shared" si="1638"/>
        <v>0</v>
      </c>
      <c r="AU609" s="49">
        <f>_xlfn.IFNA(VLOOKUP($I609,'ประกาศราคาZ-Makro'!$A:$L,12,FALSE),0)</f>
        <v>0</v>
      </c>
      <c r="AV609" s="47">
        <v>165</v>
      </c>
      <c r="AW609" s="59">
        <v>165</v>
      </c>
      <c r="AX609" s="50">
        <f t="shared" si="1686"/>
        <v>0</v>
      </c>
      <c r="AY609" s="49">
        <f>_xlfn.IFNA(VLOOKUP($I609,'ประกาศราคาZ-Makro'!$A:$M,13,FALSE),0)</f>
        <v>0</v>
      </c>
      <c r="AZ609" s="47">
        <v>165</v>
      </c>
      <c r="BA609" s="59">
        <v>165</v>
      </c>
      <c r="BB609" s="50">
        <f t="shared" si="1601"/>
        <v>0</v>
      </c>
      <c r="BC609" s="76"/>
      <c r="BD609" s="2"/>
    </row>
    <row r="610" spans="1:56" x14ac:dyDescent="0.4">
      <c r="A610" s="2" t="s">
        <v>1058</v>
      </c>
      <c r="B610" s="2" t="s">
        <v>1035</v>
      </c>
      <c r="C610" s="2" t="s">
        <v>1037</v>
      </c>
      <c r="D610" s="2" t="s">
        <v>1044</v>
      </c>
      <c r="E610" s="45" t="s">
        <v>718</v>
      </c>
      <c r="F610" s="46"/>
      <c r="G610" s="42" t="s">
        <v>719</v>
      </c>
      <c r="H610" s="48" t="s">
        <v>43</v>
      </c>
      <c r="I610" s="35"/>
      <c r="J610" s="56">
        <v>0</v>
      </c>
      <c r="K610" s="49">
        <f>_xlfn.IFNA(VLOOKUP($I610,'ประกาศราคาZ-Makro'!$A:$K,4,FALSE),0)</f>
        <v>0</v>
      </c>
      <c r="L610" s="47">
        <v>165</v>
      </c>
      <c r="M610" s="64">
        <v>165</v>
      </c>
      <c r="N610" s="50">
        <f t="shared" si="1685"/>
        <v>0</v>
      </c>
      <c r="O610" s="49">
        <f>_xlfn.IFNA(VLOOKUP($I610,'ประกาศราคาZ-Makro'!$A:$K,5,FALSE),0)</f>
        <v>0</v>
      </c>
      <c r="P610" s="47">
        <v>165</v>
      </c>
      <c r="Q610" s="64">
        <v>165</v>
      </c>
      <c r="R610" s="50">
        <f t="shared" si="1636"/>
        <v>0</v>
      </c>
      <c r="S610" s="49">
        <f>_xlfn.IFNA(VLOOKUP($I610,'ประกาศราคาZ-Makro'!$A:$K,6,FALSE),0)</f>
        <v>0</v>
      </c>
      <c r="T610" s="47">
        <v>165</v>
      </c>
      <c r="U610" s="64">
        <v>165</v>
      </c>
      <c r="V610" s="50">
        <f t="shared" si="1639"/>
        <v>0</v>
      </c>
      <c r="W610" s="49">
        <f>_xlfn.IFNA(VLOOKUP($I610,'ประกาศราคาZ-Makro'!$A:$K,7,FALSE),0)</f>
        <v>0</v>
      </c>
      <c r="X610" s="47">
        <v>0</v>
      </c>
      <c r="Y610" s="64">
        <v>0</v>
      </c>
      <c r="Z610" s="50">
        <f t="shared" si="1634"/>
        <v>0</v>
      </c>
      <c r="AA610" s="49">
        <f>_xlfn.IFNA(VLOOKUP($I610,'ประกาศราคาZ-Makro'!$A:$K,8,FALSE),0)</f>
        <v>0</v>
      </c>
      <c r="AB610" s="47">
        <v>0</v>
      </c>
      <c r="AC610" s="64">
        <v>0</v>
      </c>
      <c r="AD610" s="50">
        <f t="shared" si="1635"/>
        <v>0</v>
      </c>
      <c r="AE610" s="49">
        <f>_xlfn.IFNA(VLOOKUP($I610,'ประกาศราคาZ-Makro'!$A:$K,9,FALSE),0)</f>
        <v>0</v>
      </c>
      <c r="AF610" s="47">
        <v>0</v>
      </c>
      <c r="AG610" s="64">
        <v>0</v>
      </c>
      <c r="AH610" s="50">
        <f t="shared" si="1637"/>
        <v>0</v>
      </c>
      <c r="AI610" s="49">
        <f>_xlfn.IFNA(VLOOKUP($I610,'ประกาศราคาZ-Makro'!$A:$K,9,FALSE),0)</f>
        <v>0</v>
      </c>
      <c r="AJ610" s="47"/>
      <c r="AK610" s="64"/>
      <c r="AL610" s="50">
        <f t="shared" si="1623"/>
        <v>0</v>
      </c>
      <c r="AM610" s="49">
        <f>_xlfn.IFNA(VLOOKUP($I610,'ประกาศราคาZ-Makro'!$A:$K,10,FALSE),0)</f>
        <v>0</v>
      </c>
      <c r="AN610" s="47">
        <v>0</v>
      </c>
      <c r="AO610" s="36">
        <v>0</v>
      </c>
      <c r="AP610" s="72">
        <f t="shared" si="1565"/>
        <v>0</v>
      </c>
      <c r="AQ610" s="49">
        <f>_xlfn.IFNA(VLOOKUP($I610,'ประกาศราคาZ-Makro'!$A:$K,11,FALSE),0)</f>
        <v>0</v>
      </c>
      <c r="AR610" s="47">
        <v>0</v>
      </c>
      <c r="AS610" s="64">
        <v>0</v>
      </c>
      <c r="AT610" s="50">
        <f t="shared" si="1638"/>
        <v>0</v>
      </c>
      <c r="AU610" s="49">
        <f>_xlfn.IFNA(VLOOKUP($I610,'ประกาศราคาZ-Makro'!$A:$L,12,FALSE),0)</f>
        <v>0</v>
      </c>
      <c r="AV610" s="47">
        <v>165</v>
      </c>
      <c r="AW610" s="64">
        <v>165</v>
      </c>
      <c r="AX610" s="50">
        <f t="shared" si="1686"/>
        <v>0</v>
      </c>
      <c r="AY610" s="49">
        <f>_xlfn.IFNA(VLOOKUP($I610,'ประกาศราคาZ-Makro'!$A:$M,13,FALSE),0)</f>
        <v>0</v>
      </c>
      <c r="AZ610" s="47">
        <v>165</v>
      </c>
      <c r="BA610" s="64">
        <v>165</v>
      </c>
      <c r="BB610" s="50">
        <f t="shared" si="1601"/>
        <v>0</v>
      </c>
      <c r="BC610" s="76"/>
      <c r="BD610" s="2"/>
    </row>
    <row r="611" spans="1:56" x14ac:dyDescent="0.4">
      <c r="A611" s="2" t="s">
        <v>1058</v>
      </c>
      <c r="B611" s="2" t="s">
        <v>1035</v>
      </c>
      <c r="C611" s="2" t="s">
        <v>1037</v>
      </c>
      <c r="D611" s="2" t="s">
        <v>1036</v>
      </c>
      <c r="E611" s="45" t="s">
        <v>706</v>
      </c>
      <c r="F611" s="46"/>
      <c r="G611" s="42" t="s">
        <v>707</v>
      </c>
      <c r="H611" s="48" t="s">
        <v>43</v>
      </c>
      <c r="I611" s="35"/>
      <c r="J611" s="56">
        <v>0</v>
      </c>
      <c r="K611" s="49">
        <f>_xlfn.IFNA(VLOOKUP($I611,'ประกาศราคาZ-Makro'!$A:$K,4,FALSE),0)</f>
        <v>0</v>
      </c>
      <c r="L611" s="47">
        <v>170</v>
      </c>
      <c r="M611" s="59">
        <v>170</v>
      </c>
      <c r="N611" s="50">
        <f t="shared" si="1685"/>
        <v>0</v>
      </c>
      <c r="O611" s="49">
        <f>_xlfn.IFNA(VLOOKUP($I611,'ประกาศราคาZ-Makro'!$A:$K,5,FALSE),0)</f>
        <v>0</v>
      </c>
      <c r="P611" s="47">
        <v>170</v>
      </c>
      <c r="Q611" s="59">
        <v>170</v>
      </c>
      <c r="R611" s="50">
        <f t="shared" si="1636"/>
        <v>0</v>
      </c>
      <c r="S611" s="49">
        <f>_xlfn.IFNA(VLOOKUP($I611,'ประกาศราคาZ-Makro'!$A:$K,6,FALSE),0)</f>
        <v>0</v>
      </c>
      <c r="T611" s="47">
        <v>170</v>
      </c>
      <c r="U611" s="59">
        <v>170</v>
      </c>
      <c r="V611" s="50">
        <f t="shared" si="1639"/>
        <v>0</v>
      </c>
      <c r="W611" s="49">
        <f>_xlfn.IFNA(VLOOKUP($I611,'ประกาศราคาZ-Makro'!$A:$K,7,FALSE),0)</f>
        <v>0</v>
      </c>
      <c r="X611" s="47">
        <v>170</v>
      </c>
      <c r="Y611" s="59">
        <v>0</v>
      </c>
      <c r="Z611" s="50">
        <f t="shared" si="1634"/>
        <v>0</v>
      </c>
      <c r="AA611" s="49">
        <f>_xlfn.IFNA(VLOOKUP($I611,'ประกาศราคาZ-Makro'!$A:$K,8,FALSE),0)</f>
        <v>0</v>
      </c>
      <c r="AB611" s="47">
        <v>170</v>
      </c>
      <c r="AC611" s="59">
        <v>0</v>
      </c>
      <c r="AD611" s="50">
        <f t="shared" si="1635"/>
        <v>0</v>
      </c>
      <c r="AE611" s="49">
        <f>_xlfn.IFNA(VLOOKUP($I611,'ประกาศราคาZ-Makro'!$A:$K,9,FALSE),0)</f>
        <v>0</v>
      </c>
      <c r="AF611" s="47">
        <v>89</v>
      </c>
      <c r="AG611" s="59">
        <v>89</v>
      </c>
      <c r="AH611" s="50">
        <f t="shared" si="1637"/>
        <v>0</v>
      </c>
      <c r="AI611" s="49">
        <f>_xlfn.IFNA(VLOOKUP($I611,'ประกาศราคาZ-Makro'!$A:$K,9,FALSE),0)</f>
        <v>0</v>
      </c>
      <c r="AJ611" s="47"/>
      <c r="AK611" s="59"/>
      <c r="AL611" s="50">
        <f t="shared" si="1623"/>
        <v>0</v>
      </c>
      <c r="AM611" s="49">
        <f>_xlfn.IFNA(VLOOKUP($I611,'ประกาศราคาZ-Makro'!$A:$K,10,FALSE),0)</f>
        <v>0</v>
      </c>
      <c r="AN611" s="47">
        <v>103</v>
      </c>
      <c r="AO611" s="36">
        <v>103</v>
      </c>
      <c r="AP611" s="72">
        <f t="shared" si="1565"/>
        <v>0</v>
      </c>
      <c r="AQ611" s="49">
        <f>_xlfn.IFNA(VLOOKUP($I611,'ประกาศราคาZ-Makro'!$A:$K,11,FALSE),0)</f>
        <v>0</v>
      </c>
      <c r="AR611" s="47">
        <v>0</v>
      </c>
      <c r="AS611" s="59">
        <v>0</v>
      </c>
      <c r="AT611" s="50">
        <f t="shared" si="1638"/>
        <v>0</v>
      </c>
      <c r="AU611" s="49">
        <f>_xlfn.IFNA(VLOOKUP($I611,'ประกาศราคาZ-Makro'!$A:$L,12,FALSE),0)</f>
        <v>0</v>
      </c>
      <c r="AV611" s="47">
        <v>170</v>
      </c>
      <c r="AW611" s="59">
        <v>170</v>
      </c>
      <c r="AX611" s="50">
        <f t="shared" si="1686"/>
        <v>0</v>
      </c>
      <c r="AY611" s="49">
        <f>_xlfn.IFNA(VLOOKUP($I611,'ประกาศราคาZ-Makro'!$A:$M,13,FALSE),0)</f>
        <v>0</v>
      </c>
      <c r="AZ611" s="47">
        <v>170</v>
      </c>
      <c r="BA611" s="59">
        <v>170</v>
      </c>
      <c r="BB611" s="50">
        <f t="shared" si="1601"/>
        <v>0</v>
      </c>
      <c r="BC611" s="76"/>
      <c r="BD611" s="2"/>
    </row>
    <row r="612" spans="1:56" x14ac:dyDescent="0.4">
      <c r="A612" s="2" t="s">
        <v>1058</v>
      </c>
      <c r="B612" s="2" t="s">
        <v>1035</v>
      </c>
      <c r="C612" s="2" t="s">
        <v>1037</v>
      </c>
      <c r="D612" s="2" t="s">
        <v>1036</v>
      </c>
      <c r="E612" s="45" t="s">
        <v>708</v>
      </c>
      <c r="F612" s="46"/>
      <c r="G612" s="42" t="s">
        <v>709</v>
      </c>
      <c r="H612" s="48" t="s">
        <v>43</v>
      </c>
      <c r="I612" s="35"/>
      <c r="J612" s="56">
        <v>0</v>
      </c>
      <c r="K612" s="49">
        <f>_xlfn.IFNA(VLOOKUP($I612,'ประกาศราคาZ-Makro'!$A:$K,4,FALSE),0)</f>
        <v>0</v>
      </c>
      <c r="L612" s="47">
        <v>175</v>
      </c>
      <c r="M612" s="59">
        <v>175</v>
      </c>
      <c r="N612" s="50">
        <f t="shared" si="1685"/>
        <v>0</v>
      </c>
      <c r="O612" s="49">
        <f>_xlfn.IFNA(VLOOKUP($I612,'ประกาศราคาZ-Makro'!$A:$K,5,FALSE),0)</f>
        <v>0</v>
      </c>
      <c r="P612" s="47">
        <v>175</v>
      </c>
      <c r="Q612" s="59">
        <v>175</v>
      </c>
      <c r="R612" s="50">
        <f t="shared" si="1636"/>
        <v>0</v>
      </c>
      <c r="S612" s="49">
        <f>_xlfn.IFNA(VLOOKUP($I612,'ประกาศราคาZ-Makro'!$A:$K,6,FALSE),0)</f>
        <v>0</v>
      </c>
      <c r="T612" s="47">
        <v>175</v>
      </c>
      <c r="U612" s="59">
        <v>175</v>
      </c>
      <c r="V612" s="50">
        <f t="shared" si="1639"/>
        <v>0</v>
      </c>
      <c r="W612" s="49">
        <f>_xlfn.IFNA(VLOOKUP($I612,'ประกาศราคาZ-Makro'!$A:$K,7,FALSE),0)</f>
        <v>0</v>
      </c>
      <c r="X612" s="47">
        <v>175</v>
      </c>
      <c r="Y612" s="59">
        <v>0</v>
      </c>
      <c r="Z612" s="50">
        <f t="shared" si="1634"/>
        <v>0</v>
      </c>
      <c r="AA612" s="49">
        <f>_xlfn.IFNA(VLOOKUP($I612,'ประกาศราคาZ-Makro'!$A:$K,8,FALSE),0)</f>
        <v>0</v>
      </c>
      <c r="AB612" s="47">
        <v>175</v>
      </c>
      <c r="AC612" s="59">
        <v>0</v>
      </c>
      <c r="AD612" s="50">
        <f t="shared" si="1635"/>
        <v>0</v>
      </c>
      <c r="AE612" s="49">
        <f>_xlfn.IFNA(VLOOKUP($I612,'ประกาศราคาZ-Makro'!$A:$K,9,FALSE),0)</f>
        <v>0</v>
      </c>
      <c r="AF612" s="47">
        <v>94</v>
      </c>
      <c r="AG612" s="59">
        <v>94</v>
      </c>
      <c r="AH612" s="50">
        <f t="shared" si="1637"/>
        <v>0</v>
      </c>
      <c r="AI612" s="49">
        <f>_xlfn.IFNA(VLOOKUP($I612,'ประกาศราคาZ-Makro'!$A:$K,9,FALSE),0)</f>
        <v>0</v>
      </c>
      <c r="AJ612" s="47"/>
      <c r="AK612" s="59"/>
      <c r="AL612" s="50">
        <f t="shared" si="1623"/>
        <v>0</v>
      </c>
      <c r="AM612" s="49">
        <f>_xlfn.IFNA(VLOOKUP($I612,'ประกาศราคาZ-Makro'!$A:$K,10,FALSE),0)</f>
        <v>0</v>
      </c>
      <c r="AN612" s="47">
        <v>108</v>
      </c>
      <c r="AO612" s="36">
        <v>108</v>
      </c>
      <c r="AP612" s="72">
        <f t="shared" ref="AP612:AP679" si="1687">IFERROR(IF(AO612=0,0,AO612-AN612),0)</f>
        <v>0</v>
      </c>
      <c r="AQ612" s="49">
        <f>_xlfn.IFNA(VLOOKUP($I612,'ประกาศราคาZ-Makro'!$A:$K,11,FALSE),0)</f>
        <v>0</v>
      </c>
      <c r="AR612" s="47">
        <v>0</v>
      </c>
      <c r="AS612" s="59">
        <v>0</v>
      </c>
      <c r="AT612" s="50">
        <f t="shared" si="1638"/>
        <v>0</v>
      </c>
      <c r="AU612" s="49">
        <f>_xlfn.IFNA(VLOOKUP($I612,'ประกาศราคาZ-Makro'!$A:$L,12,FALSE),0)</f>
        <v>0</v>
      </c>
      <c r="AV612" s="47">
        <v>175</v>
      </c>
      <c r="AW612" s="59">
        <v>175</v>
      </c>
      <c r="AX612" s="50">
        <f t="shared" si="1686"/>
        <v>0</v>
      </c>
      <c r="AY612" s="49">
        <f>_xlfn.IFNA(VLOOKUP($I612,'ประกาศราคาZ-Makro'!$A:$M,13,FALSE),0)</f>
        <v>0</v>
      </c>
      <c r="AZ612" s="47">
        <v>175</v>
      </c>
      <c r="BA612" s="59">
        <v>175</v>
      </c>
      <c r="BB612" s="50">
        <f t="shared" si="1601"/>
        <v>0</v>
      </c>
      <c r="BC612" s="76"/>
      <c r="BD612" s="2"/>
    </row>
    <row r="613" spans="1:56" x14ac:dyDescent="0.4">
      <c r="A613" s="2" t="s">
        <v>1058</v>
      </c>
      <c r="B613" s="2" t="s">
        <v>1035</v>
      </c>
      <c r="C613" s="2" t="s">
        <v>1037</v>
      </c>
      <c r="D613" s="2" t="s">
        <v>1036</v>
      </c>
      <c r="E613" s="45" t="s">
        <v>722</v>
      </c>
      <c r="F613" s="46"/>
      <c r="G613" s="42" t="s">
        <v>723</v>
      </c>
      <c r="H613" s="48" t="s">
        <v>43</v>
      </c>
      <c r="I613" s="35"/>
      <c r="J613" s="56">
        <v>0</v>
      </c>
      <c r="K613" s="49">
        <f>_xlfn.IFNA(VLOOKUP($I613,'ประกาศราคาZ-Makro'!$A:$K,4,FALSE),0)</f>
        <v>0</v>
      </c>
      <c r="L613" s="47">
        <v>170</v>
      </c>
      <c r="M613" s="64">
        <v>170</v>
      </c>
      <c r="N613" s="50">
        <f t="shared" si="1685"/>
        <v>0</v>
      </c>
      <c r="O613" s="49">
        <f>_xlfn.IFNA(VLOOKUP($I613,'ประกาศราคาZ-Makro'!$A:$K,5,FALSE),0)</f>
        <v>0</v>
      </c>
      <c r="P613" s="47">
        <v>170</v>
      </c>
      <c r="Q613" s="64">
        <v>170</v>
      </c>
      <c r="R613" s="50">
        <f t="shared" si="1636"/>
        <v>0</v>
      </c>
      <c r="S613" s="49">
        <f>_xlfn.IFNA(VLOOKUP($I613,'ประกาศราคาZ-Makro'!$A:$K,6,FALSE),0)</f>
        <v>0</v>
      </c>
      <c r="T613" s="47">
        <v>170</v>
      </c>
      <c r="U613" s="64">
        <v>170</v>
      </c>
      <c r="V613" s="50">
        <f t="shared" si="1639"/>
        <v>0</v>
      </c>
      <c r="W613" s="49">
        <f>_xlfn.IFNA(VLOOKUP($I613,'ประกาศราคาZ-Makro'!$A:$K,7,FALSE),0)</f>
        <v>0</v>
      </c>
      <c r="X613" s="47">
        <v>0</v>
      </c>
      <c r="Y613" s="64">
        <v>0</v>
      </c>
      <c r="Z613" s="50">
        <f t="shared" si="1634"/>
        <v>0</v>
      </c>
      <c r="AA613" s="49">
        <f>_xlfn.IFNA(VLOOKUP($I613,'ประกาศราคาZ-Makro'!$A:$K,8,FALSE),0)</f>
        <v>0</v>
      </c>
      <c r="AB613" s="47">
        <v>0</v>
      </c>
      <c r="AC613" s="64">
        <v>0</v>
      </c>
      <c r="AD613" s="50">
        <f t="shared" si="1635"/>
        <v>0</v>
      </c>
      <c r="AE613" s="49">
        <f>_xlfn.IFNA(VLOOKUP($I613,'ประกาศราคาZ-Makro'!$A:$K,9,FALSE),0)</f>
        <v>0</v>
      </c>
      <c r="AF613" s="47">
        <v>0</v>
      </c>
      <c r="AG613" s="64">
        <v>0</v>
      </c>
      <c r="AH613" s="50">
        <f t="shared" si="1637"/>
        <v>0</v>
      </c>
      <c r="AI613" s="49">
        <f>_xlfn.IFNA(VLOOKUP($I613,'ประกาศราคาZ-Makro'!$A:$K,9,FALSE),0)</f>
        <v>0</v>
      </c>
      <c r="AJ613" s="47"/>
      <c r="AK613" s="64"/>
      <c r="AL613" s="50">
        <f t="shared" si="1623"/>
        <v>0</v>
      </c>
      <c r="AM613" s="49">
        <f>_xlfn.IFNA(VLOOKUP($I613,'ประกาศราคาZ-Makro'!$A:$K,10,FALSE),0)</f>
        <v>0</v>
      </c>
      <c r="AN613" s="47">
        <v>0</v>
      </c>
      <c r="AO613" s="36">
        <v>0</v>
      </c>
      <c r="AP613" s="72">
        <f t="shared" si="1687"/>
        <v>0</v>
      </c>
      <c r="AQ613" s="49">
        <f>_xlfn.IFNA(VLOOKUP($I613,'ประกาศราคาZ-Makro'!$A:$K,11,FALSE),0)</f>
        <v>0</v>
      </c>
      <c r="AR613" s="47">
        <v>0</v>
      </c>
      <c r="AS613" s="64">
        <v>0</v>
      </c>
      <c r="AT613" s="50">
        <f t="shared" si="1638"/>
        <v>0</v>
      </c>
      <c r="AU613" s="49">
        <f>_xlfn.IFNA(VLOOKUP($I613,'ประกาศราคาZ-Makro'!$A:$L,12,FALSE),0)</f>
        <v>0</v>
      </c>
      <c r="AV613" s="47">
        <v>170</v>
      </c>
      <c r="AW613" s="64">
        <v>170</v>
      </c>
      <c r="AX613" s="50">
        <f t="shared" si="1686"/>
        <v>0</v>
      </c>
      <c r="AY613" s="49">
        <f>_xlfn.IFNA(VLOOKUP($I613,'ประกาศราคาZ-Makro'!$A:$M,13,FALSE),0)</f>
        <v>0</v>
      </c>
      <c r="AZ613" s="47">
        <v>170</v>
      </c>
      <c r="BA613" s="64">
        <v>170</v>
      </c>
      <c r="BB613" s="50">
        <f t="shared" si="1601"/>
        <v>0</v>
      </c>
      <c r="BC613" s="76"/>
      <c r="BD613" s="2"/>
    </row>
    <row r="614" spans="1:56" x14ac:dyDescent="0.4">
      <c r="A614" s="2" t="s">
        <v>1058</v>
      </c>
      <c r="B614" s="2" t="s">
        <v>1035</v>
      </c>
      <c r="C614" s="2" t="s">
        <v>1037</v>
      </c>
      <c r="D614" s="2" t="s">
        <v>1039</v>
      </c>
      <c r="E614" s="45" t="s">
        <v>660</v>
      </c>
      <c r="F614" s="46"/>
      <c r="G614" s="42" t="s">
        <v>661</v>
      </c>
      <c r="H614" s="48" t="s">
        <v>43</v>
      </c>
      <c r="I614" s="35"/>
      <c r="J614" s="56">
        <v>0</v>
      </c>
      <c r="K614" s="49">
        <f>_xlfn.IFNA(VLOOKUP($I614,'ประกาศราคาZ-Makro'!$A:$K,4,FALSE),0)</f>
        <v>0</v>
      </c>
      <c r="L614" s="47">
        <v>95</v>
      </c>
      <c r="M614" s="59">
        <v>95</v>
      </c>
      <c r="N614" s="50">
        <f t="shared" si="1685"/>
        <v>0</v>
      </c>
      <c r="O614" s="49">
        <f>_xlfn.IFNA(VLOOKUP($I614,'ประกาศราคาZ-Makro'!$A:$K,5,FALSE),0)</f>
        <v>0</v>
      </c>
      <c r="P614" s="47">
        <v>95</v>
      </c>
      <c r="Q614" s="59">
        <v>95</v>
      </c>
      <c r="R614" s="50">
        <f t="shared" si="1636"/>
        <v>0</v>
      </c>
      <c r="S614" s="49">
        <f>_xlfn.IFNA(VLOOKUP($I614,'ประกาศราคาZ-Makro'!$A:$K,6,FALSE),0)</f>
        <v>0</v>
      </c>
      <c r="T614" s="47">
        <v>95</v>
      </c>
      <c r="U614" s="59">
        <v>95</v>
      </c>
      <c r="V614" s="50">
        <f t="shared" si="1639"/>
        <v>0</v>
      </c>
      <c r="W614" s="49">
        <f>_xlfn.IFNA(VLOOKUP($I614,'ประกาศราคาZ-Makro'!$A:$K,7,FALSE),0)</f>
        <v>0</v>
      </c>
      <c r="X614" s="47">
        <v>90</v>
      </c>
      <c r="Y614" s="59">
        <v>0</v>
      </c>
      <c r="Z614" s="50">
        <f t="shared" si="1634"/>
        <v>0</v>
      </c>
      <c r="AA614" s="49">
        <f>_xlfn.IFNA(VLOOKUP($I614,'ประกาศราคาZ-Makro'!$A:$K,8,FALSE),0)</f>
        <v>0</v>
      </c>
      <c r="AB614" s="47">
        <v>90</v>
      </c>
      <c r="AC614" s="59">
        <v>0</v>
      </c>
      <c r="AD614" s="50">
        <f t="shared" si="1635"/>
        <v>0</v>
      </c>
      <c r="AE614" s="49">
        <f>_xlfn.IFNA(VLOOKUP($I614,'ประกาศราคาZ-Makro'!$A:$K,9,FALSE),0)</f>
        <v>0</v>
      </c>
      <c r="AF614" s="47">
        <v>74</v>
      </c>
      <c r="AG614" s="59">
        <v>74</v>
      </c>
      <c r="AH614" s="50">
        <f t="shared" si="1637"/>
        <v>0</v>
      </c>
      <c r="AI614" s="49">
        <f>_xlfn.IFNA(VLOOKUP($I614,'ประกาศราคาZ-Makro'!$A:$K,9,FALSE),0)</f>
        <v>0</v>
      </c>
      <c r="AJ614" s="47"/>
      <c r="AK614" s="59"/>
      <c r="AL614" s="50">
        <f t="shared" si="1623"/>
        <v>0</v>
      </c>
      <c r="AM614" s="49">
        <f>_xlfn.IFNA(VLOOKUP($I614,'ประกาศราคาZ-Makro'!$A:$K,10,FALSE),0)</f>
        <v>0</v>
      </c>
      <c r="AN614" s="47">
        <v>89</v>
      </c>
      <c r="AO614" s="36">
        <v>89</v>
      </c>
      <c r="AP614" s="72">
        <f t="shared" si="1687"/>
        <v>0</v>
      </c>
      <c r="AQ614" s="49">
        <f>_xlfn.IFNA(VLOOKUP($I614,'ประกาศราคาZ-Makro'!$A:$K,11,FALSE),0)</f>
        <v>0</v>
      </c>
      <c r="AR614" s="47">
        <v>0</v>
      </c>
      <c r="AS614" s="59">
        <v>0</v>
      </c>
      <c r="AT614" s="50">
        <f t="shared" si="1638"/>
        <v>0</v>
      </c>
      <c r="AU614" s="49">
        <f>_xlfn.IFNA(VLOOKUP($I614,'ประกาศราคาZ-Makro'!$A:$L,12,FALSE),0)</f>
        <v>0</v>
      </c>
      <c r="AV614" s="47">
        <v>95</v>
      </c>
      <c r="AW614" s="59">
        <v>95</v>
      </c>
      <c r="AX614" s="50">
        <f t="shared" si="1686"/>
        <v>0</v>
      </c>
      <c r="AY614" s="49">
        <f>_xlfn.IFNA(VLOOKUP($I614,'ประกาศราคาZ-Makro'!$A:$M,13,FALSE),0)</f>
        <v>0</v>
      </c>
      <c r="AZ614" s="47">
        <v>95</v>
      </c>
      <c r="BA614" s="59">
        <v>95</v>
      </c>
      <c r="BB614" s="50">
        <f t="shared" si="1601"/>
        <v>0</v>
      </c>
      <c r="BC614" s="76"/>
      <c r="BD614" s="2"/>
    </row>
    <row r="615" spans="1:56" x14ac:dyDescent="0.4">
      <c r="A615" s="2" t="s">
        <v>1058</v>
      </c>
      <c r="B615" s="2" t="s">
        <v>1035</v>
      </c>
      <c r="C615" s="2" t="s">
        <v>1037</v>
      </c>
      <c r="D615" s="2" t="s">
        <v>1039</v>
      </c>
      <c r="E615" s="45" t="s">
        <v>724</v>
      </c>
      <c r="F615" s="46"/>
      <c r="G615" s="42" t="s">
        <v>725</v>
      </c>
      <c r="H615" s="48" t="s">
        <v>43</v>
      </c>
      <c r="I615" s="35"/>
      <c r="J615" s="56">
        <v>0</v>
      </c>
      <c r="K615" s="49">
        <f>_xlfn.IFNA(VLOOKUP($I615,'ประกาศราคาZ-Makro'!$A:$K,4,FALSE),0)</f>
        <v>0</v>
      </c>
      <c r="L615" s="47">
        <v>90</v>
      </c>
      <c r="M615" s="64">
        <v>90</v>
      </c>
      <c r="N615" s="50">
        <f t="shared" si="1685"/>
        <v>0</v>
      </c>
      <c r="O615" s="49">
        <f>_xlfn.IFNA(VLOOKUP($I615,'ประกาศราคาZ-Makro'!$A:$K,5,FALSE),0)</f>
        <v>0</v>
      </c>
      <c r="P615" s="47">
        <v>90</v>
      </c>
      <c r="Q615" s="64">
        <v>90</v>
      </c>
      <c r="R615" s="50">
        <f t="shared" si="1636"/>
        <v>0</v>
      </c>
      <c r="S615" s="49">
        <f>_xlfn.IFNA(VLOOKUP($I615,'ประกาศราคาZ-Makro'!$A:$K,6,FALSE),0)</f>
        <v>0</v>
      </c>
      <c r="T615" s="47">
        <v>90</v>
      </c>
      <c r="U615" s="64">
        <v>90</v>
      </c>
      <c r="V615" s="50">
        <f t="shared" si="1639"/>
        <v>0</v>
      </c>
      <c r="W615" s="49">
        <f>_xlfn.IFNA(VLOOKUP($I615,'ประกาศราคาZ-Makro'!$A:$K,7,FALSE),0)</f>
        <v>0</v>
      </c>
      <c r="X615" s="47">
        <v>0</v>
      </c>
      <c r="Y615" s="64">
        <v>0</v>
      </c>
      <c r="Z615" s="50">
        <f t="shared" si="1634"/>
        <v>0</v>
      </c>
      <c r="AA615" s="49">
        <f>_xlfn.IFNA(VLOOKUP($I615,'ประกาศราคาZ-Makro'!$A:$K,8,FALSE),0)</f>
        <v>0</v>
      </c>
      <c r="AB615" s="47">
        <v>0</v>
      </c>
      <c r="AC615" s="64">
        <v>0</v>
      </c>
      <c r="AD615" s="50">
        <f t="shared" si="1635"/>
        <v>0</v>
      </c>
      <c r="AE615" s="49">
        <f>_xlfn.IFNA(VLOOKUP($I615,'ประกาศราคาZ-Makro'!$A:$K,9,FALSE),0)</f>
        <v>0</v>
      </c>
      <c r="AF615" s="47">
        <v>0</v>
      </c>
      <c r="AG615" s="64">
        <v>0</v>
      </c>
      <c r="AH615" s="50">
        <f t="shared" si="1637"/>
        <v>0</v>
      </c>
      <c r="AI615" s="49">
        <f>_xlfn.IFNA(VLOOKUP($I615,'ประกาศราคาZ-Makro'!$A:$K,9,FALSE),0)</f>
        <v>0</v>
      </c>
      <c r="AJ615" s="47"/>
      <c r="AK615" s="64"/>
      <c r="AL615" s="50">
        <f t="shared" si="1623"/>
        <v>0</v>
      </c>
      <c r="AM615" s="49">
        <f>_xlfn.IFNA(VLOOKUP($I615,'ประกาศราคาZ-Makro'!$A:$K,10,FALSE),0)</f>
        <v>0</v>
      </c>
      <c r="AN615" s="47">
        <v>0</v>
      </c>
      <c r="AO615" s="36">
        <v>0</v>
      </c>
      <c r="AP615" s="72">
        <f t="shared" si="1687"/>
        <v>0</v>
      </c>
      <c r="AQ615" s="49">
        <f>_xlfn.IFNA(VLOOKUP($I615,'ประกาศราคาZ-Makro'!$A:$K,11,FALSE),0)</f>
        <v>0</v>
      </c>
      <c r="AR615" s="47">
        <v>0</v>
      </c>
      <c r="AS615" s="64">
        <v>0</v>
      </c>
      <c r="AT615" s="50">
        <f t="shared" si="1638"/>
        <v>0</v>
      </c>
      <c r="AU615" s="49">
        <f>_xlfn.IFNA(VLOOKUP($I615,'ประกาศราคาZ-Makro'!$A:$L,12,FALSE),0)</f>
        <v>0</v>
      </c>
      <c r="AV615" s="47">
        <v>90</v>
      </c>
      <c r="AW615" s="64">
        <v>90</v>
      </c>
      <c r="AX615" s="50">
        <f t="shared" si="1686"/>
        <v>0</v>
      </c>
      <c r="AY615" s="49">
        <f>_xlfn.IFNA(VLOOKUP($I615,'ประกาศราคาZ-Makro'!$A:$M,13,FALSE),0)</f>
        <v>0</v>
      </c>
      <c r="AZ615" s="47">
        <v>90</v>
      </c>
      <c r="BA615" s="64">
        <v>90</v>
      </c>
      <c r="BB615" s="50">
        <f t="shared" si="1601"/>
        <v>0</v>
      </c>
      <c r="BC615" s="76"/>
      <c r="BD615" s="2"/>
    </row>
    <row r="616" spans="1:56" x14ac:dyDescent="0.4">
      <c r="A616" s="2" t="s">
        <v>1058</v>
      </c>
      <c r="B616" s="2" t="s">
        <v>1035</v>
      </c>
      <c r="C616" s="2" t="s">
        <v>1037</v>
      </c>
      <c r="D616" s="2" t="s">
        <v>1046</v>
      </c>
      <c r="E616" s="45" t="s">
        <v>650</v>
      </c>
      <c r="F616" s="46"/>
      <c r="G616" s="42" t="s">
        <v>651</v>
      </c>
      <c r="H616" s="48" t="s">
        <v>43</v>
      </c>
      <c r="I616" s="35"/>
      <c r="J616" s="56">
        <v>0</v>
      </c>
      <c r="K616" s="49">
        <f>_xlfn.IFNA(VLOOKUP($I616,'ประกาศราคาZ-Makro'!$A:$K,4,FALSE),0)</f>
        <v>0</v>
      </c>
      <c r="L616" s="47">
        <v>180</v>
      </c>
      <c r="M616" s="59">
        <v>180</v>
      </c>
      <c r="N616" s="50">
        <f t="shared" si="1685"/>
        <v>0</v>
      </c>
      <c r="O616" s="49">
        <f>_xlfn.IFNA(VLOOKUP($I616,'ประกาศราคาZ-Makro'!$A:$K,5,FALSE),0)</f>
        <v>0</v>
      </c>
      <c r="P616" s="47">
        <v>180</v>
      </c>
      <c r="Q616" s="59">
        <v>180</v>
      </c>
      <c r="R616" s="50">
        <f t="shared" si="1636"/>
        <v>0</v>
      </c>
      <c r="S616" s="49">
        <f>_xlfn.IFNA(VLOOKUP($I616,'ประกาศราคาZ-Makro'!$A:$K,6,FALSE),0)</f>
        <v>0</v>
      </c>
      <c r="T616" s="47">
        <v>180</v>
      </c>
      <c r="U616" s="59">
        <v>180</v>
      </c>
      <c r="V616" s="50">
        <f t="shared" si="1639"/>
        <v>0</v>
      </c>
      <c r="W616" s="49">
        <f>_xlfn.IFNA(VLOOKUP($I616,'ประกาศราคาZ-Makro'!$A:$K,7,FALSE),0)</f>
        <v>0</v>
      </c>
      <c r="X616" s="47">
        <v>180</v>
      </c>
      <c r="Y616" s="59">
        <v>0</v>
      </c>
      <c r="Z616" s="50">
        <f t="shared" si="1634"/>
        <v>0</v>
      </c>
      <c r="AA616" s="49">
        <f>_xlfn.IFNA(VLOOKUP($I616,'ประกาศราคาZ-Makro'!$A:$K,8,FALSE),0)</f>
        <v>0</v>
      </c>
      <c r="AB616" s="47">
        <v>180</v>
      </c>
      <c r="AC616" s="59">
        <v>0</v>
      </c>
      <c r="AD616" s="50">
        <f t="shared" si="1635"/>
        <v>0</v>
      </c>
      <c r="AE616" s="49">
        <f>_xlfn.IFNA(VLOOKUP($I616,'ประกาศราคาZ-Makro'!$A:$K,9,FALSE),0)</f>
        <v>0</v>
      </c>
      <c r="AF616" s="47">
        <v>108</v>
      </c>
      <c r="AG616" s="59">
        <v>110</v>
      </c>
      <c r="AH616" s="50">
        <f t="shared" si="1637"/>
        <v>2</v>
      </c>
      <c r="AI616" s="49">
        <f>_xlfn.IFNA(VLOOKUP($I616,'ประกาศราคาZ-Makro'!$A:$K,9,FALSE),0)</f>
        <v>0</v>
      </c>
      <c r="AJ616" s="47"/>
      <c r="AK616" s="59"/>
      <c r="AL616" s="50">
        <f t="shared" si="1623"/>
        <v>0</v>
      </c>
      <c r="AM616" s="49">
        <f>_xlfn.IFNA(VLOOKUP($I616,'ประกาศราคาZ-Makro'!$A:$K,10,FALSE),0)</f>
        <v>0</v>
      </c>
      <c r="AN616" s="47">
        <v>98</v>
      </c>
      <c r="AO616" s="36">
        <v>98</v>
      </c>
      <c r="AP616" s="72">
        <f t="shared" si="1687"/>
        <v>0</v>
      </c>
      <c r="AQ616" s="49">
        <f>_xlfn.IFNA(VLOOKUP($I616,'ประกาศราคาZ-Makro'!$A:$K,11,FALSE),0)</f>
        <v>0</v>
      </c>
      <c r="AR616" s="47">
        <v>0</v>
      </c>
      <c r="AS616" s="59">
        <v>0</v>
      </c>
      <c r="AT616" s="50">
        <f t="shared" si="1638"/>
        <v>0</v>
      </c>
      <c r="AU616" s="49">
        <f>_xlfn.IFNA(VLOOKUP($I616,'ประกาศราคาZ-Makro'!$A:$L,12,FALSE),0)</f>
        <v>0</v>
      </c>
      <c r="AV616" s="47">
        <v>180</v>
      </c>
      <c r="AW616" s="59">
        <v>180</v>
      </c>
      <c r="AX616" s="50">
        <f t="shared" si="1686"/>
        <v>0</v>
      </c>
      <c r="AY616" s="49">
        <f>_xlfn.IFNA(VLOOKUP($I616,'ประกาศราคาZ-Makro'!$A:$M,13,FALSE),0)</f>
        <v>0</v>
      </c>
      <c r="AZ616" s="47">
        <v>180</v>
      </c>
      <c r="BA616" s="59">
        <v>180</v>
      </c>
      <c r="BB616" s="50">
        <f t="shared" si="1601"/>
        <v>0</v>
      </c>
      <c r="BC616" s="76"/>
      <c r="BD616" s="2"/>
    </row>
    <row r="617" spans="1:56" x14ac:dyDescent="0.4">
      <c r="A617" s="2" t="s">
        <v>1058</v>
      </c>
      <c r="B617" s="2" t="s">
        <v>1035</v>
      </c>
      <c r="C617" s="2" t="s">
        <v>1037</v>
      </c>
      <c r="D617" s="2" t="s">
        <v>1046</v>
      </c>
      <c r="E617" s="45" t="s">
        <v>710</v>
      </c>
      <c r="F617" s="46"/>
      <c r="G617" s="42" t="s">
        <v>711</v>
      </c>
      <c r="H617" s="48" t="s">
        <v>43</v>
      </c>
      <c r="I617" s="35"/>
      <c r="J617" s="56">
        <v>0</v>
      </c>
      <c r="K617" s="49">
        <f>_xlfn.IFNA(VLOOKUP($I617,'ประกาศราคาZ-Makro'!$A:$K,4,FALSE),0)</f>
        <v>0</v>
      </c>
      <c r="L617" s="47">
        <v>180</v>
      </c>
      <c r="M617" s="64">
        <v>180</v>
      </c>
      <c r="N617" s="50">
        <f t="shared" si="1685"/>
        <v>0</v>
      </c>
      <c r="O617" s="49">
        <f>_xlfn.IFNA(VLOOKUP($I617,'ประกาศราคาZ-Makro'!$A:$K,5,FALSE),0)</f>
        <v>0</v>
      </c>
      <c r="P617" s="47">
        <v>180</v>
      </c>
      <c r="Q617" s="64">
        <v>180</v>
      </c>
      <c r="R617" s="50">
        <f t="shared" si="1636"/>
        <v>0</v>
      </c>
      <c r="S617" s="49">
        <f>_xlfn.IFNA(VLOOKUP($I617,'ประกาศราคาZ-Makro'!$A:$K,6,FALSE),0)</f>
        <v>0</v>
      </c>
      <c r="T617" s="47">
        <v>180</v>
      </c>
      <c r="U617" s="64">
        <v>180</v>
      </c>
      <c r="V617" s="50">
        <f t="shared" si="1639"/>
        <v>0</v>
      </c>
      <c r="W617" s="49">
        <f>_xlfn.IFNA(VLOOKUP($I617,'ประกาศราคาZ-Makro'!$A:$K,7,FALSE),0)</f>
        <v>0</v>
      </c>
      <c r="X617" s="47">
        <v>0</v>
      </c>
      <c r="Y617" s="64">
        <v>0</v>
      </c>
      <c r="Z617" s="50">
        <f t="shared" si="1634"/>
        <v>0</v>
      </c>
      <c r="AA617" s="49">
        <f>_xlfn.IFNA(VLOOKUP($I617,'ประกาศราคาZ-Makro'!$A:$K,8,FALSE),0)</f>
        <v>0</v>
      </c>
      <c r="AB617" s="47">
        <v>0</v>
      </c>
      <c r="AC617" s="64">
        <v>0</v>
      </c>
      <c r="AD617" s="50">
        <f t="shared" si="1635"/>
        <v>0</v>
      </c>
      <c r="AE617" s="49">
        <f>_xlfn.IFNA(VLOOKUP($I617,'ประกาศราคาZ-Makro'!$A:$K,9,FALSE),0)</f>
        <v>0</v>
      </c>
      <c r="AF617" s="47">
        <v>0</v>
      </c>
      <c r="AG617" s="64">
        <v>0</v>
      </c>
      <c r="AH617" s="50">
        <f t="shared" si="1637"/>
        <v>0</v>
      </c>
      <c r="AI617" s="49">
        <f>_xlfn.IFNA(VLOOKUP($I617,'ประกาศราคาZ-Makro'!$A:$K,9,FALSE),0)</f>
        <v>0</v>
      </c>
      <c r="AJ617" s="47"/>
      <c r="AK617" s="64"/>
      <c r="AL617" s="50">
        <f t="shared" si="1623"/>
        <v>0</v>
      </c>
      <c r="AM617" s="49">
        <f>_xlfn.IFNA(VLOOKUP($I617,'ประกาศราคาZ-Makro'!$A:$K,10,FALSE),0)</f>
        <v>0</v>
      </c>
      <c r="AN617" s="47">
        <v>0</v>
      </c>
      <c r="AO617" s="36">
        <v>0</v>
      </c>
      <c r="AP617" s="72">
        <f t="shared" si="1687"/>
        <v>0</v>
      </c>
      <c r="AQ617" s="49">
        <f>_xlfn.IFNA(VLOOKUP($I617,'ประกาศราคาZ-Makro'!$A:$K,11,FALSE),0)</f>
        <v>0</v>
      </c>
      <c r="AR617" s="47">
        <v>0</v>
      </c>
      <c r="AS617" s="64">
        <v>0</v>
      </c>
      <c r="AT617" s="50">
        <f t="shared" si="1638"/>
        <v>0</v>
      </c>
      <c r="AU617" s="49">
        <f>_xlfn.IFNA(VLOOKUP($I617,'ประกาศราคาZ-Makro'!$A:$L,12,FALSE),0)</f>
        <v>0</v>
      </c>
      <c r="AV617" s="47">
        <v>180</v>
      </c>
      <c r="AW617" s="64">
        <v>180</v>
      </c>
      <c r="AX617" s="50">
        <f t="shared" si="1686"/>
        <v>0</v>
      </c>
      <c r="AY617" s="49">
        <f>_xlfn.IFNA(VLOOKUP($I617,'ประกาศราคาZ-Makro'!$A:$M,13,FALSE),0)</f>
        <v>0</v>
      </c>
      <c r="AZ617" s="47">
        <v>180</v>
      </c>
      <c r="BA617" s="64">
        <v>180</v>
      </c>
      <c r="BB617" s="50">
        <f t="shared" si="1601"/>
        <v>0</v>
      </c>
      <c r="BC617" s="76"/>
      <c r="BD617" s="2"/>
    </row>
    <row r="618" spans="1:56" x14ac:dyDescent="0.4">
      <c r="A618" s="2" t="s">
        <v>1058</v>
      </c>
      <c r="B618" s="2" t="s">
        <v>1035</v>
      </c>
      <c r="C618" s="2" t="s">
        <v>1037</v>
      </c>
      <c r="D618" s="2" t="s">
        <v>1045</v>
      </c>
      <c r="E618" s="45" t="s">
        <v>610</v>
      </c>
      <c r="F618" s="46"/>
      <c r="G618" s="42" t="s">
        <v>611</v>
      </c>
      <c r="H618" s="48" t="s">
        <v>43</v>
      </c>
      <c r="I618" s="35"/>
      <c r="J618" s="56">
        <v>0</v>
      </c>
      <c r="K618" s="49">
        <f>_xlfn.IFNA(VLOOKUP($I618,'ประกาศราคาZ-Makro'!$A:$K,4,FALSE),0)</f>
        <v>0</v>
      </c>
      <c r="L618" s="47">
        <v>0</v>
      </c>
      <c r="M618" s="59">
        <v>0</v>
      </c>
      <c r="N618" s="50">
        <f t="shared" si="1685"/>
        <v>0</v>
      </c>
      <c r="O618" s="49">
        <f>_xlfn.IFNA(VLOOKUP($I618,'ประกาศราคาZ-Makro'!$A:$K,5,FALSE),0)</f>
        <v>0</v>
      </c>
      <c r="P618" s="47">
        <v>0</v>
      </c>
      <c r="Q618" s="59">
        <v>0</v>
      </c>
      <c r="R618" s="50">
        <f t="shared" si="1636"/>
        <v>0</v>
      </c>
      <c r="S618" s="49">
        <f>_xlfn.IFNA(VLOOKUP($I618,'ประกาศราคาZ-Makro'!$A:$K,6,FALSE),0)</f>
        <v>0</v>
      </c>
      <c r="T618" s="47">
        <v>0</v>
      </c>
      <c r="U618" s="59">
        <v>0</v>
      </c>
      <c r="V618" s="50">
        <f t="shared" si="1639"/>
        <v>0</v>
      </c>
      <c r="W618" s="49">
        <f>_xlfn.IFNA(VLOOKUP($I618,'ประกาศราคาZ-Makro'!$A:$K,7,FALSE),0)</f>
        <v>0</v>
      </c>
      <c r="X618" s="47">
        <v>0</v>
      </c>
      <c r="Y618" s="59">
        <v>0</v>
      </c>
      <c r="Z618" s="50">
        <f t="shared" si="1634"/>
        <v>0</v>
      </c>
      <c r="AA618" s="49">
        <f>_xlfn.IFNA(VLOOKUP($I618,'ประกาศราคาZ-Makro'!$A:$K,8,FALSE),0)</f>
        <v>0</v>
      </c>
      <c r="AB618" s="47">
        <v>0</v>
      </c>
      <c r="AC618" s="59">
        <v>0</v>
      </c>
      <c r="AD618" s="50">
        <f t="shared" si="1635"/>
        <v>0</v>
      </c>
      <c r="AE618" s="49">
        <f>_xlfn.IFNA(VLOOKUP($I618,'ประกาศราคาZ-Makro'!$A:$K,9,FALSE),0)</f>
        <v>0</v>
      </c>
      <c r="AF618" s="47">
        <v>79</v>
      </c>
      <c r="AG618" s="59">
        <v>79</v>
      </c>
      <c r="AH618" s="50">
        <f t="shared" si="1637"/>
        <v>0</v>
      </c>
      <c r="AI618" s="49">
        <f>_xlfn.IFNA(VLOOKUP($I618,'ประกาศราคาZ-Makro'!$A:$K,9,FALSE),0)</f>
        <v>0</v>
      </c>
      <c r="AJ618" s="47"/>
      <c r="AK618" s="59"/>
      <c r="AL618" s="50">
        <f t="shared" si="1623"/>
        <v>0</v>
      </c>
      <c r="AM618" s="49">
        <f>_xlfn.IFNA(VLOOKUP($I618,'ประกาศราคาZ-Makro'!$A:$K,10,FALSE),0)</f>
        <v>0</v>
      </c>
      <c r="AN618" s="47">
        <v>0</v>
      </c>
      <c r="AO618" s="36">
        <v>0</v>
      </c>
      <c r="AP618" s="72">
        <f t="shared" si="1687"/>
        <v>0</v>
      </c>
      <c r="AQ618" s="49">
        <f>_xlfn.IFNA(VLOOKUP($I618,'ประกาศราคาZ-Makro'!$A:$K,11,FALSE),0)</f>
        <v>0</v>
      </c>
      <c r="AR618" s="47">
        <v>0</v>
      </c>
      <c r="AS618" s="59">
        <v>0</v>
      </c>
      <c r="AT618" s="50">
        <f t="shared" si="1638"/>
        <v>0</v>
      </c>
      <c r="AU618" s="49">
        <f>_xlfn.IFNA(VLOOKUP($I618,'ประกาศราคาZ-Makro'!$A:$L,12,FALSE),0)</f>
        <v>0</v>
      </c>
      <c r="AV618" s="47">
        <v>0</v>
      </c>
      <c r="AW618" s="59">
        <v>0</v>
      </c>
      <c r="AX618" s="50">
        <f t="shared" si="1686"/>
        <v>0</v>
      </c>
      <c r="AY618" s="49">
        <f>_xlfn.IFNA(VLOOKUP($I618,'ประกาศราคาZ-Makro'!$A:$M,13,FALSE),0)</f>
        <v>0</v>
      </c>
      <c r="AZ618" s="47">
        <v>0</v>
      </c>
      <c r="BA618" s="59">
        <v>0</v>
      </c>
      <c r="BB618" s="50">
        <f t="shared" si="1601"/>
        <v>0</v>
      </c>
      <c r="BC618" s="76"/>
      <c r="BD618" s="2"/>
    </row>
    <row r="619" spans="1:56" x14ac:dyDescent="0.4">
      <c r="A619" s="2" t="s">
        <v>1058</v>
      </c>
      <c r="B619" s="2" t="s">
        <v>1035</v>
      </c>
      <c r="C619" s="2" t="s">
        <v>1037</v>
      </c>
      <c r="D619" s="2" t="s">
        <v>1045</v>
      </c>
      <c r="E619" s="45" t="s">
        <v>654</v>
      </c>
      <c r="F619" s="46"/>
      <c r="G619" s="42" t="s">
        <v>655</v>
      </c>
      <c r="H619" s="48" t="s">
        <v>43</v>
      </c>
      <c r="I619" s="35"/>
      <c r="J619" s="56">
        <v>0</v>
      </c>
      <c r="K619" s="49">
        <f>_xlfn.IFNA(VLOOKUP($I619,'ประกาศราคาZ-Makro'!$A:$K,4,FALSE),0)</f>
        <v>0</v>
      </c>
      <c r="L619" s="47">
        <v>140</v>
      </c>
      <c r="M619" s="59">
        <v>140</v>
      </c>
      <c r="N619" s="50">
        <f t="shared" si="1685"/>
        <v>0</v>
      </c>
      <c r="O619" s="49">
        <f>_xlfn.IFNA(VLOOKUP($I619,'ประกาศราคาZ-Makro'!$A:$K,5,FALSE),0)</f>
        <v>0</v>
      </c>
      <c r="P619" s="47">
        <v>140</v>
      </c>
      <c r="Q619" s="59">
        <v>140</v>
      </c>
      <c r="R619" s="50">
        <f t="shared" si="1636"/>
        <v>0</v>
      </c>
      <c r="S619" s="49">
        <f>_xlfn.IFNA(VLOOKUP($I619,'ประกาศราคาZ-Makro'!$A:$K,6,FALSE),0)</f>
        <v>0</v>
      </c>
      <c r="T619" s="47">
        <v>140</v>
      </c>
      <c r="U619" s="59">
        <v>140</v>
      </c>
      <c r="V619" s="50">
        <f t="shared" si="1639"/>
        <v>0</v>
      </c>
      <c r="W619" s="49">
        <f>_xlfn.IFNA(VLOOKUP($I619,'ประกาศราคาZ-Makro'!$A:$K,7,FALSE),0)</f>
        <v>0</v>
      </c>
      <c r="X619" s="47">
        <v>140</v>
      </c>
      <c r="Y619" s="59">
        <v>0</v>
      </c>
      <c r="Z619" s="50">
        <f t="shared" si="1634"/>
        <v>0</v>
      </c>
      <c r="AA619" s="49">
        <f>_xlfn.IFNA(VLOOKUP($I619,'ประกาศราคาZ-Makro'!$A:$K,8,FALSE),0)</f>
        <v>0</v>
      </c>
      <c r="AB619" s="47">
        <v>140</v>
      </c>
      <c r="AC619" s="59">
        <v>0</v>
      </c>
      <c r="AD619" s="50">
        <f t="shared" si="1635"/>
        <v>0</v>
      </c>
      <c r="AE619" s="49">
        <f>_xlfn.IFNA(VLOOKUP($I619,'ประกาศราคาZ-Makro'!$A:$K,9,FALSE),0)</f>
        <v>0</v>
      </c>
      <c r="AF619" s="47">
        <v>0</v>
      </c>
      <c r="AG619" s="59">
        <v>0</v>
      </c>
      <c r="AH619" s="50">
        <f t="shared" si="1637"/>
        <v>0</v>
      </c>
      <c r="AI619" s="49">
        <f>_xlfn.IFNA(VLOOKUP($I619,'ประกาศราคาZ-Makro'!$A:$K,9,FALSE),0)</f>
        <v>0</v>
      </c>
      <c r="AJ619" s="47"/>
      <c r="AK619" s="59"/>
      <c r="AL619" s="50">
        <f t="shared" si="1623"/>
        <v>0</v>
      </c>
      <c r="AM619" s="49">
        <f>_xlfn.IFNA(VLOOKUP($I619,'ประกาศราคาZ-Makro'!$A:$K,10,FALSE),0)</f>
        <v>0</v>
      </c>
      <c r="AN619" s="47">
        <v>75</v>
      </c>
      <c r="AO619" s="36">
        <v>75</v>
      </c>
      <c r="AP619" s="72">
        <f t="shared" si="1687"/>
        <v>0</v>
      </c>
      <c r="AQ619" s="49">
        <f>_xlfn.IFNA(VLOOKUP($I619,'ประกาศราคาZ-Makro'!$A:$K,11,FALSE),0)</f>
        <v>0</v>
      </c>
      <c r="AR619" s="47">
        <v>0</v>
      </c>
      <c r="AS619" s="59">
        <v>0</v>
      </c>
      <c r="AT619" s="50">
        <f t="shared" si="1638"/>
        <v>0</v>
      </c>
      <c r="AU619" s="49">
        <f>_xlfn.IFNA(VLOOKUP($I619,'ประกาศราคาZ-Makro'!$A:$L,12,FALSE),0)</f>
        <v>0</v>
      </c>
      <c r="AV619" s="47">
        <v>140</v>
      </c>
      <c r="AW619" s="59">
        <v>140</v>
      </c>
      <c r="AX619" s="50">
        <f t="shared" si="1686"/>
        <v>0</v>
      </c>
      <c r="AY619" s="49">
        <f>_xlfn.IFNA(VLOOKUP($I619,'ประกาศราคาZ-Makro'!$A:$M,13,FALSE),0)</f>
        <v>0</v>
      </c>
      <c r="AZ619" s="47">
        <v>140</v>
      </c>
      <c r="BA619" s="59">
        <v>140</v>
      </c>
      <c r="BB619" s="50">
        <f t="shared" si="1601"/>
        <v>0</v>
      </c>
      <c r="BC619" s="76"/>
      <c r="BD619" s="2"/>
    </row>
    <row r="620" spans="1:56" x14ac:dyDescent="0.4">
      <c r="A620" s="2" t="s">
        <v>1058</v>
      </c>
      <c r="B620" s="2" t="s">
        <v>1035</v>
      </c>
      <c r="C620" s="2" t="s">
        <v>1037</v>
      </c>
      <c r="D620" s="2" t="s">
        <v>1045</v>
      </c>
      <c r="E620" s="45" t="s">
        <v>2021</v>
      </c>
      <c r="F620" s="46"/>
      <c r="G620" s="42" t="s">
        <v>2020</v>
      </c>
      <c r="H620" s="48" t="s">
        <v>43</v>
      </c>
      <c r="I620" s="58"/>
      <c r="J620" s="57">
        <v>0</v>
      </c>
      <c r="K620" s="49">
        <f>_xlfn.IFNA(VLOOKUP($I620,'ประกาศราคาZ-Makro'!$A:$K,4,FALSE),0)</f>
        <v>0</v>
      </c>
      <c r="L620" s="47">
        <v>0</v>
      </c>
      <c r="M620" s="59">
        <v>0</v>
      </c>
      <c r="N620" s="50">
        <f t="shared" ref="N620" si="1688">IFERROR(IF(M620=0,0,M620-L620),0)</f>
        <v>0</v>
      </c>
      <c r="O620" s="49">
        <f>_xlfn.IFNA(VLOOKUP($I620,'ประกาศราคาZ-Makro'!$A:$K,5,FALSE),0)</f>
        <v>0</v>
      </c>
      <c r="P620" s="47">
        <v>0</v>
      </c>
      <c r="Q620" s="59">
        <v>0</v>
      </c>
      <c r="R620" s="50">
        <f t="shared" ref="R620" si="1689">IFERROR(IF(Q620=0,0,Q620-P620),0)</f>
        <v>0</v>
      </c>
      <c r="S620" s="49">
        <f>_xlfn.IFNA(VLOOKUP($I620,'ประกาศราคาZ-Makro'!$A:$K,6,FALSE),0)</f>
        <v>0</v>
      </c>
      <c r="T620" s="47">
        <v>0</v>
      </c>
      <c r="U620" s="59">
        <v>0</v>
      </c>
      <c r="V620" s="50">
        <f t="shared" ref="V620" si="1690">IFERROR(IF(U620=0,0,U620-T620),0)</f>
        <v>0</v>
      </c>
      <c r="W620" s="49">
        <f>_xlfn.IFNA(VLOOKUP($I620,'ประกาศราคาZ-Makro'!$A:$K,7,FALSE),0)</f>
        <v>0</v>
      </c>
      <c r="X620" s="47">
        <v>0</v>
      </c>
      <c r="Y620" s="59">
        <v>0</v>
      </c>
      <c r="Z620" s="50">
        <f t="shared" ref="Z620" si="1691">IFERROR(IF(Y620=0,0,Y620-X620),0)</f>
        <v>0</v>
      </c>
      <c r="AA620" s="49">
        <f>_xlfn.IFNA(VLOOKUP($I620,'ประกาศราคาZ-Makro'!$A:$K,8,FALSE),0)</f>
        <v>0</v>
      </c>
      <c r="AB620" s="47">
        <v>0</v>
      </c>
      <c r="AC620" s="59">
        <v>0</v>
      </c>
      <c r="AD620" s="50">
        <f t="shared" ref="AD620" si="1692">IFERROR(IF(AC620=0,0,AC620-AB620),0)</f>
        <v>0</v>
      </c>
      <c r="AE620" s="49">
        <f>_xlfn.IFNA(VLOOKUP($I620,'ประกาศราคาZ-Makro'!$A:$K,9,FALSE),0)</f>
        <v>0</v>
      </c>
      <c r="AF620" s="47">
        <v>92</v>
      </c>
      <c r="AG620" s="59">
        <v>94</v>
      </c>
      <c r="AH620" s="50">
        <f t="shared" ref="AH620" si="1693">IFERROR(IF(AG620=0,0,AG620-AF620),0)</f>
        <v>2</v>
      </c>
      <c r="AI620" s="49">
        <f>_xlfn.IFNA(VLOOKUP($I620,'ประกาศราคาZ-Makro'!$A:$K,9,FALSE),0)</f>
        <v>0</v>
      </c>
      <c r="AJ620" s="47"/>
      <c r="AK620" s="59"/>
      <c r="AL620" s="50">
        <f t="shared" ref="AL620" si="1694">IFERROR(IF(AK620=0,0,AK620-AJ620),0)</f>
        <v>0</v>
      </c>
      <c r="AM620" s="49">
        <f>_xlfn.IFNA(VLOOKUP($I620,'ประกาศราคาZ-Makro'!$A:$K,10,FALSE),0)</f>
        <v>0</v>
      </c>
      <c r="AN620" s="47">
        <v>0</v>
      </c>
      <c r="AO620" s="36">
        <v>0</v>
      </c>
      <c r="AP620" s="72">
        <f t="shared" ref="AP620" si="1695">IFERROR(IF(AO620=0,0,AO620-AN620),0)</f>
        <v>0</v>
      </c>
      <c r="AQ620" s="49">
        <f>_xlfn.IFNA(VLOOKUP($I620,'ประกาศราคาZ-Makro'!$A:$K,11,FALSE),0)</f>
        <v>0</v>
      </c>
      <c r="AR620" s="47">
        <v>0</v>
      </c>
      <c r="AS620" s="59">
        <v>0</v>
      </c>
      <c r="AT620" s="50">
        <f t="shared" ref="AT620" si="1696">IFERROR(IF(AS620=0,0,AS620-AR620),0)</f>
        <v>0</v>
      </c>
      <c r="AU620" s="49">
        <f>_xlfn.IFNA(VLOOKUP($I620,'ประกาศราคาZ-Makro'!$A:$L,12,FALSE),0)</f>
        <v>0</v>
      </c>
      <c r="AV620" s="47">
        <v>0</v>
      </c>
      <c r="AW620" s="59">
        <v>0</v>
      </c>
      <c r="AX620" s="50">
        <f t="shared" ref="AX620" si="1697">IFERROR(IF(AW620=0,0,AW620-AV620),0)</f>
        <v>0</v>
      </c>
      <c r="AY620" s="49">
        <f>_xlfn.IFNA(VLOOKUP($I620,'ประกาศราคาZ-Makro'!$A:$M,13,FALSE),0)</f>
        <v>0</v>
      </c>
      <c r="AZ620" s="47">
        <v>0</v>
      </c>
      <c r="BA620" s="59">
        <v>0</v>
      </c>
      <c r="BB620" s="50">
        <f t="shared" ref="BB620" si="1698">IFERROR(IF(BA620=0,0,BA620-AZ620),0)</f>
        <v>0</v>
      </c>
      <c r="BC620" s="76"/>
      <c r="BD620" s="2"/>
    </row>
    <row r="621" spans="1:56" x14ac:dyDescent="0.4">
      <c r="A621" s="2" t="s">
        <v>1058</v>
      </c>
      <c r="B621" s="2" t="s">
        <v>1035</v>
      </c>
      <c r="C621" s="2" t="s">
        <v>1037</v>
      </c>
      <c r="D621" s="2" t="s">
        <v>1045</v>
      </c>
      <c r="E621" s="45" t="s">
        <v>726</v>
      </c>
      <c r="F621" s="46"/>
      <c r="G621" s="42" t="s">
        <v>727</v>
      </c>
      <c r="H621" s="48" t="s">
        <v>43</v>
      </c>
      <c r="I621" s="35"/>
      <c r="J621" s="56">
        <v>0</v>
      </c>
      <c r="K621" s="49">
        <f>_xlfn.IFNA(VLOOKUP($I621,'ประกาศราคาZ-Makro'!$A:$K,4,FALSE),0)</f>
        <v>0</v>
      </c>
      <c r="L621" s="47">
        <v>140</v>
      </c>
      <c r="M621" s="64">
        <v>140</v>
      </c>
      <c r="N621" s="50">
        <f t="shared" si="1685"/>
        <v>0</v>
      </c>
      <c r="O621" s="49">
        <f>_xlfn.IFNA(VLOOKUP($I621,'ประกาศราคาZ-Makro'!$A:$K,5,FALSE),0)</f>
        <v>0</v>
      </c>
      <c r="P621" s="47">
        <v>140</v>
      </c>
      <c r="Q621" s="64">
        <v>140</v>
      </c>
      <c r="R621" s="50">
        <f t="shared" si="1636"/>
        <v>0</v>
      </c>
      <c r="S621" s="49">
        <f>_xlfn.IFNA(VLOOKUP($I621,'ประกาศราคาZ-Makro'!$A:$K,6,FALSE),0)</f>
        <v>0</v>
      </c>
      <c r="T621" s="47">
        <v>140</v>
      </c>
      <c r="U621" s="64">
        <v>140</v>
      </c>
      <c r="V621" s="50">
        <f t="shared" si="1639"/>
        <v>0</v>
      </c>
      <c r="W621" s="49">
        <f>_xlfn.IFNA(VLOOKUP($I621,'ประกาศราคาZ-Makro'!$A:$K,7,FALSE),0)</f>
        <v>0</v>
      </c>
      <c r="X621" s="47">
        <v>0</v>
      </c>
      <c r="Y621" s="64">
        <v>0</v>
      </c>
      <c r="Z621" s="50">
        <f t="shared" si="1634"/>
        <v>0</v>
      </c>
      <c r="AA621" s="49">
        <f>_xlfn.IFNA(VLOOKUP($I621,'ประกาศราคาZ-Makro'!$A:$K,8,FALSE),0)</f>
        <v>0</v>
      </c>
      <c r="AB621" s="47">
        <v>0</v>
      </c>
      <c r="AC621" s="64">
        <v>0</v>
      </c>
      <c r="AD621" s="50">
        <f t="shared" si="1635"/>
        <v>0</v>
      </c>
      <c r="AE621" s="49">
        <f>_xlfn.IFNA(VLOOKUP($I621,'ประกาศราคาZ-Makro'!$A:$K,9,FALSE),0)</f>
        <v>0</v>
      </c>
      <c r="AF621" s="47">
        <v>0</v>
      </c>
      <c r="AG621" s="64">
        <v>0</v>
      </c>
      <c r="AH621" s="50">
        <f t="shared" si="1637"/>
        <v>0</v>
      </c>
      <c r="AI621" s="49">
        <f>_xlfn.IFNA(VLOOKUP($I621,'ประกาศราคาZ-Makro'!$A:$K,9,FALSE),0)</f>
        <v>0</v>
      </c>
      <c r="AJ621" s="47"/>
      <c r="AK621" s="64"/>
      <c r="AL621" s="50">
        <f t="shared" si="1623"/>
        <v>0</v>
      </c>
      <c r="AM621" s="49">
        <f>_xlfn.IFNA(VLOOKUP($I621,'ประกาศราคาZ-Makro'!$A:$K,10,FALSE),0)</f>
        <v>0</v>
      </c>
      <c r="AN621" s="47">
        <v>0</v>
      </c>
      <c r="AO621" s="36">
        <v>0</v>
      </c>
      <c r="AP621" s="72">
        <f t="shared" si="1687"/>
        <v>0</v>
      </c>
      <c r="AQ621" s="49">
        <f>_xlfn.IFNA(VLOOKUP($I621,'ประกาศราคาZ-Makro'!$A:$K,11,FALSE),0)</f>
        <v>0</v>
      </c>
      <c r="AR621" s="47">
        <v>0</v>
      </c>
      <c r="AS621" s="64">
        <v>0</v>
      </c>
      <c r="AT621" s="50">
        <f t="shared" si="1638"/>
        <v>0</v>
      </c>
      <c r="AU621" s="49">
        <f>_xlfn.IFNA(VLOOKUP($I621,'ประกาศราคาZ-Makro'!$A:$L,12,FALSE),0)</f>
        <v>0</v>
      </c>
      <c r="AV621" s="47">
        <v>140</v>
      </c>
      <c r="AW621" s="64">
        <v>140</v>
      </c>
      <c r="AX621" s="50">
        <f t="shared" si="1686"/>
        <v>0</v>
      </c>
      <c r="AY621" s="49">
        <f>_xlfn.IFNA(VLOOKUP($I621,'ประกาศราคาZ-Makro'!$A:$M,13,FALSE),0)</f>
        <v>0</v>
      </c>
      <c r="AZ621" s="47">
        <v>140</v>
      </c>
      <c r="BA621" s="64">
        <v>140</v>
      </c>
      <c r="BB621" s="50">
        <f t="shared" si="1601"/>
        <v>0</v>
      </c>
      <c r="BC621" s="76"/>
      <c r="BD621" s="2"/>
    </row>
    <row r="622" spans="1:56" x14ac:dyDescent="0.4">
      <c r="A622" s="2" t="s">
        <v>1058</v>
      </c>
      <c r="B622" s="2" t="s">
        <v>1035</v>
      </c>
      <c r="C622" s="2" t="s">
        <v>1037</v>
      </c>
      <c r="D622" s="2" t="s">
        <v>1045</v>
      </c>
      <c r="E622" s="45" t="s">
        <v>874</v>
      </c>
      <c r="F622" s="46"/>
      <c r="G622" s="42" t="s">
        <v>875</v>
      </c>
      <c r="H622" s="48" t="s">
        <v>43</v>
      </c>
      <c r="I622" s="35"/>
      <c r="J622" s="56">
        <v>0</v>
      </c>
      <c r="K622" s="49">
        <f>_xlfn.IFNA(VLOOKUP($I622,'ประกาศราคาZ-Makro'!$A:$K,4,FALSE),0)</f>
        <v>0</v>
      </c>
      <c r="L622" s="47">
        <v>0</v>
      </c>
      <c r="M622" s="59">
        <v>0</v>
      </c>
      <c r="N622" s="50">
        <f t="shared" si="1685"/>
        <v>0</v>
      </c>
      <c r="O622" s="49">
        <f>_xlfn.IFNA(VLOOKUP($I622,'ประกาศราคาZ-Makro'!$A:$K,5,FALSE),0)</f>
        <v>0</v>
      </c>
      <c r="P622" s="47">
        <v>0</v>
      </c>
      <c r="Q622" s="59">
        <v>0</v>
      </c>
      <c r="R622" s="50">
        <f t="shared" si="1636"/>
        <v>0</v>
      </c>
      <c r="S622" s="49">
        <f>_xlfn.IFNA(VLOOKUP($I622,'ประกาศราคาZ-Makro'!$A:$K,6,FALSE),0)</f>
        <v>0</v>
      </c>
      <c r="T622" s="47">
        <v>0</v>
      </c>
      <c r="U622" s="59">
        <v>0</v>
      </c>
      <c r="V622" s="50">
        <f t="shared" si="1639"/>
        <v>0</v>
      </c>
      <c r="W622" s="49">
        <f>_xlfn.IFNA(VLOOKUP($I622,'ประกาศราคาZ-Makro'!$A:$K,7,FALSE),0)</f>
        <v>0</v>
      </c>
      <c r="X622" s="47">
        <v>0</v>
      </c>
      <c r="Y622" s="59">
        <v>0</v>
      </c>
      <c r="Z622" s="50">
        <f t="shared" si="1634"/>
        <v>0</v>
      </c>
      <c r="AA622" s="49">
        <f>_xlfn.IFNA(VLOOKUP($I622,'ประกาศราคาZ-Makro'!$A:$K,8,FALSE),0)</f>
        <v>0</v>
      </c>
      <c r="AB622" s="47">
        <v>0</v>
      </c>
      <c r="AC622" s="59">
        <v>0</v>
      </c>
      <c r="AD622" s="50">
        <f t="shared" si="1635"/>
        <v>0</v>
      </c>
      <c r="AE622" s="49">
        <f>_xlfn.IFNA(VLOOKUP($I622,'ประกาศราคาZ-Makro'!$A:$K,9,FALSE),0)</f>
        <v>0</v>
      </c>
      <c r="AF622" s="47">
        <v>0</v>
      </c>
      <c r="AG622" s="59">
        <v>0</v>
      </c>
      <c r="AH622" s="50">
        <f t="shared" si="1637"/>
        <v>0</v>
      </c>
      <c r="AI622" s="49">
        <f>_xlfn.IFNA(VLOOKUP($I622,'ประกาศราคาZ-Makro'!$A:$K,9,FALSE),0)</f>
        <v>0</v>
      </c>
      <c r="AJ622" s="47"/>
      <c r="AK622" s="59"/>
      <c r="AL622" s="50">
        <f t="shared" si="1623"/>
        <v>0</v>
      </c>
      <c r="AM622" s="49">
        <f>_xlfn.IFNA(VLOOKUP($I622,'ประกาศราคาZ-Makro'!$A:$K,10,FALSE),0)</f>
        <v>0</v>
      </c>
      <c r="AN622" s="47">
        <v>0</v>
      </c>
      <c r="AO622" s="36">
        <v>0</v>
      </c>
      <c r="AP622" s="72">
        <f t="shared" si="1687"/>
        <v>0</v>
      </c>
      <c r="AQ622" s="49">
        <f>_xlfn.IFNA(VLOOKUP($I622,'ประกาศราคาZ-Makro'!$A:$K,11,FALSE),0)</f>
        <v>0</v>
      </c>
      <c r="AR622" s="47">
        <v>0</v>
      </c>
      <c r="AS622" s="59">
        <v>0</v>
      </c>
      <c r="AT622" s="50">
        <f t="shared" si="1638"/>
        <v>0</v>
      </c>
      <c r="AU622" s="49">
        <f>_xlfn.IFNA(VLOOKUP($I622,'ประกาศราคาZ-Makro'!$A:$L,12,FALSE),0)</f>
        <v>0</v>
      </c>
      <c r="AV622" s="47">
        <v>0</v>
      </c>
      <c r="AW622" s="59">
        <v>0</v>
      </c>
      <c r="AX622" s="50">
        <f t="shared" si="1686"/>
        <v>0</v>
      </c>
      <c r="AY622" s="49">
        <f>_xlfn.IFNA(VLOOKUP($I622,'ประกาศราคาZ-Makro'!$A:$M,13,FALSE),0)</f>
        <v>0</v>
      </c>
      <c r="AZ622" s="47">
        <v>0</v>
      </c>
      <c r="BA622" s="59">
        <v>0</v>
      </c>
      <c r="BB622" s="50">
        <f t="shared" si="1601"/>
        <v>0</v>
      </c>
      <c r="BC622" s="76"/>
      <c r="BD622" s="2"/>
    </row>
    <row r="623" spans="1:56" x14ac:dyDescent="0.4">
      <c r="A623" s="2" t="s">
        <v>1058</v>
      </c>
      <c r="B623" s="2" t="s">
        <v>1035</v>
      </c>
      <c r="C623" s="2" t="s">
        <v>1037</v>
      </c>
      <c r="D623" s="2" t="s">
        <v>1045</v>
      </c>
      <c r="E623" s="45" t="s">
        <v>608</v>
      </c>
      <c r="F623" s="46"/>
      <c r="G623" s="42" t="s">
        <v>609</v>
      </c>
      <c r="H623" s="48" t="s">
        <v>43</v>
      </c>
      <c r="I623" s="35"/>
      <c r="J623" s="56">
        <v>0</v>
      </c>
      <c r="K623" s="49">
        <f>_xlfn.IFNA(VLOOKUP($I623,'ประกาศราคาZ-Makro'!$A:$K,4,FALSE),0)</f>
        <v>0</v>
      </c>
      <c r="L623" s="47">
        <v>60</v>
      </c>
      <c r="M623" s="36">
        <v>60</v>
      </c>
      <c r="N623" s="50">
        <f t="shared" si="1685"/>
        <v>0</v>
      </c>
      <c r="O623" s="49">
        <f>_xlfn.IFNA(VLOOKUP($I623,'ประกาศราคาZ-Makro'!$A:$K,5,FALSE),0)</f>
        <v>0</v>
      </c>
      <c r="P623" s="47">
        <v>60</v>
      </c>
      <c r="Q623" s="36">
        <v>60</v>
      </c>
      <c r="R623" s="50">
        <f t="shared" si="1636"/>
        <v>0</v>
      </c>
      <c r="S623" s="49">
        <f>_xlfn.IFNA(VLOOKUP($I623,'ประกาศราคาZ-Makro'!$A:$K,6,FALSE),0)</f>
        <v>0</v>
      </c>
      <c r="T623" s="47">
        <v>60</v>
      </c>
      <c r="U623" s="36">
        <v>60</v>
      </c>
      <c r="V623" s="50">
        <f t="shared" si="1639"/>
        <v>0</v>
      </c>
      <c r="W623" s="49">
        <f>_xlfn.IFNA(VLOOKUP($I623,'ประกาศราคาZ-Makro'!$A:$K,7,FALSE),0)</f>
        <v>0</v>
      </c>
      <c r="X623" s="47">
        <v>60</v>
      </c>
      <c r="Y623" s="36">
        <v>0</v>
      </c>
      <c r="Z623" s="50">
        <f t="shared" si="1634"/>
        <v>0</v>
      </c>
      <c r="AA623" s="49">
        <f>_xlfn.IFNA(VLOOKUP($I623,'ประกาศราคาZ-Makro'!$A:$K,8,FALSE),0)</f>
        <v>0</v>
      </c>
      <c r="AB623" s="47">
        <v>60</v>
      </c>
      <c r="AC623" s="36">
        <v>0</v>
      </c>
      <c r="AD623" s="50">
        <f t="shared" si="1635"/>
        <v>0</v>
      </c>
      <c r="AE623" s="49">
        <f>_xlfn.IFNA(VLOOKUP($I623,'ประกาศราคาZ-Makro'!$A:$K,9,FALSE),0)</f>
        <v>0</v>
      </c>
      <c r="AF623" s="47" t="s">
        <v>1090</v>
      </c>
      <c r="AG623" s="36" t="s">
        <v>1090</v>
      </c>
      <c r="AH623" s="50">
        <f t="shared" si="1637"/>
        <v>0</v>
      </c>
      <c r="AI623" s="49">
        <f>_xlfn.IFNA(VLOOKUP($I623,'ประกาศราคาZ-Makro'!$A:$K,9,FALSE),0)</f>
        <v>0</v>
      </c>
      <c r="AJ623" s="47"/>
      <c r="AK623" s="36"/>
      <c r="AL623" s="50">
        <f t="shared" si="1623"/>
        <v>0</v>
      </c>
      <c r="AM623" s="49">
        <f>_xlfn.IFNA(VLOOKUP($I623,'ประกาศราคาZ-Makro'!$A:$K,10,FALSE),0)</f>
        <v>0</v>
      </c>
      <c r="AN623" s="47">
        <v>18</v>
      </c>
      <c r="AO623" s="36">
        <v>18</v>
      </c>
      <c r="AP623" s="72">
        <f t="shared" si="1687"/>
        <v>0</v>
      </c>
      <c r="AQ623" s="49">
        <f>_xlfn.IFNA(VLOOKUP($I623,'ประกาศราคาZ-Makro'!$A:$K,11,FALSE),0)</f>
        <v>0</v>
      </c>
      <c r="AR623" s="47">
        <v>0</v>
      </c>
      <c r="AS623" s="36">
        <v>0</v>
      </c>
      <c r="AT623" s="50">
        <f t="shared" si="1638"/>
        <v>0</v>
      </c>
      <c r="AU623" s="49">
        <f>_xlfn.IFNA(VLOOKUP($I623,'ประกาศราคาZ-Makro'!$A:$L,12,FALSE),0)</f>
        <v>0</v>
      </c>
      <c r="AV623" s="47">
        <v>60</v>
      </c>
      <c r="AW623" s="36">
        <v>60</v>
      </c>
      <c r="AX623" s="50">
        <f t="shared" si="1686"/>
        <v>0</v>
      </c>
      <c r="AY623" s="49">
        <f>_xlfn.IFNA(VLOOKUP($I623,'ประกาศราคาZ-Makro'!$A:$M,13,FALSE),0)</f>
        <v>0</v>
      </c>
      <c r="AZ623" s="47">
        <v>60</v>
      </c>
      <c r="BA623" s="36">
        <v>60</v>
      </c>
      <c r="BB623" s="50">
        <f t="shared" si="1601"/>
        <v>0</v>
      </c>
      <c r="BC623" s="76"/>
      <c r="BD623" s="2"/>
    </row>
    <row r="624" spans="1:56" x14ac:dyDescent="0.4">
      <c r="A624" s="2" t="s">
        <v>1058</v>
      </c>
      <c r="B624" s="2" t="s">
        <v>1035</v>
      </c>
      <c r="C624" s="2" t="s">
        <v>1049</v>
      </c>
      <c r="D624" s="2" t="s">
        <v>1065</v>
      </c>
      <c r="E624" s="45" t="s">
        <v>642</v>
      </c>
      <c r="F624" s="46"/>
      <c r="G624" s="42" t="s">
        <v>643</v>
      </c>
      <c r="H624" s="48" t="s">
        <v>43</v>
      </c>
      <c r="I624" s="35"/>
      <c r="J624" s="56">
        <v>0</v>
      </c>
      <c r="K624" s="49">
        <f>_xlfn.IFNA(VLOOKUP($I624,'ประกาศราคาZ-Makro'!$A:$K,4,FALSE),0)</f>
        <v>0</v>
      </c>
      <c r="L624" s="47">
        <v>0</v>
      </c>
      <c r="M624" s="59">
        <v>0</v>
      </c>
      <c r="N624" s="50">
        <f t="shared" si="1685"/>
        <v>0</v>
      </c>
      <c r="O624" s="49">
        <f>_xlfn.IFNA(VLOOKUP($I624,'ประกาศราคาZ-Makro'!$A:$K,5,FALSE),0)</f>
        <v>0</v>
      </c>
      <c r="P624" s="47">
        <v>0</v>
      </c>
      <c r="Q624" s="59">
        <v>0</v>
      </c>
      <c r="R624" s="50">
        <f t="shared" si="1636"/>
        <v>0</v>
      </c>
      <c r="S624" s="49">
        <f>_xlfn.IFNA(VLOOKUP($I624,'ประกาศราคาZ-Makro'!$A:$K,6,FALSE),0)</f>
        <v>0</v>
      </c>
      <c r="T624" s="47">
        <v>0</v>
      </c>
      <c r="U624" s="59">
        <v>0</v>
      </c>
      <c r="V624" s="50">
        <f t="shared" si="1639"/>
        <v>0</v>
      </c>
      <c r="W624" s="49">
        <f>_xlfn.IFNA(VLOOKUP($I624,'ประกาศราคาZ-Makro'!$A:$K,7,FALSE),0)</f>
        <v>0</v>
      </c>
      <c r="X624" s="47">
        <v>0</v>
      </c>
      <c r="Y624" s="59">
        <v>0</v>
      </c>
      <c r="Z624" s="50">
        <f t="shared" si="1634"/>
        <v>0</v>
      </c>
      <c r="AA624" s="49">
        <f>_xlfn.IFNA(VLOOKUP($I624,'ประกาศราคาZ-Makro'!$A:$K,8,FALSE),0)</f>
        <v>0</v>
      </c>
      <c r="AB624" s="47">
        <v>0</v>
      </c>
      <c r="AC624" s="59">
        <v>0</v>
      </c>
      <c r="AD624" s="50">
        <f t="shared" si="1635"/>
        <v>0</v>
      </c>
      <c r="AE624" s="49">
        <f>_xlfn.IFNA(VLOOKUP($I624,'ประกาศราคาZ-Makro'!$A:$K,9,FALSE),0)</f>
        <v>0</v>
      </c>
      <c r="AF624" s="47">
        <v>0</v>
      </c>
      <c r="AG624" s="59">
        <v>0</v>
      </c>
      <c r="AH624" s="50">
        <f t="shared" si="1637"/>
        <v>0</v>
      </c>
      <c r="AI624" s="49">
        <f>_xlfn.IFNA(VLOOKUP($I624,'ประกาศราคาZ-Makro'!$A:$K,9,FALSE),0)</f>
        <v>0</v>
      </c>
      <c r="AJ624" s="47"/>
      <c r="AK624" s="59"/>
      <c r="AL624" s="50">
        <f t="shared" si="1623"/>
        <v>0</v>
      </c>
      <c r="AM624" s="49">
        <f>_xlfn.IFNA(VLOOKUP($I624,'ประกาศราคาZ-Makro'!$A:$K,10,FALSE),0)</f>
        <v>0</v>
      </c>
      <c r="AN624" s="47">
        <v>0</v>
      </c>
      <c r="AO624" s="36">
        <v>0</v>
      </c>
      <c r="AP624" s="72">
        <f t="shared" si="1687"/>
        <v>0</v>
      </c>
      <c r="AQ624" s="49">
        <f>_xlfn.IFNA(VLOOKUP($I624,'ประกาศราคาZ-Makro'!$A:$K,11,FALSE),0)</f>
        <v>0</v>
      </c>
      <c r="AR624" s="47">
        <v>0</v>
      </c>
      <c r="AS624" s="59">
        <v>0</v>
      </c>
      <c r="AT624" s="50">
        <f t="shared" si="1638"/>
        <v>0</v>
      </c>
      <c r="AU624" s="49">
        <f>_xlfn.IFNA(VLOOKUP($I624,'ประกาศราคาZ-Makro'!$A:$L,12,FALSE),0)</f>
        <v>0</v>
      </c>
      <c r="AV624" s="47">
        <v>0</v>
      </c>
      <c r="AW624" s="59">
        <v>0</v>
      </c>
      <c r="AX624" s="50">
        <f t="shared" si="1686"/>
        <v>0</v>
      </c>
      <c r="AY624" s="49">
        <f>_xlfn.IFNA(VLOOKUP($I624,'ประกาศราคาZ-Makro'!$A:$M,13,FALSE),0)</f>
        <v>0</v>
      </c>
      <c r="AZ624" s="47">
        <v>0</v>
      </c>
      <c r="BA624" s="59">
        <v>0</v>
      </c>
      <c r="BB624" s="50">
        <f t="shared" si="1601"/>
        <v>0</v>
      </c>
      <c r="BC624" s="76"/>
      <c r="BD624" s="2"/>
    </row>
    <row r="625" spans="1:56" x14ac:dyDescent="0.4">
      <c r="A625" s="2" t="s">
        <v>1058</v>
      </c>
      <c r="B625" s="2" t="s">
        <v>1035</v>
      </c>
      <c r="C625" s="2" t="s">
        <v>1049</v>
      </c>
      <c r="D625" s="2" t="s">
        <v>1065</v>
      </c>
      <c r="E625" s="45" t="s">
        <v>2005</v>
      </c>
      <c r="F625" s="46"/>
      <c r="G625" s="42" t="s">
        <v>2003</v>
      </c>
      <c r="H625" s="48" t="s">
        <v>43</v>
      </c>
      <c r="I625" s="58"/>
      <c r="J625" s="57">
        <v>0</v>
      </c>
      <c r="K625" s="49">
        <f>_xlfn.IFNA(VLOOKUP($I625,'ประกาศราคาZ-Makro'!$A:$K,4,FALSE),0)</f>
        <v>0</v>
      </c>
      <c r="L625" s="47">
        <v>112</v>
      </c>
      <c r="M625" s="59">
        <v>112</v>
      </c>
      <c r="N625" s="50">
        <f t="shared" ref="N625" si="1699">IFERROR(IF(M625=0,0,M625-L625),0)</f>
        <v>0</v>
      </c>
      <c r="O625" s="49">
        <f>_xlfn.IFNA(VLOOKUP($I625,'ประกาศราคาZ-Makro'!$A:$K,5,FALSE),0)</f>
        <v>0</v>
      </c>
      <c r="P625" s="47">
        <v>112</v>
      </c>
      <c r="Q625" s="59">
        <v>112</v>
      </c>
      <c r="R625" s="50">
        <f t="shared" ref="R625" si="1700">IFERROR(IF(Q625=0,0,Q625-P625),0)</f>
        <v>0</v>
      </c>
      <c r="S625" s="49">
        <f>_xlfn.IFNA(VLOOKUP($I625,'ประกาศราคาZ-Makro'!$A:$K,6,FALSE),0)</f>
        <v>0</v>
      </c>
      <c r="T625" s="47">
        <v>112</v>
      </c>
      <c r="U625" s="59">
        <v>112</v>
      </c>
      <c r="V625" s="50">
        <f t="shared" ref="V625" si="1701">IFERROR(IF(U625=0,0,U625-T625),0)</f>
        <v>0</v>
      </c>
      <c r="W625" s="49">
        <f>_xlfn.IFNA(VLOOKUP($I625,'ประกาศราคาZ-Makro'!$A:$K,7,FALSE),0)</f>
        <v>0</v>
      </c>
      <c r="X625" s="47">
        <v>107</v>
      </c>
      <c r="Y625" s="59">
        <v>0</v>
      </c>
      <c r="Z625" s="50">
        <f t="shared" ref="Z625" si="1702">IFERROR(IF(Y625=0,0,Y625-X625),0)</f>
        <v>0</v>
      </c>
      <c r="AA625" s="49">
        <f>_xlfn.IFNA(VLOOKUP($I625,'ประกาศราคาZ-Makro'!$A:$K,8,FALSE),0)</f>
        <v>0</v>
      </c>
      <c r="AB625" s="47">
        <v>107</v>
      </c>
      <c r="AC625" s="59">
        <v>0</v>
      </c>
      <c r="AD625" s="50">
        <f t="shared" ref="AD625" si="1703">IFERROR(IF(AC625=0,0,AC625-AB625),0)</f>
        <v>0</v>
      </c>
      <c r="AE625" s="49">
        <f>_xlfn.IFNA(VLOOKUP($I625,'ประกาศราคาZ-Makro'!$A:$K,9,FALSE),0)</f>
        <v>0</v>
      </c>
      <c r="AF625" s="47">
        <v>0</v>
      </c>
      <c r="AG625" s="59">
        <v>0</v>
      </c>
      <c r="AH625" s="50">
        <f t="shared" ref="AH625" si="1704">IFERROR(IF(AG625=0,0,AG625-AF625),0)</f>
        <v>0</v>
      </c>
      <c r="AI625" s="49">
        <f>_xlfn.IFNA(VLOOKUP($I625,'ประกาศราคาZ-Makro'!$A:$K,9,FALSE),0)</f>
        <v>0</v>
      </c>
      <c r="AJ625" s="47"/>
      <c r="AK625" s="59"/>
      <c r="AL625" s="50">
        <f t="shared" ref="AL625" si="1705">IFERROR(IF(AK625=0,0,AK625-AJ625),0)</f>
        <v>0</v>
      </c>
      <c r="AM625" s="49">
        <f>_xlfn.IFNA(VLOOKUP($I625,'ประกาศราคาZ-Makro'!$A:$K,10,FALSE),0)</f>
        <v>0</v>
      </c>
      <c r="AN625" s="47">
        <v>0</v>
      </c>
      <c r="AO625" s="36">
        <v>0</v>
      </c>
      <c r="AP625" s="72">
        <f t="shared" ref="AP625" si="1706">IFERROR(IF(AO625=0,0,AO625-AN625),0)</f>
        <v>0</v>
      </c>
      <c r="AQ625" s="49">
        <f>_xlfn.IFNA(VLOOKUP($I625,'ประกาศราคาZ-Makro'!$A:$K,11,FALSE),0)</f>
        <v>0</v>
      </c>
      <c r="AR625" s="47">
        <v>0</v>
      </c>
      <c r="AS625" s="59">
        <v>0</v>
      </c>
      <c r="AT625" s="50">
        <f t="shared" ref="AT625" si="1707">IFERROR(IF(AS625=0,0,AS625-AR625),0)</f>
        <v>0</v>
      </c>
      <c r="AU625" s="49">
        <f>_xlfn.IFNA(VLOOKUP($I625,'ประกาศราคาZ-Makro'!$A:$L,12,FALSE),0)</f>
        <v>0</v>
      </c>
      <c r="AV625" s="47">
        <v>112</v>
      </c>
      <c r="AW625" s="59">
        <v>112</v>
      </c>
      <c r="AX625" s="50">
        <f t="shared" ref="AX625" si="1708">IFERROR(IF(AW625=0,0,AW625-AV625),0)</f>
        <v>0</v>
      </c>
      <c r="AY625" s="49">
        <f>_xlfn.IFNA(VLOOKUP($I625,'ประกาศราคาZ-Makro'!$A:$M,13,FALSE),0)</f>
        <v>0</v>
      </c>
      <c r="AZ625" s="47">
        <v>112</v>
      </c>
      <c r="BA625" s="59">
        <v>112</v>
      </c>
      <c r="BB625" s="50">
        <f t="shared" ref="BB625" si="1709">IFERROR(IF(BA625=0,0,BA625-AZ625),0)</f>
        <v>0</v>
      </c>
      <c r="BC625" s="76"/>
      <c r="BD625" s="2"/>
    </row>
    <row r="626" spans="1:56" x14ac:dyDescent="0.4">
      <c r="A626" s="2" t="s">
        <v>1058</v>
      </c>
      <c r="B626" s="2" t="s">
        <v>1035</v>
      </c>
      <c r="C626" s="2" t="s">
        <v>1049</v>
      </c>
      <c r="D626" s="2" t="s">
        <v>1065</v>
      </c>
      <c r="E626" s="45" t="s">
        <v>2006</v>
      </c>
      <c r="F626" s="46"/>
      <c r="G626" s="42" t="s">
        <v>2004</v>
      </c>
      <c r="H626" s="48" t="s">
        <v>43</v>
      </c>
      <c r="I626" s="58"/>
      <c r="J626" s="57">
        <v>0</v>
      </c>
      <c r="K626" s="49">
        <f>_xlfn.IFNA(VLOOKUP($I626,'ประกาศราคาZ-Makro'!$A:$K,4,FALSE),0)</f>
        <v>0</v>
      </c>
      <c r="L626" s="47">
        <v>112</v>
      </c>
      <c r="M626" s="59">
        <v>112</v>
      </c>
      <c r="N626" s="50">
        <f t="shared" ref="N626" si="1710">IFERROR(IF(M626=0,0,M626-L626),0)</f>
        <v>0</v>
      </c>
      <c r="O626" s="49">
        <f>_xlfn.IFNA(VLOOKUP($I626,'ประกาศราคาZ-Makro'!$A:$K,5,FALSE),0)</f>
        <v>0</v>
      </c>
      <c r="P626" s="47">
        <v>112</v>
      </c>
      <c r="Q626" s="59">
        <v>112</v>
      </c>
      <c r="R626" s="50">
        <f t="shared" ref="R626" si="1711">IFERROR(IF(Q626=0,0,Q626-P626),0)</f>
        <v>0</v>
      </c>
      <c r="S626" s="49">
        <f>_xlfn.IFNA(VLOOKUP($I626,'ประกาศราคาZ-Makro'!$A:$K,6,FALSE),0)</f>
        <v>0</v>
      </c>
      <c r="T626" s="47">
        <v>112</v>
      </c>
      <c r="U626" s="59">
        <v>112</v>
      </c>
      <c r="V626" s="50">
        <f t="shared" ref="V626" si="1712">IFERROR(IF(U626=0,0,U626-T626),0)</f>
        <v>0</v>
      </c>
      <c r="W626" s="49">
        <f>_xlfn.IFNA(VLOOKUP($I626,'ประกาศราคาZ-Makro'!$A:$K,7,FALSE),0)</f>
        <v>0</v>
      </c>
      <c r="X626" s="47">
        <v>107</v>
      </c>
      <c r="Y626" s="59">
        <v>0</v>
      </c>
      <c r="Z626" s="50">
        <f t="shared" ref="Z626" si="1713">IFERROR(IF(Y626=0,0,Y626-X626),0)</f>
        <v>0</v>
      </c>
      <c r="AA626" s="49">
        <f>_xlfn.IFNA(VLOOKUP($I626,'ประกาศราคาZ-Makro'!$A:$K,8,FALSE),0)</f>
        <v>0</v>
      </c>
      <c r="AB626" s="47">
        <v>107</v>
      </c>
      <c r="AC626" s="59">
        <v>0</v>
      </c>
      <c r="AD626" s="50">
        <f t="shared" ref="AD626" si="1714">IFERROR(IF(AC626=0,0,AC626-AB626),0)</f>
        <v>0</v>
      </c>
      <c r="AE626" s="49">
        <f>_xlfn.IFNA(VLOOKUP($I626,'ประกาศราคาZ-Makro'!$A:$K,9,FALSE),0)</f>
        <v>0</v>
      </c>
      <c r="AF626" s="47">
        <v>0</v>
      </c>
      <c r="AG626" s="59">
        <v>0</v>
      </c>
      <c r="AH626" s="50">
        <f t="shared" ref="AH626" si="1715">IFERROR(IF(AG626=0,0,AG626-AF626),0)</f>
        <v>0</v>
      </c>
      <c r="AI626" s="49">
        <f>_xlfn.IFNA(VLOOKUP($I626,'ประกาศราคาZ-Makro'!$A:$K,9,FALSE),0)</f>
        <v>0</v>
      </c>
      <c r="AJ626" s="47"/>
      <c r="AK626" s="59"/>
      <c r="AL626" s="50">
        <f t="shared" ref="AL626" si="1716">IFERROR(IF(AK626=0,0,AK626-AJ626),0)</f>
        <v>0</v>
      </c>
      <c r="AM626" s="49">
        <f>_xlfn.IFNA(VLOOKUP($I626,'ประกาศราคาZ-Makro'!$A:$K,10,FALSE),0)</f>
        <v>0</v>
      </c>
      <c r="AN626" s="47">
        <v>0</v>
      </c>
      <c r="AO626" s="36">
        <v>0</v>
      </c>
      <c r="AP626" s="72">
        <f t="shared" ref="AP626" si="1717">IFERROR(IF(AO626=0,0,AO626-AN626),0)</f>
        <v>0</v>
      </c>
      <c r="AQ626" s="49">
        <f>_xlfn.IFNA(VLOOKUP($I626,'ประกาศราคาZ-Makro'!$A:$K,11,FALSE),0)</f>
        <v>0</v>
      </c>
      <c r="AR626" s="47">
        <v>0</v>
      </c>
      <c r="AS626" s="59">
        <v>0</v>
      </c>
      <c r="AT626" s="50">
        <f t="shared" ref="AT626" si="1718">IFERROR(IF(AS626=0,0,AS626-AR626),0)</f>
        <v>0</v>
      </c>
      <c r="AU626" s="49">
        <f>_xlfn.IFNA(VLOOKUP($I626,'ประกาศราคาZ-Makro'!$A:$L,12,FALSE),0)</f>
        <v>0</v>
      </c>
      <c r="AV626" s="47">
        <v>112</v>
      </c>
      <c r="AW626" s="59">
        <v>112</v>
      </c>
      <c r="AX626" s="50">
        <f t="shared" ref="AX626" si="1719">IFERROR(IF(AW626=0,0,AW626-AV626),0)</f>
        <v>0</v>
      </c>
      <c r="AY626" s="49">
        <f>_xlfn.IFNA(VLOOKUP($I626,'ประกาศราคาZ-Makro'!$A:$M,13,FALSE),0)</f>
        <v>0</v>
      </c>
      <c r="AZ626" s="47">
        <v>112</v>
      </c>
      <c r="BA626" s="59">
        <v>112</v>
      </c>
      <c r="BB626" s="50">
        <f t="shared" ref="BB626" si="1720">IFERROR(IF(BA626=0,0,BA626-AZ626),0)</f>
        <v>0</v>
      </c>
      <c r="BC626" s="76"/>
      <c r="BD626" s="2"/>
    </row>
    <row r="627" spans="1:56" x14ac:dyDescent="0.4">
      <c r="A627" s="2" t="s">
        <v>1058</v>
      </c>
      <c r="B627" s="2" t="s">
        <v>1035</v>
      </c>
      <c r="C627" s="2" t="s">
        <v>1049</v>
      </c>
      <c r="D627" s="2" t="s">
        <v>1064</v>
      </c>
      <c r="E627" s="45" t="s">
        <v>640</v>
      </c>
      <c r="F627" s="46"/>
      <c r="G627" s="42" t="s">
        <v>641</v>
      </c>
      <c r="H627" s="48" t="s">
        <v>43</v>
      </c>
      <c r="I627" s="35"/>
      <c r="J627" s="56">
        <v>0</v>
      </c>
      <c r="K627" s="49">
        <f>_xlfn.IFNA(VLOOKUP($I627,'ประกาศราคาZ-Makro'!$A:$K,4,FALSE),0)</f>
        <v>0</v>
      </c>
      <c r="L627" s="47">
        <v>53</v>
      </c>
      <c r="M627" s="36">
        <v>53</v>
      </c>
      <c r="N627" s="50">
        <f t="shared" si="1685"/>
        <v>0</v>
      </c>
      <c r="O627" s="49">
        <f>_xlfn.IFNA(VLOOKUP($I627,'ประกาศราคาZ-Makro'!$A:$K,5,FALSE),0)</f>
        <v>0</v>
      </c>
      <c r="P627" s="47">
        <v>53</v>
      </c>
      <c r="Q627" s="36">
        <v>53</v>
      </c>
      <c r="R627" s="50">
        <f t="shared" si="1636"/>
        <v>0</v>
      </c>
      <c r="S627" s="49">
        <f>_xlfn.IFNA(VLOOKUP($I627,'ประกาศราคาZ-Makro'!$A:$K,6,FALSE),0)</f>
        <v>0</v>
      </c>
      <c r="T627" s="47">
        <v>53</v>
      </c>
      <c r="U627" s="36">
        <v>53</v>
      </c>
      <c r="V627" s="50">
        <f t="shared" si="1639"/>
        <v>0</v>
      </c>
      <c r="W627" s="49">
        <f>_xlfn.IFNA(VLOOKUP($I627,'ประกาศราคาZ-Makro'!$A:$K,7,FALSE),0)</f>
        <v>0</v>
      </c>
      <c r="X627" s="47">
        <v>0</v>
      </c>
      <c r="Y627" s="36">
        <v>0</v>
      </c>
      <c r="Z627" s="50">
        <f t="shared" si="1634"/>
        <v>0</v>
      </c>
      <c r="AA627" s="49">
        <f>_xlfn.IFNA(VLOOKUP($I627,'ประกาศราคาZ-Makro'!$A:$K,8,FALSE),0)</f>
        <v>0</v>
      </c>
      <c r="AB627" s="47">
        <v>0</v>
      </c>
      <c r="AC627" s="36">
        <v>0</v>
      </c>
      <c r="AD627" s="50">
        <f t="shared" si="1635"/>
        <v>0</v>
      </c>
      <c r="AE627" s="49">
        <f>_xlfn.IFNA(VLOOKUP($I627,'ประกาศราคาZ-Makro'!$A:$K,9,FALSE),0)</f>
        <v>0</v>
      </c>
      <c r="AF627" s="47">
        <v>13</v>
      </c>
      <c r="AG627" s="36">
        <v>18</v>
      </c>
      <c r="AH627" s="50">
        <f t="shared" si="1637"/>
        <v>5</v>
      </c>
      <c r="AI627" s="49">
        <f>_xlfn.IFNA(VLOOKUP($I627,'ประกาศราคาZ-Makro'!$A:$K,9,FALSE),0)</f>
        <v>0</v>
      </c>
      <c r="AJ627" s="47"/>
      <c r="AK627" s="36"/>
      <c r="AL627" s="50">
        <f t="shared" si="1623"/>
        <v>0</v>
      </c>
      <c r="AM627" s="49">
        <f>_xlfn.IFNA(VLOOKUP($I627,'ประกาศราคาZ-Makro'!$A:$K,10,FALSE),0)</f>
        <v>0</v>
      </c>
      <c r="AN627" s="47">
        <v>27</v>
      </c>
      <c r="AO627" s="36">
        <v>27</v>
      </c>
      <c r="AP627" s="72">
        <f t="shared" si="1687"/>
        <v>0</v>
      </c>
      <c r="AQ627" s="49">
        <f>_xlfn.IFNA(VLOOKUP($I627,'ประกาศราคาZ-Makro'!$A:$K,11,FALSE),0)</f>
        <v>0</v>
      </c>
      <c r="AR627" s="47">
        <v>0</v>
      </c>
      <c r="AS627" s="36">
        <v>0</v>
      </c>
      <c r="AT627" s="50">
        <f t="shared" si="1638"/>
        <v>0</v>
      </c>
      <c r="AU627" s="49">
        <f>_xlfn.IFNA(VLOOKUP($I627,'ประกาศราคาZ-Makro'!$A:$L,12,FALSE),0)</f>
        <v>0</v>
      </c>
      <c r="AV627" s="47">
        <v>53</v>
      </c>
      <c r="AW627" s="36">
        <v>53</v>
      </c>
      <c r="AX627" s="50">
        <f t="shared" si="1686"/>
        <v>0</v>
      </c>
      <c r="AY627" s="49">
        <f>_xlfn.IFNA(VLOOKUP($I627,'ประกาศราคาZ-Makro'!$A:$M,13,FALSE),0)</f>
        <v>0</v>
      </c>
      <c r="AZ627" s="47">
        <v>53</v>
      </c>
      <c r="BA627" s="36">
        <v>53</v>
      </c>
      <c r="BB627" s="50">
        <f t="shared" si="1601"/>
        <v>0</v>
      </c>
      <c r="BC627" s="76"/>
      <c r="BD627" s="2"/>
    </row>
    <row r="628" spans="1:56" x14ac:dyDescent="0.4">
      <c r="A628" s="2" t="s">
        <v>1058</v>
      </c>
      <c r="B628" s="2" t="s">
        <v>1035</v>
      </c>
      <c r="C628" s="2" t="s">
        <v>1049</v>
      </c>
      <c r="D628" s="2" t="s">
        <v>1064</v>
      </c>
      <c r="E628" s="45" t="s">
        <v>756</v>
      </c>
      <c r="F628" s="46"/>
      <c r="G628" s="42" t="s">
        <v>757</v>
      </c>
      <c r="H628" s="48" t="s">
        <v>43</v>
      </c>
      <c r="I628" s="35"/>
      <c r="J628" s="56">
        <v>0</v>
      </c>
      <c r="K628" s="49">
        <f>_xlfn.IFNA(VLOOKUP($I628,'ประกาศราคาZ-Makro'!$A:$K,4,FALSE),0)</f>
        <v>0</v>
      </c>
      <c r="L628" s="47">
        <v>53</v>
      </c>
      <c r="M628" s="63">
        <v>53</v>
      </c>
      <c r="N628" s="50">
        <f t="shared" si="1685"/>
        <v>0</v>
      </c>
      <c r="O628" s="49">
        <f>_xlfn.IFNA(VLOOKUP($I628,'ประกาศราคาZ-Makro'!$A:$K,5,FALSE),0)</f>
        <v>0</v>
      </c>
      <c r="P628" s="47">
        <v>53</v>
      </c>
      <c r="Q628" s="63">
        <v>53</v>
      </c>
      <c r="R628" s="50">
        <f t="shared" si="1636"/>
        <v>0</v>
      </c>
      <c r="S628" s="49">
        <f>_xlfn.IFNA(VLOOKUP($I628,'ประกาศราคาZ-Makro'!$A:$K,6,FALSE),0)</f>
        <v>0</v>
      </c>
      <c r="T628" s="47">
        <v>53</v>
      </c>
      <c r="U628" s="63">
        <v>53</v>
      </c>
      <c r="V628" s="50">
        <f t="shared" si="1639"/>
        <v>0</v>
      </c>
      <c r="W628" s="49">
        <f>_xlfn.IFNA(VLOOKUP($I628,'ประกาศราคาZ-Makro'!$A:$K,7,FALSE),0)</f>
        <v>0</v>
      </c>
      <c r="X628" s="47">
        <v>0</v>
      </c>
      <c r="Y628" s="63">
        <v>0</v>
      </c>
      <c r="Z628" s="50">
        <f t="shared" si="1634"/>
        <v>0</v>
      </c>
      <c r="AA628" s="49">
        <f>_xlfn.IFNA(VLOOKUP($I628,'ประกาศราคาZ-Makro'!$A:$K,8,FALSE),0)</f>
        <v>0</v>
      </c>
      <c r="AB628" s="47">
        <v>0</v>
      </c>
      <c r="AC628" s="63">
        <v>0</v>
      </c>
      <c r="AD628" s="50">
        <f t="shared" si="1635"/>
        <v>0</v>
      </c>
      <c r="AE628" s="49">
        <f>_xlfn.IFNA(VLOOKUP($I628,'ประกาศราคาZ-Makro'!$A:$K,9,FALSE),0)</f>
        <v>0</v>
      </c>
      <c r="AF628" s="47">
        <v>0</v>
      </c>
      <c r="AG628" s="63">
        <v>0</v>
      </c>
      <c r="AH628" s="50">
        <f t="shared" si="1637"/>
        <v>0</v>
      </c>
      <c r="AI628" s="49">
        <f>_xlfn.IFNA(VLOOKUP($I628,'ประกาศราคาZ-Makro'!$A:$K,9,FALSE),0)</f>
        <v>0</v>
      </c>
      <c r="AJ628" s="47"/>
      <c r="AK628" s="63"/>
      <c r="AL628" s="50">
        <f t="shared" si="1623"/>
        <v>0</v>
      </c>
      <c r="AM628" s="49">
        <f>_xlfn.IFNA(VLOOKUP($I628,'ประกาศราคาZ-Makro'!$A:$K,10,FALSE),0)</f>
        <v>0</v>
      </c>
      <c r="AN628" s="47">
        <v>0</v>
      </c>
      <c r="AO628" s="36">
        <v>0</v>
      </c>
      <c r="AP628" s="72">
        <f t="shared" si="1687"/>
        <v>0</v>
      </c>
      <c r="AQ628" s="49">
        <f>_xlfn.IFNA(VLOOKUP($I628,'ประกาศราคาZ-Makro'!$A:$K,11,FALSE),0)</f>
        <v>0</v>
      </c>
      <c r="AR628" s="47">
        <v>0</v>
      </c>
      <c r="AS628" s="63">
        <v>0</v>
      </c>
      <c r="AT628" s="50">
        <f t="shared" si="1638"/>
        <v>0</v>
      </c>
      <c r="AU628" s="49">
        <f>_xlfn.IFNA(VLOOKUP($I628,'ประกาศราคาZ-Makro'!$A:$L,12,FALSE),0)</f>
        <v>0</v>
      </c>
      <c r="AV628" s="47">
        <v>53</v>
      </c>
      <c r="AW628" s="63">
        <v>53</v>
      </c>
      <c r="AX628" s="50">
        <f t="shared" si="1686"/>
        <v>0</v>
      </c>
      <c r="AY628" s="49">
        <f>_xlfn.IFNA(VLOOKUP($I628,'ประกาศราคาZ-Makro'!$A:$M,13,FALSE),0)</f>
        <v>0</v>
      </c>
      <c r="AZ628" s="47">
        <v>53</v>
      </c>
      <c r="BA628" s="63">
        <v>53</v>
      </c>
      <c r="BB628" s="50">
        <f t="shared" si="1601"/>
        <v>0</v>
      </c>
      <c r="BC628" s="76"/>
      <c r="BD628" s="2"/>
    </row>
    <row r="629" spans="1:56" x14ac:dyDescent="0.4">
      <c r="A629" s="2" t="s">
        <v>1058</v>
      </c>
      <c r="B629" s="2" t="s">
        <v>1035</v>
      </c>
      <c r="C629" s="2" t="s">
        <v>1049</v>
      </c>
      <c r="D629" s="2" t="s">
        <v>1061</v>
      </c>
      <c r="E629" s="45" t="s">
        <v>634</v>
      </c>
      <c r="F629" s="46"/>
      <c r="G629" s="42" t="s">
        <v>635</v>
      </c>
      <c r="H629" s="48" t="s">
        <v>43</v>
      </c>
      <c r="I629" s="35"/>
      <c r="J629" s="56">
        <v>0</v>
      </c>
      <c r="K629" s="49">
        <f>_xlfn.IFNA(VLOOKUP($I629,'ประกาศราคาZ-Makro'!$A:$K,4,FALSE),0)</f>
        <v>0</v>
      </c>
      <c r="L629" s="47">
        <v>3</v>
      </c>
      <c r="M629" s="36">
        <v>3</v>
      </c>
      <c r="N629" s="72">
        <f t="shared" si="1685"/>
        <v>0</v>
      </c>
      <c r="O629" s="49">
        <f>_xlfn.IFNA(VLOOKUP($I629,'ประกาศราคาZ-Makro'!$A:$K,5,FALSE),0)</f>
        <v>0</v>
      </c>
      <c r="P629" s="47">
        <v>3</v>
      </c>
      <c r="Q629" s="36">
        <v>3</v>
      </c>
      <c r="R629" s="50">
        <f t="shared" si="1636"/>
        <v>0</v>
      </c>
      <c r="S629" s="49">
        <f>_xlfn.IFNA(VLOOKUP($I629,'ประกาศราคาZ-Makro'!$A:$K,6,FALSE),0)</f>
        <v>0</v>
      </c>
      <c r="T629" s="47">
        <v>3</v>
      </c>
      <c r="U629" s="36">
        <v>3</v>
      </c>
      <c r="V629" s="72">
        <f t="shared" si="1639"/>
        <v>0</v>
      </c>
      <c r="W629" s="49">
        <f>_xlfn.IFNA(VLOOKUP($I629,'ประกาศราคาZ-Makro'!$A:$K,7,FALSE),0)</f>
        <v>0</v>
      </c>
      <c r="X629" s="47">
        <v>1</v>
      </c>
      <c r="Y629" s="36">
        <v>0</v>
      </c>
      <c r="Z629" s="50">
        <f t="shared" si="1634"/>
        <v>0</v>
      </c>
      <c r="AA629" s="49">
        <f>_xlfn.IFNA(VLOOKUP($I629,'ประกาศราคาZ-Makro'!$A:$K,8,FALSE),0)</f>
        <v>0</v>
      </c>
      <c r="AB629" s="47">
        <v>1</v>
      </c>
      <c r="AC629" s="36">
        <v>0</v>
      </c>
      <c r="AD629" s="50">
        <f t="shared" si="1635"/>
        <v>0</v>
      </c>
      <c r="AE629" s="49">
        <f>_xlfn.IFNA(VLOOKUP($I629,'ประกาศราคาZ-Makro'!$A:$K,9,FALSE),0)</f>
        <v>0</v>
      </c>
      <c r="AF629" s="47">
        <v>10</v>
      </c>
      <c r="AG629" s="36">
        <v>12</v>
      </c>
      <c r="AH629" s="50">
        <f t="shared" si="1637"/>
        <v>2</v>
      </c>
      <c r="AI629" s="49">
        <f>_xlfn.IFNA(VLOOKUP($I629,'ประกาศราคาZ-Makro'!$A:$K,9,FALSE),0)</f>
        <v>0</v>
      </c>
      <c r="AJ629" s="47"/>
      <c r="AK629" s="36"/>
      <c r="AL629" s="50">
        <f t="shared" si="1623"/>
        <v>0</v>
      </c>
      <c r="AM629" s="49">
        <f>_xlfn.IFNA(VLOOKUP($I629,'ประกาศราคาZ-Makro'!$A:$K,10,FALSE),0)</f>
        <v>0</v>
      </c>
      <c r="AN629" s="47">
        <v>13</v>
      </c>
      <c r="AO629" s="36">
        <v>13</v>
      </c>
      <c r="AP629" s="72">
        <f t="shared" si="1687"/>
        <v>0</v>
      </c>
      <c r="AQ629" s="49">
        <f>_xlfn.IFNA(VLOOKUP($I629,'ประกาศราคาZ-Makro'!$A:$K,11,FALSE),0)</f>
        <v>0</v>
      </c>
      <c r="AR629" s="47">
        <v>0</v>
      </c>
      <c r="AS629" s="36">
        <v>0</v>
      </c>
      <c r="AT629" s="50">
        <f t="shared" si="1638"/>
        <v>0</v>
      </c>
      <c r="AU629" s="49">
        <f>_xlfn.IFNA(VLOOKUP($I629,'ประกาศราคาZ-Makro'!$A:$L,12,FALSE),0)</f>
        <v>0</v>
      </c>
      <c r="AV629" s="47">
        <v>3</v>
      </c>
      <c r="AW629" s="36">
        <v>3</v>
      </c>
      <c r="AX629" s="50">
        <f t="shared" si="1686"/>
        <v>0</v>
      </c>
      <c r="AY629" s="49">
        <f>_xlfn.IFNA(VLOOKUP($I629,'ประกาศราคาZ-Makro'!$A:$M,13,FALSE),0)</f>
        <v>0</v>
      </c>
      <c r="AZ629" s="47">
        <v>3</v>
      </c>
      <c r="BA629" s="36">
        <v>3</v>
      </c>
      <c r="BB629" s="50">
        <f t="shared" si="1601"/>
        <v>0</v>
      </c>
      <c r="BC629" s="76"/>
      <c r="BD629" s="2"/>
    </row>
    <row r="630" spans="1:56" x14ac:dyDescent="0.4">
      <c r="A630" s="2" t="s">
        <v>1058</v>
      </c>
      <c r="B630" s="2" t="s">
        <v>1035</v>
      </c>
      <c r="C630" s="2" t="s">
        <v>1049</v>
      </c>
      <c r="D630" s="2" t="s">
        <v>1061</v>
      </c>
      <c r="E630" s="45" t="s">
        <v>772</v>
      </c>
      <c r="F630" s="46"/>
      <c r="G630" s="42" t="s">
        <v>773</v>
      </c>
      <c r="H630" s="48" t="s">
        <v>43</v>
      </c>
      <c r="I630" s="35"/>
      <c r="J630" s="56">
        <v>0</v>
      </c>
      <c r="K630" s="49">
        <f>_xlfn.IFNA(VLOOKUP($I630,'ประกาศราคาZ-Makro'!$A:$K,4,FALSE),0)</f>
        <v>0</v>
      </c>
      <c r="L630" s="47">
        <v>3</v>
      </c>
      <c r="M630" s="36">
        <v>3</v>
      </c>
      <c r="N630" s="50">
        <f t="shared" si="1685"/>
        <v>0</v>
      </c>
      <c r="O630" s="49">
        <f>_xlfn.IFNA(VLOOKUP($I630,'ประกาศราคาZ-Makro'!$A:$K,5,FALSE),0)</f>
        <v>0</v>
      </c>
      <c r="P630" s="47">
        <v>3</v>
      </c>
      <c r="Q630" s="36">
        <v>3</v>
      </c>
      <c r="R630" s="50">
        <f t="shared" si="1636"/>
        <v>0</v>
      </c>
      <c r="S630" s="49">
        <f>_xlfn.IFNA(VLOOKUP($I630,'ประกาศราคาZ-Makro'!$A:$K,6,FALSE),0)</f>
        <v>0</v>
      </c>
      <c r="T630" s="47">
        <v>3</v>
      </c>
      <c r="U630" s="36">
        <v>3</v>
      </c>
      <c r="V630" s="50">
        <f t="shared" si="1639"/>
        <v>0</v>
      </c>
      <c r="W630" s="49">
        <f>_xlfn.IFNA(VLOOKUP($I630,'ประกาศราคาZ-Makro'!$A:$K,7,FALSE),0)</f>
        <v>0</v>
      </c>
      <c r="X630" s="47">
        <v>0</v>
      </c>
      <c r="Y630" s="36">
        <v>0</v>
      </c>
      <c r="Z630" s="50">
        <f t="shared" si="1634"/>
        <v>0</v>
      </c>
      <c r="AA630" s="49">
        <f>_xlfn.IFNA(VLOOKUP($I630,'ประกาศราคาZ-Makro'!$A:$K,8,FALSE),0)</f>
        <v>0</v>
      </c>
      <c r="AB630" s="47">
        <v>0</v>
      </c>
      <c r="AC630" s="36">
        <v>0</v>
      </c>
      <c r="AD630" s="50">
        <f t="shared" si="1635"/>
        <v>0</v>
      </c>
      <c r="AE630" s="49">
        <f>_xlfn.IFNA(VLOOKUP($I630,'ประกาศราคาZ-Makro'!$A:$K,9,FALSE),0)</f>
        <v>0</v>
      </c>
      <c r="AF630" s="47">
        <v>0</v>
      </c>
      <c r="AG630" s="36">
        <v>0</v>
      </c>
      <c r="AH630" s="50">
        <f t="shared" si="1637"/>
        <v>0</v>
      </c>
      <c r="AI630" s="49">
        <f>_xlfn.IFNA(VLOOKUP($I630,'ประกาศราคาZ-Makro'!$A:$K,9,FALSE),0)</f>
        <v>0</v>
      </c>
      <c r="AJ630" s="47"/>
      <c r="AK630" s="36"/>
      <c r="AL630" s="50">
        <f t="shared" si="1623"/>
        <v>0</v>
      </c>
      <c r="AM630" s="49">
        <f>_xlfn.IFNA(VLOOKUP($I630,'ประกาศราคาZ-Makro'!$A:$K,10,FALSE),0)</f>
        <v>0</v>
      </c>
      <c r="AN630" s="47">
        <v>0</v>
      </c>
      <c r="AO630" s="36">
        <v>0</v>
      </c>
      <c r="AP630" s="72">
        <f t="shared" si="1687"/>
        <v>0</v>
      </c>
      <c r="AQ630" s="49">
        <f>_xlfn.IFNA(VLOOKUP($I630,'ประกาศราคาZ-Makro'!$A:$K,11,FALSE),0)</f>
        <v>0</v>
      </c>
      <c r="AR630" s="47">
        <v>0</v>
      </c>
      <c r="AS630" s="36">
        <v>0</v>
      </c>
      <c r="AT630" s="50">
        <f t="shared" si="1638"/>
        <v>0</v>
      </c>
      <c r="AU630" s="49">
        <f>_xlfn.IFNA(VLOOKUP($I630,'ประกาศราคาZ-Makro'!$A:$L,12,FALSE),0)</f>
        <v>0</v>
      </c>
      <c r="AV630" s="47">
        <v>3</v>
      </c>
      <c r="AW630" s="36">
        <v>3</v>
      </c>
      <c r="AX630" s="50">
        <f t="shared" si="1686"/>
        <v>0</v>
      </c>
      <c r="AY630" s="49">
        <f>_xlfn.IFNA(VLOOKUP($I630,'ประกาศราคาZ-Makro'!$A:$M,13,FALSE),0)</f>
        <v>0</v>
      </c>
      <c r="AZ630" s="47">
        <v>3</v>
      </c>
      <c r="BA630" s="36">
        <v>3</v>
      </c>
      <c r="BB630" s="50">
        <f t="shared" si="1601"/>
        <v>0</v>
      </c>
      <c r="BC630" s="76"/>
      <c r="BD630" s="2"/>
    </row>
    <row r="631" spans="1:56" x14ac:dyDescent="0.4">
      <c r="A631" s="2" t="s">
        <v>1058</v>
      </c>
      <c r="B631" s="2" t="s">
        <v>1035</v>
      </c>
      <c r="C631" s="2" t="s">
        <v>1049</v>
      </c>
      <c r="D631" s="2" t="s">
        <v>1062</v>
      </c>
      <c r="E631" s="45" t="s">
        <v>632</v>
      </c>
      <c r="F631" s="46"/>
      <c r="G631" s="42" t="s">
        <v>633</v>
      </c>
      <c r="H631" s="48" t="s">
        <v>43</v>
      </c>
      <c r="I631" s="35"/>
      <c r="J631" s="56">
        <v>0</v>
      </c>
      <c r="K631" s="49">
        <f>_xlfn.IFNA(VLOOKUP($I631,'ประกาศราคาZ-Makro'!$A:$K,4,FALSE),0)</f>
        <v>0</v>
      </c>
      <c r="L631" s="47">
        <v>3</v>
      </c>
      <c r="M631" s="36">
        <v>3</v>
      </c>
      <c r="N631" s="72">
        <f t="shared" si="1685"/>
        <v>0</v>
      </c>
      <c r="O631" s="49">
        <f>_xlfn.IFNA(VLOOKUP($I631,'ประกาศราคาZ-Makro'!$A:$K,5,FALSE),0)</f>
        <v>0</v>
      </c>
      <c r="P631" s="47">
        <v>3</v>
      </c>
      <c r="Q631" s="59">
        <v>3</v>
      </c>
      <c r="R631" s="50">
        <f t="shared" si="1636"/>
        <v>0</v>
      </c>
      <c r="S631" s="49">
        <f>_xlfn.IFNA(VLOOKUP($I631,'ประกาศราคาZ-Makro'!$A:$K,6,FALSE),0)</f>
        <v>0</v>
      </c>
      <c r="T631" s="47">
        <v>3</v>
      </c>
      <c r="U631" s="36">
        <v>3</v>
      </c>
      <c r="V631" s="72">
        <f t="shared" si="1639"/>
        <v>0</v>
      </c>
      <c r="W631" s="49">
        <f>_xlfn.IFNA(VLOOKUP($I631,'ประกาศราคาZ-Makro'!$A:$K,7,FALSE),0)</f>
        <v>0</v>
      </c>
      <c r="X631" s="47">
        <v>2</v>
      </c>
      <c r="Y631" s="59">
        <v>0</v>
      </c>
      <c r="Z631" s="50">
        <f t="shared" si="1634"/>
        <v>0</v>
      </c>
      <c r="AA631" s="49">
        <f>_xlfn.IFNA(VLOOKUP($I631,'ประกาศราคาZ-Makro'!$A:$K,8,FALSE),0)</f>
        <v>0</v>
      </c>
      <c r="AB631" s="47">
        <v>2</v>
      </c>
      <c r="AC631" s="59">
        <v>0</v>
      </c>
      <c r="AD631" s="50">
        <f t="shared" si="1635"/>
        <v>0</v>
      </c>
      <c r="AE631" s="49">
        <f>_xlfn.IFNA(VLOOKUP($I631,'ประกาศราคาZ-Makro'!$A:$K,9,FALSE),0)</f>
        <v>0</v>
      </c>
      <c r="AF631" s="47">
        <v>0.25</v>
      </c>
      <c r="AG631" s="59">
        <v>0.25</v>
      </c>
      <c r="AH631" s="50">
        <f t="shared" si="1637"/>
        <v>0</v>
      </c>
      <c r="AI631" s="49">
        <f>_xlfn.IFNA(VLOOKUP($I631,'ประกาศราคาZ-Makro'!$A:$K,9,FALSE),0)</f>
        <v>0</v>
      </c>
      <c r="AJ631" s="47"/>
      <c r="AK631" s="59"/>
      <c r="AL631" s="50">
        <f t="shared" si="1623"/>
        <v>0</v>
      </c>
      <c r="AM631" s="49">
        <f>_xlfn.IFNA(VLOOKUP($I631,'ประกาศราคาZ-Makro'!$A:$K,10,FALSE),0)</f>
        <v>0</v>
      </c>
      <c r="AN631" s="47">
        <v>8</v>
      </c>
      <c r="AO631" s="36">
        <v>8</v>
      </c>
      <c r="AP631" s="72">
        <f t="shared" si="1687"/>
        <v>0</v>
      </c>
      <c r="AQ631" s="49">
        <f>_xlfn.IFNA(VLOOKUP($I631,'ประกาศราคาZ-Makro'!$A:$K,11,FALSE),0)</f>
        <v>0</v>
      </c>
      <c r="AR631" s="47">
        <v>0</v>
      </c>
      <c r="AS631" s="59">
        <v>0</v>
      </c>
      <c r="AT631" s="50">
        <f t="shared" si="1638"/>
        <v>0</v>
      </c>
      <c r="AU631" s="49">
        <f>_xlfn.IFNA(VLOOKUP($I631,'ประกาศราคาZ-Makro'!$A:$L,12,FALSE),0)</f>
        <v>0</v>
      </c>
      <c r="AV631" s="47">
        <v>3</v>
      </c>
      <c r="AW631" s="36">
        <v>3</v>
      </c>
      <c r="AX631" s="50">
        <f t="shared" si="1686"/>
        <v>0</v>
      </c>
      <c r="AY631" s="49">
        <f>_xlfn.IFNA(VLOOKUP($I631,'ประกาศราคาZ-Makro'!$A:$M,13,FALSE),0)</f>
        <v>0</v>
      </c>
      <c r="AZ631" s="47">
        <v>3</v>
      </c>
      <c r="BA631" s="36">
        <v>3</v>
      </c>
      <c r="BB631" s="50">
        <f t="shared" si="1601"/>
        <v>0</v>
      </c>
      <c r="BC631" s="76"/>
      <c r="BD631" s="2"/>
    </row>
    <row r="632" spans="1:56" x14ac:dyDescent="0.4">
      <c r="A632" s="2" t="s">
        <v>1058</v>
      </c>
      <c r="B632" s="2" t="s">
        <v>1035</v>
      </c>
      <c r="C632" s="2" t="s">
        <v>1049</v>
      </c>
      <c r="D632" s="2" t="s">
        <v>1062</v>
      </c>
      <c r="E632" s="45" t="s">
        <v>746</v>
      </c>
      <c r="F632" s="46"/>
      <c r="G632" s="42" t="s">
        <v>747</v>
      </c>
      <c r="H632" s="48" t="s">
        <v>43</v>
      </c>
      <c r="I632" s="35"/>
      <c r="J632" s="56">
        <v>0</v>
      </c>
      <c r="K632" s="49">
        <f>_xlfn.IFNA(VLOOKUP($I632,'ประกาศราคาZ-Makro'!$A:$K,4,FALSE),0)</f>
        <v>0</v>
      </c>
      <c r="L632" s="47">
        <v>3</v>
      </c>
      <c r="M632" s="36">
        <v>3</v>
      </c>
      <c r="N632" s="72">
        <f t="shared" si="1685"/>
        <v>0</v>
      </c>
      <c r="O632" s="49">
        <f>_xlfn.IFNA(VLOOKUP($I632,'ประกาศราคาZ-Makro'!$A:$K,5,FALSE),0)</f>
        <v>0</v>
      </c>
      <c r="P632" s="47">
        <v>3</v>
      </c>
      <c r="Q632" s="63">
        <v>3</v>
      </c>
      <c r="R632" s="50">
        <f t="shared" si="1636"/>
        <v>0</v>
      </c>
      <c r="S632" s="49">
        <f>_xlfn.IFNA(VLOOKUP($I632,'ประกาศราคาZ-Makro'!$A:$K,6,FALSE),0)</f>
        <v>0</v>
      </c>
      <c r="T632" s="47">
        <v>3</v>
      </c>
      <c r="U632" s="36">
        <v>3</v>
      </c>
      <c r="V632" s="72">
        <f t="shared" si="1639"/>
        <v>0</v>
      </c>
      <c r="W632" s="49">
        <f>_xlfn.IFNA(VLOOKUP($I632,'ประกาศราคาZ-Makro'!$A:$K,7,FALSE),0)</f>
        <v>0</v>
      </c>
      <c r="X632" s="47">
        <v>0</v>
      </c>
      <c r="Y632" s="63">
        <v>0</v>
      </c>
      <c r="Z632" s="50">
        <f t="shared" si="1634"/>
        <v>0</v>
      </c>
      <c r="AA632" s="49">
        <f>_xlfn.IFNA(VLOOKUP($I632,'ประกาศราคาZ-Makro'!$A:$K,8,FALSE),0)</f>
        <v>0</v>
      </c>
      <c r="AB632" s="47">
        <v>0</v>
      </c>
      <c r="AC632" s="63">
        <v>0</v>
      </c>
      <c r="AD632" s="50">
        <f t="shared" si="1635"/>
        <v>0</v>
      </c>
      <c r="AE632" s="49">
        <f>_xlfn.IFNA(VLOOKUP($I632,'ประกาศราคาZ-Makro'!$A:$K,9,FALSE),0)</f>
        <v>0</v>
      </c>
      <c r="AF632" s="47">
        <v>0</v>
      </c>
      <c r="AG632" s="63">
        <v>0</v>
      </c>
      <c r="AH632" s="50">
        <f t="shared" si="1637"/>
        <v>0</v>
      </c>
      <c r="AI632" s="49">
        <f>_xlfn.IFNA(VLOOKUP($I632,'ประกาศราคาZ-Makro'!$A:$K,9,FALSE),0)</f>
        <v>0</v>
      </c>
      <c r="AJ632" s="47"/>
      <c r="AK632" s="63"/>
      <c r="AL632" s="50">
        <f t="shared" si="1623"/>
        <v>0</v>
      </c>
      <c r="AM632" s="49">
        <f>_xlfn.IFNA(VLOOKUP($I632,'ประกาศราคาZ-Makro'!$A:$K,10,FALSE),0)</f>
        <v>0</v>
      </c>
      <c r="AN632" s="47">
        <v>0</v>
      </c>
      <c r="AO632" s="36">
        <v>0</v>
      </c>
      <c r="AP632" s="72">
        <f t="shared" si="1687"/>
        <v>0</v>
      </c>
      <c r="AQ632" s="49">
        <f>_xlfn.IFNA(VLOOKUP($I632,'ประกาศราคาZ-Makro'!$A:$K,11,FALSE),0)</f>
        <v>0</v>
      </c>
      <c r="AR632" s="47">
        <v>0</v>
      </c>
      <c r="AS632" s="63">
        <v>0</v>
      </c>
      <c r="AT632" s="50">
        <f t="shared" si="1638"/>
        <v>0</v>
      </c>
      <c r="AU632" s="49">
        <f>_xlfn.IFNA(VLOOKUP($I632,'ประกาศราคาZ-Makro'!$A:$L,12,FALSE),0)</f>
        <v>0</v>
      </c>
      <c r="AV632" s="47">
        <v>3</v>
      </c>
      <c r="AW632" s="36">
        <v>3</v>
      </c>
      <c r="AX632" s="50">
        <f t="shared" si="1686"/>
        <v>0</v>
      </c>
      <c r="AY632" s="49">
        <f>_xlfn.IFNA(VLOOKUP($I632,'ประกาศราคาZ-Makro'!$A:$M,13,FALSE),0)</f>
        <v>0</v>
      </c>
      <c r="AZ632" s="47">
        <v>3</v>
      </c>
      <c r="BA632" s="36">
        <v>3</v>
      </c>
      <c r="BB632" s="50">
        <f t="shared" si="1601"/>
        <v>0</v>
      </c>
      <c r="BC632" s="76"/>
      <c r="BD632" s="2"/>
    </row>
    <row r="633" spans="1:56" x14ac:dyDescent="0.4">
      <c r="A633" s="2" t="s">
        <v>1058</v>
      </c>
      <c r="B633" s="2" t="s">
        <v>1035</v>
      </c>
      <c r="C633" s="2" t="s">
        <v>1049</v>
      </c>
      <c r="D633" s="2" t="s">
        <v>1063</v>
      </c>
      <c r="E633" s="45" t="s">
        <v>636</v>
      </c>
      <c r="F633" s="46"/>
      <c r="G633" s="42" t="s">
        <v>637</v>
      </c>
      <c r="H633" s="48" t="s">
        <v>43</v>
      </c>
      <c r="I633" s="35"/>
      <c r="J633" s="56">
        <v>0</v>
      </c>
      <c r="K633" s="49">
        <f>_xlfn.IFNA(VLOOKUP($I633,'ประกาศราคาZ-Makro'!$A:$K,4,FALSE),0)</f>
        <v>0</v>
      </c>
      <c r="L633" s="47">
        <v>3</v>
      </c>
      <c r="M633" s="36">
        <v>3</v>
      </c>
      <c r="N633" s="72">
        <f t="shared" si="1685"/>
        <v>0</v>
      </c>
      <c r="O633" s="49">
        <f>_xlfn.IFNA(VLOOKUP($I633,'ประกาศราคาZ-Makro'!$A:$K,5,FALSE),0)</f>
        <v>0</v>
      </c>
      <c r="P633" s="47">
        <v>3</v>
      </c>
      <c r="Q633" s="36">
        <v>3</v>
      </c>
      <c r="R633" s="50">
        <f t="shared" si="1636"/>
        <v>0</v>
      </c>
      <c r="S633" s="49">
        <f>_xlfn.IFNA(VLOOKUP($I633,'ประกาศราคาZ-Makro'!$A:$K,6,FALSE),0)</f>
        <v>0</v>
      </c>
      <c r="T633" s="47">
        <v>3</v>
      </c>
      <c r="U633" s="36">
        <v>3</v>
      </c>
      <c r="V633" s="72">
        <f t="shared" si="1639"/>
        <v>0</v>
      </c>
      <c r="W633" s="49">
        <f>_xlfn.IFNA(VLOOKUP($I633,'ประกาศราคาZ-Makro'!$A:$K,7,FALSE),0)</f>
        <v>0</v>
      </c>
      <c r="X633" s="47">
        <v>2</v>
      </c>
      <c r="Y633" s="36">
        <v>0</v>
      </c>
      <c r="Z633" s="50">
        <f t="shared" si="1634"/>
        <v>0</v>
      </c>
      <c r="AA633" s="49">
        <f>_xlfn.IFNA(VLOOKUP($I633,'ประกาศราคาZ-Makro'!$A:$K,8,FALSE),0)</f>
        <v>0</v>
      </c>
      <c r="AB633" s="47">
        <v>2</v>
      </c>
      <c r="AC633" s="36">
        <v>0</v>
      </c>
      <c r="AD633" s="50">
        <f t="shared" si="1635"/>
        <v>0</v>
      </c>
      <c r="AE633" s="49">
        <f>_xlfn.IFNA(VLOOKUP($I633,'ประกาศราคาZ-Makro'!$A:$K,9,FALSE),0)</f>
        <v>0</v>
      </c>
      <c r="AF633" s="47">
        <v>0.25</v>
      </c>
      <c r="AG633" s="36">
        <v>0.25</v>
      </c>
      <c r="AH633" s="72">
        <f t="shared" si="1637"/>
        <v>0</v>
      </c>
      <c r="AI633" s="49">
        <f>_xlfn.IFNA(VLOOKUP($I633,'ประกาศราคาZ-Makro'!$A:$K,9,FALSE),0)</f>
        <v>0</v>
      </c>
      <c r="AJ633" s="47"/>
      <c r="AK633" s="36"/>
      <c r="AL633" s="50">
        <f t="shared" si="1623"/>
        <v>0</v>
      </c>
      <c r="AM633" s="49">
        <f>_xlfn.IFNA(VLOOKUP($I633,'ประกาศราคาZ-Makro'!$A:$K,10,FALSE),0)</f>
        <v>0</v>
      </c>
      <c r="AN633" s="47">
        <v>0.5</v>
      </c>
      <c r="AO633" s="36">
        <v>0.5</v>
      </c>
      <c r="AP633" s="72">
        <f t="shared" si="1687"/>
        <v>0</v>
      </c>
      <c r="AQ633" s="49">
        <f>_xlfn.IFNA(VLOOKUP($I633,'ประกาศราคาZ-Makro'!$A:$K,11,FALSE),0)</f>
        <v>0</v>
      </c>
      <c r="AR633" s="47">
        <v>0</v>
      </c>
      <c r="AS633" s="36">
        <v>0</v>
      </c>
      <c r="AT633" s="50">
        <f t="shared" si="1638"/>
        <v>0</v>
      </c>
      <c r="AU633" s="49">
        <f>_xlfn.IFNA(VLOOKUP($I633,'ประกาศราคาZ-Makro'!$A:$L,12,FALSE),0)</f>
        <v>0</v>
      </c>
      <c r="AV633" s="47">
        <v>3</v>
      </c>
      <c r="AW633" s="36">
        <v>3</v>
      </c>
      <c r="AX633" s="50">
        <f t="shared" si="1686"/>
        <v>0</v>
      </c>
      <c r="AY633" s="49">
        <f>_xlfn.IFNA(VLOOKUP($I633,'ประกาศราคาZ-Makro'!$A:$M,13,FALSE),0)</f>
        <v>0</v>
      </c>
      <c r="AZ633" s="47">
        <v>3</v>
      </c>
      <c r="BA633" s="36">
        <v>3</v>
      </c>
      <c r="BB633" s="50">
        <f t="shared" si="1601"/>
        <v>0</v>
      </c>
      <c r="BC633" s="76"/>
      <c r="BD633" s="2"/>
    </row>
    <row r="634" spans="1:56" x14ac:dyDescent="0.4">
      <c r="A634" s="2" t="s">
        <v>1058</v>
      </c>
      <c r="B634" s="2" t="s">
        <v>1035</v>
      </c>
      <c r="C634" s="2" t="s">
        <v>1049</v>
      </c>
      <c r="D634" s="2" t="s">
        <v>1063</v>
      </c>
      <c r="E634" s="45" t="s">
        <v>754</v>
      </c>
      <c r="F634" s="46"/>
      <c r="G634" s="42" t="s">
        <v>755</v>
      </c>
      <c r="H634" s="48" t="s">
        <v>43</v>
      </c>
      <c r="I634" s="35"/>
      <c r="J634" s="56">
        <v>0</v>
      </c>
      <c r="K634" s="49">
        <f>_xlfn.IFNA(VLOOKUP($I634,'ประกาศราคาZ-Makro'!$A:$K,4,FALSE),0)</f>
        <v>0</v>
      </c>
      <c r="L634" s="47">
        <v>3</v>
      </c>
      <c r="M634" s="63">
        <v>3</v>
      </c>
      <c r="N634" s="50">
        <f t="shared" si="1685"/>
        <v>0</v>
      </c>
      <c r="O634" s="49">
        <f>_xlfn.IFNA(VLOOKUP($I634,'ประกาศราคาZ-Makro'!$A:$K,5,FALSE),0)</f>
        <v>0</v>
      </c>
      <c r="P634" s="47">
        <v>3</v>
      </c>
      <c r="Q634" s="63">
        <v>3</v>
      </c>
      <c r="R634" s="50">
        <f t="shared" si="1636"/>
        <v>0</v>
      </c>
      <c r="S634" s="49">
        <f>_xlfn.IFNA(VLOOKUP($I634,'ประกาศราคาZ-Makro'!$A:$K,6,FALSE),0)</f>
        <v>0</v>
      </c>
      <c r="T634" s="47">
        <v>3</v>
      </c>
      <c r="U634" s="63">
        <v>3</v>
      </c>
      <c r="V634" s="50">
        <f t="shared" si="1639"/>
        <v>0</v>
      </c>
      <c r="W634" s="49">
        <f>_xlfn.IFNA(VLOOKUP($I634,'ประกาศราคาZ-Makro'!$A:$K,7,FALSE),0)</f>
        <v>0</v>
      </c>
      <c r="X634" s="47">
        <v>0</v>
      </c>
      <c r="Y634" s="63">
        <v>0</v>
      </c>
      <c r="Z634" s="50">
        <f t="shared" si="1634"/>
        <v>0</v>
      </c>
      <c r="AA634" s="49">
        <f>_xlfn.IFNA(VLOOKUP($I634,'ประกาศราคาZ-Makro'!$A:$K,8,FALSE),0)</f>
        <v>0</v>
      </c>
      <c r="AB634" s="47">
        <v>0</v>
      </c>
      <c r="AC634" s="63">
        <v>0</v>
      </c>
      <c r="AD634" s="50">
        <f t="shared" si="1635"/>
        <v>0</v>
      </c>
      <c r="AE634" s="49">
        <f>_xlfn.IFNA(VLOOKUP($I634,'ประกาศราคาZ-Makro'!$A:$K,9,FALSE),0)</f>
        <v>0</v>
      </c>
      <c r="AF634" s="47">
        <v>0</v>
      </c>
      <c r="AG634" s="63">
        <v>0</v>
      </c>
      <c r="AH634" s="50">
        <f t="shared" si="1637"/>
        <v>0</v>
      </c>
      <c r="AI634" s="49">
        <f>_xlfn.IFNA(VLOOKUP($I634,'ประกาศราคาZ-Makro'!$A:$K,9,FALSE),0)</f>
        <v>0</v>
      </c>
      <c r="AJ634" s="47"/>
      <c r="AK634" s="63"/>
      <c r="AL634" s="50">
        <f t="shared" si="1623"/>
        <v>0</v>
      </c>
      <c r="AM634" s="49">
        <f>_xlfn.IFNA(VLOOKUP($I634,'ประกาศราคาZ-Makro'!$A:$K,10,FALSE),0)</f>
        <v>0</v>
      </c>
      <c r="AN634" s="47">
        <v>0</v>
      </c>
      <c r="AO634" s="36">
        <v>0</v>
      </c>
      <c r="AP634" s="72">
        <f t="shared" si="1687"/>
        <v>0</v>
      </c>
      <c r="AQ634" s="49">
        <f>_xlfn.IFNA(VLOOKUP($I634,'ประกาศราคาZ-Makro'!$A:$K,11,FALSE),0)</f>
        <v>0</v>
      </c>
      <c r="AR634" s="47">
        <v>0</v>
      </c>
      <c r="AS634" s="63">
        <v>0</v>
      </c>
      <c r="AT634" s="50">
        <f t="shared" si="1638"/>
        <v>0</v>
      </c>
      <c r="AU634" s="49">
        <f>_xlfn.IFNA(VLOOKUP($I634,'ประกาศราคาZ-Makro'!$A:$L,12,FALSE),0)</f>
        <v>0</v>
      </c>
      <c r="AV634" s="47">
        <v>3</v>
      </c>
      <c r="AW634" s="63">
        <v>3</v>
      </c>
      <c r="AX634" s="50">
        <f t="shared" si="1686"/>
        <v>0</v>
      </c>
      <c r="AY634" s="49">
        <f>_xlfn.IFNA(VLOOKUP($I634,'ประกาศราคาZ-Makro'!$A:$M,13,FALSE),0)</f>
        <v>0</v>
      </c>
      <c r="AZ634" s="47">
        <v>3</v>
      </c>
      <c r="BA634" s="63">
        <v>3</v>
      </c>
      <c r="BB634" s="50">
        <f t="shared" si="1601"/>
        <v>0</v>
      </c>
      <c r="BC634" s="76"/>
      <c r="BD634" s="2"/>
    </row>
    <row r="635" spans="1:56" x14ac:dyDescent="0.4">
      <c r="A635" s="2" t="s">
        <v>1058</v>
      </c>
      <c r="B635" s="2" t="s">
        <v>1035</v>
      </c>
      <c r="C635" s="2" t="s">
        <v>1049</v>
      </c>
      <c r="D635" s="2" t="s">
        <v>1063</v>
      </c>
      <c r="E635" s="45" t="s">
        <v>1965</v>
      </c>
      <c r="F635" s="46"/>
      <c r="G635" s="42" t="s">
        <v>1966</v>
      </c>
      <c r="H635" s="48" t="s">
        <v>43</v>
      </c>
      <c r="I635" s="35"/>
      <c r="J635" s="56">
        <v>0</v>
      </c>
      <c r="K635" s="49">
        <f>_xlfn.IFNA(VLOOKUP($I635,'ประกาศราคาZ-Makro'!$A:$K,4,FALSE),0)</f>
        <v>0</v>
      </c>
      <c r="L635" s="47">
        <v>2</v>
      </c>
      <c r="M635" s="63">
        <v>2</v>
      </c>
      <c r="N635" s="50">
        <f t="shared" ref="N635" si="1721">IFERROR(IF(M635=0,0,M635-L635),0)</f>
        <v>0</v>
      </c>
      <c r="O635" s="49">
        <f>_xlfn.IFNA(VLOOKUP($I635,'ประกาศราคาZ-Makro'!$A:$K,5,FALSE),0)</f>
        <v>0</v>
      </c>
      <c r="P635" s="47">
        <v>2</v>
      </c>
      <c r="Q635" s="63">
        <v>2</v>
      </c>
      <c r="R635" s="50">
        <f t="shared" ref="R635" si="1722">IFERROR(IF(Q635=0,0,Q635-P635),0)</f>
        <v>0</v>
      </c>
      <c r="S635" s="49">
        <f>_xlfn.IFNA(VLOOKUP($I635,'ประกาศราคาZ-Makro'!$A:$K,6,FALSE),0)</f>
        <v>0</v>
      </c>
      <c r="T635" s="47">
        <v>2</v>
      </c>
      <c r="U635" s="63">
        <v>2</v>
      </c>
      <c r="V635" s="50">
        <f t="shared" ref="V635" si="1723">IFERROR(IF(U635=0,0,U635-T635),0)</f>
        <v>0</v>
      </c>
      <c r="W635" s="49">
        <f>_xlfn.IFNA(VLOOKUP($I635,'ประกาศราคาZ-Makro'!$A:$K,7,FALSE),0)</f>
        <v>0</v>
      </c>
      <c r="X635" s="47">
        <v>0</v>
      </c>
      <c r="Y635" s="63">
        <v>0</v>
      </c>
      <c r="Z635" s="50">
        <f t="shared" ref="Z635" si="1724">IFERROR(IF(Y635=0,0,Y635-X635),0)</f>
        <v>0</v>
      </c>
      <c r="AA635" s="49">
        <f>_xlfn.IFNA(VLOOKUP($I635,'ประกาศราคาZ-Makro'!$A:$K,8,FALSE),0)</f>
        <v>0</v>
      </c>
      <c r="AB635" s="47">
        <v>0</v>
      </c>
      <c r="AC635" s="63">
        <v>0</v>
      </c>
      <c r="AD635" s="50">
        <f t="shared" ref="AD635" si="1725">IFERROR(IF(AC635=0,0,AC635-AB635),0)</f>
        <v>0</v>
      </c>
      <c r="AE635" s="49">
        <f>_xlfn.IFNA(VLOOKUP($I635,'ประกาศราคาZ-Makro'!$A:$K,9,FALSE),0)</f>
        <v>0</v>
      </c>
      <c r="AF635" s="47">
        <v>0</v>
      </c>
      <c r="AG635" s="63">
        <v>0</v>
      </c>
      <c r="AH635" s="50">
        <f t="shared" ref="AH635" si="1726">IFERROR(IF(AG635=0,0,AG635-AF635),0)</f>
        <v>0</v>
      </c>
      <c r="AI635" s="49">
        <f>_xlfn.IFNA(VLOOKUP($I635,'ประกาศราคาZ-Makro'!$A:$K,9,FALSE),0)</f>
        <v>0</v>
      </c>
      <c r="AJ635" s="47"/>
      <c r="AK635" s="63"/>
      <c r="AL635" s="50">
        <f t="shared" ref="AL635" si="1727">IFERROR(IF(AK635=0,0,AK635-AJ635),0)</f>
        <v>0</v>
      </c>
      <c r="AM635" s="49">
        <f>_xlfn.IFNA(VLOOKUP($I635,'ประกาศราคาZ-Makro'!$A:$K,10,FALSE),0)</f>
        <v>0</v>
      </c>
      <c r="AN635" s="47">
        <v>0</v>
      </c>
      <c r="AO635" s="36">
        <v>0</v>
      </c>
      <c r="AP635" s="72">
        <f t="shared" ref="AP635" si="1728">IFERROR(IF(AO635=0,0,AO635-AN635),0)</f>
        <v>0</v>
      </c>
      <c r="AQ635" s="49">
        <f>_xlfn.IFNA(VLOOKUP($I635,'ประกาศราคาZ-Makro'!$A:$K,11,FALSE),0)</f>
        <v>0</v>
      </c>
      <c r="AR635" s="47">
        <v>0</v>
      </c>
      <c r="AS635" s="63">
        <v>0</v>
      </c>
      <c r="AT635" s="50">
        <f t="shared" ref="AT635" si="1729">IFERROR(IF(AS635=0,0,AS635-AR635),0)</f>
        <v>0</v>
      </c>
      <c r="AU635" s="49">
        <f>_xlfn.IFNA(VLOOKUP($I635,'ประกาศราคาZ-Makro'!$A:$L,12,FALSE),0)</f>
        <v>0</v>
      </c>
      <c r="AV635" s="47">
        <v>2</v>
      </c>
      <c r="AW635" s="63">
        <v>2</v>
      </c>
      <c r="AX635" s="50">
        <f t="shared" ref="AX635" si="1730">IFERROR(IF(AW635=0,0,AW635-AV635),0)</f>
        <v>0</v>
      </c>
      <c r="AY635" s="49">
        <f>_xlfn.IFNA(VLOOKUP($I635,'ประกาศราคาZ-Makro'!$A:$M,13,FALSE),0)</f>
        <v>0</v>
      </c>
      <c r="AZ635" s="47">
        <v>2</v>
      </c>
      <c r="BA635" s="63">
        <v>2</v>
      </c>
      <c r="BB635" s="50">
        <f t="shared" ref="BB635" si="1731">IFERROR(IF(BA635=0,0,BA635-AZ635),0)</f>
        <v>0</v>
      </c>
      <c r="BC635" s="76"/>
      <c r="BD635" s="2"/>
    </row>
    <row r="636" spans="1:56" x14ac:dyDescent="0.4">
      <c r="A636" s="2" t="s">
        <v>1058</v>
      </c>
      <c r="B636" s="2" t="s">
        <v>1035</v>
      </c>
      <c r="C636" s="2" t="s">
        <v>1049</v>
      </c>
      <c r="D636" s="2" t="s">
        <v>1066</v>
      </c>
      <c r="E636" s="45" t="s">
        <v>638</v>
      </c>
      <c r="F636" s="46"/>
      <c r="G636" s="42" t="s">
        <v>639</v>
      </c>
      <c r="H636" s="48" t="s">
        <v>43</v>
      </c>
      <c r="I636" s="35"/>
      <c r="J636" s="56">
        <v>0</v>
      </c>
      <c r="K636" s="49">
        <f>_xlfn.IFNA(VLOOKUP($I636,'ประกาศราคาZ-Makro'!$A:$K,4,FALSE),0)</f>
        <v>0</v>
      </c>
      <c r="L636" s="47">
        <v>2</v>
      </c>
      <c r="M636" s="36">
        <v>2</v>
      </c>
      <c r="N636" s="72">
        <f t="shared" si="1685"/>
        <v>0</v>
      </c>
      <c r="O636" s="49">
        <f>_xlfn.IFNA(VLOOKUP($I636,'ประกาศราคาZ-Makro'!$A:$K,5,FALSE),0)</f>
        <v>0</v>
      </c>
      <c r="P636" s="47">
        <v>2</v>
      </c>
      <c r="Q636" s="36">
        <v>2</v>
      </c>
      <c r="R636" s="50">
        <f t="shared" si="1636"/>
        <v>0</v>
      </c>
      <c r="S636" s="49">
        <f>_xlfn.IFNA(VLOOKUP($I636,'ประกาศราคาZ-Makro'!$A:$K,6,FALSE),0)</f>
        <v>0</v>
      </c>
      <c r="T636" s="47">
        <v>2</v>
      </c>
      <c r="U636" s="36">
        <v>2</v>
      </c>
      <c r="V636" s="72">
        <f t="shared" si="1639"/>
        <v>0</v>
      </c>
      <c r="W636" s="49">
        <f>_xlfn.IFNA(VLOOKUP($I636,'ประกาศราคาZ-Makro'!$A:$K,7,FALSE),0)</f>
        <v>0</v>
      </c>
      <c r="X636" s="47">
        <v>1</v>
      </c>
      <c r="Y636" s="36">
        <v>0</v>
      </c>
      <c r="Z636" s="50">
        <f t="shared" si="1634"/>
        <v>0</v>
      </c>
      <c r="AA636" s="49">
        <f>_xlfn.IFNA(VLOOKUP($I636,'ประกาศราคาZ-Makro'!$A:$K,8,FALSE),0)</f>
        <v>0</v>
      </c>
      <c r="AB636" s="47">
        <v>1</v>
      </c>
      <c r="AC636" s="36">
        <v>0</v>
      </c>
      <c r="AD636" s="50">
        <f t="shared" si="1635"/>
        <v>0</v>
      </c>
      <c r="AE636" s="49">
        <f>_xlfn.IFNA(VLOOKUP($I636,'ประกาศราคาZ-Makro'!$A:$K,9,FALSE),0)</f>
        <v>0</v>
      </c>
      <c r="AF636" s="47">
        <v>0</v>
      </c>
      <c r="AG636" s="36">
        <v>0</v>
      </c>
      <c r="AH636" s="50">
        <f t="shared" si="1637"/>
        <v>0</v>
      </c>
      <c r="AI636" s="49">
        <f>_xlfn.IFNA(VLOOKUP($I636,'ประกาศราคาZ-Makro'!$A:$K,9,FALSE),0)</f>
        <v>0</v>
      </c>
      <c r="AJ636" s="47"/>
      <c r="AK636" s="36"/>
      <c r="AL636" s="50">
        <f t="shared" si="1623"/>
        <v>0</v>
      </c>
      <c r="AM636" s="49">
        <f>_xlfn.IFNA(VLOOKUP($I636,'ประกาศราคาZ-Makro'!$A:$K,10,FALSE),0)</f>
        <v>0</v>
      </c>
      <c r="AN636" s="47">
        <v>0.5</v>
      </c>
      <c r="AO636" s="36">
        <v>0.5</v>
      </c>
      <c r="AP636" s="72">
        <f t="shared" si="1687"/>
        <v>0</v>
      </c>
      <c r="AQ636" s="49">
        <f>_xlfn.IFNA(VLOOKUP($I636,'ประกาศราคาZ-Makro'!$A:$K,11,FALSE),0)</f>
        <v>0</v>
      </c>
      <c r="AR636" s="47">
        <v>0</v>
      </c>
      <c r="AS636" s="36">
        <v>0</v>
      </c>
      <c r="AT636" s="50">
        <f t="shared" si="1638"/>
        <v>0</v>
      </c>
      <c r="AU636" s="49">
        <f>_xlfn.IFNA(VLOOKUP($I636,'ประกาศราคาZ-Makro'!$A:$L,12,FALSE),0)</f>
        <v>0</v>
      </c>
      <c r="AV636" s="47">
        <v>2</v>
      </c>
      <c r="AW636" s="36">
        <v>2</v>
      </c>
      <c r="AX636" s="50">
        <f t="shared" si="1686"/>
        <v>0</v>
      </c>
      <c r="AY636" s="49">
        <f>_xlfn.IFNA(VLOOKUP($I636,'ประกาศราคาZ-Makro'!$A:$M,13,FALSE),0)</f>
        <v>0</v>
      </c>
      <c r="AZ636" s="47">
        <v>2</v>
      </c>
      <c r="BA636" s="36">
        <v>2</v>
      </c>
      <c r="BB636" s="50">
        <f t="shared" si="1601"/>
        <v>0</v>
      </c>
      <c r="BC636" s="76"/>
      <c r="BD636" s="2"/>
    </row>
    <row r="637" spans="1:56" x14ac:dyDescent="0.4">
      <c r="A637" s="2" t="s">
        <v>1058</v>
      </c>
      <c r="B637" s="2" t="s">
        <v>1035</v>
      </c>
      <c r="C637" s="2" t="s">
        <v>1049</v>
      </c>
      <c r="D637" s="2" t="s">
        <v>1067</v>
      </c>
      <c r="E637" s="45" t="s">
        <v>606</v>
      </c>
      <c r="F637" s="46"/>
      <c r="G637" s="42" t="s">
        <v>607</v>
      </c>
      <c r="H637" s="48" t="s">
        <v>43</v>
      </c>
      <c r="I637" s="35"/>
      <c r="J637" s="56">
        <v>0</v>
      </c>
      <c r="K637" s="49">
        <f>_xlfn.IFNA(VLOOKUP($I637,'ประกาศราคาZ-Makro'!$A:$K,4,FALSE),0)</f>
        <v>0</v>
      </c>
      <c r="L637" s="47">
        <v>72</v>
      </c>
      <c r="M637" s="36">
        <v>72</v>
      </c>
      <c r="N637" s="50">
        <f t="shared" ref="N637:N668" si="1732">IFERROR(IF(M637=0,0,M637-L637),0)</f>
        <v>0</v>
      </c>
      <c r="O637" s="49">
        <f>_xlfn.IFNA(VLOOKUP($I637,'ประกาศราคาZ-Makro'!$A:$K,5,FALSE),0)</f>
        <v>0</v>
      </c>
      <c r="P637" s="47">
        <v>72</v>
      </c>
      <c r="Q637" s="36">
        <v>72</v>
      </c>
      <c r="R637" s="50">
        <f t="shared" si="1636"/>
        <v>0</v>
      </c>
      <c r="S637" s="49">
        <f>_xlfn.IFNA(VLOOKUP($I637,'ประกาศราคาZ-Makro'!$A:$K,6,FALSE),0)</f>
        <v>0</v>
      </c>
      <c r="T637" s="47">
        <v>72</v>
      </c>
      <c r="U637" s="36">
        <v>72</v>
      </c>
      <c r="V637" s="50">
        <f t="shared" si="1639"/>
        <v>0</v>
      </c>
      <c r="W637" s="49">
        <f>_xlfn.IFNA(VLOOKUP($I637,'ประกาศราคาZ-Makro'!$A:$K,7,FALSE),0)</f>
        <v>0</v>
      </c>
      <c r="X637" s="47">
        <v>72</v>
      </c>
      <c r="Y637" s="36">
        <v>0</v>
      </c>
      <c r="Z637" s="50">
        <f t="shared" si="1634"/>
        <v>0</v>
      </c>
      <c r="AA637" s="49">
        <f>_xlfn.IFNA(VLOOKUP($I637,'ประกาศราคาZ-Makro'!$A:$K,8,FALSE),0)</f>
        <v>0</v>
      </c>
      <c r="AB637" s="47">
        <v>72</v>
      </c>
      <c r="AC637" s="36">
        <v>0</v>
      </c>
      <c r="AD637" s="50">
        <f t="shared" si="1635"/>
        <v>0</v>
      </c>
      <c r="AE637" s="49">
        <f>_xlfn.IFNA(VLOOKUP($I637,'ประกาศราคาZ-Makro'!$A:$K,9,FALSE),0)</f>
        <v>0</v>
      </c>
      <c r="AF637" s="47" t="s">
        <v>1090</v>
      </c>
      <c r="AG637" s="36" t="s">
        <v>1090</v>
      </c>
      <c r="AH637" s="50">
        <f t="shared" si="1637"/>
        <v>0</v>
      </c>
      <c r="AI637" s="49">
        <f>_xlfn.IFNA(VLOOKUP($I637,'ประกาศราคาZ-Makro'!$A:$K,9,FALSE),0)</f>
        <v>0</v>
      </c>
      <c r="AJ637" s="47"/>
      <c r="AK637" s="36"/>
      <c r="AL637" s="50">
        <f t="shared" si="1623"/>
        <v>0</v>
      </c>
      <c r="AM637" s="49">
        <f>_xlfn.IFNA(VLOOKUP($I637,'ประกาศราคาZ-Makro'!$A:$K,10,FALSE),0)</f>
        <v>0</v>
      </c>
      <c r="AN637" s="47">
        <v>0</v>
      </c>
      <c r="AO637" s="36">
        <v>0</v>
      </c>
      <c r="AP637" s="72">
        <f t="shared" si="1687"/>
        <v>0</v>
      </c>
      <c r="AQ637" s="49">
        <f>_xlfn.IFNA(VLOOKUP($I637,'ประกาศราคาZ-Makro'!$A:$K,11,FALSE),0)</f>
        <v>0</v>
      </c>
      <c r="AR637" s="47">
        <v>0</v>
      </c>
      <c r="AS637" s="36">
        <v>0</v>
      </c>
      <c r="AT637" s="50">
        <f t="shared" si="1638"/>
        <v>0</v>
      </c>
      <c r="AU637" s="49">
        <f>_xlfn.IFNA(VLOOKUP($I637,'ประกาศราคาZ-Makro'!$A:$L,12,FALSE),0)</f>
        <v>0</v>
      </c>
      <c r="AV637" s="47">
        <v>72</v>
      </c>
      <c r="AW637" s="36">
        <v>72</v>
      </c>
      <c r="AX637" s="50">
        <f t="shared" ref="AX637:AX668" si="1733">IFERROR(IF(AW637=0,0,AW637-AV637),0)</f>
        <v>0</v>
      </c>
      <c r="AY637" s="49">
        <f>_xlfn.IFNA(VLOOKUP($I637,'ประกาศราคาZ-Makro'!$A:$M,13,FALSE),0)</f>
        <v>0</v>
      </c>
      <c r="AZ637" s="47">
        <v>72</v>
      </c>
      <c r="BA637" s="36">
        <v>72</v>
      </c>
      <c r="BB637" s="50">
        <f t="shared" si="1601"/>
        <v>0</v>
      </c>
      <c r="BC637" s="76"/>
      <c r="BD637" s="2"/>
    </row>
    <row r="638" spans="1:56" x14ac:dyDescent="0.4">
      <c r="A638" s="2" t="s">
        <v>1058</v>
      </c>
      <c r="B638" s="2" t="s">
        <v>1035</v>
      </c>
      <c r="C638" s="2" t="s">
        <v>1049</v>
      </c>
      <c r="D638" s="2" t="s">
        <v>1068</v>
      </c>
      <c r="E638" s="45" t="s">
        <v>646</v>
      </c>
      <c r="F638" s="46"/>
      <c r="G638" s="42" t="s">
        <v>647</v>
      </c>
      <c r="H638" s="48" t="s">
        <v>43</v>
      </c>
      <c r="I638" s="35"/>
      <c r="J638" s="56">
        <v>0</v>
      </c>
      <c r="K638" s="49">
        <f>_xlfn.IFNA(VLOOKUP($I638,'ประกาศราคาZ-Makro'!$A:$K,4,FALSE),0)</f>
        <v>0</v>
      </c>
      <c r="L638" s="47">
        <v>42</v>
      </c>
      <c r="M638" s="36">
        <v>42</v>
      </c>
      <c r="N638" s="50">
        <f t="shared" si="1732"/>
        <v>0</v>
      </c>
      <c r="O638" s="49">
        <f>_xlfn.IFNA(VLOOKUP($I638,'ประกาศราคาZ-Makro'!$A:$K,5,FALSE),0)</f>
        <v>0</v>
      </c>
      <c r="P638" s="47">
        <v>42</v>
      </c>
      <c r="Q638" s="36">
        <v>42</v>
      </c>
      <c r="R638" s="50">
        <f t="shared" si="1636"/>
        <v>0</v>
      </c>
      <c r="S638" s="49">
        <f>_xlfn.IFNA(VLOOKUP($I638,'ประกาศราคาZ-Makro'!$A:$K,6,FALSE),0)</f>
        <v>0</v>
      </c>
      <c r="T638" s="47">
        <v>42</v>
      </c>
      <c r="U638" s="36">
        <v>42</v>
      </c>
      <c r="V638" s="50">
        <f t="shared" si="1639"/>
        <v>0</v>
      </c>
      <c r="W638" s="49">
        <f>_xlfn.IFNA(VLOOKUP($I638,'ประกาศราคาZ-Makro'!$A:$K,7,FALSE),0)</f>
        <v>0</v>
      </c>
      <c r="X638" s="47">
        <v>42</v>
      </c>
      <c r="Y638" s="36">
        <v>0</v>
      </c>
      <c r="Z638" s="50">
        <f t="shared" si="1634"/>
        <v>0</v>
      </c>
      <c r="AA638" s="49">
        <f>_xlfn.IFNA(VLOOKUP($I638,'ประกาศราคาZ-Makro'!$A:$K,8,FALSE),0)</f>
        <v>0</v>
      </c>
      <c r="AB638" s="47">
        <v>42</v>
      </c>
      <c r="AC638" s="36">
        <v>0</v>
      </c>
      <c r="AD638" s="50">
        <f t="shared" si="1635"/>
        <v>0</v>
      </c>
      <c r="AE638" s="49">
        <f>_xlfn.IFNA(VLOOKUP($I638,'ประกาศราคาZ-Makro'!$A:$K,9,FALSE),0)</f>
        <v>0</v>
      </c>
      <c r="AF638" s="47">
        <v>28</v>
      </c>
      <c r="AG638" s="36">
        <v>28</v>
      </c>
      <c r="AH638" s="50">
        <f t="shared" si="1637"/>
        <v>0</v>
      </c>
      <c r="AI638" s="49">
        <f>_xlfn.IFNA(VLOOKUP($I638,'ประกาศราคาZ-Makro'!$A:$K,9,FALSE),0)</f>
        <v>0</v>
      </c>
      <c r="AJ638" s="47"/>
      <c r="AK638" s="36"/>
      <c r="AL638" s="50">
        <f t="shared" si="1623"/>
        <v>0</v>
      </c>
      <c r="AM638" s="49">
        <f>_xlfn.IFNA(VLOOKUP($I638,'ประกาศราคาZ-Makro'!$A:$K,10,FALSE),0)</f>
        <v>0</v>
      </c>
      <c r="AN638" s="47">
        <v>47</v>
      </c>
      <c r="AO638" s="36">
        <v>47</v>
      </c>
      <c r="AP638" s="72">
        <f t="shared" si="1687"/>
        <v>0</v>
      </c>
      <c r="AQ638" s="49">
        <f>_xlfn.IFNA(VLOOKUP($I638,'ประกาศราคาZ-Makro'!$A:$K,11,FALSE),0)</f>
        <v>0</v>
      </c>
      <c r="AR638" s="47">
        <v>0</v>
      </c>
      <c r="AS638" s="36">
        <v>0</v>
      </c>
      <c r="AT638" s="50">
        <f t="shared" si="1638"/>
        <v>0</v>
      </c>
      <c r="AU638" s="49">
        <f>_xlfn.IFNA(VLOOKUP($I638,'ประกาศราคาZ-Makro'!$A:$L,12,FALSE),0)</f>
        <v>0</v>
      </c>
      <c r="AV638" s="47">
        <v>42</v>
      </c>
      <c r="AW638" s="36">
        <v>42</v>
      </c>
      <c r="AX638" s="50">
        <f t="shared" si="1733"/>
        <v>0</v>
      </c>
      <c r="AY638" s="49">
        <f>_xlfn.IFNA(VLOOKUP($I638,'ประกาศราคาZ-Makro'!$A:$M,13,FALSE),0)</f>
        <v>0</v>
      </c>
      <c r="AZ638" s="47">
        <v>42</v>
      </c>
      <c r="BA638" s="36">
        <v>42</v>
      </c>
      <c r="BB638" s="50">
        <f t="shared" si="1601"/>
        <v>0</v>
      </c>
      <c r="BC638" s="76"/>
      <c r="BD638" s="2"/>
    </row>
    <row r="639" spans="1:56" x14ac:dyDescent="0.4">
      <c r="A639" s="2" t="s">
        <v>1058</v>
      </c>
      <c r="B639" s="2" t="s">
        <v>1035</v>
      </c>
      <c r="C639" s="2" t="s">
        <v>1049</v>
      </c>
      <c r="D639" s="2" t="s">
        <v>1068</v>
      </c>
      <c r="E639" s="45" t="s">
        <v>728</v>
      </c>
      <c r="F639" s="46"/>
      <c r="G639" s="42" t="s">
        <v>729</v>
      </c>
      <c r="H639" s="48" t="s">
        <v>43</v>
      </c>
      <c r="I639" s="35"/>
      <c r="J639" s="56">
        <v>0</v>
      </c>
      <c r="K639" s="49">
        <f>_xlfn.IFNA(VLOOKUP($I639,'ประกาศราคาZ-Makro'!$A:$K,4,FALSE),0)</f>
        <v>0</v>
      </c>
      <c r="L639" s="47">
        <v>0</v>
      </c>
      <c r="M639" s="36">
        <v>0</v>
      </c>
      <c r="N639" s="50">
        <f t="shared" si="1732"/>
        <v>0</v>
      </c>
      <c r="O639" s="49">
        <f>_xlfn.IFNA(VLOOKUP($I639,'ประกาศราคาZ-Makro'!$A:$K,5,FALSE),0)</f>
        <v>0</v>
      </c>
      <c r="P639" s="47">
        <v>0</v>
      </c>
      <c r="Q639" s="36">
        <v>0</v>
      </c>
      <c r="R639" s="50">
        <f t="shared" si="1636"/>
        <v>0</v>
      </c>
      <c r="S639" s="49">
        <f>_xlfn.IFNA(VLOOKUP($I639,'ประกาศราคาZ-Makro'!$A:$K,6,FALSE),0)</f>
        <v>0</v>
      </c>
      <c r="T639" s="47">
        <v>0</v>
      </c>
      <c r="U639" s="36">
        <v>0</v>
      </c>
      <c r="V639" s="50">
        <f t="shared" si="1639"/>
        <v>0</v>
      </c>
      <c r="W639" s="49">
        <f>_xlfn.IFNA(VLOOKUP($I639,'ประกาศราคาZ-Makro'!$A:$K,7,FALSE),0)</f>
        <v>0</v>
      </c>
      <c r="X639" s="47">
        <v>0</v>
      </c>
      <c r="Y639" s="36">
        <v>0</v>
      </c>
      <c r="Z639" s="50">
        <f t="shared" si="1634"/>
        <v>0</v>
      </c>
      <c r="AA639" s="49">
        <f>_xlfn.IFNA(VLOOKUP($I639,'ประกาศราคาZ-Makro'!$A:$K,8,FALSE),0)</f>
        <v>0</v>
      </c>
      <c r="AB639" s="47">
        <v>0</v>
      </c>
      <c r="AC639" s="36">
        <v>0</v>
      </c>
      <c r="AD639" s="50">
        <f t="shared" si="1635"/>
        <v>0</v>
      </c>
      <c r="AE639" s="49">
        <f>_xlfn.IFNA(VLOOKUP($I639,'ประกาศราคาZ-Makro'!$A:$K,9,FALSE),0)</f>
        <v>0</v>
      </c>
      <c r="AF639" s="47">
        <v>0</v>
      </c>
      <c r="AG639" s="36">
        <v>0</v>
      </c>
      <c r="AH639" s="50">
        <f t="shared" si="1637"/>
        <v>0</v>
      </c>
      <c r="AI639" s="49">
        <f>_xlfn.IFNA(VLOOKUP($I639,'ประกาศราคาZ-Makro'!$A:$K,9,FALSE),0)</f>
        <v>0</v>
      </c>
      <c r="AJ639" s="47"/>
      <c r="AK639" s="36"/>
      <c r="AL639" s="50">
        <f t="shared" si="1623"/>
        <v>0</v>
      </c>
      <c r="AM639" s="49">
        <f>_xlfn.IFNA(VLOOKUP($I639,'ประกาศราคาZ-Makro'!$A:$K,10,FALSE),0)</f>
        <v>0</v>
      </c>
      <c r="AN639" s="47">
        <v>0</v>
      </c>
      <c r="AO639" s="36">
        <v>0</v>
      </c>
      <c r="AP639" s="72">
        <f t="shared" si="1687"/>
        <v>0</v>
      </c>
      <c r="AQ639" s="49">
        <f>_xlfn.IFNA(VLOOKUP($I639,'ประกาศราคาZ-Makro'!$A:$K,11,FALSE),0)</f>
        <v>0</v>
      </c>
      <c r="AR639" s="47">
        <v>0</v>
      </c>
      <c r="AS639" s="36">
        <v>0</v>
      </c>
      <c r="AT639" s="50">
        <f t="shared" si="1638"/>
        <v>0</v>
      </c>
      <c r="AU639" s="49">
        <f>_xlfn.IFNA(VLOOKUP($I639,'ประกาศราคาZ-Makro'!$A:$L,12,FALSE),0)</f>
        <v>0</v>
      </c>
      <c r="AV639" s="47">
        <v>0</v>
      </c>
      <c r="AW639" s="36">
        <v>0</v>
      </c>
      <c r="AX639" s="50">
        <f t="shared" si="1733"/>
        <v>0</v>
      </c>
      <c r="AY639" s="49">
        <f>_xlfn.IFNA(VLOOKUP($I639,'ประกาศราคาZ-Makro'!$A:$M,13,FALSE),0)</f>
        <v>0</v>
      </c>
      <c r="AZ639" s="47">
        <v>0</v>
      </c>
      <c r="BA639" s="36">
        <v>0</v>
      </c>
      <c r="BB639" s="50">
        <f t="shared" si="1601"/>
        <v>0</v>
      </c>
      <c r="BC639" s="76"/>
      <c r="BD639" s="2"/>
    </row>
    <row r="640" spans="1:56" x14ac:dyDescent="0.4">
      <c r="A640" s="2" t="s">
        <v>1058</v>
      </c>
      <c r="B640" s="2" t="s">
        <v>1035</v>
      </c>
      <c r="C640" s="2" t="s">
        <v>1049</v>
      </c>
      <c r="D640" s="2" t="s">
        <v>1069</v>
      </c>
      <c r="E640" s="45" t="s">
        <v>648</v>
      </c>
      <c r="F640" s="46"/>
      <c r="G640" s="42" t="s">
        <v>649</v>
      </c>
      <c r="H640" s="48" t="s">
        <v>43</v>
      </c>
      <c r="I640" s="35"/>
      <c r="J640" s="56">
        <v>0</v>
      </c>
      <c r="K640" s="49">
        <f>_xlfn.IFNA(VLOOKUP($I640,'ประกาศราคาZ-Makro'!$A:$K,4,FALSE),0)</f>
        <v>0</v>
      </c>
      <c r="L640" s="47">
        <v>47</v>
      </c>
      <c r="M640" s="36">
        <v>47</v>
      </c>
      <c r="N640" s="50">
        <f t="shared" si="1732"/>
        <v>0</v>
      </c>
      <c r="O640" s="49">
        <f>_xlfn.IFNA(VLOOKUP($I640,'ประกาศราคาZ-Makro'!$A:$K,5,FALSE),0)</f>
        <v>0</v>
      </c>
      <c r="P640" s="47">
        <v>47</v>
      </c>
      <c r="Q640" s="36">
        <v>47</v>
      </c>
      <c r="R640" s="50">
        <f t="shared" si="1636"/>
        <v>0</v>
      </c>
      <c r="S640" s="49">
        <f>_xlfn.IFNA(VLOOKUP($I640,'ประกาศราคาZ-Makro'!$A:$K,6,FALSE),0)</f>
        <v>0</v>
      </c>
      <c r="T640" s="47">
        <v>47</v>
      </c>
      <c r="U640" s="36">
        <v>47</v>
      </c>
      <c r="V640" s="50">
        <f t="shared" si="1639"/>
        <v>0</v>
      </c>
      <c r="W640" s="49">
        <f>_xlfn.IFNA(VLOOKUP($I640,'ประกาศราคาZ-Makro'!$A:$K,7,FALSE),0)</f>
        <v>0</v>
      </c>
      <c r="X640" s="47">
        <v>47</v>
      </c>
      <c r="Y640" s="36">
        <v>0</v>
      </c>
      <c r="Z640" s="50">
        <f t="shared" si="1634"/>
        <v>0</v>
      </c>
      <c r="AA640" s="49">
        <f>_xlfn.IFNA(VLOOKUP($I640,'ประกาศราคาZ-Makro'!$A:$K,8,FALSE),0)</f>
        <v>0</v>
      </c>
      <c r="AB640" s="47">
        <v>47</v>
      </c>
      <c r="AC640" s="36">
        <v>0</v>
      </c>
      <c r="AD640" s="50">
        <f t="shared" si="1635"/>
        <v>0</v>
      </c>
      <c r="AE640" s="49">
        <f>_xlfn.IFNA(VLOOKUP($I640,'ประกาศราคาZ-Makro'!$A:$K,9,FALSE),0)</f>
        <v>0</v>
      </c>
      <c r="AF640" s="47">
        <v>28</v>
      </c>
      <c r="AG640" s="36">
        <v>28</v>
      </c>
      <c r="AH640" s="50">
        <f t="shared" si="1637"/>
        <v>0</v>
      </c>
      <c r="AI640" s="49">
        <f>_xlfn.IFNA(VLOOKUP($I640,'ประกาศราคาZ-Makro'!$A:$K,9,FALSE),0)</f>
        <v>0</v>
      </c>
      <c r="AJ640" s="47"/>
      <c r="AK640" s="36"/>
      <c r="AL640" s="50">
        <f t="shared" si="1623"/>
        <v>0</v>
      </c>
      <c r="AM640" s="49">
        <f>_xlfn.IFNA(VLOOKUP($I640,'ประกาศราคาZ-Makro'!$A:$K,10,FALSE),0)</f>
        <v>0</v>
      </c>
      <c r="AN640" s="47">
        <v>51</v>
      </c>
      <c r="AO640" s="36">
        <v>51</v>
      </c>
      <c r="AP640" s="72">
        <f t="shared" si="1687"/>
        <v>0</v>
      </c>
      <c r="AQ640" s="49">
        <f>_xlfn.IFNA(VLOOKUP($I640,'ประกาศราคาZ-Makro'!$A:$K,11,FALSE),0)</f>
        <v>0</v>
      </c>
      <c r="AR640" s="47">
        <v>0</v>
      </c>
      <c r="AS640" s="36">
        <v>0</v>
      </c>
      <c r="AT640" s="50">
        <f t="shared" si="1638"/>
        <v>0</v>
      </c>
      <c r="AU640" s="49">
        <f>_xlfn.IFNA(VLOOKUP($I640,'ประกาศราคาZ-Makro'!$A:$L,12,FALSE),0)</f>
        <v>0</v>
      </c>
      <c r="AV640" s="47">
        <v>47</v>
      </c>
      <c r="AW640" s="36">
        <v>47</v>
      </c>
      <c r="AX640" s="50">
        <f t="shared" si="1733"/>
        <v>0</v>
      </c>
      <c r="AY640" s="49">
        <f>_xlfn.IFNA(VLOOKUP($I640,'ประกาศราคาZ-Makro'!$A:$M,13,FALSE),0)</f>
        <v>0</v>
      </c>
      <c r="AZ640" s="47">
        <v>47</v>
      </c>
      <c r="BA640" s="36">
        <v>47</v>
      </c>
      <c r="BB640" s="50">
        <f t="shared" si="1601"/>
        <v>0</v>
      </c>
      <c r="BC640" s="76"/>
      <c r="BD640" s="2"/>
    </row>
    <row r="641" spans="1:56" x14ac:dyDescent="0.4">
      <c r="A641" s="2" t="s">
        <v>1058</v>
      </c>
      <c r="B641" s="2" t="s">
        <v>1035</v>
      </c>
      <c r="C641" s="2" t="s">
        <v>1049</v>
      </c>
      <c r="D641" s="2" t="s">
        <v>1069</v>
      </c>
      <c r="E641" s="45" t="s">
        <v>730</v>
      </c>
      <c r="F641" s="46"/>
      <c r="G641" s="42" t="s">
        <v>731</v>
      </c>
      <c r="H641" s="48" t="s">
        <v>43</v>
      </c>
      <c r="I641" s="35"/>
      <c r="J641" s="56">
        <v>0</v>
      </c>
      <c r="K641" s="49">
        <f>_xlfn.IFNA(VLOOKUP($I641,'ประกาศราคาZ-Makro'!$A:$K,4,FALSE),0)</f>
        <v>0</v>
      </c>
      <c r="L641" s="47">
        <v>0</v>
      </c>
      <c r="M641" s="36">
        <v>0</v>
      </c>
      <c r="N641" s="50">
        <f t="shared" si="1732"/>
        <v>0</v>
      </c>
      <c r="O641" s="49">
        <f>_xlfn.IFNA(VLOOKUP($I641,'ประกาศราคาZ-Makro'!$A:$K,5,FALSE),0)</f>
        <v>0</v>
      </c>
      <c r="P641" s="47">
        <v>0</v>
      </c>
      <c r="Q641" s="36">
        <v>0</v>
      </c>
      <c r="R641" s="50">
        <f t="shared" si="1636"/>
        <v>0</v>
      </c>
      <c r="S641" s="49">
        <f>_xlfn.IFNA(VLOOKUP($I641,'ประกาศราคาZ-Makro'!$A:$K,6,FALSE),0)</f>
        <v>0</v>
      </c>
      <c r="T641" s="47">
        <v>0</v>
      </c>
      <c r="U641" s="36">
        <v>0</v>
      </c>
      <c r="V641" s="50">
        <f t="shared" si="1639"/>
        <v>0</v>
      </c>
      <c r="W641" s="49">
        <f>_xlfn.IFNA(VLOOKUP($I641,'ประกาศราคาZ-Makro'!$A:$K,7,FALSE),0)</f>
        <v>0</v>
      </c>
      <c r="X641" s="47">
        <v>0</v>
      </c>
      <c r="Y641" s="36">
        <v>0</v>
      </c>
      <c r="Z641" s="50">
        <f t="shared" si="1634"/>
        <v>0</v>
      </c>
      <c r="AA641" s="49">
        <f>_xlfn.IFNA(VLOOKUP($I641,'ประกาศราคาZ-Makro'!$A:$K,8,FALSE),0)</f>
        <v>0</v>
      </c>
      <c r="AB641" s="47">
        <v>0</v>
      </c>
      <c r="AC641" s="36">
        <v>0</v>
      </c>
      <c r="AD641" s="50">
        <f t="shared" si="1635"/>
        <v>0</v>
      </c>
      <c r="AE641" s="49">
        <f>_xlfn.IFNA(VLOOKUP($I641,'ประกาศราคาZ-Makro'!$A:$K,9,FALSE),0)</f>
        <v>0</v>
      </c>
      <c r="AF641" s="47">
        <v>0</v>
      </c>
      <c r="AG641" s="36">
        <v>0</v>
      </c>
      <c r="AH641" s="50">
        <f t="shared" si="1637"/>
        <v>0</v>
      </c>
      <c r="AI641" s="49">
        <f>_xlfn.IFNA(VLOOKUP($I641,'ประกาศราคาZ-Makro'!$A:$K,9,FALSE),0)</f>
        <v>0</v>
      </c>
      <c r="AJ641" s="47"/>
      <c r="AK641" s="36"/>
      <c r="AL641" s="50">
        <f t="shared" si="1623"/>
        <v>0</v>
      </c>
      <c r="AM641" s="49">
        <f>_xlfn.IFNA(VLOOKUP($I641,'ประกาศราคาZ-Makro'!$A:$K,10,FALSE),0)</f>
        <v>0</v>
      </c>
      <c r="AN641" s="47">
        <v>0</v>
      </c>
      <c r="AO641" s="36">
        <v>0</v>
      </c>
      <c r="AP641" s="72">
        <f t="shared" si="1687"/>
        <v>0</v>
      </c>
      <c r="AQ641" s="49">
        <f>_xlfn.IFNA(VLOOKUP($I641,'ประกาศราคาZ-Makro'!$A:$K,11,FALSE),0)</f>
        <v>0</v>
      </c>
      <c r="AR641" s="47">
        <v>0</v>
      </c>
      <c r="AS641" s="36">
        <v>0</v>
      </c>
      <c r="AT641" s="50">
        <f t="shared" si="1638"/>
        <v>0</v>
      </c>
      <c r="AU641" s="49">
        <f>_xlfn.IFNA(VLOOKUP($I641,'ประกาศราคาZ-Makro'!$A:$L,12,FALSE),0)</f>
        <v>0</v>
      </c>
      <c r="AV641" s="47">
        <v>0</v>
      </c>
      <c r="AW641" s="36">
        <v>0</v>
      </c>
      <c r="AX641" s="50">
        <f t="shared" si="1733"/>
        <v>0</v>
      </c>
      <c r="AY641" s="49">
        <f>_xlfn.IFNA(VLOOKUP($I641,'ประกาศราคาZ-Makro'!$A:$M,13,FALSE),0)</f>
        <v>0</v>
      </c>
      <c r="AZ641" s="47">
        <v>0</v>
      </c>
      <c r="BA641" s="36">
        <v>0</v>
      </c>
      <c r="BB641" s="50">
        <f t="shared" si="1601"/>
        <v>0</v>
      </c>
      <c r="BC641" s="76"/>
      <c r="BD641" s="2"/>
    </row>
    <row r="642" spans="1:56" x14ac:dyDescent="0.4">
      <c r="A642" s="2" t="s">
        <v>1058</v>
      </c>
      <c r="B642" s="2" t="s">
        <v>1035</v>
      </c>
      <c r="C642" s="2" t="s">
        <v>1049</v>
      </c>
      <c r="D642" s="2" t="s">
        <v>1070</v>
      </c>
      <c r="E642" s="45" t="s">
        <v>652</v>
      </c>
      <c r="F642" s="46"/>
      <c r="G642" s="42" t="s">
        <v>653</v>
      </c>
      <c r="H642" s="48" t="s">
        <v>43</v>
      </c>
      <c r="I642" s="35"/>
      <c r="J642" s="56">
        <v>0</v>
      </c>
      <c r="K642" s="49">
        <f>_xlfn.IFNA(VLOOKUP($I642,'ประกาศราคาZ-Makro'!$A:$K,4,FALSE),0)</f>
        <v>0</v>
      </c>
      <c r="L642" s="47">
        <v>34</v>
      </c>
      <c r="M642" s="36">
        <v>34</v>
      </c>
      <c r="N642" s="50">
        <f t="shared" si="1732"/>
        <v>0</v>
      </c>
      <c r="O642" s="49">
        <f>_xlfn.IFNA(VLOOKUP($I642,'ประกาศราคาZ-Makro'!$A:$K,5,FALSE),0)</f>
        <v>0</v>
      </c>
      <c r="P642" s="47">
        <v>34</v>
      </c>
      <c r="Q642" s="36">
        <v>34</v>
      </c>
      <c r="R642" s="50">
        <f t="shared" si="1636"/>
        <v>0</v>
      </c>
      <c r="S642" s="49">
        <f>_xlfn.IFNA(VLOOKUP($I642,'ประกาศราคาZ-Makro'!$A:$K,6,FALSE),0)</f>
        <v>0</v>
      </c>
      <c r="T642" s="47">
        <v>34</v>
      </c>
      <c r="U642" s="36">
        <v>34</v>
      </c>
      <c r="V642" s="50">
        <f t="shared" si="1639"/>
        <v>0</v>
      </c>
      <c r="W642" s="49">
        <f>_xlfn.IFNA(VLOOKUP($I642,'ประกาศราคาZ-Makro'!$A:$K,7,FALSE),0)</f>
        <v>0</v>
      </c>
      <c r="X642" s="47">
        <v>30</v>
      </c>
      <c r="Y642" s="36">
        <v>0</v>
      </c>
      <c r="Z642" s="50">
        <f t="shared" si="1634"/>
        <v>0</v>
      </c>
      <c r="AA642" s="49">
        <f>_xlfn.IFNA(VLOOKUP($I642,'ประกาศราคาZ-Makro'!$A:$K,8,FALSE),0)</f>
        <v>0</v>
      </c>
      <c r="AB642" s="47">
        <v>30</v>
      </c>
      <c r="AC642" s="36">
        <v>0</v>
      </c>
      <c r="AD642" s="50">
        <f t="shared" si="1635"/>
        <v>0</v>
      </c>
      <c r="AE642" s="49">
        <f>_xlfn.IFNA(VLOOKUP($I642,'ประกาศราคาZ-Makro'!$A:$K,9,FALSE),0)</f>
        <v>0</v>
      </c>
      <c r="AF642" s="47">
        <v>4</v>
      </c>
      <c r="AG642" s="36">
        <v>4</v>
      </c>
      <c r="AH642" s="50">
        <f t="shared" si="1637"/>
        <v>0</v>
      </c>
      <c r="AI642" s="49">
        <f>_xlfn.IFNA(VLOOKUP($I642,'ประกาศราคาZ-Makro'!$A:$K,9,FALSE),0)</f>
        <v>0</v>
      </c>
      <c r="AJ642" s="47"/>
      <c r="AK642" s="36"/>
      <c r="AL642" s="50">
        <f t="shared" si="1623"/>
        <v>0</v>
      </c>
      <c r="AM642" s="49">
        <f>_xlfn.IFNA(VLOOKUP($I642,'ประกาศราคาZ-Makro'!$A:$K,10,FALSE),0)</f>
        <v>0</v>
      </c>
      <c r="AN642" s="47">
        <v>47</v>
      </c>
      <c r="AO642" s="36">
        <v>47</v>
      </c>
      <c r="AP642" s="72">
        <f t="shared" si="1687"/>
        <v>0</v>
      </c>
      <c r="AQ642" s="49">
        <f>_xlfn.IFNA(VLOOKUP($I642,'ประกาศราคาZ-Makro'!$A:$K,11,FALSE),0)</f>
        <v>0</v>
      </c>
      <c r="AR642" s="47">
        <v>0</v>
      </c>
      <c r="AS642" s="36">
        <v>0</v>
      </c>
      <c r="AT642" s="50">
        <f t="shared" si="1638"/>
        <v>0</v>
      </c>
      <c r="AU642" s="49">
        <f>_xlfn.IFNA(VLOOKUP($I642,'ประกาศราคาZ-Makro'!$A:$L,12,FALSE),0)</f>
        <v>0</v>
      </c>
      <c r="AV642" s="47">
        <v>34</v>
      </c>
      <c r="AW642" s="36">
        <v>34</v>
      </c>
      <c r="AX642" s="50">
        <f t="shared" si="1733"/>
        <v>0</v>
      </c>
      <c r="AY642" s="49">
        <f>_xlfn.IFNA(VLOOKUP($I642,'ประกาศราคาZ-Makro'!$A:$M,13,FALSE),0)</f>
        <v>0</v>
      </c>
      <c r="AZ642" s="47">
        <v>34</v>
      </c>
      <c r="BA642" s="36">
        <v>34</v>
      </c>
      <c r="BB642" s="50">
        <f t="shared" si="1601"/>
        <v>0</v>
      </c>
      <c r="BC642" s="76"/>
      <c r="BD642" s="2"/>
    </row>
    <row r="643" spans="1:56" x14ac:dyDescent="0.4">
      <c r="A643" s="2" t="s">
        <v>1058</v>
      </c>
      <c r="B643" s="2" t="s">
        <v>1035</v>
      </c>
      <c r="C643" s="2" t="s">
        <v>1049</v>
      </c>
      <c r="D643" s="2" t="s">
        <v>1070</v>
      </c>
      <c r="E643" s="45" t="s">
        <v>742</v>
      </c>
      <c r="F643" s="46"/>
      <c r="G643" s="42" t="s">
        <v>743</v>
      </c>
      <c r="H643" s="48" t="s">
        <v>43</v>
      </c>
      <c r="I643" s="35"/>
      <c r="J643" s="56">
        <v>0</v>
      </c>
      <c r="K643" s="49">
        <f>_xlfn.IFNA(VLOOKUP($I643,'ประกาศราคาZ-Makro'!$A:$K,4,FALSE),0)</f>
        <v>0</v>
      </c>
      <c r="L643" s="47">
        <v>30</v>
      </c>
      <c r="M643" s="63">
        <v>30</v>
      </c>
      <c r="N643" s="50">
        <f t="shared" si="1732"/>
        <v>0</v>
      </c>
      <c r="O643" s="49">
        <f>_xlfn.IFNA(VLOOKUP($I643,'ประกาศราคาZ-Makro'!$A:$K,5,FALSE),0)</f>
        <v>0</v>
      </c>
      <c r="P643" s="47">
        <v>30</v>
      </c>
      <c r="Q643" s="63">
        <v>30</v>
      </c>
      <c r="R643" s="50">
        <f t="shared" si="1636"/>
        <v>0</v>
      </c>
      <c r="S643" s="49">
        <f>_xlfn.IFNA(VLOOKUP($I643,'ประกาศราคาZ-Makro'!$A:$K,6,FALSE),0)</f>
        <v>0</v>
      </c>
      <c r="T643" s="47">
        <v>30</v>
      </c>
      <c r="U643" s="63">
        <v>30</v>
      </c>
      <c r="V643" s="50">
        <f t="shared" si="1639"/>
        <v>0</v>
      </c>
      <c r="W643" s="49">
        <f>_xlfn.IFNA(VLOOKUP($I643,'ประกาศราคาZ-Makro'!$A:$K,7,FALSE),0)</f>
        <v>0</v>
      </c>
      <c r="X643" s="47">
        <v>0</v>
      </c>
      <c r="Y643" s="63">
        <v>0</v>
      </c>
      <c r="Z643" s="50">
        <f t="shared" si="1634"/>
        <v>0</v>
      </c>
      <c r="AA643" s="49">
        <f>_xlfn.IFNA(VLOOKUP($I643,'ประกาศราคาZ-Makro'!$A:$K,8,FALSE),0)</f>
        <v>0</v>
      </c>
      <c r="AB643" s="47">
        <v>0</v>
      </c>
      <c r="AC643" s="63">
        <v>0</v>
      </c>
      <c r="AD643" s="50">
        <f t="shared" si="1635"/>
        <v>0</v>
      </c>
      <c r="AE643" s="49">
        <f>_xlfn.IFNA(VLOOKUP($I643,'ประกาศราคาZ-Makro'!$A:$K,9,FALSE),0)</f>
        <v>0</v>
      </c>
      <c r="AF643" s="47">
        <v>0</v>
      </c>
      <c r="AG643" s="63">
        <v>0</v>
      </c>
      <c r="AH643" s="50">
        <f t="shared" si="1637"/>
        <v>0</v>
      </c>
      <c r="AI643" s="49">
        <f>_xlfn.IFNA(VLOOKUP($I643,'ประกาศราคาZ-Makro'!$A:$K,9,FALSE),0)</f>
        <v>0</v>
      </c>
      <c r="AJ643" s="47"/>
      <c r="AK643" s="63"/>
      <c r="AL643" s="50">
        <f t="shared" si="1623"/>
        <v>0</v>
      </c>
      <c r="AM643" s="49">
        <f>_xlfn.IFNA(VLOOKUP($I643,'ประกาศราคาZ-Makro'!$A:$K,10,FALSE),0)</f>
        <v>0</v>
      </c>
      <c r="AN643" s="47">
        <v>0</v>
      </c>
      <c r="AO643" s="36">
        <v>0</v>
      </c>
      <c r="AP643" s="72">
        <f t="shared" si="1687"/>
        <v>0</v>
      </c>
      <c r="AQ643" s="49">
        <f>_xlfn.IFNA(VLOOKUP($I643,'ประกาศราคาZ-Makro'!$A:$K,11,FALSE),0)</f>
        <v>0</v>
      </c>
      <c r="AR643" s="47">
        <v>0</v>
      </c>
      <c r="AS643" s="63">
        <v>0</v>
      </c>
      <c r="AT643" s="50">
        <f t="shared" si="1638"/>
        <v>0</v>
      </c>
      <c r="AU643" s="49">
        <f>_xlfn.IFNA(VLOOKUP($I643,'ประกาศราคาZ-Makro'!$A:$L,12,FALSE),0)</f>
        <v>0</v>
      </c>
      <c r="AV643" s="47">
        <v>30</v>
      </c>
      <c r="AW643" s="63">
        <v>30</v>
      </c>
      <c r="AX643" s="50">
        <f t="shared" si="1733"/>
        <v>0</v>
      </c>
      <c r="AY643" s="49">
        <f>_xlfn.IFNA(VLOOKUP($I643,'ประกาศราคาZ-Makro'!$A:$M,13,FALSE),0)</f>
        <v>0</v>
      </c>
      <c r="AZ643" s="47">
        <v>30</v>
      </c>
      <c r="BA643" s="63">
        <v>30</v>
      </c>
      <c r="BB643" s="50">
        <f t="shared" si="1601"/>
        <v>0</v>
      </c>
      <c r="BC643" s="76"/>
      <c r="BD643" s="2"/>
    </row>
    <row r="644" spans="1:56" x14ac:dyDescent="0.4">
      <c r="A644" s="2" t="s">
        <v>1058</v>
      </c>
      <c r="B644" s="2" t="s">
        <v>1035</v>
      </c>
      <c r="C644" s="2" t="s">
        <v>1049</v>
      </c>
      <c r="D644" s="2" t="s">
        <v>1071</v>
      </c>
      <c r="E644" s="45" t="s">
        <v>686</v>
      </c>
      <c r="F644" s="46"/>
      <c r="G644" s="42" t="s">
        <v>687</v>
      </c>
      <c r="H644" s="48" t="s">
        <v>43</v>
      </c>
      <c r="I644" s="35"/>
      <c r="J644" s="56">
        <v>0</v>
      </c>
      <c r="K644" s="49">
        <f>_xlfn.IFNA(VLOOKUP($I644,'ประกาศราคาZ-Makro'!$A:$K,4,FALSE),0)</f>
        <v>0</v>
      </c>
      <c r="L644" s="47">
        <v>8</v>
      </c>
      <c r="M644" s="36">
        <v>8</v>
      </c>
      <c r="N644" s="50">
        <f t="shared" si="1732"/>
        <v>0</v>
      </c>
      <c r="O644" s="49">
        <f>_xlfn.IFNA(VLOOKUP($I644,'ประกาศราคาZ-Makro'!$A:$K,5,FALSE),0)</f>
        <v>0</v>
      </c>
      <c r="P644" s="47">
        <v>8</v>
      </c>
      <c r="Q644" s="36">
        <v>8</v>
      </c>
      <c r="R644" s="50">
        <f t="shared" si="1636"/>
        <v>0</v>
      </c>
      <c r="S644" s="49">
        <f>_xlfn.IFNA(VLOOKUP($I644,'ประกาศราคาZ-Makro'!$A:$K,6,FALSE),0)</f>
        <v>0</v>
      </c>
      <c r="T644" s="47">
        <v>8</v>
      </c>
      <c r="U644" s="36">
        <v>8</v>
      </c>
      <c r="V644" s="50">
        <f t="shared" si="1639"/>
        <v>0</v>
      </c>
      <c r="W644" s="49">
        <f>_xlfn.IFNA(VLOOKUP($I644,'ประกาศราคาZ-Makro'!$A:$K,7,FALSE),0)</f>
        <v>0</v>
      </c>
      <c r="X644" s="47">
        <v>8</v>
      </c>
      <c r="Y644" s="36">
        <v>0</v>
      </c>
      <c r="Z644" s="50">
        <f t="shared" si="1634"/>
        <v>0</v>
      </c>
      <c r="AA644" s="49">
        <f>_xlfn.IFNA(VLOOKUP($I644,'ประกาศราคาZ-Makro'!$A:$K,8,FALSE),0)</f>
        <v>0</v>
      </c>
      <c r="AB644" s="47">
        <v>8</v>
      </c>
      <c r="AC644" s="36">
        <v>0</v>
      </c>
      <c r="AD644" s="50">
        <f t="shared" si="1635"/>
        <v>0</v>
      </c>
      <c r="AE644" s="49">
        <f>_xlfn.IFNA(VLOOKUP($I644,'ประกาศราคาZ-Makro'!$A:$K,9,FALSE),0)</f>
        <v>0</v>
      </c>
      <c r="AF644" s="47">
        <v>51</v>
      </c>
      <c r="AG644" s="36">
        <v>51</v>
      </c>
      <c r="AH644" s="50">
        <f t="shared" si="1637"/>
        <v>0</v>
      </c>
      <c r="AI644" s="49">
        <f>_xlfn.IFNA(VLOOKUP($I644,'ประกาศราคาZ-Makro'!$A:$K,9,FALSE),0)</f>
        <v>0</v>
      </c>
      <c r="AJ644" s="47"/>
      <c r="AK644" s="36"/>
      <c r="AL644" s="50">
        <f t="shared" si="1623"/>
        <v>0</v>
      </c>
      <c r="AM644" s="49">
        <f>_xlfn.IFNA(VLOOKUP($I644,'ประกาศราคาZ-Makro'!$A:$K,10,FALSE),0)</f>
        <v>0</v>
      </c>
      <c r="AN644" s="47">
        <v>47</v>
      </c>
      <c r="AO644" s="36">
        <v>47</v>
      </c>
      <c r="AP644" s="72">
        <f t="shared" si="1687"/>
        <v>0</v>
      </c>
      <c r="AQ644" s="49">
        <f>_xlfn.IFNA(VLOOKUP($I644,'ประกาศราคาZ-Makro'!$A:$K,11,FALSE),0)</f>
        <v>0</v>
      </c>
      <c r="AR644" s="47">
        <v>0</v>
      </c>
      <c r="AS644" s="36">
        <v>0</v>
      </c>
      <c r="AT644" s="50">
        <f t="shared" si="1638"/>
        <v>0</v>
      </c>
      <c r="AU644" s="49">
        <f>_xlfn.IFNA(VLOOKUP($I644,'ประกาศราคาZ-Makro'!$A:$L,12,FALSE),0)</f>
        <v>0</v>
      </c>
      <c r="AV644" s="47">
        <v>8</v>
      </c>
      <c r="AW644" s="36">
        <v>8</v>
      </c>
      <c r="AX644" s="50">
        <f t="shared" si="1733"/>
        <v>0</v>
      </c>
      <c r="AY644" s="49">
        <f>_xlfn.IFNA(VLOOKUP($I644,'ประกาศราคาZ-Makro'!$A:$M,13,FALSE),0)</f>
        <v>0</v>
      </c>
      <c r="AZ644" s="47">
        <v>8</v>
      </c>
      <c r="BA644" s="36">
        <v>8</v>
      </c>
      <c r="BB644" s="50">
        <f t="shared" si="1601"/>
        <v>0</v>
      </c>
      <c r="BC644" s="76"/>
      <c r="BD644" s="2"/>
    </row>
    <row r="645" spans="1:56" x14ac:dyDescent="0.4">
      <c r="A645" s="2" t="s">
        <v>1058</v>
      </c>
      <c r="B645" s="2" t="s">
        <v>1035</v>
      </c>
      <c r="C645" s="2" t="s">
        <v>1049</v>
      </c>
      <c r="D645" s="2" t="s">
        <v>1071</v>
      </c>
      <c r="E645" s="45" t="s">
        <v>732</v>
      </c>
      <c r="F645" s="46"/>
      <c r="G645" s="42" t="s">
        <v>733</v>
      </c>
      <c r="H645" s="48" t="s">
        <v>43</v>
      </c>
      <c r="I645" s="35"/>
      <c r="J645" s="56">
        <v>0</v>
      </c>
      <c r="K645" s="49">
        <f>_xlfn.IFNA(VLOOKUP($I645,'ประกาศราคาZ-Makro'!$A:$K,4,FALSE),0)</f>
        <v>0</v>
      </c>
      <c r="L645" s="47">
        <v>1</v>
      </c>
      <c r="M645" s="36">
        <v>1</v>
      </c>
      <c r="N645" s="50">
        <f t="shared" si="1732"/>
        <v>0</v>
      </c>
      <c r="O645" s="49">
        <f>_xlfn.IFNA(VLOOKUP($I645,'ประกาศราคาZ-Makro'!$A:$K,5,FALSE),0)</f>
        <v>0</v>
      </c>
      <c r="P645" s="47">
        <v>1</v>
      </c>
      <c r="Q645" s="36">
        <v>1</v>
      </c>
      <c r="R645" s="50">
        <f t="shared" si="1636"/>
        <v>0</v>
      </c>
      <c r="S645" s="49">
        <f>_xlfn.IFNA(VLOOKUP($I645,'ประกาศราคาZ-Makro'!$A:$K,6,FALSE),0)</f>
        <v>0</v>
      </c>
      <c r="T645" s="47">
        <v>1</v>
      </c>
      <c r="U645" s="36">
        <v>1</v>
      </c>
      <c r="V645" s="50">
        <f t="shared" si="1639"/>
        <v>0</v>
      </c>
      <c r="W645" s="49">
        <f>_xlfn.IFNA(VLOOKUP($I645,'ประกาศราคาZ-Makro'!$A:$K,7,FALSE),0)</f>
        <v>0</v>
      </c>
      <c r="X645" s="47">
        <v>0</v>
      </c>
      <c r="Y645" s="36">
        <v>0</v>
      </c>
      <c r="Z645" s="50">
        <f t="shared" si="1634"/>
        <v>0</v>
      </c>
      <c r="AA645" s="49">
        <f>_xlfn.IFNA(VLOOKUP($I645,'ประกาศราคาZ-Makro'!$A:$K,8,FALSE),0)</f>
        <v>0</v>
      </c>
      <c r="AB645" s="47">
        <v>0</v>
      </c>
      <c r="AC645" s="36">
        <v>0</v>
      </c>
      <c r="AD645" s="50">
        <f t="shared" si="1635"/>
        <v>0</v>
      </c>
      <c r="AE645" s="49">
        <f>_xlfn.IFNA(VLOOKUP($I645,'ประกาศราคาZ-Makro'!$A:$K,9,FALSE),0)</f>
        <v>0</v>
      </c>
      <c r="AF645" s="47">
        <v>0</v>
      </c>
      <c r="AG645" s="36">
        <v>0</v>
      </c>
      <c r="AH645" s="50">
        <f t="shared" si="1637"/>
        <v>0</v>
      </c>
      <c r="AI645" s="49">
        <f>_xlfn.IFNA(VLOOKUP($I645,'ประกาศราคาZ-Makro'!$A:$K,9,FALSE),0)</f>
        <v>0</v>
      </c>
      <c r="AJ645" s="47"/>
      <c r="AK645" s="36"/>
      <c r="AL645" s="50">
        <f t="shared" si="1623"/>
        <v>0</v>
      </c>
      <c r="AM645" s="49">
        <f>_xlfn.IFNA(VLOOKUP($I645,'ประกาศราคาZ-Makro'!$A:$K,10,FALSE),0)</f>
        <v>0</v>
      </c>
      <c r="AN645" s="47">
        <v>0</v>
      </c>
      <c r="AO645" s="36">
        <v>0</v>
      </c>
      <c r="AP645" s="72">
        <f t="shared" si="1687"/>
        <v>0</v>
      </c>
      <c r="AQ645" s="49">
        <f>_xlfn.IFNA(VLOOKUP($I645,'ประกาศราคาZ-Makro'!$A:$K,11,FALSE),0)</f>
        <v>0</v>
      </c>
      <c r="AR645" s="47">
        <v>0</v>
      </c>
      <c r="AS645" s="36">
        <v>0</v>
      </c>
      <c r="AT645" s="50">
        <f t="shared" si="1638"/>
        <v>0</v>
      </c>
      <c r="AU645" s="49">
        <f>_xlfn.IFNA(VLOOKUP($I645,'ประกาศราคาZ-Makro'!$A:$L,12,FALSE),0)</f>
        <v>0</v>
      </c>
      <c r="AV645" s="47">
        <v>1</v>
      </c>
      <c r="AW645" s="36">
        <v>1</v>
      </c>
      <c r="AX645" s="50">
        <f t="shared" si="1733"/>
        <v>0</v>
      </c>
      <c r="AY645" s="49">
        <f>_xlfn.IFNA(VLOOKUP($I645,'ประกาศราคาZ-Makro'!$A:$M,13,FALSE),0)</f>
        <v>0</v>
      </c>
      <c r="AZ645" s="47">
        <v>1</v>
      </c>
      <c r="BA645" s="36">
        <v>1</v>
      </c>
      <c r="BB645" s="50">
        <f t="shared" si="1601"/>
        <v>0</v>
      </c>
      <c r="BC645" s="76"/>
      <c r="BD645" s="2"/>
    </row>
    <row r="646" spans="1:56" x14ac:dyDescent="0.4">
      <c r="A646" s="2" t="s">
        <v>1058</v>
      </c>
      <c r="B646" s="2" t="s">
        <v>1035</v>
      </c>
      <c r="C646" s="2" t="s">
        <v>1049</v>
      </c>
      <c r="D646" s="2" t="s">
        <v>1072</v>
      </c>
      <c r="E646" s="45" t="s">
        <v>602</v>
      </c>
      <c r="F646" s="46"/>
      <c r="G646" s="42" t="s">
        <v>603</v>
      </c>
      <c r="H646" s="48" t="s">
        <v>43</v>
      </c>
      <c r="I646" s="35"/>
      <c r="J646" s="56">
        <v>0</v>
      </c>
      <c r="K646" s="49">
        <f>_xlfn.IFNA(VLOOKUP($I646,'ประกาศราคาZ-Makro'!$A:$K,4,FALSE),0)</f>
        <v>0</v>
      </c>
      <c r="L646" s="47">
        <v>0</v>
      </c>
      <c r="M646" s="36">
        <v>0</v>
      </c>
      <c r="N646" s="50">
        <f t="shared" si="1732"/>
        <v>0</v>
      </c>
      <c r="O646" s="49">
        <f>_xlfn.IFNA(VLOOKUP($I646,'ประกาศราคาZ-Makro'!$A:$K,5,FALSE),0)</f>
        <v>0</v>
      </c>
      <c r="P646" s="47">
        <v>0</v>
      </c>
      <c r="Q646" s="36">
        <v>0</v>
      </c>
      <c r="R646" s="50">
        <f t="shared" si="1636"/>
        <v>0</v>
      </c>
      <c r="S646" s="49">
        <f>_xlfn.IFNA(VLOOKUP($I646,'ประกาศราคาZ-Makro'!$A:$K,6,FALSE),0)</f>
        <v>0</v>
      </c>
      <c r="T646" s="47">
        <v>0</v>
      </c>
      <c r="U646" s="36">
        <v>0</v>
      </c>
      <c r="V646" s="50">
        <f t="shared" si="1639"/>
        <v>0</v>
      </c>
      <c r="W646" s="49">
        <f>_xlfn.IFNA(VLOOKUP($I646,'ประกาศราคาZ-Makro'!$A:$K,7,FALSE),0)</f>
        <v>0</v>
      </c>
      <c r="X646" s="47">
        <v>0</v>
      </c>
      <c r="Y646" s="36">
        <v>0</v>
      </c>
      <c r="Z646" s="50">
        <f t="shared" si="1634"/>
        <v>0</v>
      </c>
      <c r="AA646" s="49">
        <f>_xlfn.IFNA(VLOOKUP($I646,'ประกาศราคาZ-Makro'!$A:$K,8,FALSE),0)</f>
        <v>0</v>
      </c>
      <c r="AB646" s="47">
        <v>0</v>
      </c>
      <c r="AC646" s="36">
        <v>0</v>
      </c>
      <c r="AD646" s="50">
        <f t="shared" si="1635"/>
        <v>0</v>
      </c>
      <c r="AE646" s="49">
        <f>_xlfn.IFNA(VLOOKUP($I646,'ประกาศราคาZ-Makro'!$A:$K,9,FALSE),0)</f>
        <v>0</v>
      </c>
      <c r="AF646" s="47" t="s">
        <v>1090</v>
      </c>
      <c r="AG646" s="36" t="s">
        <v>1090</v>
      </c>
      <c r="AH646" s="50">
        <f t="shared" si="1637"/>
        <v>0</v>
      </c>
      <c r="AI646" s="49">
        <f>_xlfn.IFNA(VLOOKUP($I646,'ประกาศราคาZ-Makro'!$A:$K,9,FALSE),0)</f>
        <v>0</v>
      </c>
      <c r="AJ646" s="47"/>
      <c r="AK646" s="36"/>
      <c r="AL646" s="50">
        <f t="shared" si="1623"/>
        <v>0</v>
      </c>
      <c r="AM646" s="49">
        <f>_xlfn.IFNA(VLOOKUP($I646,'ประกาศราคาZ-Makro'!$A:$K,10,FALSE),0)</f>
        <v>0</v>
      </c>
      <c r="AN646" s="47">
        <v>0</v>
      </c>
      <c r="AO646" s="36">
        <v>0</v>
      </c>
      <c r="AP646" s="72">
        <f t="shared" si="1687"/>
        <v>0</v>
      </c>
      <c r="AQ646" s="49">
        <f>_xlfn.IFNA(VLOOKUP($I646,'ประกาศราคาZ-Makro'!$A:$K,11,FALSE),0)</f>
        <v>0</v>
      </c>
      <c r="AR646" s="47">
        <v>0</v>
      </c>
      <c r="AS646" s="36">
        <v>0</v>
      </c>
      <c r="AT646" s="50">
        <f t="shared" si="1638"/>
        <v>0</v>
      </c>
      <c r="AU646" s="49">
        <f>_xlfn.IFNA(VLOOKUP($I646,'ประกาศราคาZ-Makro'!$A:$L,12,FALSE),0)</f>
        <v>0</v>
      </c>
      <c r="AV646" s="47">
        <v>0</v>
      </c>
      <c r="AW646" s="36">
        <v>0</v>
      </c>
      <c r="AX646" s="50">
        <f t="shared" si="1733"/>
        <v>0</v>
      </c>
      <c r="AY646" s="49">
        <f>_xlfn.IFNA(VLOOKUP($I646,'ประกาศราคาZ-Makro'!$A:$M,13,FALSE),0)</f>
        <v>0</v>
      </c>
      <c r="AZ646" s="47">
        <v>0</v>
      </c>
      <c r="BA646" s="36">
        <v>0</v>
      </c>
      <c r="BB646" s="50">
        <f t="shared" si="1601"/>
        <v>0</v>
      </c>
      <c r="BC646" s="76"/>
      <c r="BD646" s="2"/>
    </row>
    <row r="647" spans="1:56" x14ac:dyDescent="0.4">
      <c r="A647" s="2" t="s">
        <v>1058</v>
      </c>
      <c r="B647" s="2" t="s">
        <v>1035</v>
      </c>
      <c r="C647" s="2" t="s">
        <v>1049</v>
      </c>
      <c r="D647" s="2" t="s">
        <v>1072</v>
      </c>
      <c r="E647" s="45" t="s">
        <v>604</v>
      </c>
      <c r="F647" s="46"/>
      <c r="G647" s="42" t="s">
        <v>605</v>
      </c>
      <c r="H647" s="48" t="s">
        <v>43</v>
      </c>
      <c r="I647" s="35"/>
      <c r="J647" s="56">
        <v>0</v>
      </c>
      <c r="K647" s="49">
        <f>_xlfn.IFNA(VLOOKUP($I647,'ประกาศราคาZ-Makro'!$A:$K,4,FALSE),0)</f>
        <v>0</v>
      </c>
      <c r="L647" s="47">
        <v>0</v>
      </c>
      <c r="M647" s="36">
        <v>0</v>
      </c>
      <c r="N647" s="50">
        <f t="shared" si="1732"/>
        <v>0</v>
      </c>
      <c r="O647" s="49">
        <f>_xlfn.IFNA(VLOOKUP($I647,'ประกาศราคาZ-Makro'!$A:$K,5,FALSE),0)</f>
        <v>0</v>
      </c>
      <c r="P647" s="47">
        <v>0</v>
      </c>
      <c r="Q647" s="36">
        <v>0</v>
      </c>
      <c r="R647" s="50">
        <f t="shared" si="1636"/>
        <v>0</v>
      </c>
      <c r="S647" s="49">
        <f>_xlfn.IFNA(VLOOKUP($I647,'ประกาศราคาZ-Makro'!$A:$K,6,FALSE),0)</f>
        <v>0</v>
      </c>
      <c r="T647" s="47">
        <v>0</v>
      </c>
      <c r="U647" s="36">
        <v>0</v>
      </c>
      <c r="V647" s="50">
        <f t="shared" si="1639"/>
        <v>0</v>
      </c>
      <c r="W647" s="49">
        <f>_xlfn.IFNA(VLOOKUP($I647,'ประกาศราคาZ-Makro'!$A:$K,7,FALSE),0)</f>
        <v>0</v>
      </c>
      <c r="X647" s="47">
        <v>0</v>
      </c>
      <c r="Y647" s="36">
        <v>0</v>
      </c>
      <c r="Z647" s="50">
        <f t="shared" si="1634"/>
        <v>0</v>
      </c>
      <c r="AA647" s="49">
        <f>_xlfn.IFNA(VLOOKUP($I647,'ประกาศราคาZ-Makro'!$A:$K,8,FALSE),0)</f>
        <v>0</v>
      </c>
      <c r="AB647" s="47">
        <v>0</v>
      </c>
      <c r="AC647" s="36">
        <v>0</v>
      </c>
      <c r="AD647" s="50">
        <f t="shared" si="1635"/>
        <v>0</v>
      </c>
      <c r="AE647" s="49">
        <f>_xlfn.IFNA(VLOOKUP($I647,'ประกาศราคาZ-Makro'!$A:$K,9,FALSE),0)</f>
        <v>0</v>
      </c>
      <c r="AF647" s="47" t="s">
        <v>1090</v>
      </c>
      <c r="AG647" s="36" t="s">
        <v>1090</v>
      </c>
      <c r="AH647" s="50">
        <f t="shared" si="1637"/>
        <v>0</v>
      </c>
      <c r="AI647" s="49">
        <f>_xlfn.IFNA(VLOOKUP($I647,'ประกาศราคาZ-Makro'!$A:$K,9,FALSE),0)</f>
        <v>0</v>
      </c>
      <c r="AJ647" s="47"/>
      <c r="AK647" s="36"/>
      <c r="AL647" s="50">
        <f t="shared" si="1623"/>
        <v>0</v>
      </c>
      <c r="AM647" s="49">
        <f>_xlfn.IFNA(VLOOKUP($I647,'ประกาศราคาZ-Makro'!$A:$K,10,FALSE),0)</f>
        <v>0</v>
      </c>
      <c r="AN647" s="47">
        <v>0</v>
      </c>
      <c r="AO647" s="36">
        <v>0</v>
      </c>
      <c r="AP647" s="72">
        <f t="shared" si="1687"/>
        <v>0</v>
      </c>
      <c r="AQ647" s="49">
        <f>_xlfn.IFNA(VLOOKUP($I647,'ประกาศราคาZ-Makro'!$A:$K,11,FALSE),0)</f>
        <v>0</v>
      </c>
      <c r="AR647" s="47">
        <v>0</v>
      </c>
      <c r="AS647" s="36">
        <v>0</v>
      </c>
      <c r="AT647" s="50">
        <f t="shared" si="1638"/>
        <v>0</v>
      </c>
      <c r="AU647" s="49">
        <f>_xlfn.IFNA(VLOOKUP($I647,'ประกาศราคาZ-Makro'!$A:$L,12,FALSE),0)</f>
        <v>0</v>
      </c>
      <c r="AV647" s="47">
        <v>0</v>
      </c>
      <c r="AW647" s="36">
        <v>0</v>
      </c>
      <c r="AX647" s="50">
        <f t="shared" si="1733"/>
        <v>0</v>
      </c>
      <c r="AY647" s="49">
        <f>_xlfn.IFNA(VLOOKUP($I647,'ประกาศราคาZ-Makro'!$A:$M,13,FALSE),0)</f>
        <v>0</v>
      </c>
      <c r="AZ647" s="47">
        <v>0</v>
      </c>
      <c r="BA647" s="36">
        <v>0</v>
      </c>
      <c r="BB647" s="50">
        <f t="shared" si="1601"/>
        <v>0</v>
      </c>
      <c r="BC647" s="76"/>
      <c r="BD647" s="2"/>
    </row>
    <row r="648" spans="1:56" x14ac:dyDescent="0.4">
      <c r="A648" s="2" t="s">
        <v>1058</v>
      </c>
      <c r="B648" s="2" t="s">
        <v>1035</v>
      </c>
      <c r="C648" s="2" t="s">
        <v>1049</v>
      </c>
      <c r="D648" s="2" t="s">
        <v>1072</v>
      </c>
      <c r="E648" s="45" t="s">
        <v>688</v>
      </c>
      <c r="F648" s="46"/>
      <c r="G648" s="42" t="s">
        <v>689</v>
      </c>
      <c r="H648" s="48" t="s">
        <v>43</v>
      </c>
      <c r="I648" s="35"/>
      <c r="J648" s="56">
        <v>0</v>
      </c>
      <c r="K648" s="49">
        <f>_xlfn.IFNA(VLOOKUP($I648,'ประกาศราคาZ-Makro'!$A:$K,4,FALSE),0)</f>
        <v>0</v>
      </c>
      <c r="L648" s="47">
        <v>47</v>
      </c>
      <c r="M648" s="36">
        <v>47</v>
      </c>
      <c r="N648" s="50">
        <f t="shared" si="1732"/>
        <v>0</v>
      </c>
      <c r="O648" s="49">
        <f>_xlfn.IFNA(VLOOKUP($I648,'ประกาศราคาZ-Makro'!$A:$K,5,FALSE),0)</f>
        <v>0</v>
      </c>
      <c r="P648" s="47">
        <v>47</v>
      </c>
      <c r="Q648" s="36">
        <v>47</v>
      </c>
      <c r="R648" s="50">
        <f t="shared" si="1636"/>
        <v>0</v>
      </c>
      <c r="S648" s="49">
        <f>_xlfn.IFNA(VLOOKUP($I648,'ประกาศราคาZ-Makro'!$A:$K,6,FALSE),0)</f>
        <v>0</v>
      </c>
      <c r="T648" s="47">
        <v>47</v>
      </c>
      <c r="U648" s="36">
        <v>47</v>
      </c>
      <c r="V648" s="50">
        <f t="shared" si="1639"/>
        <v>0</v>
      </c>
      <c r="W648" s="49">
        <f>_xlfn.IFNA(VLOOKUP($I648,'ประกาศราคาZ-Makro'!$A:$K,7,FALSE),0)</f>
        <v>0</v>
      </c>
      <c r="X648" s="47">
        <v>47</v>
      </c>
      <c r="Y648" s="36">
        <v>50</v>
      </c>
      <c r="Z648" s="50">
        <f t="shared" si="1634"/>
        <v>3</v>
      </c>
      <c r="AA648" s="49">
        <f>_xlfn.IFNA(VLOOKUP($I648,'ประกาศราคาZ-Makro'!$A:$K,8,FALSE),0)</f>
        <v>0</v>
      </c>
      <c r="AB648" s="47">
        <v>47</v>
      </c>
      <c r="AC648" s="36">
        <v>50</v>
      </c>
      <c r="AD648" s="50">
        <f t="shared" si="1635"/>
        <v>3</v>
      </c>
      <c r="AE648" s="49">
        <f>_xlfn.IFNA(VLOOKUP($I648,'ประกาศราคาZ-Makro'!$A:$K,9,FALSE),0)</f>
        <v>0</v>
      </c>
      <c r="AF648" s="47">
        <v>14</v>
      </c>
      <c r="AG648" s="36">
        <v>20</v>
      </c>
      <c r="AH648" s="50">
        <f t="shared" si="1637"/>
        <v>6</v>
      </c>
      <c r="AI648" s="49">
        <f>_xlfn.IFNA(VLOOKUP($I648,'ประกาศราคาZ-Makro'!$A:$K,9,FALSE),0)</f>
        <v>0</v>
      </c>
      <c r="AJ648" s="47"/>
      <c r="AK648" s="36"/>
      <c r="AL648" s="50">
        <f t="shared" si="1623"/>
        <v>0</v>
      </c>
      <c r="AM648" s="49">
        <f>_xlfn.IFNA(VLOOKUP($I648,'ประกาศราคาZ-Makro'!$A:$K,10,FALSE),0)</f>
        <v>0</v>
      </c>
      <c r="AN648" s="47">
        <v>50</v>
      </c>
      <c r="AO648" s="36">
        <v>50</v>
      </c>
      <c r="AP648" s="72">
        <f t="shared" si="1687"/>
        <v>0</v>
      </c>
      <c r="AQ648" s="49">
        <f>_xlfn.IFNA(VLOOKUP($I648,'ประกาศราคาZ-Makro'!$A:$K,11,FALSE),0)</f>
        <v>0</v>
      </c>
      <c r="AR648" s="47">
        <v>0</v>
      </c>
      <c r="AS648" s="36">
        <v>0</v>
      </c>
      <c r="AT648" s="50">
        <f t="shared" si="1638"/>
        <v>0</v>
      </c>
      <c r="AU648" s="49">
        <f>_xlfn.IFNA(VLOOKUP($I648,'ประกาศราคาZ-Makro'!$A:$L,12,FALSE),0)</f>
        <v>0</v>
      </c>
      <c r="AV648" s="47">
        <v>47</v>
      </c>
      <c r="AW648" s="36">
        <v>47</v>
      </c>
      <c r="AX648" s="50">
        <f t="shared" si="1733"/>
        <v>0</v>
      </c>
      <c r="AY648" s="49">
        <f>_xlfn.IFNA(VLOOKUP($I648,'ประกาศราคาZ-Makro'!$A:$M,13,FALSE),0)</f>
        <v>0</v>
      </c>
      <c r="AZ648" s="47">
        <v>47</v>
      </c>
      <c r="BA648" s="36">
        <v>47</v>
      </c>
      <c r="BB648" s="50">
        <f t="shared" si="1601"/>
        <v>0</v>
      </c>
      <c r="BC648" s="76"/>
      <c r="BD648" s="2"/>
    </row>
    <row r="649" spans="1:56" x14ac:dyDescent="0.4">
      <c r="A649" s="2" t="s">
        <v>1058</v>
      </c>
      <c r="B649" s="2" t="s">
        <v>1035</v>
      </c>
      <c r="C649" s="2" t="s">
        <v>1049</v>
      </c>
      <c r="D649" s="2" t="s">
        <v>1077</v>
      </c>
      <c r="E649" s="45" t="s">
        <v>626</v>
      </c>
      <c r="F649" s="46"/>
      <c r="G649" s="42" t="s">
        <v>627</v>
      </c>
      <c r="H649" s="48" t="s">
        <v>43</v>
      </c>
      <c r="I649" s="35"/>
      <c r="J649" s="56">
        <v>0</v>
      </c>
      <c r="K649" s="49">
        <f>_xlfn.IFNA(VLOOKUP($I649,'ประกาศราคาZ-Makro'!$A:$K,4,FALSE),0)</f>
        <v>0</v>
      </c>
      <c r="L649" s="47">
        <v>0</v>
      </c>
      <c r="M649" s="36">
        <v>0</v>
      </c>
      <c r="N649" s="50">
        <f t="shared" si="1732"/>
        <v>0</v>
      </c>
      <c r="O649" s="49">
        <f>_xlfn.IFNA(VLOOKUP($I649,'ประกาศราคาZ-Makro'!$A:$K,5,FALSE),0)</f>
        <v>0</v>
      </c>
      <c r="P649" s="47">
        <v>0</v>
      </c>
      <c r="Q649" s="36">
        <v>0</v>
      </c>
      <c r="R649" s="50">
        <f t="shared" si="1636"/>
        <v>0</v>
      </c>
      <c r="S649" s="49">
        <f>_xlfn.IFNA(VLOOKUP($I649,'ประกาศราคาZ-Makro'!$A:$K,6,FALSE),0)</f>
        <v>0</v>
      </c>
      <c r="T649" s="47">
        <v>0</v>
      </c>
      <c r="U649" s="36">
        <v>0</v>
      </c>
      <c r="V649" s="50">
        <f t="shared" si="1639"/>
        <v>0</v>
      </c>
      <c r="W649" s="49">
        <f>_xlfn.IFNA(VLOOKUP($I649,'ประกาศราคาZ-Makro'!$A:$K,7,FALSE),0)</f>
        <v>0</v>
      </c>
      <c r="X649" s="47">
        <v>0</v>
      </c>
      <c r="Y649" s="36">
        <v>0</v>
      </c>
      <c r="Z649" s="50">
        <f t="shared" si="1634"/>
        <v>0</v>
      </c>
      <c r="AA649" s="49">
        <f>_xlfn.IFNA(VLOOKUP($I649,'ประกาศราคาZ-Makro'!$A:$K,8,FALSE),0)</f>
        <v>0</v>
      </c>
      <c r="AB649" s="47">
        <v>0</v>
      </c>
      <c r="AC649" s="36">
        <v>0</v>
      </c>
      <c r="AD649" s="50">
        <f t="shared" si="1635"/>
        <v>0</v>
      </c>
      <c r="AE649" s="49">
        <f>_xlfn.IFNA(VLOOKUP($I649,'ประกาศราคาZ-Makro'!$A:$K,9,FALSE),0)</f>
        <v>0</v>
      </c>
      <c r="AF649" s="47">
        <v>86</v>
      </c>
      <c r="AG649" s="36">
        <v>86</v>
      </c>
      <c r="AH649" s="50">
        <f t="shared" si="1637"/>
        <v>0</v>
      </c>
      <c r="AI649" s="49">
        <f>_xlfn.IFNA(VLOOKUP($I649,'ประกาศราคาZ-Makro'!$A:$K,9,FALSE),0)</f>
        <v>0</v>
      </c>
      <c r="AJ649" s="47"/>
      <c r="AK649" s="36"/>
      <c r="AL649" s="50">
        <f t="shared" si="1623"/>
        <v>0</v>
      </c>
      <c r="AM649" s="49">
        <f>_xlfn.IFNA(VLOOKUP($I649,'ประกาศราคาZ-Makro'!$A:$K,10,FALSE),0)</f>
        <v>0</v>
      </c>
      <c r="AN649" s="47">
        <v>159</v>
      </c>
      <c r="AO649" s="36">
        <v>159</v>
      </c>
      <c r="AP649" s="72">
        <f t="shared" si="1687"/>
        <v>0</v>
      </c>
      <c r="AQ649" s="49">
        <f>_xlfn.IFNA(VLOOKUP($I649,'ประกาศราคาZ-Makro'!$A:$K,11,FALSE),0)</f>
        <v>0</v>
      </c>
      <c r="AR649" s="47">
        <v>0</v>
      </c>
      <c r="AS649" s="36">
        <v>0</v>
      </c>
      <c r="AT649" s="50">
        <f t="shared" si="1638"/>
        <v>0</v>
      </c>
      <c r="AU649" s="49">
        <f>_xlfn.IFNA(VLOOKUP($I649,'ประกาศราคาZ-Makro'!$A:$L,12,FALSE),0)</f>
        <v>0</v>
      </c>
      <c r="AV649" s="47">
        <v>0</v>
      </c>
      <c r="AW649" s="36">
        <v>0</v>
      </c>
      <c r="AX649" s="50">
        <f t="shared" si="1733"/>
        <v>0</v>
      </c>
      <c r="AY649" s="49">
        <f>_xlfn.IFNA(VLOOKUP($I649,'ประกาศราคาZ-Makro'!$A:$M,13,FALSE),0)</f>
        <v>0</v>
      </c>
      <c r="AZ649" s="47">
        <v>0</v>
      </c>
      <c r="BA649" s="36">
        <v>0</v>
      </c>
      <c r="BB649" s="50">
        <f t="shared" si="1601"/>
        <v>0</v>
      </c>
      <c r="BC649" s="76"/>
      <c r="BD649" s="2"/>
    </row>
    <row r="650" spans="1:56" x14ac:dyDescent="0.4">
      <c r="A650" s="2" t="s">
        <v>1058</v>
      </c>
      <c r="B650" s="2" t="s">
        <v>1035</v>
      </c>
      <c r="C650" s="2" t="s">
        <v>1049</v>
      </c>
      <c r="D650" s="2" t="s">
        <v>1077</v>
      </c>
      <c r="E650" s="45" t="s">
        <v>736</v>
      </c>
      <c r="F650" s="46"/>
      <c r="G650" s="42" t="s">
        <v>737</v>
      </c>
      <c r="H650" s="48" t="s">
        <v>43</v>
      </c>
      <c r="I650" s="35"/>
      <c r="J650" s="56">
        <v>0</v>
      </c>
      <c r="K650" s="49">
        <f>_xlfn.IFNA(VLOOKUP($I650,'ประกาศราคาZ-Makro'!$A:$K,4,FALSE),0)</f>
        <v>0</v>
      </c>
      <c r="L650" s="47">
        <v>0</v>
      </c>
      <c r="M650" s="36">
        <v>0</v>
      </c>
      <c r="N650" s="50">
        <f t="shared" si="1732"/>
        <v>0</v>
      </c>
      <c r="O650" s="49">
        <f>_xlfn.IFNA(VLOOKUP($I650,'ประกาศราคาZ-Makro'!$A:$K,5,FALSE),0)</f>
        <v>0</v>
      </c>
      <c r="P650" s="47">
        <v>0</v>
      </c>
      <c r="Q650" s="36">
        <v>0</v>
      </c>
      <c r="R650" s="50">
        <f t="shared" si="1636"/>
        <v>0</v>
      </c>
      <c r="S650" s="49">
        <f>_xlfn.IFNA(VLOOKUP($I650,'ประกาศราคาZ-Makro'!$A:$K,6,FALSE),0)</f>
        <v>0</v>
      </c>
      <c r="T650" s="47">
        <v>0</v>
      </c>
      <c r="U650" s="36">
        <v>0</v>
      </c>
      <c r="V650" s="50">
        <f t="shared" si="1639"/>
        <v>0</v>
      </c>
      <c r="W650" s="49">
        <f>_xlfn.IFNA(VLOOKUP($I650,'ประกาศราคาZ-Makro'!$A:$K,7,FALSE),0)</f>
        <v>0</v>
      </c>
      <c r="X650" s="47">
        <v>0</v>
      </c>
      <c r="Y650" s="36">
        <v>0</v>
      </c>
      <c r="Z650" s="50">
        <f t="shared" si="1634"/>
        <v>0</v>
      </c>
      <c r="AA650" s="49">
        <f>_xlfn.IFNA(VLOOKUP($I650,'ประกาศราคาZ-Makro'!$A:$K,8,FALSE),0)</f>
        <v>0</v>
      </c>
      <c r="AB650" s="47">
        <v>0</v>
      </c>
      <c r="AC650" s="36">
        <v>0</v>
      </c>
      <c r="AD650" s="50">
        <f t="shared" si="1635"/>
        <v>0</v>
      </c>
      <c r="AE650" s="49">
        <f>_xlfn.IFNA(VLOOKUP($I650,'ประกาศราคาZ-Makro'!$A:$K,9,FALSE),0)</f>
        <v>0</v>
      </c>
      <c r="AF650" s="47">
        <v>0</v>
      </c>
      <c r="AG650" s="36">
        <v>0</v>
      </c>
      <c r="AH650" s="50">
        <f t="shared" si="1637"/>
        <v>0</v>
      </c>
      <c r="AI650" s="49">
        <f>_xlfn.IFNA(VLOOKUP($I650,'ประกาศราคาZ-Makro'!$A:$K,9,FALSE),0)</f>
        <v>0</v>
      </c>
      <c r="AJ650" s="47"/>
      <c r="AK650" s="36"/>
      <c r="AL650" s="50">
        <f t="shared" si="1623"/>
        <v>0</v>
      </c>
      <c r="AM650" s="49">
        <f>_xlfn.IFNA(VLOOKUP($I650,'ประกาศราคาZ-Makro'!$A:$K,10,FALSE),0)</f>
        <v>0</v>
      </c>
      <c r="AN650" s="47">
        <v>0</v>
      </c>
      <c r="AO650" s="36">
        <v>0</v>
      </c>
      <c r="AP650" s="72">
        <f t="shared" si="1687"/>
        <v>0</v>
      </c>
      <c r="AQ650" s="49">
        <f>_xlfn.IFNA(VLOOKUP($I650,'ประกาศราคาZ-Makro'!$A:$K,11,FALSE),0)</f>
        <v>0</v>
      </c>
      <c r="AR650" s="47">
        <v>0</v>
      </c>
      <c r="AS650" s="36">
        <v>0</v>
      </c>
      <c r="AT650" s="50">
        <f t="shared" si="1638"/>
        <v>0</v>
      </c>
      <c r="AU650" s="49">
        <f>_xlfn.IFNA(VLOOKUP($I650,'ประกาศราคาZ-Makro'!$A:$L,12,FALSE),0)</f>
        <v>0</v>
      </c>
      <c r="AV650" s="47">
        <v>0</v>
      </c>
      <c r="AW650" s="36">
        <v>0</v>
      </c>
      <c r="AX650" s="50">
        <f t="shared" si="1733"/>
        <v>0</v>
      </c>
      <c r="AY650" s="49">
        <f>_xlfn.IFNA(VLOOKUP($I650,'ประกาศราคาZ-Makro'!$A:$M,13,FALSE),0)</f>
        <v>0</v>
      </c>
      <c r="AZ650" s="47">
        <v>0</v>
      </c>
      <c r="BA650" s="36">
        <v>0</v>
      </c>
      <c r="BB650" s="50">
        <f t="shared" si="1601"/>
        <v>0</v>
      </c>
      <c r="BC650" s="76"/>
      <c r="BD650" s="2"/>
    </row>
    <row r="651" spans="1:56" x14ac:dyDescent="0.4">
      <c r="A651" s="2" t="s">
        <v>1058</v>
      </c>
      <c r="B651" s="2" t="s">
        <v>1035</v>
      </c>
      <c r="C651" s="2" t="s">
        <v>1049</v>
      </c>
      <c r="D651" s="2" t="s">
        <v>1075</v>
      </c>
      <c r="E651" s="45" t="s">
        <v>622</v>
      </c>
      <c r="F651" s="46"/>
      <c r="G651" s="42" t="s">
        <v>623</v>
      </c>
      <c r="H651" s="48" t="s">
        <v>43</v>
      </c>
      <c r="I651" s="35"/>
      <c r="J651" s="56">
        <v>0</v>
      </c>
      <c r="K651" s="49">
        <f>_xlfn.IFNA(VLOOKUP($I651,'ประกาศราคาZ-Makro'!$A:$K,4,FALSE),0)</f>
        <v>0</v>
      </c>
      <c r="L651" s="47">
        <v>0</v>
      </c>
      <c r="M651" s="36">
        <v>0</v>
      </c>
      <c r="N651" s="50">
        <f t="shared" si="1732"/>
        <v>0</v>
      </c>
      <c r="O651" s="49">
        <f>_xlfn.IFNA(VLOOKUP($I651,'ประกาศราคาZ-Makro'!$A:$K,5,FALSE),0)</f>
        <v>0</v>
      </c>
      <c r="P651" s="47">
        <v>0</v>
      </c>
      <c r="Q651" s="36">
        <v>0</v>
      </c>
      <c r="R651" s="50">
        <f t="shared" si="1636"/>
        <v>0</v>
      </c>
      <c r="S651" s="49">
        <f>_xlfn.IFNA(VLOOKUP($I651,'ประกาศราคาZ-Makro'!$A:$K,6,FALSE),0)</f>
        <v>0</v>
      </c>
      <c r="T651" s="47">
        <v>0</v>
      </c>
      <c r="U651" s="36">
        <v>0</v>
      </c>
      <c r="V651" s="50">
        <f t="shared" si="1639"/>
        <v>0</v>
      </c>
      <c r="W651" s="49">
        <f>_xlfn.IFNA(VLOOKUP($I651,'ประกาศราคาZ-Makro'!$A:$K,7,FALSE),0)</f>
        <v>0</v>
      </c>
      <c r="X651" s="47">
        <v>0</v>
      </c>
      <c r="Y651" s="36">
        <v>0</v>
      </c>
      <c r="Z651" s="50">
        <f t="shared" si="1634"/>
        <v>0</v>
      </c>
      <c r="AA651" s="49">
        <f>_xlfn.IFNA(VLOOKUP($I651,'ประกาศราคาZ-Makro'!$A:$K,8,FALSE),0)</f>
        <v>0</v>
      </c>
      <c r="AB651" s="47">
        <v>0</v>
      </c>
      <c r="AC651" s="36">
        <v>0</v>
      </c>
      <c r="AD651" s="50">
        <f t="shared" si="1635"/>
        <v>0</v>
      </c>
      <c r="AE651" s="49">
        <f>_xlfn.IFNA(VLOOKUP($I651,'ประกาศราคาZ-Makro'!$A:$K,9,FALSE),0)</f>
        <v>0</v>
      </c>
      <c r="AF651" s="47">
        <v>25</v>
      </c>
      <c r="AG651" s="36">
        <v>25</v>
      </c>
      <c r="AH651" s="50">
        <f t="shared" si="1637"/>
        <v>0</v>
      </c>
      <c r="AI651" s="49">
        <f>_xlfn.IFNA(VLOOKUP($I651,'ประกาศราคาZ-Makro'!$A:$K,9,FALSE),0)</f>
        <v>0</v>
      </c>
      <c r="AJ651" s="47"/>
      <c r="AK651" s="36"/>
      <c r="AL651" s="50">
        <f t="shared" si="1623"/>
        <v>0</v>
      </c>
      <c r="AM651" s="49">
        <f>_xlfn.IFNA(VLOOKUP($I651,'ประกาศราคาZ-Makro'!$A:$K,10,FALSE),0)</f>
        <v>0</v>
      </c>
      <c r="AN651" s="47">
        <v>67</v>
      </c>
      <c r="AO651" s="36">
        <v>67</v>
      </c>
      <c r="AP651" s="72">
        <f t="shared" si="1687"/>
        <v>0</v>
      </c>
      <c r="AQ651" s="49">
        <f>_xlfn.IFNA(VLOOKUP($I651,'ประกาศราคาZ-Makro'!$A:$K,11,FALSE),0)</f>
        <v>0</v>
      </c>
      <c r="AR651" s="47">
        <v>0</v>
      </c>
      <c r="AS651" s="36">
        <v>0</v>
      </c>
      <c r="AT651" s="50">
        <f t="shared" si="1638"/>
        <v>0</v>
      </c>
      <c r="AU651" s="49">
        <f>_xlfn.IFNA(VLOOKUP($I651,'ประกาศราคาZ-Makro'!$A:$L,12,FALSE),0)</f>
        <v>0</v>
      </c>
      <c r="AV651" s="47">
        <v>0</v>
      </c>
      <c r="AW651" s="36">
        <v>0</v>
      </c>
      <c r="AX651" s="50">
        <f t="shared" si="1733"/>
        <v>0</v>
      </c>
      <c r="AY651" s="49">
        <f>_xlfn.IFNA(VLOOKUP($I651,'ประกาศราคาZ-Makro'!$A:$M,13,FALSE),0)</f>
        <v>0</v>
      </c>
      <c r="AZ651" s="47">
        <v>0</v>
      </c>
      <c r="BA651" s="36">
        <v>0</v>
      </c>
      <c r="BB651" s="50">
        <f t="shared" si="1601"/>
        <v>0</v>
      </c>
      <c r="BC651" s="76"/>
      <c r="BD651" s="2"/>
    </row>
    <row r="652" spans="1:56" x14ac:dyDescent="0.4">
      <c r="A652" s="2" t="s">
        <v>1058</v>
      </c>
      <c r="B652" s="2" t="s">
        <v>1035</v>
      </c>
      <c r="C652" s="2" t="s">
        <v>1049</v>
      </c>
      <c r="D652" s="2" t="s">
        <v>1075</v>
      </c>
      <c r="E652" s="45" t="s">
        <v>750</v>
      </c>
      <c r="F652" s="46"/>
      <c r="G652" s="42" t="s">
        <v>751</v>
      </c>
      <c r="H652" s="48" t="s">
        <v>43</v>
      </c>
      <c r="I652" s="35"/>
      <c r="J652" s="56">
        <v>0</v>
      </c>
      <c r="K652" s="49">
        <f>_xlfn.IFNA(VLOOKUP($I652,'ประกาศราคาZ-Makro'!$A:$K,4,FALSE),0)</f>
        <v>0</v>
      </c>
      <c r="L652" s="47">
        <v>0</v>
      </c>
      <c r="M652" s="63">
        <v>0</v>
      </c>
      <c r="N652" s="50">
        <f t="shared" si="1732"/>
        <v>0</v>
      </c>
      <c r="O652" s="49">
        <f>_xlfn.IFNA(VLOOKUP($I652,'ประกาศราคาZ-Makro'!$A:$K,5,FALSE),0)</f>
        <v>0</v>
      </c>
      <c r="P652" s="47">
        <v>0</v>
      </c>
      <c r="Q652" s="63">
        <v>0</v>
      </c>
      <c r="R652" s="50">
        <f t="shared" si="1636"/>
        <v>0</v>
      </c>
      <c r="S652" s="49">
        <f>_xlfn.IFNA(VLOOKUP($I652,'ประกาศราคาZ-Makro'!$A:$K,6,FALSE),0)</f>
        <v>0</v>
      </c>
      <c r="T652" s="47">
        <v>0</v>
      </c>
      <c r="U652" s="63">
        <v>0</v>
      </c>
      <c r="V652" s="50">
        <f t="shared" si="1639"/>
        <v>0</v>
      </c>
      <c r="W652" s="49">
        <f>_xlfn.IFNA(VLOOKUP($I652,'ประกาศราคาZ-Makro'!$A:$K,7,FALSE),0)</f>
        <v>0</v>
      </c>
      <c r="X652" s="47">
        <v>0</v>
      </c>
      <c r="Y652" s="63">
        <v>0</v>
      </c>
      <c r="Z652" s="50">
        <f t="shared" si="1634"/>
        <v>0</v>
      </c>
      <c r="AA652" s="49">
        <f>_xlfn.IFNA(VLOOKUP($I652,'ประกาศราคาZ-Makro'!$A:$K,8,FALSE),0)</f>
        <v>0</v>
      </c>
      <c r="AB652" s="47">
        <v>0</v>
      </c>
      <c r="AC652" s="63">
        <v>0</v>
      </c>
      <c r="AD652" s="50">
        <f t="shared" si="1635"/>
        <v>0</v>
      </c>
      <c r="AE652" s="49">
        <f>_xlfn.IFNA(VLOOKUP($I652,'ประกาศราคาZ-Makro'!$A:$K,9,FALSE),0)</f>
        <v>0</v>
      </c>
      <c r="AF652" s="47">
        <v>0</v>
      </c>
      <c r="AG652" s="63">
        <v>0</v>
      </c>
      <c r="AH652" s="50">
        <f t="shared" si="1637"/>
        <v>0</v>
      </c>
      <c r="AI652" s="49">
        <f>_xlfn.IFNA(VLOOKUP($I652,'ประกาศราคาZ-Makro'!$A:$K,9,FALSE),0)</f>
        <v>0</v>
      </c>
      <c r="AJ652" s="47"/>
      <c r="AK652" s="63"/>
      <c r="AL652" s="50">
        <f t="shared" si="1623"/>
        <v>0</v>
      </c>
      <c r="AM652" s="49">
        <f>_xlfn.IFNA(VLOOKUP($I652,'ประกาศราคาZ-Makro'!$A:$K,10,FALSE),0)</f>
        <v>0</v>
      </c>
      <c r="AN652" s="47">
        <v>0</v>
      </c>
      <c r="AO652" s="36">
        <v>0</v>
      </c>
      <c r="AP652" s="72">
        <f t="shared" si="1687"/>
        <v>0</v>
      </c>
      <c r="AQ652" s="49">
        <f>_xlfn.IFNA(VLOOKUP($I652,'ประกาศราคาZ-Makro'!$A:$K,11,FALSE),0)</f>
        <v>0</v>
      </c>
      <c r="AR652" s="47">
        <v>0</v>
      </c>
      <c r="AS652" s="63">
        <v>0</v>
      </c>
      <c r="AT652" s="50">
        <f t="shared" si="1638"/>
        <v>0</v>
      </c>
      <c r="AU652" s="49">
        <f>_xlfn.IFNA(VLOOKUP($I652,'ประกาศราคาZ-Makro'!$A:$L,12,FALSE),0)</f>
        <v>0</v>
      </c>
      <c r="AV652" s="47">
        <v>0</v>
      </c>
      <c r="AW652" s="63">
        <v>0</v>
      </c>
      <c r="AX652" s="50">
        <f t="shared" si="1733"/>
        <v>0</v>
      </c>
      <c r="AY652" s="49">
        <f>_xlfn.IFNA(VLOOKUP($I652,'ประกาศราคาZ-Makro'!$A:$M,13,FALSE),0)</f>
        <v>0</v>
      </c>
      <c r="AZ652" s="47">
        <v>0</v>
      </c>
      <c r="BA652" s="63">
        <v>0</v>
      </c>
      <c r="BB652" s="50">
        <f t="shared" si="1601"/>
        <v>0</v>
      </c>
      <c r="BC652" s="76"/>
      <c r="BD652" s="2"/>
    </row>
    <row r="653" spans="1:56" x14ac:dyDescent="0.4">
      <c r="A653" s="2" t="s">
        <v>1058</v>
      </c>
      <c r="B653" s="2" t="s">
        <v>1035</v>
      </c>
      <c r="C653" s="2" t="s">
        <v>1049</v>
      </c>
      <c r="D653" s="2" t="s">
        <v>1076</v>
      </c>
      <c r="E653" s="45" t="s">
        <v>624</v>
      </c>
      <c r="F653" s="46"/>
      <c r="G653" s="42" t="s">
        <v>625</v>
      </c>
      <c r="H653" s="48" t="s">
        <v>43</v>
      </c>
      <c r="I653" s="35"/>
      <c r="J653" s="56">
        <v>0</v>
      </c>
      <c r="K653" s="49">
        <f>_xlfn.IFNA(VLOOKUP($I653,'ประกาศราคาZ-Makro'!$A:$K,4,FALSE),0)</f>
        <v>0</v>
      </c>
      <c r="L653" s="47">
        <v>75</v>
      </c>
      <c r="M653" s="36">
        <v>75</v>
      </c>
      <c r="N653" s="50">
        <f t="shared" si="1732"/>
        <v>0</v>
      </c>
      <c r="O653" s="49">
        <f>_xlfn.IFNA(VLOOKUP($I653,'ประกาศราคาZ-Makro'!$A:$K,5,FALSE),0)</f>
        <v>0</v>
      </c>
      <c r="P653" s="47">
        <v>75</v>
      </c>
      <c r="Q653" s="36">
        <v>75</v>
      </c>
      <c r="R653" s="50">
        <f t="shared" si="1636"/>
        <v>0</v>
      </c>
      <c r="S653" s="49">
        <f>_xlfn.IFNA(VLOOKUP($I653,'ประกาศราคาZ-Makro'!$A:$K,6,FALSE),0)</f>
        <v>0</v>
      </c>
      <c r="T653" s="47">
        <v>75</v>
      </c>
      <c r="U653" s="36">
        <v>75</v>
      </c>
      <c r="V653" s="50">
        <f t="shared" si="1639"/>
        <v>0</v>
      </c>
      <c r="W653" s="49">
        <f>_xlfn.IFNA(VLOOKUP($I653,'ประกาศราคาZ-Makro'!$A:$K,7,FALSE),0)</f>
        <v>0</v>
      </c>
      <c r="X653" s="47">
        <v>75</v>
      </c>
      <c r="Y653" s="36">
        <v>0</v>
      </c>
      <c r="Z653" s="50">
        <f t="shared" si="1634"/>
        <v>0</v>
      </c>
      <c r="AA653" s="49">
        <f>_xlfn.IFNA(VLOOKUP($I653,'ประกาศราคาZ-Makro'!$A:$K,8,FALSE),0)</f>
        <v>0</v>
      </c>
      <c r="AB653" s="47">
        <v>75</v>
      </c>
      <c r="AC653" s="36">
        <v>0</v>
      </c>
      <c r="AD653" s="50">
        <f t="shared" si="1635"/>
        <v>0</v>
      </c>
      <c r="AE653" s="49">
        <f>_xlfn.IFNA(VLOOKUP($I653,'ประกาศราคาZ-Makro'!$A:$K,9,FALSE),0)</f>
        <v>0</v>
      </c>
      <c r="AF653" s="47">
        <v>89</v>
      </c>
      <c r="AG653" s="36">
        <v>89</v>
      </c>
      <c r="AH653" s="50">
        <f t="shared" si="1637"/>
        <v>0</v>
      </c>
      <c r="AI653" s="49">
        <f>_xlfn.IFNA(VLOOKUP($I653,'ประกาศราคาZ-Makro'!$A:$K,9,FALSE),0)</f>
        <v>0</v>
      </c>
      <c r="AJ653" s="47"/>
      <c r="AK653" s="36"/>
      <c r="AL653" s="50">
        <f t="shared" si="1623"/>
        <v>0</v>
      </c>
      <c r="AM653" s="49">
        <f>_xlfn.IFNA(VLOOKUP($I653,'ประกาศราคาZ-Makro'!$A:$K,10,FALSE),0)</f>
        <v>0</v>
      </c>
      <c r="AN653" s="47">
        <v>131</v>
      </c>
      <c r="AO653" s="36">
        <v>131</v>
      </c>
      <c r="AP653" s="72">
        <f t="shared" si="1687"/>
        <v>0</v>
      </c>
      <c r="AQ653" s="49">
        <f>_xlfn.IFNA(VLOOKUP($I653,'ประกาศราคาZ-Makro'!$A:$K,11,FALSE),0)</f>
        <v>0</v>
      </c>
      <c r="AR653" s="47">
        <v>0</v>
      </c>
      <c r="AS653" s="36">
        <v>0</v>
      </c>
      <c r="AT653" s="50">
        <f t="shared" si="1638"/>
        <v>0</v>
      </c>
      <c r="AU653" s="49">
        <f>_xlfn.IFNA(VLOOKUP($I653,'ประกาศราคาZ-Makro'!$A:$L,12,FALSE),0)</f>
        <v>0</v>
      </c>
      <c r="AV653" s="47">
        <v>75</v>
      </c>
      <c r="AW653" s="36">
        <v>75</v>
      </c>
      <c r="AX653" s="50">
        <f t="shared" si="1733"/>
        <v>0</v>
      </c>
      <c r="AY653" s="49">
        <f>_xlfn.IFNA(VLOOKUP($I653,'ประกาศราคาZ-Makro'!$A:$M,13,FALSE),0)</f>
        <v>0</v>
      </c>
      <c r="AZ653" s="47">
        <v>75</v>
      </c>
      <c r="BA653" s="36">
        <v>75</v>
      </c>
      <c r="BB653" s="50">
        <f t="shared" si="1601"/>
        <v>0</v>
      </c>
      <c r="BC653" s="76"/>
      <c r="BD653" s="2"/>
    </row>
    <row r="654" spans="1:56" x14ac:dyDescent="0.4">
      <c r="A654" s="2" t="s">
        <v>1058</v>
      </c>
      <c r="B654" s="2" t="s">
        <v>1035</v>
      </c>
      <c r="C654" s="2" t="s">
        <v>1049</v>
      </c>
      <c r="D654" s="2" t="s">
        <v>1076</v>
      </c>
      <c r="E654" s="45" t="s">
        <v>744</v>
      </c>
      <c r="F654" s="46"/>
      <c r="G654" s="42" t="s">
        <v>745</v>
      </c>
      <c r="H654" s="48" t="s">
        <v>43</v>
      </c>
      <c r="I654" s="35"/>
      <c r="J654" s="56">
        <v>0</v>
      </c>
      <c r="K654" s="49">
        <f>_xlfn.IFNA(VLOOKUP($I654,'ประกาศราคาZ-Makro'!$A:$K,4,FALSE),0)</f>
        <v>0</v>
      </c>
      <c r="L654" s="47">
        <v>0</v>
      </c>
      <c r="M654" s="63">
        <v>0</v>
      </c>
      <c r="N654" s="50">
        <f t="shared" si="1732"/>
        <v>0</v>
      </c>
      <c r="O654" s="49">
        <f>_xlfn.IFNA(VLOOKUP($I654,'ประกาศราคาZ-Makro'!$A:$K,5,FALSE),0)</f>
        <v>0</v>
      </c>
      <c r="P654" s="47">
        <v>0</v>
      </c>
      <c r="Q654" s="63">
        <v>0</v>
      </c>
      <c r="R654" s="50">
        <f t="shared" si="1636"/>
        <v>0</v>
      </c>
      <c r="S654" s="49">
        <f>_xlfn.IFNA(VLOOKUP($I654,'ประกาศราคาZ-Makro'!$A:$K,6,FALSE),0)</f>
        <v>0</v>
      </c>
      <c r="T654" s="47">
        <v>0</v>
      </c>
      <c r="U654" s="63">
        <v>0</v>
      </c>
      <c r="V654" s="50">
        <f t="shared" si="1639"/>
        <v>0</v>
      </c>
      <c r="W654" s="49">
        <f>_xlfn.IFNA(VLOOKUP($I654,'ประกาศราคาZ-Makro'!$A:$K,7,FALSE),0)</f>
        <v>0</v>
      </c>
      <c r="X654" s="47">
        <v>0</v>
      </c>
      <c r="Y654" s="63">
        <v>0</v>
      </c>
      <c r="Z654" s="50">
        <f t="shared" si="1634"/>
        <v>0</v>
      </c>
      <c r="AA654" s="49">
        <f>_xlfn.IFNA(VLOOKUP($I654,'ประกาศราคาZ-Makro'!$A:$K,8,FALSE),0)</f>
        <v>0</v>
      </c>
      <c r="AB654" s="47">
        <v>0</v>
      </c>
      <c r="AC654" s="63">
        <v>0</v>
      </c>
      <c r="AD654" s="50">
        <f t="shared" si="1635"/>
        <v>0</v>
      </c>
      <c r="AE654" s="49">
        <f>_xlfn.IFNA(VLOOKUP($I654,'ประกาศราคาZ-Makro'!$A:$K,9,FALSE),0)</f>
        <v>0</v>
      </c>
      <c r="AF654" s="47">
        <v>0</v>
      </c>
      <c r="AG654" s="63">
        <v>0</v>
      </c>
      <c r="AH654" s="50">
        <f t="shared" si="1637"/>
        <v>0</v>
      </c>
      <c r="AI654" s="49">
        <f>_xlfn.IFNA(VLOOKUP($I654,'ประกาศราคาZ-Makro'!$A:$K,9,FALSE),0)</f>
        <v>0</v>
      </c>
      <c r="AJ654" s="47"/>
      <c r="AK654" s="63"/>
      <c r="AL654" s="50">
        <f t="shared" si="1623"/>
        <v>0</v>
      </c>
      <c r="AM654" s="49">
        <f>_xlfn.IFNA(VLOOKUP($I654,'ประกาศราคาZ-Makro'!$A:$K,10,FALSE),0)</f>
        <v>0</v>
      </c>
      <c r="AN654" s="47">
        <v>0</v>
      </c>
      <c r="AO654" s="36">
        <v>0</v>
      </c>
      <c r="AP654" s="72">
        <f t="shared" si="1687"/>
        <v>0</v>
      </c>
      <c r="AQ654" s="49">
        <f>_xlfn.IFNA(VLOOKUP($I654,'ประกาศราคาZ-Makro'!$A:$K,11,FALSE),0)</f>
        <v>0</v>
      </c>
      <c r="AR654" s="47">
        <v>0</v>
      </c>
      <c r="AS654" s="63">
        <v>0</v>
      </c>
      <c r="AT654" s="50">
        <f t="shared" si="1638"/>
        <v>0</v>
      </c>
      <c r="AU654" s="49">
        <f>_xlfn.IFNA(VLOOKUP($I654,'ประกาศราคาZ-Makro'!$A:$L,12,FALSE),0)</f>
        <v>0</v>
      </c>
      <c r="AV654" s="47">
        <v>0</v>
      </c>
      <c r="AW654" s="63">
        <v>0</v>
      </c>
      <c r="AX654" s="50">
        <f t="shared" si="1733"/>
        <v>0</v>
      </c>
      <c r="AY654" s="49">
        <f>_xlfn.IFNA(VLOOKUP($I654,'ประกาศราคาZ-Makro'!$A:$M,13,FALSE),0)</f>
        <v>0</v>
      </c>
      <c r="AZ654" s="47">
        <v>0</v>
      </c>
      <c r="BA654" s="63">
        <v>0</v>
      </c>
      <c r="BB654" s="50">
        <f t="shared" si="1601"/>
        <v>0</v>
      </c>
      <c r="BC654" s="76"/>
      <c r="BD654" s="2"/>
    </row>
    <row r="655" spans="1:56" x14ac:dyDescent="0.4">
      <c r="A655" s="2" t="s">
        <v>1058</v>
      </c>
      <c r="B655" s="2" t="s">
        <v>1035</v>
      </c>
      <c r="C655" s="2" t="s">
        <v>1049</v>
      </c>
      <c r="D655" s="2" t="s">
        <v>1073</v>
      </c>
      <c r="E655" s="45" t="s">
        <v>618</v>
      </c>
      <c r="F655" s="46"/>
      <c r="G655" s="42" t="s">
        <v>619</v>
      </c>
      <c r="H655" s="48" t="s">
        <v>43</v>
      </c>
      <c r="I655" s="35"/>
      <c r="J655" s="56">
        <v>0</v>
      </c>
      <c r="K655" s="49">
        <f>_xlfn.IFNA(VLOOKUP($I655,'ประกาศราคาZ-Makro'!$A:$K,4,FALSE),0)</f>
        <v>0</v>
      </c>
      <c r="L655" s="47">
        <v>0</v>
      </c>
      <c r="M655" s="36">
        <v>0</v>
      </c>
      <c r="N655" s="50">
        <f t="shared" si="1732"/>
        <v>0</v>
      </c>
      <c r="O655" s="49">
        <f>_xlfn.IFNA(VLOOKUP($I655,'ประกาศราคาZ-Makro'!$A:$K,5,FALSE),0)</f>
        <v>0</v>
      </c>
      <c r="P655" s="47">
        <v>0</v>
      </c>
      <c r="Q655" s="36">
        <v>0</v>
      </c>
      <c r="R655" s="50">
        <f t="shared" si="1636"/>
        <v>0</v>
      </c>
      <c r="S655" s="49">
        <f>_xlfn.IFNA(VLOOKUP($I655,'ประกาศราคาZ-Makro'!$A:$K,6,FALSE),0)</f>
        <v>0</v>
      </c>
      <c r="T655" s="47">
        <v>0</v>
      </c>
      <c r="U655" s="36">
        <v>0</v>
      </c>
      <c r="V655" s="50">
        <f t="shared" si="1639"/>
        <v>0</v>
      </c>
      <c r="W655" s="49">
        <f>_xlfn.IFNA(VLOOKUP($I655,'ประกาศราคาZ-Makro'!$A:$K,7,FALSE),0)</f>
        <v>0</v>
      </c>
      <c r="X655" s="47">
        <v>0</v>
      </c>
      <c r="Y655" s="36">
        <v>0</v>
      </c>
      <c r="Z655" s="50">
        <f t="shared" si="1634"/>
        <v>0</v>
      </c>
      <c r="AA655" s="49">
        <f>_xlfn.IFNA(VLOOKUP($I655,'ประกาศราคาZ-Makro'!$A:$K,8,FALSE),0)</f>
        <v>0</v>
      </c>
      <c r="AB655" s="47">
        <v>0</v>
      </c>
      <c r="AC655" s="36">
        <v>0</v>
      </c>
      <c r="AD655" s="50">
        <f t="shared" si="1635"/>
        <v>0</v>
      </c>
      <c r="AE655" s="49">
        <f>_xlfn.IFNA(VLOOKUP($I655,'ประกาศราคาZ-Makro'!$A:$K,9,FALSE),0)</f>
        <v>0</v>
      </c>
      <c r="AF655" s="47">
        <v>6</v>
      </c>
      <c r="AG655" s="36">
        <v>6</v>
      </c>
      <c r="AH655" s="50">
        <f t="shared" si="1637"/>
        <v>0</v>
      </c>
      <c r="AI655" s="49">
        <f>_xlfn.IFNA(VLOOKUP($I655,'ประกาศราคาZ-Makro'!$A:$K,9,FALSE),0)</f>
        <v>0</v>
      </c>
      <c r="AJ655" s="47"/>
      <c r="AK655" s="36"/>
      <c r="AL655" s="50">
        <f t="shared" si="1623"/>
        <v>0</v>
      </c>
      <c r="AM655" s="49">
        <f>_xlfn.IFNA(VLOOKUP($I655,'ประกาศราคาZ-Makro'!$A:$K,10,FALSE),0)</f>
        <v>0</v>
      </c>
      <c r="AN655" s="47">
        <v>37</v>
      </c>
      <c r="AO655" s="36">
        <v>37</v>
      </c>
      <c r="AP655" s="72">
        <f t="shared" si="1687"/>
        <v>0</v>
      </c>
      <c r="AQ655" s="49">
        <f>_xlfn.IFNA(VLOOKUP($I655,'ประกาศราคาZ-Makro'!$A:$K,11,FALSE),0)</f>
        <v>0</v>
      </c>
      <c r="AR655" s="47">
        <v>0</v>
      </c>
      <c r="AS655" s="36">
        <v>0</v>
      </c>
      <c r="AT655" s="50">
        <f t="shared" si="1638"/>
        <v>0</v>
      </c>
      <c r="AU655" s="49">
        <f>_xlfn.IFNA(VLOOKUP($I655,'ประกาศราคาZ-Makro'!$A:$L,12,FALSE),0)</f>
        <v>0</v>
      </c>
      <c r="AV655" s="47">
        <v>0</v>
      </c>
      <c r="AW655" s="36">
        <v>0</v>
      </c>
      <c r="AX655" s="50">
        <f t="shared" si="1733"/>
        <v>0</v>
      </c>
      <c r="AY655" s="49">
        <f>_xlfn.IFNA(VLOOKUP($I655,'ประกาศราคาZ-Makro'!$A:$M,13,FALSE),0)</f>
        <v>0</v>
      </c>
      <c r="AZ655" s="47">
        <v>0</v>
      </c>
      <c r="BA655" s="36">
        <v>0</v>
      </c>
      <c r="BB655" s="50">
        <f t="shared" ref="BB655:BB711" si="1734">IFERROR(IF(BA655=0,0,BA655-AZ655),0)</f>
        <v>0</v>
      </c>
      <c r="BC655" s="76"/>
      <c r="BD655" s="2"/>
    </row>
    <row r="656" spans="1:56" x14ac:dyDescent="0.4">
      <c r="A656" s="2" t="s">
        <v>1058</v>
      </c>
      <c r="B656" s="2" t="s">
        <v>1035</v>
      </c>
      <c r="C656" s="2" t="s">
        <v>1049</v>
      </c>
      <c r="D656" s="2" t="s">
        <v>1073</v>
      </c>
      <c r="E656" s="45" t="s">
        <v>752</v>
      </c>
      <c r="F656" s="46"/>
      <c r="G656" s="42" t="s">
        <v>753</v>
      </c>
      <c r="H656" s="48" t="s">
        <v>43</v>
      </c>
      <c r="I656" s="35"/>
      <c r="J656" s="56">
        <v>0</v>
      </c>
      <c r="K656" s="49">
        <f>_xlfn.IFNA(VLOOKUP($I656,'ประกาศราคาZ-Makro'!$A:$K,4,FALSE),0)</f>
        <v>0</v>
      </c>
      <c r="L656" s="47">
        <v>0</v>
      </c>
      <c r="M656" s="63">
        <v>0</v>
      </c>
      <c r="N656" s="50">
        <f t="shared" si="1732"/>
        <v>0</v>
      </c>
      <c r="O656" s="49">
        <f>_xlfn.IFNA(VLOOKUP($I656,'ประกาศราคาZ-Makro'!$A:$K,5,FALSE),0)</f>
        <v>0</v>
      </c>
      <c r="P656" s="47">
        <v>0</v>
      </c>
      <c r="Q656" s="63">
        <v>0</v>
      </c>
      <c r="R656" s="50">
        <f t="shared" si="1636"/>
        <v>0</v>
      </c>
      <c r="S656" s="49">
        <f>_xlfn.IFNA(VLOOKUP($I656,'ประกาศราคาZ-Makro'!$A:$K,6,FALSE),0)</f>
        <v>0</v>
      </c>
      <c r="T656" s="47">
        <v>0</v>
      </c>
      <c r="U656" s="63">
        <v>0</v>
      </c>
      <c r="V656" s="50">
        <f t="shared" si="1639"/>
        <v>0</v>
      </c>
      <c r="W656" s="49">
        <f>_xlfn.IFNA(VLOOKUP($I656,'ประกาศราคาZ-Makro'!$A:$K,7,FALSE),0)</f>
        <v>0</v>
      </c>
      <c r="X656" s="47">
        <v>0</v>
      </c>
      <c r="Y656" s="63">
        <v>0</v>
      </c>
      <c r="Z656" s="50">
        <f t="shared" si="1634"/>
        <v>0</v>
      </c>
      <c r="AA656" s="49">
        <f>_xlfn.IFNA(VLOOKUP($I656,'ประกาศราคาZ-Makro'!$A:$K,8,FALSE),0)</f>
        <v>0</v>
      </c>
      <c r="AB656" s="47">
        <v>0</v>
      </c>
      <c r="AC656" s="63">
        <v>0</v>
      </c>
      <c r="AD656" s="50">
        <f t="shared" si="1635"/>
        <v>0</v>
      </c>
      <c r="AE656" s="49">
        <f>_xlfn.IFNA(VLOOKUP($I656,'ประกาศราคาZ-Makro'!$A:$K,9,FALSE),0)</f>
        <v>0</v>
      </c>
      <c r="AF656" s="47">
        <v>0</v>
      </c>
      <c r="AG656" s="63">
        <v>0</v>
      </c>
      <c r="AH656" s="50">
        <f t="shared" si="1637"/>
        <v>0</v>
      </c>
      <c r="AI656" s="49">
        <f>_xlfn.IFNA(VLOOKUP($I656,'ประกาศราคาZ-Makro'!$A:$K,9,FALSE),0)</f>
        <v>0</v>
      </c>
      <c r="AJ656" s="47"/>
      <c r="AK656" s="63"/>
      <c r="AL656" s="50">
        <f t="shared" si="1623"/>
        <v>0</v>
      </c>
      <c r="AM656" s="49">
        <f>_xlfn.IFNA(VLOOKUP($I656,'ประกาศราคาZ-Makro'!$A:$K,10,FALSE),0)</f>
        <v>0</v>
      </c>
      <c r="AN656" s="47">
        <v>0</v>
      </c>
      <c r="AO656" s="36">
        <v>0</v>
      </c>
      <c r="AP656" s="72">
        <f t="shared" si="1687"/>
        <v>0</v>
      </c>
      <c r="AQ656" s="49">
        <f>_xlfn.IFNA(VLOOKUP($I656,'ประกาศราคาZ-Makro'!$A:$K,11,FALSE),0)</f>
        <v>0</v>
      </c>
      <c r="AR656" s="47">
        <v>0</v>
      </c>
      <c r="AS656" s="63">
        <v>0</v>
      </c>
      <c r="AT656" s="50">
        <f t="shared" si="1638"/>
        <v>0</v>
      </c>
      <c r="AU656" s="49">
        <f>_xlfn.IFNA(VLOOKUP($I656,'ประกาศราคาZ-Makro'!$A:$L,12,FALSE),0)</f>
        <v>0</v>
      </c>
      <c r="AV656" s="47">
        <v>0</v>
      </c>
      <c r="AW656" s="63">
        <v>0</v>
      </c>
      <c r="AX656" s="50">
        <f t="shared" si="1733"/>
        <v>0</v>
      </c>
      <c r="AY656" s="49">
        <f>_xlfn.IFNA(VLOOKUP($I656,'ประกาศราคาZ-Makro'!$A:$M,13,FALSE),0)</f>
        <v>0</v>
      </c>
      <c r="AZ656" s="47">
        <v>0</v>
      </c>
      <c r="BA656" s="63">
        <v>0</v>
      </c>
      <c r="BB656" s="50">
        <f t="shared" si="1734"/>
        <v>0</v>
      </c>
      <c r="BC656" s="76"/>
      <c r="BD656" s="2"/>
    </row>
    <row r="657" spans="1:56" x14ac:dyDescent="0.4">
      <c r="A657" s="2" t="s">
        <v>1058</v>
      </c>
      <c r="B657" s="2" t="s">
        <v>1035</v>
      </c>
      <c r="C657" s="2" t="s">
        <v>1049</v>
      </c>
      <c r="D657" s="2" t="s">
        <v>1078</v>
      </c>
      <c r="E657" s="45" t="s">
        <v>628</v>
      </c>
      <c r="F657" s="46"/>
      <c r="G657" s="42" t="s">
        <v>629</v>
      </c>
      <c r="H657" s="48" t="s">
        <v>43</v>
      </c>
      <c r="I657" s="35"/>
      <c r="J657" s="56">
        <v>0</v>
      </c>
      <c r="K657" s="49">
        <f>_xlfn.IFNA(VLOOKUP($I657,'ประกาศราคาZ-Makro'!$A:$K,4,FALSE),0)</f>
        <v>0</v>
      </c>
      <c r="L657" s="47">
        <v>0</v>
      </c>
      <c r="M657" s="36">
        <v>0</v>
      </c>
      <c r="N657" s="50">
        <f t="shared" si="1732"/>
        <v>0</v>
      </c>
      <c r="O657" s="49">
        <f>_xlfn.IFNA(VLOOKUP($I657,'ประกาศราคาZ-Makro'!$A:$K,5,FALSE),0)</f>
        <v>0</v>
      </c>
      <c r="P657" s="47">
        <v>0</v>
      </c>
      <c r="Q657" s="36">
        <v>0</v>
      </c>
      <c r="R657" s="50">
        <f t="shared" si="1636"/>
        <v>0</v>
      </c>
      <c r="S657" s="49">
        <f>_xlfn.IFNA(VLOOKUP($I657,'ประกาศราคาZ-Makro'!$A:$K,6,FALSE),0)</f>
        <v>0</v>
      </c>
      <c r="T657" s="47">
        <v>0</v>
      </c>
      <c r="U657" s="36">
        <v>0</v>
      </c>
      <c r="V657" s="50">
        <f t="shared" si="1639"/>
        <v>0</v>
      </c>
      <c r="W657" s="49">
        <f>_xlfn.IFNA(VLOOKUP($I657,'ประกาศราคาZ-Makro'!$A:$K,7,FALSE),0)</f>
        <v>0</v>
      </c>
      <c r="X657" s="47">
        <v>0</v>
      </c>
      <c r="Y657" s="36">
        <v>0</v>
      </c>
      <c r="Z657" s="50">
        <f t="shared" si="1634"/>
        <v>0</v>
      </c>
      <c r="AA657" s="49">
        <f>_xlfn.IFNA(VLOOKUP($I657,'ประกาศราคาZ-Makro'!$A:$K,8,FALSE),0)</f>
        <v>0</v>
      </c>
      <c r="AB657" s="47">
        <v>0</v>
      </c>
      <c r="AC657" s="36">
        <v>0</v>
      </c>
      <c r="AD657" s="50">
        <f t="shared" si="1635"/>
        <v>0</v>
      </c>
      <c r="AE657" s="49">
        <f>_xlfn.IFNA(VLOOKUP($I657,'ประกาศราคาZ-Makro'!$A:$K,9,FALSE),0)</f>
        <v>0</v>
      </c>
      <c r="AF657" s="47">
        <v>28</v>
      </c>
      <c r="AG657" s="36">
        <v>28</v>
      </c>
      <c r="AH657" s="50">
        <f t="shared" si="1637"/>
        <v>0</v>
      </c>
      <c r="AI657" s="49">
        <f>_xlfn.IFNA(VLOOKUP($I657,'ประกาศราคาZ-Makro'!$A:$K,9,FALSE),0)</f>
        <v>0</v>
      </c>
      <c r="AJ657" s="47"/>
      <c r="AK657" s="36"/>
      <c r="AL657" s="50">
        <f t="shared" si="1623"/>
        <v>0</v>
      </c>
      <c r="AM657" s="49">
        <f>_xlfn.IFNA(VLOOKUP($I657,'ประกาศราคาZ-Makro'!$A:$K,10,FALSE),0)</f>
        <v>0</v>
      </c>
      <c r="AN657" s="47">
        <v>65</v>
      </c>
      <c r="AO657" s="36">
        <v>65</v>
      </c>
      <c r="AP657" s="72">
        <f t="shared" si="1687"/>
        <v>0</v>
      </c>
      <c r="AQ657" s="49">
        <f>_xlfn.IFNA(VLOOKUP($I657,'ประกาศราคาZ-Makro'!$A:$K,11,FALSE),0)</f>
        <v>0</v>
      </c>
      <c r="AR657" s="47">
        <v>0</v>
      </c>
      <c r="AS657" s="36">
        <v>0</v>
      </c>
      <c r="AT657" s="50">
        <f t="shared" si="1638"/>
        <v>0</v>
      </c>
      <c r="AU657" s="49">
        <f>_xlfn.IFNA(VLOOKUP($I657,'ประกาศราคาZ-Makro'!$A:$L,12,FALSE),0)</f>
        <v>0</v>
      </c>
      <c r="AV657" s="47">
        <v>0</v>
      </c>
      <c r="AW657" s="36">
        <v>0</v>
      </c>
      <c r="AX657" s="50">
        <f t="shared" si="1733"/>
        <v>0</v>
      </c>
      <c r="AY657" s="49">
        <f>_xlfn.IFNA(VLOOKUP($I657,'ประกาศราคาZ-Makro'!$A:$M,13,FALSE),0)</f>
        <v>0</v>
      </c>
      <c r="AZ657" s="47">
        <v>0</v>
      </c>
      <c r="BA657" s="36">
        <v>0</v>
      </c>
      <c r="BB657" s="50">
        <f t="shared" si="1734"/>
        <v>0</v>
      </c>
      <c r="BC657" s="76"/>
      <c r="BD657" s="2"/>
    </row>
    <row r="658" spans="1:56" x14ac:dyDescent="0.4">
      <c r="A658" s="2" t="s">
        <v>1058</v>
      </c>
      <c r="B658" s="2" t="s">
        <v>1035</v>
      </c>
      <c r="C658" s="2" t="s">
        <v>1049</v>
      </c>
      <c r="D658" s="2" t="s">
        <v>1078</v>
      </c>
      <c r="E658" s="45" t="s">
        <v>748</v>
      </c>
      <c r="F658" s="46"/>
      <c r="G658" s="42" t="s">
        <v>749</v>
      </c>
      <c r="H658" s="48" t="s">
        <v>43</v>
      </c>
      <c r="I658" s="35"/>
      <c r="J658" s="56">
        <v>0</v>
      </c>
      <c r="K658" s="49">
        <f>_xlfn.IFNA(VLOOKUP($I658,'ประกาศราคาZ-Makro'!$A:$K,4,FALSE),0)</f>
        <v>0</v>
      </c>
      <c r="L658" s="47">
        <v>0</v>
      </c>
      <c r="M658" s="63">
        <v>0</v>
      </c>
      <c r="N658" s="50">
        <f t="shared" si="1732"/>
        <v>0</v>
      </c>
      <c r="O658" s="49">
        <f>_xlfn.IFNA(VLOOKUP($I658,'ประกาศราคาZ-Makro'!$A:$K,5,FALSE),0)</f>
        <v>0</v>
      </c>
      <c r="P658" s="47">
        <v>0</v>
      </c>
      <c r="Q658" s="63">
        <v>0</v>
      </c>
      <c r="R658" s="50">
        <f t="shared" si="1636"/>
        <v>0</v>
      </c>
      <c r="S658" s="49">
        <f>_xlfn.IFNA(VLOOKUP($I658,'ประกาศราคาZ-Makro'!$A:$K,6,FALSE),0)</f>
        <v>0</v>
      </c>
      <c r="T658" s="47">
        <v>0</v>
      </c>
      <c r="U658" s="63">
        <v>0</v>
      </c>
      <c r="V658" s="50">
        <f t="shared" si="1639"/>
        <v>0</v>
      </c>
      <c r="W658" s="49">
        <f>_xlfn.IFNA(VLOOKUP($I658,'ประกาศราคาZ-Makro'!$A:$K,7,FALSE),0)</f>
        <v>0</v>
      </c>
      <c r="X658" s="47">
        <v>0</v>
      </c>
      <c r="Y658" s="63">
        <v>0</v>
      </c>
      <c r="Z658" s="50">
        <f t="shared" si="1634"/>
        <v>0</v>
      </c>
      <c r="AA658" s="49">
        <f>_xlfn.IFNA(VLOOKUP($I658,'ประกาศราคาZ-Makro'!$A:$K,8,FALSE),0)</f>
        <v>0</v>
      </c>
      <c r="AB658" s="47">
        <v>0</v>
      </c>
      <c r="AC658" s="63">
        <v>0</v>
      </c>
      <c r="AD658" s="50">
        <f t="shared" si="1635"/>
        <v>0</v>
      </c>
      <c r="AE658" s="49">
        <f>_xlfn.IFNA(VLOOKUP($I658,'ประกาศราคาZ-Makro'!$A:$K,9,FALSE),0)</f>
        <v>0</v>
      </c>
      <c r="AF658" s="47">
        <v>0</v>
      </c>
      <c r="AG658" s="63">
        <v>0</v>
      </c>
      <c r="AH658" s="50">
        <f t="shared" si="1637"/>
        <v>0</v>
      </c>
      <c r="AI658" s="49">
        <f>_xlfn.IFNA(VLOOKUP($I658,'ประกาศราคาZ-Makro'!$A:$K,9,FALSE),0)</f>
        <v>0</v>
      </c>
      <c r="AJ658" s="47"/>
      <c r="AK658" s="63"/>
      <c r="AL658" s="50">
        <f t="shared" si="1623"/>
        <v>0</v>
      </c>
      <c r="AM658" s="49">
        <f>_xlfn.IFNA(VLOOKUP($I658,'ประกาศราคาZ-Makro'!$A:$K,10,FALSE),0)</f>
        <v>0</v>
      </c>
      <c r="AN658" s="47">
        <v>0</v>
      </c>
      <c r="AO658" s="36">
        <v>0</v>
      </c>
      <c r="AP658" s="72">
        <f t="shared" si="1687"/>
        <v>0</v>
      </c>
      <c r="AQ658" s="49">
        <f>_xlfn.IFNA(VLOOKUP($I658,'ประกาศราคาZ-Makro'!$A:$K,11,FALSE),0)</f>
        <v>0</v>
      </c>
      <c r="AR658" s="47">
        <v>0</v>
      </c>
      <c r="AS658" s="63">
        <v>0</v>
      </c>
      <c r="AT658" s="50">
        <f t="shared" si="1638"/>
        <v>0</v>
      </c>
      <c r="AU658" s="49">
        <f>_xlfn.IFNA(VLOOKUP($I658,'ประกาศราคาZ-Makro'!$A:$L,12,FALSE),0)</f>
        <v>0</v>
      </c>
      <c r="AV658" s="47">
        <v>0</v>
      </c>
      <c r="AW658" s="63">
        <v>0</v>
      </c>
      <c r="AX658" s="50">
        <f t="shared" si="1733"/>
        <v>0</v>
      </c>
      <c r="AY658" s="49">
        <f>_xlfn.IFNA(VLOOKUP($I658,'ประกาศราคาZ-Makro'!$A:$M,13,FALSE),0)</f>
        <v>0</v>
      </c>
      <c r="AZ658" s="47">
        <v>0</v>
      </c>
      <c r="BA658" s="63">
        <v>0</v>
      </c>
      <c r="BB658" s="50">
        <f t="shared" si="1734"/>
        <v>0</v>
      </c>
      <c r="BC658" s="76"/>
      <c r="BD658" s="2"/>
    </row>
    <row r="659" spans="1:56" x14ac:dyDescent="0.4">
      <c r="A659" s="2" t="s">
        <v>1058</v>
      </c>
      <c r="B659" s="2" t="s">
        <v>1035</v>
      </c>
      <c r="C659" s="2" t="s">
        <v>1049</v>
      </c>
      <c r="D659" s="2" t="s">
        <v>1079</v>
      </c>
      <c r="E659" s="45" t="s">
        <v>644</v>
      </c>
      <c r="F659" s="46"/>
      <c r="G659" s="42" t="s">
        <v>645</v>
      </c>
      <c r="H659" s="48" t="s">
        <v>43</v>
      </c>
      <c r="I659" s="35"/>
      <c r="J659" s="56">
        <v>0</v>
      </c>
      <c r="K659" s="49">
        <f>_xlfn.IFNA(VLOOKUP($I659,'ประกาศราคาZ-Makro'!$A:$K,4,FALSE),0)</f>
        <v>0</v>
      </c>
      <c r="L659" s="47">
        <v>0</v>
      </c>
      <c r="M659" s="36">
        <v>0</v>
      </c>
      <c r="N659" s="50">
        <f t="shared" si="1732"/>
        <v>0</v>
      </c>
      <c r="O659" s="49">
        <f>_xlfn.IFNA(VLOOKUP($I659,'ประกาศราคาZ-Makro'!$A:$K,5,FALSE),0)</f>
        <v>0</v>
      </c>
      <c r="P659" s="47">
        <v>0</v>
      </c>
      <c r="Q659" s="36">
        <v>0</v>
      </c>
      <c r="R659" s="50">
        <f t="shared" si="1636"/>
        <v>0</v>
      </c>
      <c r="S659" s="49">
        <f>_xlfn.IFNA(VLOOKUP($I659,'ประกาศราคาZ-Makro'!$A:$K,6,FALSE),0)</f>
        <v>0</v>
      </c>
      <c r="T659" s="47">
        <v>0</v>
      </c>
      <c r="U659" s="36">
        <v>0</v>
      </c>
      <c r="V659" s="50">
        <f t="shared" si="1639"/>
        <v>0</v>
      </c>
      <c r="W659" s="49">
        <f>_xlfn.IFNA(VLOOKUP($I659,'ประกาศราคาZ-Makro'!$A:$K,7,FALSE),0)</f>
        <v>0</v>
      </c>
      <c r="X659" s="47">
        <v>0</v>
      </c>
      <c r="Y659" s="36">
        <v>0</v>
      </c>
      <c r="Z659" s="50">
        <f t="shared" si="1634"/>
        <v>0</v>
      </c>
      <c r="AA659" s="49">
        <f>_xlfn.IFNA(VLOOKUP($I659,'ประกาศราคาZ-Makro'!$A:$K,8,FALSE),0)</f>
        <v>0</v>
      </c>
      <c r="AB659" s="47">
        <v>0</v>
      </c>
      <c r="AC659" s="36">
        <v>0</v>
      </c>
      <c r="AD659" s="50">
        <f t="shared" si="1635"/>
        <v>0</v>
      </c>
      <c r="AE659" s="49">
        <f>_xlfn.IFNA(VLOOKUP($I659,'ประกาศราคาZ-Makro'!$A:$K,9,FALSE),0)</f>
        <v>0</v>
      </c>
      <c r="AF659" s="47">
        <v>54</v>
      </c>
      <c r="AG659" s="36">
        <v>54</v>
      </c>
      <c r="AH659" s="50">
        <f t="shared" si="1637"/>
        <v>0</v>
      </c>
      <c r="AI659" s="49">
        <f>_xlfn.IFNA(VLOOKUP($I659,'ประกาศราคาZ-Makro'!$A:$K,9,FALSE),0)</f>
        <v>0</v>
      </c>
      <c r="AJ659" s="47"/>
      <c r="AK659" s="36"/>
      <c r="AL659" s="50">
        <f t="shared" si="1623"/>
        <v>0</v>
      </c>
      <c r="AM659" s="49">
        <f>_xlfn.IFNA(VLOOKUP($I659,'ประกาศราคาZ-Makro'!$A:$K,10,FALSE),0)</f>
        <v>0</v>
      </c>
      <c r="AN659" s="47">
        <v>159</v>
      </c>
      <c r="AO659" s="36">
        <v>159</v>
      </c>
      <c r="AP659" s="72">
        <f t="shared" si="1687"/>
        <v>0</v>
      </c>
      <c r="AQ659" s="49">
        <f>_xlfn.IFNA(VLOOKUP($I659,'ประกาศราคาZ-Makro'!$A:$K,11,FALSE),0)</f>
        <v>0</v>
      </c>
      <c r="AR659" s="47">
        <v>0</v>
      </c>
      <c r="AS659" s="36">
        <v>0</v>
      </c>
      <c r="AT659" s="50">
        <f t="shared" si="1638"/>
        <v>0</v>
      </c>
      <c r="AU659" s="49">
        <f>_xlfn.IFNA(VLOOKUP($I659,'ประกาศราคาZ-Makro'!$A:$L,12,FALSE),0)</f>
        <v>0</v>
      </c>
      <c r="AV659" s="47">
        <v>0</v>
      </c>
      <c r="AW659" s="36">
        <v>0</v>
      </c>
      <c r="AX659" s="50">
        <f t="shared" si="1733"/>
        <v>0</v>
      </c>
      <c r="AY659" s="49">
        <f>_xlfn.IFNA(VLOOKUP($I659,'ประกาศราคาZ-Makro'!$A:$M,13,FALSE),0)</f>
        <v>0</v>
      </c>
      <c r="AZ659" s="47">
        <v>0</v>
      </c>
      <c r="BA659" s="36">
        <v>0</v>
      </c>
      <c r="BB659" s="50">
        <f t="shared" si="1734"/>
        <v>0</v>
      </c>
      <c r="BC659" s="76"/>
      <c r="BD659" s="2"/>
    </row>
    <row r="660" spans="1:56" x14ac:dyDescent="0.4">
      <c r="A660" s="2" t="s">
        <v>1058</v>
      </c>
      <c r="B660" s="2" t="s">
        <v>1035</v>
      </c>
      <c r="C660" s="2" t="s">
        <v>1049</v>
      </c>
      <c r="D660" s="2" t="s">
        <v>1079</v>
      </c>
      <c r="E660" s="45" t="s">
        <v>778</v>
      </c>
      <c r="F660" s="46"/>
      <c r="G660" s="42" t="s">
        <v>779</v>
      </c>
      <c r="H660" s="48" t="s">
        <v>43</v>
      </c>
      <c r="I660" s="35"/>
      <c r="J660" s="56">
        <v>0</v>
      </c>
      <c r="K660" s="49">
        <f>_xlfn.IFNA(VLOOKUP($I660,'ประกาศราคาZ-Makro'!$A:$K,4,FALSE),0)</f>
        <v>0</v>
      </c>
      <c r="L660" s="47">
        <v>0</v>
      </c>
      <c r="M660" s="36">
        <v>0</v>
      </c>
      <c r="N660" s="50">
        <f t="shared" si="1732"/>
        <v>0</v>
      </c>
      <c r="O660" s="49">
        <f>_xlfn.IFNA(VLOOKUP($I660,'ประกาศราคาZ-Makro'!$A:$K,5,FALSE),0)</f>
        <v>0</v>
      </c>
      <c r="P660" s="47">
        <v>0</v>
      </c>
      <c r="Q660" s="36">
        <v>0</v>
      </c>
      <c r="R660" s="50">
        <f t="shared" si="1636"/>
        <v>0</v>
      </c>
      <c r="S660" s="49">
        <f>_xlfn.IFNA(VLOOKUP($I660,'ประกาศราคาZ-Makro'!$A:$K,6,FALSE),0)</f>
        <v>0</v>
      </c>
      <c r="T660" s="47">
        <v>0</v>
      </c>
      <c r="U660" s="36">
        <v>0</v>
      </c>
      <c r="V660" s="50">
        <f t="shared" si="1639"/>
        <v>0</v>
      </c>
      <c r="W660" s="49">
        <f>_xlfn.IFNA(VLOOKUP($I660,'ประกาศราคาZ-Makro'!$A:$K,7,FALSE),0)</f>
        <v>0</v>
      </c>
      <c r="X660" s="47">
        <v>0</v>
      </c>
      <c r="Y660" s="36">
        <v>0</v>
      </c>
      <c r="Z660" s="50">
        <f t="shared" si="1634"/>
        <v>0</v>
      </c>
      <c r="AA660" s="49">
        <f>_xlfn.IFNA(VLOOKUP($I660,'ประกาศราคาZ-Makro'!$A:$K,8,FALSE),0)</f>
        <v>0</v>
      </c>
      <c r="AB660" s="47">
        <v>0</v>
      </c>
      <c r="AC660" s="36">
        <v>0</v>
      </c>
      <c r="AD660" s="50">
        <f t="shared" si="1635"/>
        <v>0</v>
      </c>
      <c r="AE660" s="49">
        <f>_xlfn.IFNA(VLOOKUP($I660,'ประกาศราคาZ-Makro'!$A:$K,9,FALSE),0)</f>
        <v>0</v>
      </c>
      <c r="AF660" s="47">
        <v>0</v>
      </c>
      <c r="AG660" s="36">
        <v>0</v>
      </c>
      <c r="AH660" s="50">
        <f t="shared" si="1637"/>
        <v>0</v>
      </c>
      <c r="AI660" s="49">
        <f>_xlfn.IFNA(VLOOKUP($I660,'ประกาศราคาZ-Makro'!$A:$K,9,FALSE),0)</f>
        <v>0</v>
      </c>
      <c r="AJ660" s="47"/>
      <c r="AK660" s="36"/>
      <c r="AL660" s="50">
        <f t="shared" si="1623"/>
        <v>0</v>
      </c>
      <c r="AM660" s="49">
        <f>_xlfn.IFNA(VLOOKUP($I660,'ประกาศราคาZ-Makro'!$A:$K,10,FALSE),0)</f>
        <v>0</v>
      </c>
      <c r="AN660" s="47">
        <v>0</v>
      </c>
      <c r="AO660" s="36">
        <v>0</v>
      </c>
      <c r="AP660" s="72">
        <f t="shared" si="1687"/>
        <v>0</v>
      </c>
      <c r="AQ660" s="49">
        <f>_xlfn.IFNA(VLOOKUP($I660,'ประกาศราคาZ-Makro'!$A:$K,11,FALSE),0)</f>
        <v>0</v>
      </c>
      <c r="AR660" s="47">
        <v>0</v>
      </c>
      <c r="AS660" s="36">
        <v>0</v>
      </c>
      <c r="AT660" s="50">
        <f t="shared" si="1638"/>
        <v>0</v>
      </c>
      <c r="AU660" s="49">
        <f>_xlfn.IFNA(VLOOKUP($I660,'ประกาศราคาZ-Makro'!$A:$L,12,FALSE),0)</f>
        <v>0</v>
      </c>
      <c r="AV660" s="47">
        <v>0</v>
      </c>
      <c r="AW660" s="36">
        <v>0</v>
      </c>
      <c r="AX660" s="50">
        <f t="shared" si="1733"/>
        <v>0</v>
      </c>
      <c r="AY660" s="49">
        <f>_xlfn.IFNA(VLOOKUP($I660,'ประกาศราคาZ-Makro'!$A:$M,13,FALSE),0)</f>
        <v>0</v>
      </c>
      <c r="AZ660" s="47">
        <v>0</v>
      </c>
      <c r="BA660" s="36">
        <v>0</v>
      </c>
      <c r="BB660" s="50">
        <f t="shared" si="1734"/>
        <v>0</v>
      </c>
      <c r="BC660" s="76"/>
      <c r="BD660" s="2"/>
    </row>
    <row r="661" spans="1:56" x14ac:dyDescent="0.4">
      <c r="A661" s="2" t="s">
        <v>1058</v>
      </c>
      <c r="B661" s="2" t="s">
        <v>1035</v>
      </c>
      <c r="C661" s="2" t="s">
        <v>1049</v>
      </c>
      <c r="D661" s="2" t="s">
        <v>1080</v>
      </c>
      <c r="E661" s="45" t="s">
        <v>662</v>
      </c>
      <c r="F661" s="46"/>
      <c r="G661" s="42" t="s">
        <v>663</v>
      </c>
      <c r="H661" s="48" t="s">
        <v>43</v>
      </c>
      <c r="I661" s="35"/>
      <c r="J661" s="56">
        <v>0</v>
      </c>
      <c r="K661" s="49">
        <f>_xlfn.IFNA(VLOOKUP($I661,'ประกาศราคาZ-Makro'!$A:$K,4,FALSE),0)</f>
        <v>0</v>
      </c>
      <c r="L661" s="47">
        <v>0</v>
      </c>
      <c r="M661" s="36">
        <v>0</v>
      </c>
      <c r="N661" s="50">
        <f t="shared" si="1732"/>
        <v>0</v>
      </c>
      <c r="O661" s="49">
        <f>_xlfn.IFNA(VLOOKUP($I661,'ประกาศราคาZ-Makro'!$A:$K,5,FALSE),0)</f>
        <v>0</v>
      </c>
      <c r="P661" s="47">
        <v>0</v>
      </c>
      <c r="Q661" s="36">
        <v>0</v>
      </c>
      <c r="R661" s="50">
        <f t="shared" si="1636"/>
        <v>0</v>
      </c>
      <c r="S661" s="49">
        <f>_xlfn.IFNA(VLOOKUP($I661,'ประกาศราคาZ-Makro'!$A:$K,6,FALSE),0)</f>
        <v>0</v>
      </c>
      <c r="T661" s="47">
        <v>0</v>
      </c>
      <c r="U661" s="36">
        <v>0</v>
      </c>
      <c r="V661" s="50">
        <f t="shared" si="1639"/>
        <v>0</v>
      </c>
      <c r="W661" s="49">
        <f>_xlfn.IFNA(VLOOKUP($I661,'ประกาศราคาZ-Makro'!$A:$K,7,FALSE),0)</f>
        <v>0</v>
      </c>
      <c r="X661" s="47">
        <v>0</v>
      </c>
      <c r="Y661" s="36">
        <v>0</v>
      </c>
      <c r="Z661" s="50">
        <f t="shared" si="1634"/>
        <v>0</v>
      </c>
      <c r="AA661" s="49">
        <f>_xlfn.IFNA(VLOOKUP($I661,'ประกาศราคาZ-Makro'!$A:$K,8,FALSE),0)</f>
        <v>0</v>
      </c>
      <c r="AB661" s="47">
        <v>0</v>
      </c>
      <c r="AC661" s="36">
        <v>0</v>
      </c>
      <c r="AD661" s="50">
        <f t="shared" si="1635"/>
        <v>0</v>
      </c>
      <c r="AE661" s="49">
        <f>_xlfn.IFNA(VLOOKUP($I661,'ประกาศราคาZ-Makro'!$A:$K,9,FALSE),0)</f>
        <v>0</v>
      </c>
      <c r="AF661" s="47">
        <v>0</v>
      </c>
      <c r="AG661" s="36">
        <v>0</v>
      </c>
      <c r="AH661" s="50">
        <f t="shared" si="1637"/>
        <v>0</v>
      </c>
      <c r="AI661" s="49">
        <f>_xlfn.IFNA(VLOOKUP($I661,'ประกาศราคาZ-Makro'!$A:$K,9,FALSE),0)</f>
        <v>0</v>
      </c>
      <c r="AJ661" s="47"/>
      <c r="AK661" s="36"/>
      <c r="AL661" s="50">
        <f t="shared" si="1623"/>
        <v>0</v>
      </c>
      <c r="AM661" s="49">
        <f>_xlfn.IFNA(VLOOKUP($I661,'ประกาศราคาZ-Makro'!$A:$K,10,FALSE),0)</f>
        <v>0</v>
      </c>
      <c r="AN661" s="47">
        <v>0</v>
      </c>
      <c r="AO661" s="36">
        <v>0</v>
      </c>
      <c r="AP661" s="72">
        <f t="shared" si="1687"/>
        <v>0</v>
      </c>
      <c r="AQ661" s="49">
        <f>_xlfn.IFNA(VLOOKUP($I661,'ประกาศราคาZ-Makro'!$A:$K,11,FALSE),0)</f>
        <v>0</v>
      </c>
      <c r="AR661" s="47">
        <v>0</v>
      </c>
      <c r="AS661" s="36">
        <v>0</v>
      </c>
      <c r="AT661" s="50">
        <f t="shared" si="1638"/>
        <v>0</v>
      </c>
      <c r="AU661" s="49">
        <f>_xlfn.IFNA(VLOOKUP($I661,'ประกาศราคาZ-Makro'!$A:$L,12,FALSE),0)</f>
        <v>0</v>
      </c>
      <c r="AV661" s="47">
        <v>0</v>
      </c>
      <c r="AW661" s="36">
        <v>0</v>
      </c>
      <c r="AX661" s="50">
        <f t="shared" si="1733"/>
        <v>0</v>
      </c>
      <c r="AY661" s="49">
        <f>_xlfn.IFNA(VLOOKUP($I661,'ประกาศราคาZ-Makro'!$A:$M,13,FALSE),0)</f>
        <v>0</v>
      </c>
      <c r="AZ661" s="47">
        <v>0</v>
      </c>
      <c r="BA661" s="36">
        <v>0</v>
      </c>
      <c r="BB661" s="50">
        <f t="shared" si="1734"/>
        <v>0</v>
      </c>
      <c r="BC661" s="76"/>
      <c r="BD661" s="2"/>
    </row>
    <row r="662" spans="1:56" x14ac:dyDescent="0.4">
      <c r="A662" s="2" t="s">
        <v>1058</v>
      </c>
      <c r="B662" s="2" t="s">
        <v>1035</v>
      </c>
      <c r="C662" s="2" t="s">
        <v>1049</v>
      </c>
      <c r="D662" s="2" t="s">
        <v>1080</v>
      </c>
      <c r="E662" s="45" t="s">
        <v>690</v>
      </c>
      <c r="F662" s="46"/>
      <c r="G662" s="42" t="s">
        <v>691</v>
      </c>
      <c r="H662" s="48" t="s">
        <v>43</v>
      </c>
      <c r="I662" s="35"/>
      <c r="J662" s="56">
        <v>0</v>
      </c>
      <c r="K662" s="49">
        <f>_xlfn.IFNA(VLOOKUP($I662,'ประกาศราคาZ-Makro'!$A:$K,4,FALSE),0)</f>
        <v>0</v>
      </c>
      <c r="L662" s="47">
        <v>0</v>
      </c>
      <c r="M662" s="36">
        <v>0</v>
      </c>
      <c r="N662" s="50">
        <f t="shared" si="1732"/>
        <v>0</v>
      </c>
      <c r="O662" s="49">
        <f>_xlfn.IFNA(VLOOKUP($I662,'ประกาศราคาZ-Makro'!$A:$K,5,FALSE),0)</f>
        <v>0</v>
      </c>
      <c r="P662" s="47">
        <v>0</v>
      </c>
      <c r="Q662" s="36">
        <v>0</v>
      </c>
      <c r="R662" s="50">
        <f t="shared" si="1636"/>
        <v>0</v>
      </c>
      <c r="S662" s="49">
        <f>_xlfn.IFNA(VLOOKUP($I662,'ประกาศราคาZ-Makro'!$A:$K,6,FALSE),0)</f>
        <v>0</v>
      </c>
      <c r="T662" s="47">
        <v>0</v>
      </c>
      <c r="U662" s="36">
        <v>0</v>
      </c>
      <c r="V662" s="50">
        <f t="shared" si="1639"/>
        <v>0</v>
      </c>
      <c r="W662" s="49">
        <f>_xlfn.IFNA(VLOOKUP($I662,'ประกาศราคาZ-Makro'!$A:$K,7,FALSE),0)</f>
        <v>0</v>
      </c>
      <c r="X662" s="47">
        <v>0</v>
      </c>
      <c r="Y662" s="36">
        <v>0</v>
      </c>
      <c r="Z662" s="50">
        <f t="shared" ref="Z662:Z740" si="1735">IFERROR(IF(Y662=0,0,Y662-X662),0)</f>
        <v>0</v>
      </c>
      <c r="AA662" s="49">
        <f>_xlfn.IFNA(VLOOKUP($I662,'ประกาศราคาZ-Makro'!$A:$K,8,FALSE),0)</f>
        <v>0</v>
      </c>
      <c r="AB662" s="47">
        <v>0</v>
      </c>
      <c r="AC662" s="36">
        <v>0</v>
      </c>
      <c r="AD662" s="50">
        <f t="shared" ref="AD662:AD740" si="1736">IFERROR(IF(AC662=0,0,AC662-AB662),0)</f>
        <v>0</v>
      </c>
      <c r="AE662" s="49">
        <f>_xlfn.IFNA(VLOOKUP($I662,'ประกาศราคาZ-Makro'!$A:$K,9,FALSE),0)</f>
        <v>0</v>
      </c>
      <c r="AF662" s="47">
        <v>33</v>
      </c>
      <c r="AG662" s="36">
        <v>33</v>
      </c>
      <c r="AH662" s="50">
        <f t="shared" si="1637"/>
        <v>0</v>
      </c>
      <c r="AI662" s="49">
        <f>_xlfn.IFNA(VLOOKUP($I662,'ประกาศราคาZ-Makro'!$A:$K,9,FALSE),0)</f>
        <v>0</v>
      </c>
      <c r="AJ662" s="47"/>
      <c r="AK662" s="36"/>
      <c r="AL662" s="50">
        <f t="shared" si="1623"/>
        <v>0</v>
      </c>
      <c r="AM662" s="49">
        <f>_xlfn.IFNA(VLOOKUP($I662,'ประกาศราคาZ-Makro'!$A:$K,10,FALSE),0)</f>
        <v>0</v>
      </c>
      <c r="AN662" s="47">
        <v>94</v>
      </c>
      <c r="AO662" s="36">
        <v>94</v>
      </c>
      <c r="AP662" s="72">
        <f t="shared" si="1687"/>
        <v>0</v>
      </c>
      <c r="AQ662" s="49">
        <f>_xlfn.IFNA(VLOOKUP($I662,'ประกาศราคาZ-Makro'!$A:$K,11,FALSE),0)</f>
        <v>0</v>
      </c>
      <c r="AR662" s="47">
        <v>0</v>
      </c>
      <c r="AS662" s="36">
        <v>0</v>
      </c>
      <c r="AT662" s="50">
        <f t="shared" si="1638"/>
        <v>0</v>
      </c>
      <c r="AU662" s="49">
        <f>_xlfn.IFNA(VLOOKUP($I662,'ประกาศราคาZ-Makro'!$A:$L,12,FALSE),0)</f>
        <v>0</v>
      </c>
      <c r="AV662" s="47">
        <v>0</v>
      </c>
      <c r="AW662" s="36">
        <v>0</v>
      </c>
      <c r="AX662" s="50">
        <f t="shared" si="1733"/>
        <v>0</v>
      </c>
      <c r="AY662" s="49">
        <f>_xlfn.IFNA(VLOOKUP($I662,'ประกาศราคาZ-Makro'!$A:$M,13,FALSE),0)</f>
        <v>0</v>
      </c>
      <c r="AZ662" s="47">
        <v>0</v>
      </c>
      <c r="BA662" s="36">
        <v>0</v>
      </c>
      <c r="BB662" s="50">
        <f t="shared" si="1734"/>
        <v>0</v>
      </c>
      <c r="BC662" s="76"/>
      <c r="BD662" s="2"/>
    </row>
    <row r="663" spans="1:56" x14ac:dyDescent="0.4">
      <c r="A663" s="2" t="s">
        <v>1058</v>
      </c>
      <c r="B663" s="2" t="s">
        <v>1035</v>
      </c>
      <c r="C663" s="2" t="s">
        <v>1049</v>
      </c>
      <c r="D663" s="2" t="s">
        <v>1080</v>
      </c>
      <c r="E663" s="45" t="s">
        <v>776</v>
      </c>
      <c r="F663" s="46"/>
      <c r="G663" s="42" t="s">
        <v>777</v>
      </c>
      <c r="H663" s="48" t="s">
        <v>43</v>
      </c>
      <c r="I663" s="35"/>
      <c r="J663" s="56">
        <v>0</v>
      </c>
      <c r="K663" s="49">
        <f>_xlfn.IFNA(VLOOKUP($I663,'ประกาศราคาZ-Makro'!$A:$K,4,FALSE),0)</f>
        <v>0</v>
      </c>
      <c r="L663" s="47">
        <v>0</v>
      </c>
      <c r="M663" s="36">
        <v>0</v>
      </c>
      <c r="N663" s="50">
        <f t="shared" si="1732"/>
        <v>0</v>
      </c>
      <c r="O663" s="49">
        <f>_xlfn.IFNA(VLOOKUP($I663,'ประกาศราคาZ-Makro'!$A:$K,5,FALSE),0)</f>
        <v>0</v>
      </c>
      <c r="P663" s="47">
        <v>0</v>
      </c>
      <c r="Q663" s="36">
        <v>0</v>
      </c>
      <c r="R663" s="50">
        <f t="shared" ref="R663:R740" si="1737">IFERROR(IF(Q663=0,0,Q663-P663),0)</f>
        <v>0</v>
      </c>
      <c r="S663" s="49">
        <f>_xlfn.IFNA(VLOOKUP($I663,'ประกาศราคาZ-Makro'!$A:$K,6,FALSE),0)</f>
        <v>0</v>
      </c>
      <c r="T663" s="47">
        <v>0</v>
      </c>
      <c r="U663" s="36">
        <v>0</v>
      </c>
      <c r="V663" s="50">
        <f t="shared" si="1639"/>
        <v>0</v>
      </c>
      <c r="W663" s="49">
        <f>_xlfn.IFNA(VLOOKUP($I663,'ประกาศราคาZ-Makro'!$A:$K,7,FALSE),0)</f>
        <v>0</v>
      </c>
      <c r="X663" s="47">
        <v>0</v>
      </c>
      <c r="Y663" s="36">
        <v>0</v>
      </c>
      <c r="Z663" s="50">
        <f t="shared" si="1735"/>
        <v>0</v>
      </c>
      <c r="AA663" s="49">
        <f>_xlfn.IFNA(VLOOKUP($I663,'ประกาศราคาZ-Makro'!$A:$K,8,FALSE),0)</f>
        <v>0</v>
      </c>
      <c r="AB663" s="47">
        <v>0</v>
      </c>
      <c r="AC663" s="36">
        <v>0</v>
      </c>
      <c r="AD663" s="50">
        <f t="shared" si="1736"/>
        <v>0</v>
      </c>
      <c r="AE663" s="49">
        <f>_xlfn.IFNA(VLOOKUP($I663,'ประกาศราคาZ-Makro'!$A:$K,9,FALSE),0)</f>
        <v>0</v>
      </c>
      <c r="AF663" s="47">
        <v>0</v>
      </c>
      <c r="AG663" s="36">
        <v>0</v>
      </c>
      <c r="AH663" s="50">
        <f t="shared" ref="AH663:AH740" si="1738">IFERROR(IF(AG663=0,0,AG663-AF663),0)</f>
        <v>0</v>
      </c>
      <c r="AI663" s="49">
        <f>_xlfn.IFNA(VLOOKUP($I663,'ประกาศราคาZ-Makro'!$A:$K,9,FALSE),0)</f>
        <v>0</v>
      </c>
      <c r="AJ663" s="47"/>
      <c r="AK663" s="36"/>
      <c r="AL663" s="50">
        <f t="shared" si="1623"/>
        <v>0</v>
      </c>
      <c r="AM663" s="49">
        <f>_xlfn.IFNA(VLOOKUP($I663,'ประกาศราคาZ-Makro'!$A:$K,10,FALSE),0)</f>
        <v>0</v>
      </c>
      <c r="AN663" s="47">
        <v>0</v>
      </c>
      <c r="AO663" s="36">
        <v>0</v>
      </c>
      <c r="AP663" s="72">
        <f t="shared" si="1687"/>
        <v>0</v>
      </c>
      <c r="AQ663" s="49">
        <f>_xlfn.IFNA(VLOOKUP($I663,'ประกาศราคาZ-Makro'!$A:$K,11,FALSE),0)</f>
        <v>0</v>
      </c>
      <c r="AR663" s="47">
        <v>0</v>
      </c>
      <c r="AS663" s="36">
        <v>0</v>
      </c>
      <c r="AT663" s="50">
        <f t="shared" ref="AT663:AT740" si="1739">IFERROR(IF(AS663=0,0,AS663-AR663),0)</f>
        <v>0</v>
      </c>
      <c r="AU663" s="49">
        <f>_xlfn.IFNA(VLOOKUP($I663,'ประกาศราคาZ-Makro'!$A:$L,12,FALSE),0)</f>
        <v>0</v>
      </c>
      <c r="AV663" s="47">
        <v>0</v>
      </c>
      <c r="AW663" s="36">
        <v>0</v>
      </c>
      <c r="AX663" s="50">
        <f t="shared" si="1733"/>
        <v>0</v>
      </c>
      <c r="AY663" s="49">
        <f>_xlfn.IFNA(VLOOKUP($I663,'ประกาศราคาZ-Makro'!$A:$M,13,FALSE),0)</f>
        <v>0</v>
      </c>
      <c r="AZ663" s="47">
        <v>0</v>
      </c>
      <c r="BA663" s="36">
        <v>0</v>
      </c>
      <c r="BB663" s="50">
        <f t="shared" si="1734"/>
        <v>0</v>
      </c>
      <c r="BC663" s="76"/>
      <c r="BD663" s="2"/>
    </row>
    <row r="664" spans="1:56" x14ac:dyDescent="0.4">
      <c r="A664" s="2" t="s">
        <v>1058</v>
      </c>
      <c r="B664" s="2" t="s">
        <v>1035</v>
      </c>
      <c r="C664" s="2" t="s">
        <v>1049</v>
      </c>
      <c r="D664" s="2" t="s">
        <v>1074</v>
      </c>
      <c r="E664" s="45" t="s">
        <v>620</v>
      </c>
      <c r="F664" s="46"/>
      <c r="G664" s="42" t="s">
        <v>621</v>
      </c>
      <c r="H664" s="48" t="s">
        <v>43</v>
      </c>
      <c r="I664" s="35"/>
      <c r="J664" s="56">
        <v>0</v>
      </c>
      <c r="K664" s="49">
        <f>_xlfn.IFNA(VLOOKUP($I664,'ประกาศราคาZ-Makro'!$A:$K,4,FALSE),0)</f>
        <v>0</v>
      </c>
      <c r="L664" s="47">
        <v>0</v>
      </c>
      <c r="M664" s="36">
        <v>0</v>
      </c>
      <c r="N664" s="50">
        <f t="shared" si="1732"/>
        <v>0</v>
      </c>
      <c r="O664" s="49">
        <f>_xlfn.IFNA(VLOOKUP($I664,'ประกาศราคาZ-Makro'!$A:$K,5,FALSE),0)</f>
        <v>0</v>
      </c>
      <c r="P664" s="47">
        <v>0</v>
      </c>
      <c r="Q664" s="36">
        <v>0</v>
      </c>
      <c r="R664" s="50">
        <f t="shared" si="1737"/>
        <v>0</v>
      </c>
      <c r="S664" s="49">
        <f>_xlfn.IFNA(VLOOKUP($I664,'ประกาศราคาZ-Makro'!$A:$K,6,FALSE),0)</f>
        <v>0</v>
      </c>
      <c r="T664" s="47">
        <v>0</v>
      </c>
      <c r="U664" s="36">
        <v>0</v>
      </c>
      <c r="V664" s="50">
        <f t="shared" si="1639"/>
        <v>0</v>
      </c>
      <c r="W664" s="49">
        <f>_xlfn.IFNA(VLOOKUP($I664,'ประกาศราคาZ-Makro'!$A:$K,7,FALSE),0)</f>
        <v>0</v>
      </c>
      <c r="X664" s="47">
        <v>0</v>
      </c>
      <c r="Y664" s="36">
        <v>0</v>
      </c>
      <c r="Z664" s="50">
        <f t="shared" si="1735"/>
        <v>0</v>
      </c>
      <c r="AA664" s="49">
        <f>_xlfn.IFNA(VLOOKUP($I664,'ประกาศราคาZ-Makro'!$A:$K,8,FALSE),0)</f>
        <v>0</v>
      </c>
      <c r="AB664" s="47">
        <v>0</v>
      </c>
      <c r="AC664" s="36">
        <v>0</v>
      </c>
      <c r="AD664" s="50">
        <f t="shared" si="1736"/>
        <v>0</v>
      </c>
      <c r="AE664" s="49">
        <f>_xlfn.IFNA(VLOOKUP($I664,'ประกาศราคาZ-Makro'!$A:$K,9,FALSE),0)</f>
        <v>0</v>
      </c>
      <c r="AF664" s="47">
        <v>14</v>
      </c>
      <c r="AG664" s="36">
        <v>14</v>
      </c>
      <c r="AH664" s="50">
        <f t="shared" si="1738"/>
        <v>0</v>
      </c>
      <c r="AI664" s="49">
        <f>_xlfn.IFNA(VLOOKUP($I664,'ประกาศราคาZ-Makro'!$A:$K,9,FALSE),0)</f>
        <v>0</v>
      </c>
      <c r="AJ664" s="47"/>
      <c r="AK664" s="36"/>
      <c r="AL664" s="50">
        <f t="shared" ref="AL664:AL711" si="1740">IFERROR(IF(AK664=0,0,AK664-AJ664),0)</f>
        <v>0</v>
      </c>
      <c r="AM664" s="49">
        <f>_xlfn.IFNA(VLOOKUP($I664,'ประกาศราคาZ-Makro'!$A:$K,10,FALSE),0)</f>
        <v>0</v>
      </c>
      <c r="AN664" s="47">
        <v>75</v>
      </c>
      <c r="AO664" s="36">
        <v>75</v>
      </c>
      <c r="AP664" s="72">
        <f t="shared" si="1687"/>
        <v>0</v>
      </c>
      <c r="AQ664" s="49">
        <f>_xlfn.IFNA(VLOOKUP($I664,'ประกาศราคาZ-Makro'!$A:$K,11,FALSE),0)</f>
        <v>0</v>
      </c>
      <c r="AR664" s="47">
        <v>0</v>
      </c>
      <c r="AS664" s="36">
        <v>0</v>
      </c>
      <c r="AT664" s="50">
        <f t="shared" si="1739"/>
        <v>0</v>
      </c>
      <c r="AU664" s="49">
        <f>_xlfn.IFNA(VLOOKUP($I664,'ประกาศราคาZ-Makro'!$A:$L,12,FALSE),0)</f>
        <v>0</v>
      </c>
      <c r="AV664" s="47">
        <v>0</v>
      </c>
      <c r="AW664" s="36">
        <v>0</v>
      </c>
      <c r="AX664" s="50">
        <f t="shared" si="1733"/>
        <v>0</v>
      </c>
      <c r="AY664" s="49">
        <f>_xlfn.IFNA(VLOOKUP($I664,'ประกาศราคาZ-Makro'!$A:$M,13,FALSE),0)</f>
        <v>0</v>
      </c>
      <c r="AZ664" s="47">
        <v>0</v>
      </c>
      <c r="BA664" s="36">
        <v>0</v>
      </c>
      <c r="BB664" s="50">
        <f t="shared" si="1734"/>
        <v>0</v>
      </c>
      <c r="BC664" s="76"/>
      <c r="BD664" s="2"/>
    </row>
    <row r="665" spans="1:56" x14ac:dyDescent="0.4">
      <c r="A665" s="2" t="s">
        <v>1058</v>
      </c>
      <c r="B665" s="2" t="s">
        <v>1035</v>
      </c>
      <c r="C665" s="2" t="s">
        <v>1049</v>
      </c>
      <c r="D665" s="2" t="s">
        <v>1082</v>
      </c>
      <c r="E665" s="45" t="s">
        <v>692</v>
      </c>
      <c r="F665" s="46"/>
      <c r="G665" s="42" t="s">
        <v>693</v>
      </c>
      <c r="H665" s="48" t="s">
        <v>43</v>
      </c>
      <c r="I665" s="35"/>
      <c r="J665" s="56">
        <v>0</v>
      </c>
      <c r="K665" s="49">
        <f>_xlfn.IFNA(VLOOKUP($I665,'ประกาศราคาZ-Makro'!$A:$K,4,FALSE),0)</f>
        <v>0</v>
      </c>
      <c r="L665" s="47">
        <v>0</v>
      </c>
      <c r="M665" s="36">
        <v>0</v>
      </c>
      <c r="N665" s="50">
        <f t="shared" si="1732"/>
        <v>0</v>
      </c>
      <c r="O665" s="49">
        <f>_xlfn.IFNA(VLOOKUP($I665,'ประกาศราคาZ-Makro'!$A:$K,5,FALSE),0)</f>
        <v>0</v>
      </c>
      <c r="P665" s="47">
        <v>0</v>
      </c>
      <c r="Q665" s="36">
        <v>0</v>
      </c>
      <c r="R665" s="50">
        <f t="shared" si="1737"/>
        <v>0</v>
      </c>
      <c r="S665" s="49">
        <f>_xlfn.IFNA(VLOOKUP($I665,'ประกาศราคาZ-Makro'!$A:$K,6,FALSE),0)</f>
        <v>0</v>
      </c>
      <c r="T665" s="47">
        <v>0</v>
      </c>
      <c r="U665" s="36">
        <v>0</v>
      </c>
      <c r="V665" s="50">
        <f t="shared" si="1639"/>
        <v>0</v>
      </c>
      <c r="W665" s="49">
        <f>_xlfn.IFNA(VLOOKUP($I665,'ประกาศราคาZ-Makro'!$A:$K,7,FALSE),0)</f>
        <v>0</v>
      </c>
      <c r="X665" s="47">
        <v>0</v>
      </c>
      <c r="Y665" s="36">
        <v>0</v>
      </c>
      <c r="Z665" s="50">
        <f t="shared" si="1735"/>
        <v>0</v>
      </c>
      <c r="AA665" s="49">
        <f>_xlfn.IFNA(VLOOKUP($I665,'ประกาศราคาZ-Makro'!$A:$K,8,FALSE),0)</f>
        <v>0</v>
      </c>
      <c r="AB665" s="47">
        <v>0</v>
      </c>
      <c r="AC665" s="36">
        <v>0</v>
      </c>
      <c r="AD665" s="50">
        <f t="shared" si="1736"/>
        <v>0</v>
      </c>
      <c r="AE665" s="49">
        <f>_xlfn.IFNA(VLOOKUP($I665,'ประกาศราคาZ-Makro'!$A:$K,9,FALSE),0)</f>
        <v>0</v>
      </c>
      <c r="AF665" s="47">
        <v>4</v>
      </c>
      <c r="AG665" s="36">
        <v>4</v>
      </c>
      <c r="AH665" s="50">
        <f t="shared" si="1738"/>
        <v>0</v>
      </c>
      <c r="AI665" s="49">
        <f>_xlfn.IFNA(VLOOKUP($I665,'ประกาศราคาZ-Makro'!$A:$K,9,FALSE),0)</f>
        <v>0</v>
      </c>
      <c r="AJ665" s="47"/>
      <c r="AK665" s="36"/>
      <c r="AL665" s="50">
        <f t="shared" si="1740"/>
        <v>0</v>
      </c>
      <c r="AM665" s="49">
        <f>_xlfn.IFNA(VLOOKUP($I665,'ประกาศราคาZ-Makro'!$A:$K,10,FALSE),0)</f>
        <v>0</v>
      </c>
      <c r="AN665" s="47">
        <v>8</v>
      </c>
      <c r="AO665" s="36">
        <v>8</v>
      </c>
      <c r="AP665" s="72">
        <f t="shared" si="1687"/>
        <v>0</v>
      </c>
      <c r="AQ665" s="49">
        <f>_xlfn.IFNA(VLOOKUP($I665,'ประกาศราคาZ-Makro'!$A:$K,11,FALSE),0)</f>
        <v>0</v>
      </c>
      <c r="AR665" s="47">
        <v>0</v>
      </c>
      <c r="AS665" s="36">
        <v>0</v>
      </c>
      <c r="AT665" s="50">
        <f t="shared" si="1739"/>
        <v>0</v>
      </c>
      <c r="AU665" s="49">
        <f>_xlfn.IFNA(VLOOKUP($I665,'ประกาศราคาZ-Makro'!$A:$L,12,FALSE),0)</f>
        <v>0</v>
      </c>
      <c r="AV665" s="47">
        <v>0</v>
      </c>
      <c r="AW665" s="36">
        <v>0</v>
      </c>
      <c r="AX665" s="50">
        <f t="shared" si="1733"/>
        <v>0</v>
      </c>
      <c r="AY665" s="49">
        <f>_xlfn.IFNA(VLOOKUP($I665,'ประกาศราคาZ-Makro'!$A:$M,13,FALSE),0)</f>
        <v>0</v>
      </c>
      <c r="AZ665" s="47">
        <v>0</v>
      </c>
      <c r="BA665" s="36">
        <v>0</v>
      </c>
      <c r="BB665" s="50">
        <f t="shared" si="1734"/>
        <v>0</v>
      </c>
      <c r="BC665" s="76"/>
      <c r="BD665" s="2"/>
    </row>
    <row r="666" spans="1:56" x14ac:dyDescent="0.4">
      <c r="A666" s="2" t="s">
        <v>1058</v>
      </c>
      <c r="B666" s="2" t="s">
        <v>1035</v>
      </c>
      <c r="C666" s="2" t="s">
        <v>1049</v>
      </c>
      <c r="D666" s="2" t="s">
        <v>1082</v>
      </c>
      <c r="E666" s="45" t="s">
        <v>774</v>
      </c>
      <c r="F666" s="46"/>
      <c r="G666" s="42" t="s">
        <v>775</v>
      </c>
      <c r="H666" s="48" t="s">
        <v>43</v>
      </c>
      <c r="I666" s="35"/>
      <c r="J666" s="56">
        <v>0</v>
      </c>
      <c r="K666" s="49">
        <f>_xlfn.IFNA(VLOOKUP($I666,'ประกาศราคาZ-Makro'!$A:$K,4,FALSE),0)</f>
        <v>0</v>
      </c>
      <c r="L666" s="47">
        <v>0</v>
      </c>
      <c r="M666" s="36">
        <v>0</v>
      </c>
      <c r="N666" s="50">
        <f t="shared" si="1732"/>
        <v>0</v>
      </c>
      <c r="O666" s="49">
        <f>_xlfn.IFNA(VLOOKUP($I666,'ประกาศราคาZ-Makro'!$A:$K,5,FALSE),0)</f>
        <v>0</v>
      </c>
      <c r="P666" s="47">
        <v>0</v>
      </c>
      <c r="Q666" s="36">
        <v>0</v>
      </c>
      <c r="R666" s="50">
        <f t="shared" si="1737"/>
        <v>0</v>
      </c>
      <c r="S666" s="49">
        <f>_xlfn.IFNA(VLOOKUP($I666,'ประกาศราคาZ-Makro'!$A:$K,6,FALSE),0)</f>
        <v>0</v>
      </c>
      <c r="T666" s="47">
        <v>0</v>
      </c>
      <c r="U666" s="36">
        <v>0</v>
      </c>
      <c r="V666" s="50">
        <f t="shared" ref="V666:V740" si="1741">IFERROR(IF(U666=0,0,U666-T666),0)</f>
        <v>0</v>
      </c>
      <c r="W666" s="49">
        <f>_xlfn.IFNA(VLOOKUP($I666,'ประกาศราคาZ-Makro'!$A:$K,7,FALSE),0)</f>
        <v>0</v>
      </c>
      <c r="X666" s="47">
        <v>0</v>
      </c>
      <c r="Y666" s="36">
        <v>0</v>
      </c>
      <c r="Z666" s="50">
        <f t="shared" si="1735"/>
        <v>0</v>
      </c>
      <c r="AA666" s="49">
        <f>_xlfn.IFNA(VLOOKUP($I666,'ประกาศราคาZ-Makro'!$A:$K,8,FALSE),0)</f>
        <v>0</v>
      </c>
      <c r="AB666" s="47">
        <v>0</v>
      </c>
      <c r="AC666" s="36">
        <v>0</v>
      </c>
      <c r="AD666" s="50">
        <f t="shared" si="1736"/>
        <v>0</v>
      </c>
      <c r="AE666" s="49">
        <f>_xlfn.IFNA(VLOOKUP($I666,'ประกาศราคาZ-Makro'!$A:$K,9,FALSE),0)</f>
        <v>0</v>
      </c>
      <c r="AF666" s="47">
        <v>0</v>
      </c>
      <c r="AG666" s="36">
        <v>0</v>
      </c>
      <c r="AH666" s="50">
        <f t="shared" si="1738"/>
        <v>0</v>
      </c>
      <c r="AI666" s="49">
        <f>_xlfn.IFNA(VLOOKUP($I666,'ประกาศราคาZ-Makro'!$A:$K,9,FALSE),0)</f>
        <v>0</v>
      </c>
      <c r="AJ666" s="47"/>
      <c r="AK666" s="36"/>
      <c r="AL666" s="50">
        <f t="shared" si="1740"/>
        <v>0</v>
      </c>
      <c r="AM666" s="49">
        <f>_xlfn.IFNA(VLOOKUP($I666,'ประกาศราคาZ-Makro'!$A:$K,10,FALSE),0)</f>
        <v>0</v>
      </c>
      <c r="AN666" s="47">
        <v>0</v>
      </c>
      <c r="AO666" s="36">
        <v>0</v>
      </c>
      <c r="AP666" s="72">
        <f t="shared" si="1687"/>
        <v>0</v>
      </c>
      <c r="AQ666" s="49">
        <f>_xlfn.IFNA(VLOOKUP($I666,'ประกาศราคาZ-Makro'!$A:$K,11,FALSE),0)</f>
        <v>0</v>
      </c>
      <c r="AR666" s="47">
        <v>0</v>
      </c>
      <c r="AS666" s="36">
        <v>0</v>
      </c>
      <c r="AT666" s="50">
        <f t="shared" si="1739"/>
        <v>0</v>
      </c>
      <c r="AU666" s="49">
        <f>_xlfn.IFNA(VLOOKUP($I666,'ประกาศราคาZ-Makro'!$A:$L,12,FALSE),0)</f>
        <v>0</v>
      </c>
      <c r="AV666" s="47">
        <v>0</v>
      </c>
      <c r="AW666" s="36">
        <v>0</v>
      </c>
      <c r="AX666" s="50">
        <f t="shared" si="1733"/>
        <v>0</v>
      </c>
      <c r="AY666" s="49">
        <f>_xlfn.IFNA(VLOOKUP($I666,'ประกาศราคาZ-Makro'!$A:$M,13,FALSE),0)</f>
        <v>0</v>
      </c>
      <c r="AZ666" s="47">
        <v>0</v>
      </c>
      <c r="BA666" s="36">
        <v>0</v>
      </c>
      <c r="BB666" s="50">
        <f t="shared" si="1734"/>
        <v>0</v>
      </c>
      <c r="BC666" s="76"/>
      <c r="BD666" s="2"/>
    </row>
    <row r="667" spans="1:56" x14ac:dyDescent="0.4">
      <c r="A667" s="2" t="s">
        <v>1058</v>
      </c>
      <c r="B667" s="2" t="s">
        <v>1035</v>
      </c>
      <c r="C667" s="2" t="s">
        <v>1049</v>
      </c>
      <c r="D667" s="2" t="s">
        <v>1081</v>
      </c>
      <c r="E667" s="45" t="s">
        <v>672</v>
      </c>
      <c r="F667" s="46"/>
      <c r="G667" s="42" t="s">
        <v>673</v>
      </c>
      <c r="H667" s="48" t="s">
        <v>43</v>
      </c>
      <c r="I667" s="35"/>
      <c r="J667" s="56">
        <v>0</v>
      </c>
      <c r="K667" s="49">
        <f>_xlfn.IFNA(VLOOKUP($I667,'ประกาศราคาZ-Makro'!$A:$K,4,FALSE),0)</f>
        <v>0</v>
      </c>
      <c r="L667" s="47">
        <v>0</v>
      </c>
      <c r="M667" s="36">
        <v>0</v>
      </c>
      <c r="N667" s="50">
        <f t="shared" si="1732"/>
        <v>0</v>
      </c>
      <c r="O667" s="49">
        <f>_xlfn.IFNA(VLOOKUP($I667,'ประกาศราคาZ-Makro'!$A:$K,5,FALSE),0)</f>
        <v>0</v>
      </c>
      <c r="P667" s="47">
        <v>0</v>
      </c>
      <c r="Q667" s="36">
        <v>0</v>
      </c>
      <c r="R667" s="50">
        <f t="shared" si="1737"/>
        <v>0</v>
      </c>
      <c r="S667" s="49">
        <f>_xlfn.IFNA(VLOOKUP($I667,'ประกาศราคาZ-Makro'!$A:$K,6,FALSE),0)</f>
        <v>0</v>
      </c>
      <c r="T667" s="47">
        <v>0</v>
      </c>
      <c r="U667" s="36">
        <v>0</v>
      </c>
      <c r="V667" s="50">
        <f t="shared" si="1741"/>
        <v>0</v>
      </c>
      <c r="W667" s="49">
        <f>_xlfn.IFNA(VLOOKUP($I667,'ประกาศราคาZ-Makro'!$A:$K,7,FALSE),0)</f>
        <v>0</v>
      </c>
      <c r="X667" s="47">
        <v>0</v>
      </c>
      <c r="Y667" s="36">
        <v>0</v>
      </c>
      <c r="Z667" s="50">
        <f t="shared" si="1735"/>
        <v>0</v>
      </c>
      <c r="AA667" s="49">
        <f>_xlfn.IFNA(VLOOKUP($I667,'ประกาศราคาZ-Makro'!$A:$K,8,FALSE),0)</f>
        <v>0</v>
      </c>
      <c r="AB667" s="47">
        <v>0</v>
      </c>
      <c r="AC667" s="36">
        <v>0</v>
      </c>
      <c r="AD667" s="50">
        <f t="shared" si="1736"/>
        <v>0</v>
      </c>
      <c r="AE667" s="49">
        <f>_xlfn.IFNA(VLOOKUP($I667,'ประกาศราคาZ-Makro'!$A:$K,9,FALSE),0)</f>
        <v>0</v>
      </c>
      <c r="AF667" s="47">
        <v>13</v>
      </c>
      <c r="AG667" s="36">
        <v>13</v>
      </c>
      <c r="AH667" s="50">
        <f t="shared" si="1738"/>
        <v>0</v>
      </c>
      <c r="AI667" s="49">
        <f>_xlfn.IFNA(VLOOKUP($I667,'ประกาศราคาZ-Makro'!$A:$K,9,FALSE),0)</f>
        <v>0</v>
      </c>
      <c r="AJ667" s="47"/>
      <c r="AK667" s="36"/>
      <c r="AL667" s="50">
        <f t="shared" si="1740"/>
        <v>0</v>
      </c>
      <c r="AM667" s="49">
        <f>_xlfn.IFNA(VLOOKUP($I667,'ประกาศราคาZ-Makro'!$A:$K,10,FALSE),0)</f>
        <v>0</v>
      </c>
      <c r="AN667" s="47">
        <v>51</v>
      </c>
      <c r="AO667" s="36">
        <v>51</v>
      </c>
      <c r="AP667" s="72">
        <f t="shared" si="1687"/>
        <v>0</v>
      </c>
      <c r="AQ667" s="49">
        <f>_xlfn.IFNA(VLOOKUP($I667,'ประกาศราคาZ-Makro'!$A:$K,11,FALSE),0)</f>
        <v>0</v>
      </c>
      <c r="AR667" s="47">
        <v>0</v>
      </c>
      <c r="AS667" s="36">
        <v>0</v>
      </c>
      <c r="AT667" s="50">
        <f t="shared" si="1739"/>
        <v>0</v>
      </c>
      <c r="AU667" s="49">
        <f>_xlfn.IFNA(VLOOKUP($I667,'ประกาศราคาZ-Makro'!$A:$L,12,FALSE),0)</f>
        <v>0</v>
      </c>
      <c r="AV667" s="47">
        <v>0</v>
      </c>
      <c r="AW667" s="36">
        <v>0</v>
      </c>
      <c r="AX667" s="50">
        <f t="shared" si="1733"/>
        <v>0</v>
      </c>
      <c r="AY667" s="49">
        <f>_xlfn.IFNA(VLOOKUP($I667,'ประกาศราคาZ-Makro'!$A:$M,13,FALSE),0)</f>
        <v>0</v>
      </c>
      <c r="AZ667" s="47">
        <v>0</v>
      </c>
      <c r="BA667" s="36">
        <v>0</v>
      </c>
      <c r="BB667" s="50">
        <f t="shared" si="1734"/>
        <v>0</v>
      </c>
      <c r="BC667" s="76"/>
      <c r="BD667" s="2"/>
    </row>
    <row r="668" spans="1:56" x14ac:dyDescent="0.4">
      <c r="A668" s="2" t="s">
        <v>1058</v>
      </c>
      <c r="B668" s="2" t="s">
        <v>1035</v>
      </c>
      <c r="C668" s="2" t="s">
        <v>1049</v>
      </c>
      <c r="D668" s="2" t="s">
        <v>1081</v>
      </c>
      <c r="E668" s="45" t="s">
        <v>738</v>
      </c>
      <c r="F668" s="46"/>
      <c r="G668" s="42" t="s">
        <v>739</v>
      </c>
      <c r="H668" s="48" t="s">
        <v>43</v>
      </c>
      <c r="I668" s="35"/>
      <c r="J668" s="56">
        <v>0</v>
      </c>
      <c r="K668" s="49">
        <f>_xlfn.IFNA(VLOOKUP($I668,'ประกาศราคาZ-Makro'!$A:$K,4,FALSE),0)</f>
        <v>0</v>
      </c>
      <c r="L668" s="47">
        <v>0</v>
      </c>
      <c r="M668" s="36">
        <v>0</v>
      </c>
      <c r="N668" s="50">
        <f t="shared" si="1732"/>
        <v>0</v>
      </c>
      <c r="O668" s="49">
        <f>_xlfn.IFNA(VLOOKUP($I668,'ประกาศราคาZ-Makro'!$A:$K,5,FALSE),0)</f>
        <v>0</v>
      </c>
      <c r="P668" s="47">
        <v>0</v>
      </c>
      <c r="Q668" s="36">
        <v>0</v>
      </c>
      <c r="R668" s="50">
        <f t="shared" si="1737"/>
        <v>0</v>
      </c>
      <c r="S668" s="49">
        <f>_xlfn.IFNA(VLOOKUP($I668,'ประกาศราคาZ-Makro'!$A:$K,6,FALSE),0)</f>
        <v>0</v>
      </c>
      <c r="T668" s="47">
        <v>0</v>
      </c>
      <c r="U668" s="36">
        <v>0</v>
      </c>
      <c r="V668" s="50">
        <f t="shared" si="1741"/>
        <v>0</v>
      </c>
      <c r="W668" s="49">
        <f>_xlfn.IFNA(VLOOKUP($I668,'ประกาศราคาZ-Makro'!$A:$K,7,FALSE),0)</f>
        <v>0</v>
      </c>
      <c r="X668" s="47">
        <v>0</v>
      </c>
      <c r="Y668" s="36">
        <v>0</v>
      </c>
      <c r="Z668" s="50">
        <f t="shared" si="1735"/>
        <v>0</v>
      </c>
      <c r="AA668" s="49">
        <f>_xlfn.IFNA(VLOOKUP($I668,'ประกาศราคาZ-Makro'!$A:$K,8,FALSE),0)</f>
        <v>0</v>
      </c>
      <c r="AB668" s="47">
        <v>0</v>
      </c>
      <c r="AC668" s="36">
        <v>0</v>
      </c>
      <c r="AD668" s="50">
        <f t="shared" si="1736"/>
        <v>0</v>
      </c>
      <c r="AE668" s="49">
        <f>_xlfn.IFNA(VLOOKUP($I668,'ประกาศราคาZ-Makro'!$A:$K,9,FALSE),0)</f>
        <v>0</v>
      </c>
      <c r="AF668" s="47">
        <v>0</v>
      </c>
      <c r="AG668" s="36">
        <v>0</v>
      </c>
      <c r="AH668" s="50">
        <f t="shared" si="1738"/>
        <v>0</v>
      </c>
      <c r="AI668" s="49">
        <f>_xlfn.IFNA(VLOOKUP($I668,'ประกาศราคาZ-Makro'!$A:$K,9,FALSE),0)</f>
        <v>0</v>
      </c>
      <c r="AJ668" s="47"/>
      <c r="AK668" s="36"/>
      <c r="AL668" s="50">
        <f t="shared" si="1740"/>
        <v>0</v>
      </c>
      <c r="AM668" s="49">
        <f>_xlfn.IFNA(VLOOKUP($I668,'ประกาศราคาZ-Makro'!$A:$K,10,FALSE),0)</f>
        <v>0</v>
      </c>
      <c r="AN668" s="47">
        <v>0</v>
      </c>
      <c r="AO668" s="36">
        <v>0</v>
      </c>
      <c r="AP668" s="72">
        <f t="shared" si="1687"/>
        <v>0</v>
      </c>
      <c r="AQ668" s="49">
        <f>_xlfn.IFNA(VLOOKUP($I668,'ประกาศราคาZ-Makro'!$A:$K,11,FALSE),0)</f>
        <v>0</v>
      </c>
      <c r="AR668" s="47">
        <v>0</v>
      </c>
      <c r="AS668" s="36">
        <v>0</v>
      </c>
      <c r="AT668" s="50">
        <f t="shared" si="1739"/>
        <v>0</v>
      </c>
      <c r="AU668" s="49">
        <f>_xlfn.IFNA(VLOOKUP($I668,'ประกาศราคาZ-Makro'!$A:$L,12,FALSE),0)</f>
        <v>0</v>
      </c>
      <c r="AV668" s="47">
        <v>0</v>
      </c>
      <c r="AW668" s="36">
        <v>0</v>
      </c>
      <c r="AX668" s="50">
        <f t="shared" si="1733"/>
        <v>0</v>
      </c>
      <c r="AY668" s="49">
        <f>_xlfn.IFNA(VLOOKUP($I668,'ประกาศราคาZ-Makro'!$A:$M,13,FALSE),0)</f>
        <v>0</v>
      </c>
      <c r="AZ668" s="47">
        <v>0</v>
      </c>
      <c r="BA668" s="36">
        <v>0</v>
      </c>
      <c r="BB668" s="50">
        <f t="shared" si="1734"/>
        <v>0</v>
      </c>
      <c r="BC668" s="76"/>
      <c r="BD668" s="2"/>
    </row>
    <row r="669" spans="1:56" x14ac:dyDescent="0.4">
      <c r="A669" s="2" t="s">
        <v>1058</v>
      </c>
      <c r="B669" s="2" t="s">
        <v>1035</v>
      </c>
      <c r="C669" s="2" t="s">
        <v>1049</v>
      </c>
      <c r="D669" s="2" t="s">
        <v>1083</v>
      </c>
      <c r="E669" s="45" t="s">
        <v>694</v>
      </c>
      <c r="F669" s="46"/>
      <c r="G669" s="42" t="s">
        <v>695</v>
      </c>
      <c r="H669" s="48" t="s">
        <v>43</v>
      </c>
      <c r="I669" s="35"/>
      <c r="J669" s="56">
        <v>0</v>
      </c>
      <c r="K669" s="49">
        <f>_xlfn.IFNA(VLOOKUP($I669,'ประกาศราคาZ-Makro'!$A:$K,4,FALSE),0)</f>
        <v>0</v>
      </c>
      <c r="L669" s="47">
        <v>0</v>
      </c>
      <c r="M669" s="36">
        <v>0</v>
      </c>
      <c r="N669" s="50">
        <f t="shared" ref="N669:N687" si="1742">IFERROR(IF(M669=0,0,M669-L669),0)</f>
        <v>0</v>
      </c>
      <c r="O669" s="49">
        <f>_xlfn.IFNA(VLOOKUP($I669,'ประกาศราคาZ-Makro'!$A:$K,5,FALSE),0)</f>
        <v>0</v>
      </c>
      <c r="P669" s="47">
        <v>0</v>
      </c>
      <c r="Q669" s="36">
        <v>0</v>
      </c>
      <c r="R669" s="50">
        <f t="shared" si="1737"/>
        <v>0</v>
      </c>
      <c r="S669" s="49">
        <f>_xlfn.IFNA(VLOOKUP($I669,'ประกาศราคาZ-Makro'!$A:$K,6,FALSE),0)</f>
        <v>0</v>
      </c>
      <c r="T669" s="47">
        <v>0</v>
      </c>
      <c r="U669" s="36">
        <v>0</v>
      </c>
      <c r="V669" s="50">
        <f t="shared" si="1741"/>
        <v>0</v>
      </c>
      <c r="W669" s="49">
        <f>_xlfn.IFNA(VLOOKUP($I669,'ประกาศราคาZ-Makro'!$A:$K,7,FALSE),0)</f>
        <v>0</v>
      </c>
      <c r="X669" s="47">
        <v>0</v>
      </c>
      <c r="Y669" s="36">
        <v>0</v>
      </c>
      <c r="Z669" s="50">
        <f t="shared" si="1735"/>
        <v>0</v>
      </c>
      <c r="AA669" s="49">
        <f>_xlfn.IFNA(VLOOKUP($I669,'ประกาศราคาZ-Makro'!$A:$K,8,FALSE),0)</f>
        <v>0</v>
      </c>
      <c r="AB669" s="47">
        <v>0</v>
      </c>
      <c r="AC669" s="36">
        <v>0</v>
      </c>
      <c r="AD669" s="50">
        <f t="shared" si="1736"/>
        <v>0</v>
      </c>
      <c r="AE669" s="49">
        <f>_xlfn.IFNA(VLOOKUP($I669,'ประกาศราคาZ-Makro'!$A:$K,9,FALSE),0)</f>
        <v>0</v>
      </c>
      <c r="AF669" s="47">
        <v>24</v>
      </c>
      <c r="AG669" s="36">
        <v>24</v>
      </c>
      <c r="AH669" s="50">
        <f t="shared" si="1738"/>
        <v>0</v>
      </c>
      <c r="AI669" s="49">
        <f>_xlfn.IFNA(VLOOKUP($I669,'ประกาศราคาZ-Makro'!$A:$K,9,FALSE),0)</f>
        <v>0</v>
      </c>
      <c r="AJ669" s="47"/>
      <c r="AK669" s="36"/>
      <c r="AL669" s="50">
        <f t="shared" si="1740"/>
        <v>0</v>
      </c>
      <c r="AM669" s="49">
        <f>_xlfn.IFNA(VLOOKUP($I669,'ประกาศราคาZ-Makro'!$A:$K,10,FALSE),0)</f>
        <v>0</v>
      </c>
      <c r="AN669" s="47">
        <v>51</v>
      </c>
      <c r="AO669" s="36">
        <v>51</v>
      </c>
      <c r="AP669" s="72">
        <f t="shared" si="1687"/>
        <v>0</v>
      </c>
      <c r="AQ669" s="49">
        <f>_xlfn.IFNA(VLOOKUP($I669,'ประกาศราคาZ-Makro'!$A:$K,11,FALSE),0)</f>
        <v>0</v>
      </c>
      <c r="AR669" s="47">
        <v>0</v>
      </c>
      <c r="AS669" s="36">
        <v>0</v>
      </c>
      <c r="AT669" s="50">
        <f t="shared" si="1739"/>
        <v>0</v>
      </c>
      <c r="AU669" s="49">
        <f>_xlfn.IFNA(VLOOKUP($I669,'ประกาศราคาZ-Makro'!$A:$L,12,FALSE),0)</f>
        <v>0</v>
      </c>
      <c r="AV669" s="47">
        <v>0</v>
      </c>
      <c r="AW669" s="36">
        <v>0</v>
      </c>
      <c r="AX669" s="50">
        <f t="shared" ref="AX669:AX687" si="1743">IFERROR(IF(AW669=0,0,AW669-AV669),0)</f>
        <v>0</v>
      </c>
      <c r="AY669" s="49">
        <f>_xlfn.IFNA(VLOOKUP($I669,'ประกาศราคาZ-Makro'!$A:$M,13,FALSE),0)</f>
        <v>0</v>
      </c>
      <c r="AZ669" s="47">
        <v>0</v>
      </c>
      <c r="BA669" s="36">
        <v>0</v>
      </c>
      <c r="BB669" s="50">
        <f t="shared" si="1734"/>
        <v>0</v>
      </c>
      <c r="BC669" s="76"/>
      <c r="BD669" s="2"/>
    </row>
    <row r="670" spans="1:56" x14ac:dyDescent="0.4">
      <c r="A670" s="2" t="s">
        <v>1058</v>
      </c>
      <c r="B670" s="2" t="s">
        <v>1035</v>
      </c>
      <c r="C670" s="2" t="s">
        <v>1049</v>
      </c>
      <c r="D670" s="2" t="s">
        <v>1083</v>
      </c>
      <c r="E670" s="45" t="s">
        <v>766</v>
      </c>
      <c r="F670" s="46"/>
      <c r="G670" s="42" t="s">
        <v>767</v>
      </c>
      <c r="H670" s="48" t="s">
        <v>43</v>
      </c>
      <c r="I670" s="35"/>
      <c r="J670" s="56">
        <v>0</v>
      </c>
      <c r="K670" s="49">
        <f>_xlfn.IFNA(VLOOKUP($I670,'ประกาศราคาZ-Makro'!$A:$K,4,FALSE),0)</f>
        <v>0</v>
      </c>
      <c r="L670" s="47">
        <v>0</v>
      </c>
      <c r="M670" s="63">
        <v>0</v>
      </c>
      <c r="N670" s="50">
        <f t="shared" si="1742"/>
        <v>0</v>
      </c>
      <c r="O670" s="49">
        <f>_xlfn.IFNA(VLOOKUP($I670,'ประกาศราคาZ-Makro'!$A:$K,5,FALSE),0)</f>
        <v>0</v>
      </c>
      <c r="P670" s="47">
        <v>0</v>
      </c>
      <c r="Q670" s="63">
        <v>0</v>
      </c>
      <c r="R670" s="50">
        <f t="shared" si="1737"/>
        <v>0</v>
      </c>
      <c r="S670" s="49">
        <f>_xlfn.IFNA(VLOOKUP($I670,'ประกาศราคาZ-Makro'!$A:$K,6,FALSE),0)</f>
        <v>0</v>
      </c>
      <c r="T670" s="47">
        <v>0</v>
      </c>
      <c r="U670" s="63">
        <v>0</v>
      </c>
      <c r="V670" s="50">
        <f t="shared" si="1741"/>
        <v>0</v>
      </c>
      <c r="W670" s="49">
        <f>_xlfn.IFNA(VLOOKUP($I670,'ประกาศราคาZ-Makro'!$A:$K,7,FALSE),0)</f>
        <v>0</v>
      </c>
      <c r="X670" s="47">
        <v>0</v>
      </c>
      <c r="Y670" s="63">
        <v>0</v>
      </c>
      <c r="Z670" s="50">
        <f t="shared" si="1735"/>
        <v>0</v>
      </c>
      <c r="AA670" s="49">
        <f>_xlfn.IFNA(VLOOKUP($I670,'ประกาศราคาZ-Makro'!$A:$K,8,FALSE),0)</f>
        <v>0</v>
      </c>
      <c r="AB670" s="47">
        <v>0</v>
      </c>
      <c r="AC670" s="63">
        <v>0</v>
      </c>
      <c r="AD670" s="50">
        <f t="shared" si="1736"/>
        <v>0</v>
      </c>
      <c r="AE670" s="49">
        <f>_xlfn.IFNA(VLOOKUP($I670,'ประกาศราคาZ-Makro'!$A:$K,9,FALSE),0)</f>
        <v>0</v>
      </c>
      <c r="AF670" s="47">
        <v>0</v>
      </c>
      <c r="AG670" s="63">
        <v>0</v>
      </c>
      <c r="AH670" s="50">
        <f t="shared" si="1738"/>
        <v>0</v>
      </c>
      <c r="AI670" s="49">
        <f>_xlfn.IFNA(VLOOKUP($I670,'ประกาศราคาZ-Makro'!$A:$K,9,FALSE),0)</f>
        <v>0</v>
      </c>
      <c r="AJ670" s="47"/>
      <c r="AK670" s="63"/>
      <c r="AL670" s="50">
        <f t="shared" si="1740"/>
        <v>0</v>
      </c>
      <c r="AM670" s="49">
        <f>_xlfn.IFNA(VLOOKUP($I670,'ประกาศราคาZ-Makro'!$A:$K,10,FALSE),0)</f>
        <v>0</v>
      </c>
      <c r="AN670" s="47">
        <v>0</v>
      </c>
      <c r="AO670" s="36">
        <v>0</v>
      </c>
      <c r="AP670" s="72">
        <f t="shared" si="1687"/>
        <v>0</v>
      </c>
      <c r="AQ670" s="49">
        <f>_xlfn.IFNA(VLOOKUP($I670,'ประกาศราคาZ-Makro'!$A:$K,11,FALSE),0)</f>
        <v>0</v>
      </c>
      <c r="AR670" s="47">
        <v>0</v>
      </c>
      <c r="AS670" s="63">
        <v>0</v>
      </c>
      <c r="AT670" s="50">
        <f t="shared" si="1739"/>
        <v>0</v>
      </c>
      <c r="AU670" s="49">
        <f>_xlfn.IFNA(VLOOKUP($I670,'ประกาศราคาZ-Makro'!$A:$L,12,FALSE),0)</f>
        <v>0</v>
      </c>
      <c r="AV670" s="47">
        <v>0</v>
      </c>
      <c r="AW670" s="63">
        <v>0</v>
      </c>
      <c r="AX670" s="50">
        <f t="shared" si="1743"/>
        <v>0</v>
      </c>
      <c r="AY670" s="49">
        <f>_xlfn.IFNA(VLOOKUP($I670,'ประกาศราคาZ-Makro'!$A:$M,13,FALSE),0)</f>
        <v>0</v>
      </c>
      <c r="AZ670" s="47">
        <v>0</v>
      </c>
      <c r="BA670" s="63">
        <v>0</v>
      </c>
      <c r="BB670" s="50">
        <f t="shared" si="1734"/>
        <v>0</v>
      </c>
      <c r="BC670" s="76"/>
      <c r="BD670" s="2"/>
    </row>
    <row r="671" spans="1:56" x14ac:dyDescent="0.4">
      <c r="A671" s="2" t="s">
        <v>1058</v>
      </c>
      <c r="B671" s="2" t="s">
        <v>1035</v>
      </c>
      <c r="C671" s="2" t="s">
        <v>1049</v>
      </c>
      <c r="D671" s="2" t="s">
        <v>1057</v>
      </c>
      <c r="E671" s="45" t="s">
        <v>666</v>
      </c>
      <c r="F671" s="46"/>
      <c r="G671" s="42" t="s">
        <v>667</v>
      </c>
      <c r="H671" s="48" t="s">
        <v>43</v>
      </c>
      <c r="I671" s="35"/>
      <c r="J671" s="56">
        <v>0</v>
      </c>
      <c r="K671" s="49">
        <f>_xlfn.IFNA(VLOOKUP($I671,'ประกาศราคาZ-Makro'!$A:$K,4,FALSE),0)</f>
        <v>0</v>
      </c>
      <c r="L671" s="47">
        <v>42</v>
      </c>
      <c r="M671" s="36">
        <v>42</v>
      </c>
      <c r="N671" s="50">
        <f t="shared" si="1742"/>
        <v>0</v>
      </c>
      <c r="O671" s="49">
        <f>_xlfn.IFNA(VLOOKUP($I671,'ประกาศราคาZ-Makro'!$A:$K,5,FALSE),0)</f>
        <v>0</v>
      </c>
      <c r="P671" s="47">
        <v>42</v>
      </c>
      <c r="Q671" s="36">
        <v>42</v>
      </c>
      <c r="R671" s="50">
        <f t="shared" si="1737"/>
        <v>0</v>
      </c>
      <c r="S671" s="49">
        <f>_xlfn.IFNA(VLOOKUP($I671,'ประกาศราคาZ-Makro'!$A:$K,6,FALSE),0)</f>
        <v>0</v>
      </c>
      <c r="T671" s="47">
        <v>42</v>
      </c>
      <c r="U671" s="36">
        <v>42</v>
      </c>
      <c r="V671" s="50">
        <f t="shared" si="1741"/>
        <v>0</v>
      </c>
      <c r="W671" s="49">
        <f>_xlfn.IFNA(VLOOKUP($I671,'ประกาศราคาZ-Makro'!$A:$K,7,FALSE),0)</f>
        <v>0</v>
      </c>
      <c r="X671" s="47">
        <v>42</v>
      </c>
      <c r="Y671" s="36">
        <v>0</v>
      </c>
      <c r="Z671" s="50">
        <f t="shared" si="1735"/>
        <v>0</v>
      </c>
      <c r="AA671" s="49">
        <f>_xlfn.IFNA(VLOOKUP($I671,'ประกาศราคาZ-Makro'!$A:$K,8,FALSE),0)</f>
        <v>0</v>
      </c>
      <c r="AB671" s="47">
        <v>42</v>
      </c>
      <c r="AC671" s="36">
        <v>0</v>
      </c>
      <c r="AD671" s="50">
        <f t="shared" si="1736"/>
        <v>0</v>
      </c>
      <c r="AE671" s="49">
        <f>_xlfn.IFNA(VLOOKUP($I671,'ประกาศราคาZ-Makro'!$A:$K,9,FALSE),0)</f>
        <v>0</v>
      </c>
      <c r="AF671" s="47">
        <v>64</v>
      </c>
      <c r="AG671" s="36">
        <v>66</v>
      </c>
      <c r="AH671" s="50">
        <f t="shared" si="1738"/>
        <v>2</v>
      </c>
      <c r="AI671" s="49">
        <f>_xlfn.IFNA(VLOOKUP($I671,'ประกาศราคาZ-Makro'!$A:$K,9,FALSE),0)</f>
        <v>0</v>
      </c>
      <c r="AJ671" s="47"/>
      <c r="AK671" s="36"/>
      <c r="AL671" s="50">
        <f t="shared" si="1740"/>
        <v>0</v>
      </c>
      <c r="AM671" s="49">
        <f>_xlfn.IFNA(VLOOKUP($I671,'ประกาศราคาZ-Makro'!$A:$K,10,FALSE),0)</f>
        <v>0</v>
      </c>
      <c r="AN671" s="47">
        <v>37</v>
      </c>
      <c r="AO671" s="36">
        <v>37</v>
      </c>
      <c r="AP671" s="72">
        <f t="shared" si="1687"/>
        <v>0</v>
      </c>
      <c r="AQ671" s="49">
        <f>_xlfn.IFNA(VLOOKUP($I671,'ประกาศราคาZ-Makro'!$A:$K,11,FALSE),0)</f>
        <v>0</v>
      </c>
      <c r="AR671" s="47">
        <v>0</v>
      </c>
      <c r="AS671" s="36">
        <v>0</v>
      </c>
      <c r="AT671" s="50">
        <f t="shared" si="1739"/>
        <v>0</v>
      </c>
      <c r="AU671" s="49">
        <f>_xlfn.IFNA(VLOOKUP($I671,'ประกาศราคาZ-Makro'!$A:$L,12,FALSE),0)</f>
        <v>0</v>
      </c>
      <c r="AV671" s="47">
        <v>42</v>
      </c>
      <c r="AW671" s="36">
        <v>42</v>
      </c>
      <c r="AX671" s="50">
        <f t="shared" si="1743"/>
        <v>0</v>
      </c>
      <c r="AY671" s="49">
        <f>_xlfn.IFNA(VLOOKUP($I671,'ประกาศราคาZ-Makro'!$A:$M,13,FALSE),0)</f>
        <v>0</v>
      </c>
      <c r="AZ671" s="47">
        <v>42</v>
      </c>
      <c r="BA671" s="36">
        <v>42</v>
      </c>
      <c r="BB671" s="50">
        <f t="shared" si="1734"/>
        <v>0</v>
      </c>
      <c r="BC671" s="76"/>
      <c r="BD671" s="2"/>
    </row>
    <row r="672" spans="1:56" x14ac:dyDescent="0.4">
      <c r="A672" s="2" t="s">
        <v>1058</v>
      </c>
      <c r="B672" s="2" t="s">
        <v>1035</v>
      </c>
      <c r="C672" s="2" t="s">
        <v>1049</v>
      </c>
      <c r="D672" s="2" t="s">
        <v>1057</v>
      </c>
      <c r="E672" s="45" t="s">
        <v>670</v>
      </c>
      <c r="F672" s="46"/>
      <c r="G672" s="42" t="s">
        <v>671</v>
      </c>
      <c r="H672" s="48" t="s">
        <v>43</v>
      </c>
      <c r="I672" s="35"/>
      <c r="J672" s="56">
        <v>0</v>
      </c>
      <c r="K672" s="49">
        <f>_xlfn.IFNA(VLOOKUP($I672,'ประกาศราคาZ-Makro'!$A:$K,4,FALSE),0)</f>
        <v>0</v>
      </c>
      <c r="L672" s="47">
        <v>40</v>
      </c>
      <c r="M672" s="36">
        <v>40</v>
      </c>
      <c r="N672" s="50">
        <f t="shared" si="1742"/>
        <v>0</v>
      </c>
      <c r="O672" s="49">
        <f>_xlfn.IFNA(VLOOKUP($I672,'ประกาศราคาZ-Makro'!$A:$K,5,FALSE),0)</f>
        <v>0</v>
      </c>
      <c r="P672" s="47">
        <v>40</v>
      </c>
      <c r="Q672" s="36">
        <v>40</v>
      </c>
      <c r="R672" s="50">
        <f t="shared" si="1737"/>
        <v>0</v>
      </c>
      <c r="S672" s="49">
        <f>_xlfn.IFNA(VLOOKUP($I672,'ประกาศราคาZ-Makro'!$A:$K,6,FALSE),0)</f>
        <v>0</v>
      </c>
      <c r="T672" s="47">
        <v>40</v>
      </c>
      <c r="U672" s="36">
        <v>40</v>
      </c>
      <c r="V672" s="50">
        <f t="shared" si="1741"/>
        <v>0</v>
      </c>
      <c r="W672" s="49">
        <f>_xlfn.IFNA(VLOOKUP($I672,'ประกาศราคาZ-Makro'!$A:$K,7,FALSE),0)</f>
        <v>0</v>
      </c>
      <c r="X672" s="47">
        <v>40</v>
      </c>
      <c r="Y672" s="36">
        <v>0</v>
      </c>
      <c r="Z672" s="50">
        <f t="shared" si="1735"/>
        <v>0</v>
      </c>
      <c r="AA672" s="49">
        <f>_xlfn.IFNA(VLOOKUP($I672,'ประกาศราคาZ-Makro'!$A:$K,8,FALSE),0)</f>
        <v>0</v>
      </c>
      <c r="AB672" s="47">
        <v>40</v>
      </c>
      <c r="AC672" s="36">
        <v>0</v>
      </c>
      <c r="AD672" s="50">
        <f t="shared" si="1736"/>
        <v>0</v>
      </c>
      <c r="AE672" s="49">
        <f>_xlfn.IFNA(VLOOKUP($I672,'ประกาศราคาZ-Makro'!$A:$K,9,FALSE),0)</f>
        <v>0</v>
      </c>
      <c r="AF672" s="47">
        <v>0</v>
      </c>
      <c r="AG672" s="36">
        <v>0</v>
      </c>
      <c r="AH672" s="50">
        <f t="shared" si="1738"/>
        <v>0</v>
      </c>
      <c r="AI672" s="49">
        <f>_xlfn.IFNA(VLOOKUP($I672,'ประกาศราคาZ-Makro'!$A:$K,9,FALSE),0)</f>
        <v>0</v>
      </c>
      <c r="AJ672" s="47"/>
      <c r="AK672" s="36"/>
      <c r="AL672" s="50">
        <f t="shared" si="1740"/>
        <v>0</v>
      </c>
      <c r="AM672" s="49">
        <f>_xlfn.IFNA(VLOOKUP($I672,'ประกาศราคาZ-Makro'!$A:$K,10,FALSE),0)</f>
        <v>0</v>
      </c>
      <c r="AN672" s="47">
        <v>51</v>
      </c>
      <c r="AO672" s="36">
        <v>51</v>
      </c>
      <c r="AP672" s="72">
        <f t="shared" si="1687"/>
        <v>0</v>
      </c>
      <c r="AQ672" s="49">
        <f>_xlfn.IFNA(VLOOKUP($I672,'ประกาศราคาZ-Makro'!$A:$K,11,FALSE),0)</f>
        <v>0</v>
      </c>
      <c r="AR672" s="47">
        <v>0</v>
      </c>
      <c r="AS672" s="36">
        <v>0</v>
      </c>
      <c r="AT672" s="50">
        <f t="shared" si="1739"/>
        <v>0</v>
      </c>
      <c r="AU672" s="49">
        <f>_xlfn.IFNA(VLOOKUP($I672,'ประกาศราคาZ-Makro'!$A:$L,12,FALSE),0)</f>
        <v>0</v>
      </c>
      <c r="AV672" s="47">
        <v>40</v>
      </c>
      <c r="AW672" s="36">
        <v>40</v>
      </c>
      <c r="AX672" s="50">
        <f t="shared" si="1743"/>
        <v>0</v>
      </c>
      <c r="AY672" s="49">
        <f>_xlfn.IFNA(VLOOKUP($I672,'ประกาศราคาZ-Makro'!$A:$M,13,FALSE),0)</f>
        <v>0</v>
      </c>
      <c r="AZ672" s="47">
        <v>40</v>
      </c>
      <c r="BA672" s="36">
        <v>40</v>
      </c>
      <c r="BB672" s="50">
        <f t="shared" si="1734"/>
        <v>0</v>
      </c>
      <c r="BC672" s="76"/>
      <c r="BD672" s="2"/>
    </row>
    <row r="673" spans="1:56" x14ac:dyDescent="0.4">
      <c r="A673" s="2" t="s">
        <v>1058</v>
      </c>
      <c r="B673" s="2" t="s">
        <v>1035</v>
      </c>
      <c r="C673" s="2" t="s">
        <v>1049</v>
      </c>
      <c r="D673" s="2" t="s">
        <v>1057</v>
      </c>
      <c r="E673" s="45" t="s">
        <v>734</v>
      </c>
      <c r="F673" s="46"/>
      <c r="G673" s="42" t="s">
        <v>735</v>
      </c>
      <c r="H673" s="48" t="s">
        <v>43</v>
      </c>
      <c r="I673" s="35"/>
      <c r="J673" s="56">
        <v>0</v>
      </c>
      <c r="K673" s="49">
        <f>_xlfn.IFNA(VLOOKUP($I673,'ประกาศราคาZ-Makro'!$A:$K,4,FALSE),0)</f>
        <v>0</v>
      </c>
      <c r="L673" s="47">
        <v>0</v>
      </c>
      <c r="M673" s="36">
        <v>0</v>
      </c>
      <c r="N673" s="50">
        <f t="shared" si="1742"/>
        <v>0</v>
      </c>
      <c r="O673" s="49">
        <f>_xlfn.IFNA(VLOOKUP($I673,'ประกาศราคาZ-Makro'!$A:$K,5,FALSE),0)</f>
        <v>0</v>
      </c>
      <c r="P673" s="47">
        <v>0</v>
      </c>
      <c r="Q673" s="36">
        <v>0</v>
      </c>
      <c r="R673" s="50">
        <f t="shared" si="1737"/>
        <v>0</v>
      </c>
      <c r="S673" s="49">
        <f>_xlfn.IFNA(VLOOKUP($I673,'ประกาศราคาZ-Makro'!$A:$K,6,FALSE),0)</f>
        <v>0</v>
      </c>
      <c r="T673" s="47">
        <v>0</v>
      </c>
      <c r="U673" s="36">
        <v>0</v>
      </c>
      <c r="V673" s="50">
        <f t="shared" si="1741"/>
        <v>0</v>
      </c>
      <c r="W673" s="49">
        <f>_xlfn.IFNA(VLOOKUP($I673,'ประกาศราคาZ-Makro'!$A:$K,7,FALSE),0)</f>
        <v>0</v>
      </c>
      <c r="X673" s="47">
        <v>0</v>
      </c>
      <c r="Y673" s="36">
        <v>0</v>
      </c>
      <c r="Z673" s="50">
        <f t="shared" si="1735"/>
        <v>0</v>
      </c>
      <c r="AA673" s="49">
        <f>_xlfn.IFNA(VLOOKUP($I673,'ประกาศราคาZ-Makro'!$A:$K,8,FALSE),0)</f>
        <v>0</v>
      </c>
      <c r="AB673" s="47">
        <v>0</v>
      </c>
      <c r="AC673" s="36">
        <v>0</v>
      </c>
      <c r="AD673" s="50">
        <f t="shared" si="1736"/>
        <v>0</v>
      </c>
      <c r="AE673" s="49">
        <f>_xlfn.IFNA(VLOOKUP($I673,'ประกาศราคาZ-Makro'!$A:$K,9,FALSE),0)</f>
        <v>0</v>
      </c>
      <c r="AF673" s="47">
        <v>0</v>
      </c>
      <c r="AG673" s="36">
        <v>0</v>
      </c>
      <c r="AH673" s="50">
        <f t="shared" si="1738"/>
        <v>0</v>
      </c>
      <c r="AI673" s="49">
        <f>_xlfn.IFNA(VLOOKUP($I673,'ประกาศราคาZ-Makro'!$A:$K,9,FALSE),0)</f>
        <v>0</v>
      </c>
      <c r="AJ673" s="47"/>
      <c r="AK673" s="36"/>
      <c r="AL673" s="50">
        <f t="shared" si="1740"/>
        <v>0</v>
      </c>
      <c r="AM673" s="49">
        <f>_xlfn.IFNA(VLOOKUP($I673,'ประกาศราคาZ-Makro'!$A:$K,10,FALSE),0)</f>
        <v>0</v>
      </c>
      <c r="AN673" s="47">
        <v>0</v>
      </c>
      <c r="AO673" s="36">
        <v>0</v>
      </c>
      <c r="AP673" s="72">
        <f t="shared" si="1687"/>
        <v>0</v>
      </c>
      <c r="AQ673" s="49">
        <f>_xlfn.IFNA(VLOOKUP($I673,'ประกาศราคาZ-Makro'!$A:$K,11,FALSE),0)</f>
        <v>0</v>
      </c>
      <c r="AR673" s="47">
        <v>0</v>
      </c>
      <c r="AS673" s="36">
        <v>0</v>
      </c>
      <c r="AT673" s="50">
        <f t="shared" si="1739"/>
        <v>0</v>
      </c>
      <c r="AU673" s="49">
        <f>_xlfn.IFNA(VLOOKUP($I673,'ประกาศราคาZ-Makro'!$A:$L,12,FALSE),0)</f>
        <v>0</v>
      </c>
      <c r="AV673" s="47">
        <v>0</v>
      </c>
      <c r="AW673" s="36">
        <v>0</v>
      </c>
      <c r="AX673" s="50">
        <f t="shared" si="1743"/>
        <v>0</v>
      </c>
      <c r="AY673" s="49">
        <f>_xlfn.IFNA(VLOOKUP($I673,'ประกาศราคาZ-Makro'!$A:$M,13,FALSE),0)</f>
        <v>0</v>
      </c>
      <c r="AZ673" s="47">
        <v>0</v>
      </c>
      <c r="BA673" s="36">
        <v>0</v>
      </c>
      <c r="BB673" s="50">
        <f t="shared" si="1734"/>
        <v>0</v>
      </c>
      <c r="BC673" s="76"/>
      <c r="BD673" s="2"/>
    </row>
    <row r="674" spans="1:56" x14ac:dyDescent="0.4">
      <c r="A674" s="2" t="s">
        <v>1058</v>
      </c>
      <c r="B674" s="2" t="s">
        <v>1035</v>
      </c>
      <c r="C674" s="2" t="s">
        <v>1049</v>
      </c>
      <c r="D674" s="2" t="s">
        <v>1052</v>
      </c>
      <c r="E674" s="45" t="s">
        <v>870</v>
      </c>
      <c r="F674" s="46"/>
      <c r="G674" s="42" t="s">
        <v>871</v>
      </c>
      <c r="H674" s="48" t="s">
        <v>43</v>
      </c>
      <c r="I674" s="35"/>
      <c r="J674" s="56">
        <v>0</v>
      </c>
      <c r="K674" s="49">
        <f>_xlfn.IFNA(VLOOKUP($I674,'ประกาศราคาZ-Makro'!$A:$K,4,FALSE),0)</f>
        <v>0</v>
      </c>
      <c r="L674" s="47">
        <v>40</v>
      </c>
      <c r="M674" s="36">
        <v>40</v>
      </c>
      <c r="N674" s="50">
        <f t="shared" si="1742"/>
        <v>0</v>
      </c>
      <c r="O674" s="49">
        <f>_xlfn.IFNA(VLOOKUP($I674,'ประกาศราคาZ-Makro'!$A:$K,5,FALSE),0)</f>
        <v>0</v>
      </c>
      <c r="P674" s="47">
        <v>40</v>
      </c>
      <c r="Q674" s="36">
        <v>40</v>
      </c>
      <c r="R674" s="50">
        <f t="shared" si="1737"/>
        <v>0</v>
      </c>
      <c r="S674" s="49">
        <f>_xlfn.IFNA(VLOOKUP($I674,'ประกาศราคาZ-Makro'!$A:$K,6,FALSE),0)</f>
        <v>0</v>
      </c>
      <c r="T674" s="47">
        <v>40</v>
      </c>
      <c r="U674" s="36">
        <v>40</v>
      </c>
      <c r="V674" s="50">
        <f t="shared" si="1741"/>
        <v>0</v>
      </c>
      <c r="W674" s="49">
        <f>_xlfn.IFNA(VLOOKUP($I674,'ประกาศราคาZ-Makro'!$A:$K,7,FALSE),0)</f>
        <v>0</v>
      </c>
      <c r="X674" s="47">
        <v>40</v>
      </c>
      <c r="Y674" s="36">
        <v>0</v>
      </c>
      <c r="Z674" s="50">
        <f t="shared" si="1735"/>
        <v>0</v>
      </c>
      <c r="AA674" s="49">
        <f>_xlfn.IFNA(VLOOKUP($I674,'ประกาศราคาZ-Makro'!$A:$K,8,FALSE),0)</f>
        <v>0</v>
      </c>
      <c r="AB674" s="47">
        <v>40</v>
      </c>
      <c r="AC674" s="36">
        <v>0</v>
      </c>
      <c r="AD674" s="50">
        <f t="shared" si="1736"/>
        <v>0</v>
      </c>
      <c r="AE674" s="49">
        <f>_xlfn.IFNA(VLOOKUP($I674,'ประกาศราคาZ-Makro'!$A:$K,9,FALSE),0)</f>
        <v>0</v>
      </c>
      <c r="AF674" s="47">
        <v>0</v>
      </c>
      <c r="AG674" s="36">
        <v>0</v>
      </c>
      <c r="AH674" s="50">
        <f t="shared" si="1738"/>
        <v>0</v>
      </c>
      <c r="AI674" s="49">
        <f>_xlfn.IFNA(VLOOKUP($I674,'ประกาศราคาZ-Makro'!$A:$K,9,FALSE),0)</f>
        <v>0</v>
      </c>
      <c r="AJ674" s="47"/>
      <c r="AK674" s="36"/>
      <c r="AL674" s="50">
        <f t="shared" si="1740"/>
        <v>0</v>
      </c>
      <c r="AM674" s="49">
        <f>_xlfn.IFNA(VLOOKUP($I674,'ประกาศราคาZ-Makro'!$A:$K,10,FALSE),0)</f>
        <v>0</v>
      </c>
      <c r="AN674" s="47">
        <v>0</v>
      </c>
      <c r="AO674" s="36">
        <v>0</v>
      </c>
      <c r="AP674" s="72">
        <f t="shared" si="1687"/>
        <v>0</v>
      </c>
      <c r="AQ674" s="49">
        <f>_xlfn.IFNA(VLOOKUP($I674,'ประกาศราคาZ-Makro'!$A:$K,11,FALSE),0)</f>
        <v>0</v>
      </c>
      <c r="AR674" s="47">
        <v>0</v>
      </c>
      <c r="AS674" s="36">
        <v>0</v>
      </c>
      <c r="AT674" s="50">
        <f t="shared" si="1739"/>
        <v>0</v>
      </c>
      <c r="AU674" s="49">
        <f>_xlfn.IFNA(VLOOKUP($I674,'ประกาศราคาZ-Makro'!$A:$L,12,FALSE),0)</f>
        <v>0</v>
      </c>
      <c r="AV674" s="47">
        <v>40</v>
      </c>
      <c r="AW674" s="36">
        <v>40</v>
      </c>
      <c r="AX674" s="50">
        <f t="shared" si="1743"/>
        <v>0</v>
      </c>
      <c r="AY674" s="49">
        <f>_xlfn.IFNA(VLOOKUP($I674,'ประกาศราคาZ-Makro'!$A:$M,13,FALSE),0)</f>
        <v>0</v>
      </c>
      <c r="AZ674" s="47">
        <v>40</v>
      </c>
      <c r="BA674" s="36">
        <v>40</v>
      </c>
      <c r="BB674" s="50">
        <f t="shared" si="1734"/>
        <v>0</v>
      </c>
      <c r="BC674" s="76"/>
      <c r="BD674" s="2"/>
    </row>
    <row r="675" spans="1:56" x14ac:dyDescent="0.4">
      <c r="A675" s="2" t="s">
        <v>1058</v>
      </c>
      <c r="B675" s="2" t="s">
        <v>1035</v>
      </c>
      <c r="C675" s="2" t="s">
        <v>1049</v>
      </c>
      <c r="D675" s="2" t="s">
        <v>1052</v>
      </c>
      <c r="E675" s="45" t="s">
        <v>612</v>
      </c>
      <c r="F675" s="46"/>
      <c r="G675" s="42" t="s">
        <v>613</v>
      </c>
      <c r="H675" s="48" t="s">
        <v>43</v>
      </c>
      <c r="I675" s="35"/>
      <c r="J675" s="56">
        <v>0</v>
      </c>
      <c r="K675" s="49">
        <f>_xlfn.IFNA(VLOOKUP($I675,'ประกาศราคาZ-Makro'!$A:$K,4,FALSE),0)</f>
        <v>0</v>
      </c>
      <c r="L675" s="47">
        <v>33</v>
      </c>
      <c r="M675" s="36">
        <v>33</v>
      </c>
      <c r="N675" s="50">
        <f t="shared" si="1742"/>
        <v>0</v>
      </c>
      <c r="O675" s="49">
        <f>_xlfn.IFNA(VLOOKUP($I675,'ประกาศราคาZ-Makro'!$A:$K,5,FALSE),0)</f>
        <v>0</v>
      </c>
      <c r="P675" s="47">
        <v>33</v>
      </c>
      <c r="Q675" s="36">
        <v>33</v>
      </c>
      <c r="R675" s="50">
        <f t="shared" si="1737"/>
        <v>0</v>
      </c>
      <c r="S675" s="49">
        <f>_xlfn.IFNA(VLOOKUP($I675,'ประกาศราคาZ-Makro'!$A:$K,6,FALSE),0)</f>
        <v>0</v>
      </c>
      <c r="T675" s="47">
        <v>33</v>
      </c>
      <c r="U675" s="36">
        <v>33</v>
      </c>
      <c r="V675" s="50">
        <f t="shared" si="1741"/>
        <v>0</v>
      </c>
      <c r="W675" s="49">
        <f>_xlfn.IFNA(VLOOKUP($I675,'ประกาศราคาZ-Makro'!$A:$K,7,FALSE),0)</f>
        <v>0</v>
      </c>
      <c r="X675" s="47">
        <v>32</v>
      </c>
      <c r="Y675" s="36">
        <v>0</v>
      </c>
      <c r="Z675" s="50">
        <f t="shared" si="1735"/>
        <v>0</v>
      </c>
      <c r="AA675" s="49">
        <f>_xlfn.IFNA(VLOOKUP($I675,'ประกาศราคาZ-Makro'!$A:$K,8,FALSE),0)</f>
        <v>0</v>
      </c>
      <c r="AB675" s="47">
        <v>32</v>
      </c>
      <c r="AC675" s="36">
        <v>0</v>
      </c>
      <c r="AD675" s="50">
        <f t="shared" si="1736"/>
        <v>0</v>
      </c>
      <c r="AE675" s="49">
        <f>_xlfn.IFNA(VLOOKUP($I675,'ประกาศราคาZ-Makro'!$A:$K,9,FALSE),0)</f>
        <v>0</v>
      </c>
      <c r="AF675" s="47">
        <v>15</v>
      </c>
      <c r="AG675" s="36">
        <v>15</v>
      </c>
      <c r="AH675" s="50">
        <f t="shared" si="1738"/>
        <v>0</v>
      </c>
      <c r="AI675" s="49">
        <f>_xlfn.IFNA(VLOOKUP($I675,'ประกาศราคาZ-Makro'!$A:$K,9,FALSE),0)</f>
        <v>0</v>
      </c>
      <c r="AJ675" s="47"/>
      <c r="AK675" s="36"/>
      <c r="AL675" s="50">
        <f t="shared" si="1740"/>
        <v>0</v>
      </c>
      <c r="AM675" s="49">
        <f>_xlfn.IFNA(VLOOKUP($I675,'ประกาศราคาZ-Makro'!$A:$K,10,FALSE),0)</f>
        <v>0</v>
      </c>
      <c r="AN675" s="47">
        <v>37</v>
      </c>
      <c r="AO675" s="36">
        <v>37</v>
      </c>
      <c r="AP675" s="72">
        <f t="shared" si="1687"/>
        <v>0</v>
      </c>
      <c r="AQ675" s="49">
        <f>_xlfn.IFNA(VLOOKUP($I675,'ประกาศราคาZ-Makro'!$A:$K,11,FALSE),0)</f>
        <v>0</v>
      </c>
      <c r="AR675" s="47">
        <v>0</v>
      </c>
      <c r="AS675" s="36">
        <v>0</v>
      </c>
      <c r="AT675" s="50">
        <f t="shared" si="1739"/>
        <v>0</v>
      </c>
      <c r="AU675" s="49">
        <f>_xlfn.IFNA(VLOOKUP($I675,'ประกาศราคาZ-Makro'!$A:$L,12,FALSE),0)</f>
        <v>0</v>
      </c>
      <c r="AV675" s="47">
        <v>33</v>
      </c>
      <c r="AW675" s="36">
        <v>33</v>
      </c>
      <c r="AX675" s="50">
        <f t="shared" si="1743"/>
        <v>0</v>
      </c>
      <c r="AY675" s="49">
        <f>_xlfn.IFNA(VLOOKUP($I675,'ประกาศราคาZ-Makro'!$A:$M,13,FALSE),0)</f>
        <v>0</v>
      </c>
      <c r="AZ675" s="47">
        <v>33</v>
      </c>
      <c r="BA675" s="36">
        <v>33</v>
      </c>
      <c r="BB675" s="50">
        <f t="shared" si="1734"/>
        <v>0</v>
      </c>
      <c r="BC675" s="76"/>
      <c r="BD675" s="2"/>
    </row>
    <row r="676" spans="1:56" x14ac:dyDescent="0.4">
      <c r="A676" s="2" t="s">
        <v>1058</v>
      </c>
      <c r="B676" s="2" t="s">
        <v>1035</v>
      </c>
      <c r="C676" s="2" t="s">
        <v>1049</v>
      </c>
      <c r="D676" s="2" t="s">
        <v>1052</v>
      </c>
      <c r="E676" s="45" t="s">
        <v>768</v>
      </c>
      <c r="F676" s="46"/>
      <c r="G676" s="42" t="s">
        <v>769</v>
      </c>
      <c r="H676" s="48" t="s">
        <v>43</v>
      </c>
      <c r="I676" s="35"/>
      <c r="J676" s="56">
        <v>0</v>
      </c>
      <c r="K676" s="49">
        <f>_xlfn.IFNA(VLOOKUP($I676,'ประกาศราคาZ-Makro'!$A:$K,4,FALSE),0)</f>
        <v>0</v>
      </c>
      <c r="L676" s="47">
        <v>32</v>
      </c>
      <c r="M676" s="63">
        <v>32</v>
      </c>
      <c r="N676" s="50">
        <f t="shared" si="1742"/>
        <v>0</v>
      </c>
      <c r="O676" s="49">
        <f>_xlfn.IFNA(VLOOKUP($I676,'ประกาศราคาZ-Makro'!$A:$K,5,FALSE),0)</f>
        <v>0</v>
      </c>
      <c r="P676" s="47">
        <v>32</v>
      </c>
      <c r="Q676" s="63">
        <v>32</v>
      </c>
      <c r="R676" s="50">
        <f t="shared" si="1737"/>
        <v>0</v>
      </c>
      <c r="S676" s="49">
        <f>_xlfn.IFNA(VLOOKUP($I676,'ประกาศราคาZ-Makro'!$A:$K,6,FALSE),0)</f>
        <v>0</v>
      </c>
      <c r="T676" s="47">
        <v>32</v>
      </c>
      <c r="U676" s="36">
        <v>32</v>
      </c>
      <c r="V676" s="50">
        <f t="shared" si="1741"/>
        <v>0</v>
      </c>
      <c r="W676" s="49">
        <f>_xlfn.IFNA(VLOOKUP($I676,'ประกาศราคาZ-Makro'!$A:$K,7,FALSE),0)</f>
        <v>0</v>
      </c>
      <c r="X676" s="47">
        <v>0</v>
      </c>
      <c r="Y676" s="63">
        <v>0</v>
      </c>
      <c r="Z676" s="50">
        <f t="shared" si="1735"/>
        <v>0</v>
      </c>
      <c r="AA676" s="49">
        <f>_xlfn.IFNA(VLOOKUP($I676,'ประกาศราคาZ-Makro'!$A:$K,8,FALSE),0)</f>
        <v>0</v>
      </c>
      <c r="AB676" s="47">
        <v>0</v>
      </c>
      <c r="AC676" s="63">
        <v>0</v>
      </c>
      <c r="AD676" s="50">
        <f t="shared" si="1736"/>
        <v>0</v>
      </c>
      <c r="AE676" s="49">
        <f>_xlfn.IFNA(VLOOKUP($I676,'ประกาศราคาZ-Makro'!$A:$K,9,FALSE),0)</f>
        <v>0</v>
      </c>
      <c r="AF676" s="47">
        <v>0</v>
      </c>
      <c r="AG676" s="63">
        <v>0</v>
      </c>
      <c r="AH676" s="50">
        <f t="shared" si="1738"/>
        <v>0</v>
      </c>
      <c r="AI676" s="49">
        <f>_xlfn.IFNA(VLOOKUP($I676,'ประกาศราคาZ-Makro'!$A:$K,9,FALSE),0)</f>
        <v>0</v>
      </c>
      <c r="AJ676" s="47"/>
      <c r="AK676" s="63"/>
      <c r="AL676" s="50">
        <f t="shared" si="1740"/>
        <v>0</v>
      </c>
      <c r="AM676" s="49">
        <f>_xlfn.IFNA(VLOOKUP($I676,'ประกาศราคาZ-Makro'!$A:$K,10,FALSE),0)</f>
        <v>0</v>
      </c>
      <c r="AN676" s="47">
        <v>0</v>
      </c>
      <c r="AO676" s="36">
        <v>0</v>
      </c>
      <c r="AP676" s="72">
        <f t="shared" si="1687"/>
        <v>0</v>
      </c>
      <c r="AQ676" s="49">
        <f>_xlfn.IFNA(VLOOKUP($I676,'ประกาศราคาZ-Makro'!$A:$K,11,FALSE),0)</f>
        <v>0</v>
      </c>
      <c r="AR676" s="47">
        <v>0</v>
      </c>
      <c r="AS676" s="63">
        <v>0</v>
      </c>
      <c r="AT676" s="50">
        <f t="shared" si="1739"/>
        <v>0</v>
      </c>
      <c r="AU676" s="49">
        <f>_xlfn.IFNA(VLOOKUP($I676,'ประกาศราคาZ-Makro'!$A:$L,12,FALSE),0)</f>
        <v>0</v>
      </c>
      <c r="AV676" s="47">
        <v>32</v>
      </c>
      <c r="AW676" s="63">
        <v>32</v>
      </c>
      <c r="AX676" s="50">
        <f t="shared" si="1743"/>
        <v>0</v>
      </c>
      <c r="AY676" s="49">
        <f>_xlfn.IFNA(VLOOKUP($I676,'ประกาศราคาZ-Makro'!$A:$M,13,FALSE),0)</f>
        <v>0</v>
      </c>
      <c r="AZ676" s="47">
        <v>32</v>
      </c>
      <c r="BA676" s="63">
        <v>32</v>
      </c>
      <c r="BB676" s="50">
        <f t="shared" si="1734"/>
        <v>0</v>
      </c>
      <c r="BC676" s="76"/>
      <c r="BD676" s="2"/>
    </row>
    <row r="677" spans="1:56" x14ac:dyDescent="0.4">
      <c r="A677" s="2" t="s">
        <v>1058</v>
      </c>
      <c r="B677" s="2" t="s">
        <v>1035</v>
      </c>
      <c r="C677" s="2" t="s">
        <v>1049</v>
      </c>
      <c r="D677" s="2" t="s">
        <v>1052</v>
      </c>
      <c r="E677" s="45" t="s">
        <v>614</v>
      </c>
      <c r="F677" s="46"/>
      <c r="G677" s="42" t="s">
        <v>615</v>
      </c>
      <c r="H677" s="48" t="s">
        <v>43</v>
      </c>
      <c r="I677" s="35"/>
      <c r="J677" s="56">
        <v>0</v>
      </c>
      <c r="K677" s="49">
        <f>_xlfn.IFNA(VLOOKUP($I677,'ประกาศราคาZ-Makro'!$A:$K,4,FALSE),0)</f>
        <v>0</v>
      </c>
      <c r="L677" s="47">
        <v>0</v>
      </c>
      <c r="M677" s="36">
        <v>0</v>
      </c>
      <c r="N677" s="50">
        <f t="shared" si="1742"/>
        <v>0</v>
      </c>
      <c r="O677" s="49">
        <f>_xlfn.IFNA(VLOOKUP($I677,'ประกาศราคาZ-Makro'!$A:$K,5,FALSE),0)</f>
        <v>0</v>
      </c>
      <c r="P677" s="47">
        <v>0</v>
      </c>
      <c r="Q677" s="36">
        <v>0</v>
      </c>
      <c r="R677" s="50">
        <f t="shared" si="1737"/>
        <v>0</v>
      </c>
      <c r="S677" s="49">
        <f>_xlfn.IFNA(VLOOKUP($I677,'ประกาศราคาZ-Makro'!$A:$K,6,FALSE),0)</f>
        <v>0</v>
      </c>
      <c r="T677" s="47">
        <v>0</v>
      </c>
      <c r="U677" s="36">
        <v>0</v>
      </c>
      <c r="V677" s="50">
        <f t="shared" si="1741"/>
        <v>0</v>
      </c>
      <c r="W677" s="49">
        <f>_xlfn.IFNA(VLOOKUP($I677,'ประกาศราคาZ-Makro'!$A:$K,7,FALSE),0)</f>
        <v>0</v>
      </c>
      <c r="X677" s="47">
        <v>0</v>
      </c>
      <c r="Y677" s="36">
        <v>0</v>
      </c>
      <c r="Z677" s="50">
        <f t="shared" si="1735"/>
        <v>0</v>
      </c>
      <c r="AA677" s="49">
        <f>_xlfn.IFNA(VLOOKUP($I677,'ประกาศราคาZ-Makro'!$A:$K,8,FALSE),0)</f>
        <v>0</v>
      </c>
      <c r="AB677" s="47">
        <v>0</v>
      </c>
      <c r="AC677" s="36">
        <v>0</v>
      </c>
      <c r="AD677" s="50">
        <f t="shared" si="1736"/>
        <v>0</v>
      </c>
      <c r="AE677" s="49">
        <f>_xlfn.IFNA(VLOOKUP($I677,'ประกาศราคาZ-Makro'!$A:$K,9,FALSE),0)</f>
        <v>0</v>
      </c>
      <c r="AF677" s="47">
        <v>0</v>
      </c>
      <c r="AG677" s="36">
        <v>0</v>
      </c>
      <c r="AH677" s="50">
        <f t="shared" si="1738"/>
        <v>0</v>
      </c>
      <c r="AI677" s="49">
        <f>_xlfn.IFNA(VLOOKUP($I677,'ประกาศราคาZ-Makro'!$A:$K,9,FALSE),0)</f>
        <v>0</v>
      </c>
      <c r="AJ677" s="47"/>
      <c r="AK677" s="36"/>
      <c r="AL677" s="50">
        <f t="shared" si="1740"/>
        <v>0</v>
      </c>
      <c r="AM677" s="49">
        <f>_xlfn.IFNA(VLOOKUP($I677,'ประกาศราคาZ-Makro'!$A:$K,10,FALSE),0)</f>
        <v>0</v>
      </c>
      <c r="AN677" s="47">
        <v>27</v>
      </c>
      <c r="AO677" s="36">
        <v>27</v>
      </c>
      <c r="AP677" s="72">
        <f t="shared" si="1687"/>
        <v>0</v>
      </c>
      <c r="AQ677" s="49">
        <f>_xlfn.IFNA(VLOOKUP($I677,'ประกาศราคาZ-Makro'!$A:$K,11,FALSE),0)</f>
        <v>0</v>
      </c>
      <c r="AR677" s="47">
        <v>0</v>
      </c>
      <c r="AS677" s="36">
        <v>0</v>
      </c>
      <c r="AT677" s="50">
        <f t="shared" si="1739"/>
        <v>0</v>
      </c>
      <c r="AU677" s="49">
        <f>_xlfn.IFNA(VLOOKUP($I677,'ประกาศราคาZ-Makro'!$A:$L,12,FALSE),0)</f>
        <v>0</v>
      </c>
      <c r="AV677" s="47">
        <v>0</v>
      </c>
      <c r="AW677" s="36">
        <v>0</v>
      </c>
      <c r="AX677" s="50">
        <f t="shared" si="1743"/>
        <v>0</v>
      </c>
      <c r="AY677" s="49">
        <f>_xlfn.IFNA(VLOOKUP($I677,'ประกาศราคาZ-Makro'!$A:$M,13,FALSE),0)</f>
        <v>0</v>
      </c>
      <c r="AZ677" s="47">
        <v>0</v>
      </c>
      <c r="BA677" s="36">
        <v>0</v>
      </c>
      <c r="BB677" s="50">
        <f t="shared" si="1734"/>
        <v>0</v>
      </c>
      <c r="BC677" s="76"/>
      <c r="BD677" s="2"/>
    </row>
    <row r="678" spans="1:56" x14ac:dyDescent="0.4">
      <c r="A678" s="2" t="s">
        <v>1058</v>
      </c>
      <c r="B678" s="2" t="s">
        <v>1035</v>
      </c>
      <c r="C678" s="2" t="s">
        <v>1049</v>
      </c>
      <c r="D678" s="2" t="s">
        <v>1052</v>
      </c>
      <c r="E678" s="45" t="s">
        <v>762</v>
      </c>
      <c r="F678" s="46"/>
      <c r="G678" s="42" t="s">
        <v>763</v>
      </c>
      <c r="H678" s="48" t="s">
        <v>43</v>
      </c>
      <c r="I678" s="35"/>
      <c r="J678" s="56">
        <v>0</v>
      </c>
      <c r="K678" s="49">
        <f>_xlfn.IFNA(VLOOKUP($I678,'ประกาศราคาZ-Makro'!$A:$K,4,FALSE),0)</f>
        <v>0</v>
      </c>
      <c r="L678" s="47">
        <v>0</v>
      </c>
      <c r="M678" s="63">
        <v>0</v>
      </c>
      <c r="N678" s="50">
        <f t="shared" si="1742"/>
        <v>0</v>
      </c>
      <c r="O678" s="49">
        <f>_xlfn.IFNA(VLOOKUP($I678,'ประกาศราคาZ-Makro'!$A:$K,5,FALSE),0)</f>
        <v>0</v>
      </c>
      <c r="P678" s="47">
        <v>0</v>
      </c>
      <c r="Q678" s="63">
        <v>0</v>
      </c>
      <c r="R678" s="50">
        <f t="shared" si="1737"/>
        <v>0</v>
      </c>
      <c r="S678" s="49">
        <f>_xlfn.IFNA(VLOOKUP($I678,'ประกาศราคาZ-Makro'!$A:$K,6,FALSE),0)</f>
        <v>0</v>
      </c>
      <c r="T678" s="47">
        <v>0</v>
      </c>
      <c r="U678" s="63">
        <v>0</v>
      </c>
      <c r="V678" s="50">
        <f t="shared" si="1741"/>
        <v>0</v>
      </c>
      <c r="W678" s="49">
        <f>_xlfn.IFNA(VLOOKUP($I678,'ประกาศราคาZ-Makro'!$A:$K,7,FALSE),0)</f>
        <v>0</v>
      </c>
      <c r="X678" s="47">
        <v>0</v>
      </c>
      <c r="Y678" s="63">
        <v>0</v>
      </c>
      <c r="Z678" s="50">
        <f t="shared" si="1735"/>
        <v>0</v>
      </c>
      <c r="AA678" s="49">
        <f>_xlfn.IFNA(VLOOKUP($I678,'ประกาศราคาZ-Makro'!$A:$K,8,FALSE),0)</f>
        <v>0</v>
      </c>
      <c r="AB678" s="47">
        <v>0</v>
      </c>
      <c r="AC678" s="63">
        <v>0</v>
      </c>
      <c r="AD678" s="50">
        <f t="shared" si="1736"/>
        <v>0</v>
      </c>
      <c r="AE678" s="49">
        <f>_xlfn.IFNA(VLOOKUP($I678,'ประกาศราคาZ-Makro'!$A:$K,9,FALSE),0)</f>
        <v>0</v>
      </c>
      <c r="AF678" s="47">
        <v>0</v>
      </c>
      <c r="AG678" s="63">
        <v>0</v>
      </c>
      <c r="AH678" s="50">
        <f t="shared" si="1738"/>
        <v>0</v>
      </c>
      <c r="AI678" s="49">
        <f>_xlfn.IFNA(VLOOKUP($I678,'ประกาศราคาZ-Makro'!$A:$K,9,FALSE),0)</f>
        <v>0</v>
      </c>
      <c r="AJ678" s="47"/>
      <c r="AK678" s="63"/>
      <c r="AL678" s="50">
        <f t="shared" si="1740"/>
        <v>0</v>
      </c>
      <c r="AM678" s="49">
        <f>_xlfn.IFNA(VLOOKUP($I678,'ประกาศราคาZ-Makro'!$A:$K,10,FALSE),0)</f>
        <v>0</v>
      </c>
      <c r="AN678" s="47">
        <v>0</v>
      </c>
      <c r="AO678" s="36">
        <v>0</v>
      </c>
      <c r="AP678" s="72">
        <f t="shared" si="1687"/>
        <v>0</v>
      </c>
      <c r="AQ678" s="49">
        <f>_xlfn.IFNA(VLOOKUP($I678,'ประกาศราคาZ-Makro'!$A:$K,11,FALSE),0)</f>
        <v>0</v>
      </c>
      <c r="AR678" s="47">
        <v>0</v>
      </c>
      <c r="AS678" s="63">
        <v>0</v>
      </c>
      <c r="AT678" s="50">
        <f t="shared" si="1739"/>
        <v>0</v>
      </c>
      <c r="AU678" s="49">
        <f>_xlfn.IFNA(VLOOKUP($I678,'ประกาศราคาZ-Makro'!$A:$L,12,FALSE),0)</f>
        <v>0</v>
      </c>
      <c r="AV678" s="47">
        <v>0</v>
      </c>
      <c r="AW678" s="63">
        <v>0</v>
      </c>
      <c r="AX678" s="50">
        <f t="shared" si="1743"/>
        <v>0</v>
      </c>
      <c r="AY678" s="49">
        <f>_xlfn.IFNA(VLOOKUP($I678,'ประกาศราคาZ-Makro'!$A:$M,13,FALSE),0)</f>
        <v>0</v>
      </c>
      <c r="AZ678" s="47">
        <v>0</v>
      </c>
      <c r="BA678" s="63">
        <v>0</v>
      </c>
      <c r="BB678" s="50">
        <f t="shared" si="1734"/>
        <v>0</v>
      </c>
      <c r="BC678" s="76"/>
      <c r="BD678" s="2"/>
    </row>
    <row r="679" spans="1:56" x14ac:dyDescent="0.4">
      <c r="A679" s="2" t="s">
        <v>1058</v>
      </c>
      <c r="B679" s="2" t="s">
        <v>1035</v>
      </c>
      <c r="C679" s="2" t="s">
        <v>1049</v>
      </c>
      <c r="D679" s="2" t="s">
        <v>1052</v>
      </c>
      <c r="E679" s="45" t="s">
        <v>1179</v>
      </c>
      <c r="F679" s="46"/>
      <c r="G679" s="42" t="s">
        <v>1180</v>
      </c>
      <c r="H679" s="48" t="s">
        <v>43</v>
      </c>
      <c r="I679" s="35"/>
      <c r="J679" s="56">
        <v>0</v>
      </c>
      <c r="K679" s="49">
        <f>_xlfn.IFNA(VLOOKUP($I679,'ประกาศราคาZ-Makro'!$A:$K,4,FALSE),0)</f>
        <v>0</v>
      </c>
      <c r="L679" s="47">
        <v>0</v>
      </c>
      <c r="M679" s="63">
        <v>0</v>
      </c>
      <c r="N679" s="50">
        <f t="shared" si="1742"/>
        <v>0</v>
      </c>
      <c r="O679" s="49">
        <f>_xlfn.IFNA(VLOOKUP($I679,'ประกาศราคาZ-Makro'!$A:$K,5,FALSE),0)</f>
        <v>0</v>
      </c>
      <c r="P679" s="47">
        <v>0</v>
      </c>
      <c r="Q679" s="63">
        <v>0</v>
      </c>
      <c r="R679" s="50">
        <f t="shared" ref="R679" si="1744">IFERROR(IF(Q679=0,0,Q679-P679),0)</f>
        <v>0</v>
      </c>
      <c r="S679" s="49">
        <f>_xlfn.IFNA(VLOOKUP($I679,'ประกาศราคาZ-Makro'!$A:$K,6,FALSE),0)</f>
        <v>0</v>
      </c>
      <c r="T679" s="47">
        <v>0</v>
      </c>
      <c r="U679" s="63">
        <v>0</v>
      </c>
      <c r="V679" s="50">
        <f t="shared" ref="V679" si="1745">IFERROR(IF(U679=0,0,U679-T679),0)</f>
        <v>0</v>
      </c>
      <c r="W679" s="49">
        <f>_xlfn.IFNA(VLOOKUP($I679,'ประกาศราคาZ-Makro'!$A:$K,7,FALSE),0)</f>
        <v>0</v>
      </c>
      <c r="X679" s="47">
        <v>0</v>
      </c>
      <c r="Y679" s="63">
        <v>0</v>
      </c>
      <c r="Z679" s="50">
        <f t="shared" ref="Z679" si="1746">IFERROR(IF(Y679=0,0,Y679-X679),0)</f>
        <v>0</v>
      </c>
      <c r="AA679" s="49">
        <f>_xlfn.IFNA(VLOOKUP($I679,'ประกาศราคาZ-Makro'!$A:$K,8,FALSE),0)</f>
        <v>0</v>
      </c>
      <c r="AB679" s="47">
        <v>0</v>
      </c>
      <c r="AC679" s="63">
        <v>0</v>
      </c>
      <c r="AD679" s="50">
        <f t="shared" ref="AD679" si="1747">IFERROR(IF(AC679=0,0,AC679-AB679),0)</f>
        <v>0</v>
      </c>
      <c r="AE679" s="49">
        <f>_xlfn.IFNA(VLOOKUP($I679,'ประกาศราคาZ-Makro'!$A:$K,9,FALSE),0)</f>
        <v>0</v>
      </c>
      <c r="AF679" s="47">
        <v>0.25</v>
      </c>
      <c r="AG679" s="63">
        <v>0.25</v>
      </c>
      <c r="AH679" s="50">
        <f t="shared" ref="AH679" si="1748">IFERROR(IF(AG679=0,0,AG679-AF679),0)</f>
        <v>0</v>
      </c>
      <c r="AI679" s="49">
        <f>_xlfn.IFNA(VLOOKUP($I679,'ประกาศราคาZ-Makro'!$A:$K,9,FALSE),0)</f>
        <v>0</v>
      </c>
      <c r="AJ679" s="47"/>
      <c r="AK679" s="63"/>
      <c r="AL679" s="50">
        <f t="shared" si="1740"/>
        <v>0</v>
      </c>
      <c r="AM679" s="49">
        <f>_xlfn.IFNA(VLOOKUP($I679,'ประกาศราคาZ-Makro'!$A:$K,10,FALSE),0)</f>
        <v>0</v>
      </c>
      <c r="AN679" s="47">
        <v>1</v>
      </c>
      <c r="AO679" s="36">
        <v>1</v>
      </c>
      <c r="AP679" s="72">
        <f t="shared" si="1687"/>
        <v>0</v>
      </c>
      <c r="AQ679" s="49">
        <f>_xlfn.IFNA(VLOOKUP($I679,'ประกาศราคาZ-Makro'!$A:$K,11,FALSE),0)</f>
        <v>0</v>
      </c>
      <c r="AR679" s="47">
        <v>0</v>
      </c>
      <c r="AS679" s="63">
        <v>0</v>
      </c>
      <c r="AT679" s="50">
        <f t="shared" ref="AT679" si="1749">IFERROR(IF(AS679=0,0,AS679-AR679),0)</f>
        <v>0</v>
      </c>
      <c r="AU679" s="49">
        <f>_xlfn.IFNA(VLOOKUP($I679,'ประกาศราคาZ-Makro'!$A:$L,12,FALSE),0)</f>
        <v>0</v>
      </c>
      <c r="AV679" s="47">
        <v>0</v>
      </c>
      <c r="AW679" s="63">
        <v>0</v>
      </c>
      <c r="AX679" s="50">
        <f t="shared" si="1743"/>
        <v>0</v>
      </c>
      <c r="AY679" s="49">
        <f>_xlfn.IFNA(VLOOKUP($I679,'ประกาศราคาZ-Makro'!$A:$M,13,FALSE),0)</f>
        <v>0</v>
      </c>
      <c r="AZ679" s="47">
        <v>0</v>
      </c>
      <c r="BA679" s="63">
        <v>0</v>
      </c>
      <c r="BB679" s="50">
        <f t="shared" si="1734"/>
        <v>0</v>
      </c>
      <c r="BC679" s="76"/>
      <c r="BD679" s="2"/>
    </row>
    <row r="680" spans="1:56" x14ac:dyDescent="0.4">
      <c r="A680" s="2" t="s">
        <v>1058</v>
      </c>
      <c r="B680" s="2" t="s">
        <v>1035</v>
      </c>
      <c r="C680" s="2" t="s">
        <v>1049</v>
      </c>
      <c r="D680" s="2" t="s">
        <v>1052</v>
      </c>
      <c r="E680" s="45" t="s">
        <v>658</v>
      </c>
      <c r="F680" s="46"/>
      <c r="G680" s="42" t="s">
        <v>659</v>
      </c>
      <c r="H680" s="48" t="s">
        <v>43</v>
      </c>
      <c r="I680" s="35"/>
      <c r="J680" s="56">
        <v>0</v>
      </c>
      <c r="K680" s="49">
        <f>_xlfn.IFNA(VLOOKUP($I680,'ประกาศราคาZ-Makro'!$A:$K,4,FALSE),0)</f>
        <v>0</v>
      </c>
      <c r="L680" s="47">
        <v>70</v>
      </c>
      <c r="M680" s="36">
        <v>70</v>
      </c>
      <c r="N680" s="50">
        <f t="shared" si="1742"/>
        <v>0</v>
      </c>
      <c r="O680" s="49">
        <f>_xlfn.IFNA(VLOOKUP($I680,'ประกาศราคาZ-Makro'!$A:$K,5,FALSE),0)</f>
        <v>0</v>
      </c>
      <c r="P680" s="47">
        <v>70</v>
      </c>
      <c r="Q680" s="36">
        <v>70</v>
      </c>
      <c r="R680" s="50">
        <f t="shared" si="1737"/>
        <v>0</v>
      </c>
      <c r="S680" s="49">
        <f>_xlfn.IFNA(VLOOKUP($I680,'ประกาศราคาZ-Makro'!$A:$K,6,FALSE),0)</f>
        <v>0</v>
      </c>
      <c r="T680" s="47">
        <v>70</v>
      </c>
      <c r="U680" s="36">
        <v>70</v>
      </c>
      <c r="V680" s="50">
        <f t="shared" si="1741"/>
        <v>0</v>
      </c>
      <c r="W680" s="49">
        <f>_xlfn.IFNA(VLOOKUP($I680,'ประกาศราคาZ-Makro'!$A:$K,7,FALSE),0)</f>
        <v>0</v>
      </c>
      <c r="X680" s="47">
        <v>65</v>
      </c>
      <c r="Y680" s="36">
        <v>0</v>
      </c>
      <c r="Z680" s="50">
        <f t="shared" si="1735"/>
        <v>0</v>
      </c>
      <c r="AA680" s="49">
        <f>_xlfn.IFNA(VLOOKUP($I680,'ประกาศราคาZ-Makro'!$A:$K,8,FALSE),0)</f>
        <v>0</v>
      </c>
      <c r="AB680" s="47">
        <v>65</v>
      </c>
      <c r="AC680" s="36">
        <v>0</v>
      </c>
      <c r="AD680" s="50">
        <f t="shared" si="1736"/>
        <v>0</v>
      </c>
      <c r="AE680" s="49">
        <f>_xlfn.IFNA(VLOOKUP($I680,'ประกาศราคาZ-Makro'!$A:$K,9,FALSE),0)</f>
        <v>0</v>
      </c>
      <c r="AF680" s="47">
        <v>0</v>
      </c>
      <c r="AG680" s="36">
        <v>0</v>
      </c>
      <c r="AH680" s="50">
        <f t="shared" si="1738"/>
        <v>0</v>
      </c>
      <c r="AI680" s="49">
        <f>_xlfn.IFNA(VLOOKUP($I680,'ประกาศราคาZ-Makro'!$A:$K,9,FALSE),0)</f>
        <v>0</v>
      </c>
      <c r="AJ680" s="47"/>
      <c r="AK680" s="36"/>
      <c r="AL680" s="50">
        <f t="shared" si="1740"/>
        <v>0</v>
      </c>
      <c r="AM680" s="49">
        <f>_xlfn.IFNA(VLOOKUP($I680,'ประกาศราคาZ-Makro'!$A:$K,10,FALSE),0)</f>
        <v>0</v>
      </c>
      <c r="AN680" s="47">
        <v>47</v>
      </c>
      <c r="AO680" s="36">
        <v>47</v>
      </c>
      <c r="AP680" s="72">
        <f t="shared" ref="AP680:AP740" si="1750">IFERROR(IF(AO680=0,0,AO680-AN680),0)</f>
        <v>0</v>
      </c>
      <c r="AQ680" s="49">
        <f>_xlfn.IFNA(VLOOKUP($I680,'ประกาศราคาZ-Makro'!$A:$K,11,FALSE),0)</f>
        <v>0</v>
      </c>
      <c r="AR680" s="47">
        <v>0</v>
      </c>
      <c r="AS680" s="36">
        <v>0</v>
      </c>
      <c r="AT680" s="50">
        <f t="shared" si="1739"/>
        <v>0</v>
      </c>
      <c r="AU680" s="49">
        <f>_xlfn.IFNA(VLOOKUP($I680,'ประกาศราคาZ-Makro'!$A:$L,12,FALSE),0)</f>
        <v>0</v>
      </c>
      <c r="AV680" s="47">
        <v>70</v>
      </c>
      <c r="AW680" s="36">
        <v>70</v>
      </c>
      <c r="AX680" s="50">
        <f t="shared" si="1743"/>
        <v>0</v>
      </c>
      <c r="AY680" s="49">
        <f>_xlfn.IFNA(VLOOKUP($I680,'ประกาศราคาZ-Makro'!$A:$M,13,FALSE),0)</f>
        <v>0</v>
      </c>
      <c r="AZ680" s="47">
        <v>70</v>
      </c>
      <c r="BA680" s="36">
        <v>70</v>
      </c>
      <c r="BB680" s="50">
        <f t="shared" si="1734"/>
        <v>0</v>
      </c>
      <c r="BC680" s="76"/>
      <c r="BD680" s="2"/>
    </row>
    <row r="681" spans="1:56" x14ac:dyDescent="0.4">
      <c r="A681" s="2" t="s">
        <v>1058</v>
      </c>
      <c r="B681" s="2" t="s">
        <v>1035</v>
      </c>
      <c r="C681" s="2" t="s">
        <v>1049</v>
      </c>
      <c r="D681" s="2" t="s">
        <v>1052</v>
      </c>
      <c r="E681" s="45" t="s">
        <v>876</v>
      </c>
      <c r="F681" s="46"/>
      <c r="G681" s="42" t="s">
        <v>877</v>
      </c>
      <c r="H681" s="48" t="s">
        <v>43</v>
      </c>
      <c r="I681" s="35"/>
      <c r="J681" s="56">
        <v>0</v>
      </c>
      <c r="K681" s="49">
        <f>_xlfn.IFNA(VLOOKUP($I681,'ประกาศราคาZ-Makro'!$A:$K,4,FALSE),0)</f>
        <v>0</v>
      </c>
      <c r="L681" s="47">
        <v>0</v>
      </c>
      <c r="M681" s="36">
        <v>0</v>
      </c>
      <c r="N681" s="50">
        <f t="shared" si="1742"/>
        <v>0</v>
      </c>
      <c r="O681" s="49">
        <f>_xlfn.IFNA(VLOOKUP($I681,'ประกาศราคาZ-Makro'!$A:$K,5,FALSE),0)</f>
        <v>0</v>
      </c>
      <c r="P681" s="47">
        <v>0</v>
      </c>
      <c r="Q681" s="36">
        <v>0</v>
      </c>
      <c r="R681" s="50">
        <f t="shared" si="1737"/>
        <v>0</v>
      </c>
      <c r="S681" s="49">
        <f>_xlfn.IFNA(VLOOKUP($I681,'ประกาศราคาZ-Makro'!$A:$K,6,FALSE),0)</f>
        <v>0</v>
      </c>
      <c r="T681" s="47">
        <v>0</v>
      </c>
      <c r="U681" s="36">
        <v>0</v>
      </c>
      <c r="V681" s="50">
        <f t="shared" si="1741"/>
        <v>0</v>
      </c>
      <c r="W681" s="49">
        <f>_xlfn.IFNA(VLOOKUP($I681,'ประกาศราคาZ-Makro'!$A:$K,7,FALSE),0)</f>
        <v>0</v>
      </c>
      <c r="X681" s="47">
        <v>0</v>
      </c>
      <c r="Y681" s="36">
        <v>0</v>
      </c>
      <c r="Z681" s="50">
        <f t="shared" si="1735"/>
        <v>0</v>
      </c>
      <c r="AA681" s="49">
        <f>_xlfn.IFNA(VLOOKUP($I681,'ประกาศราคาZ-Makro'!$A:$K,8,FALSE),0)</f>
        <v>0</v>
      </c>
      <c r="AB681" s="47">
        <v>0</v>
      </c>
      <c r="AC681" s="36">
        <v>0</v>
      </c>
      <c r="AD681" s="50">
        <f t="shared" si="1736"/>
        <v>0</v>
      </c>
      <c r="AE681" s="49">
        <f>_xlfn.IFNA(VLOOKUP($I681,'ประกาศราคาZ-Makro'!$A:$K,9,FALSE),0)</f>
        <v>0</v>
      </c>
      <c r="AF681" s="47">
        <v>0</v>
      </c>
      <c r="AG681" s="36">
        <v>0</v>
      </c>
      <c r="AH681" s="50">
        <f t="shared" si="1738"/>
        <v>0</v>
      </c>
      <c r="AI681" s="49">
        <f>_xlfn.IFNA(VLOOKUP($I681,'ประกาศราคาZ-Makro'!$A:$K,9,FALSE),0)</f>
        <v>0</v>
      </c>
      <c r="AJ681" s="47"/>
      <c r="AK681" s="36"/>
      <c r="AL681" s="50">
        <f t="shared" si="1740"/>
        <v>0</v>
      </c>
      <c r="AM681" s="49">
        <f>_xlfn.IFNA(VLOOKUP($I681,'ประกาศราคาZ-Makro'!$A:$K,10,FALSE),0)</f>
        <v>0</v>
      </c>
      <c r="AN681" s="47">
        <v>0</v>
      </c>
      <c r="AO681" s="36">
        <v>0</v>
      </c>
      <c r="AP681" s="72">
        <f t="shared" si="1750"/>
        <v>0</v>
      </c>
      <c r="AQ681" s="49">
        <f>_xlfn.IFNA(VLOOKUP($I681,'ประกาศราคาZ-Makro'!$A:$K,11,FALSE),0)</f>
        <v>0</v>
      </c>
      <c r="AR681" s="47">
        <v>0</v>
      </c>
      <c r="AS681" s="36">
        <v>0</v>
      </c>
      <c r="AT681" s="50">
        <f t="shared" si="1739"/>
        <v>0</v>
      </c>
      <c r="AU681" s="49">
        <f>_xlfn.IFNA(VLOOKUP($I681,'ประกาศราคาZ-Makro'!$A:$L,12,FALSE),0)</f>
        <v>0</v>
      </c>
      <c r="AV681" s="47">
        <v>0</v>
      </c>
      <c r="AW681" s="36">
        <v>0</v>
      </c>
      <c r="AX681" s="50">
        <f t="shared" si="1743"/>
        <v>0</v>
      </c>
      <c r="AY681" s="49">
        <f>_xlfn.IFNA(VLOOKUP($I681,'ประกาศราคาZ-Makro'!$A:$M,13,FALSE),0)</f>
        <v>0</v>
      </c>
      <c r="AZ681" s="47">
        <v>0</v>
      </c>
      <c r="BA681" s="36">
        <v>0</v>
      </c>
      <c r="BB681" s="50">
        <f t="shared" si="1734"/>
        <v>0</v>
      </c>
      <c r="BC681" s="76"/>
      <c r="BD681" s="2"/>
    </row>
    <row r="682" spans="1:56" x14ac:dyDescent="0.4">
      <c r="A682" s="2" t="s">
        <v>1058</v>
      </c>
      <c r="B682" s="2" t="s">
        <v>1035</v>
      </c>
      <c r="C682" s="2" t="s">
        <v>1049</v>
      </c>
      <c r="D682" s="2" t="s">
        <v>1056</v>
      </c>
      <c r="E682" s="45" t="s">
        <v>664</v>
      </c>
      <c r="F682" s="46"/>
      <c r="G682" s="42" t="s">
        <v>665</v>
      </c>
      <c r="H682" s="48" t="s">
        <v>43</v>
      </c>
      <c r="I682" s="35"/>
      <c r="J682" s="56">
        <v>0</v>
      </c>
      <c r="K682" s="49">
        <f>_xlfn.IFNA(VLOOKUP($I682,'ประกาศราคาZ-Makro'!$A:$K,4,FALSE),0)</f>
        <v>0</v>
      </c>
      <c r="L682" s="47">
        <v>37</v>
      </c>
      <c r="M682" s="36">
        <v>37</v>
      </c>
      <c r="N682" s="50">
        <f t="shared" si="1742"/>
        <v>0</v>
      </c>
      <c r="O682" s="49">
        <f>_xlfn.IFNA(VLOOKUP($I682,'ประกาศราคาZ-Makro'!$A:$K,5,FALSE),0)</f>
        <v>0</v>
      </c>
      <c r="P682" s="47">
        <v>37</v>
      </c>
      <c r="Q682" s="36">
        <v>37</v>
      </c>
      <c r="R682" s="50">
        <f t="shared" si="1737"/>
        <v>0</v>
      </c>
      <c r="S682" s="49">
        <f>_xlfn.IFNA(VLOOKUP($I682,'ประกาศราคาZ-Makro'!$A:$K,6,FALSE),0)</f>
        <v>0</v>
      </c>
      <c r="T682" s="47">
        <v>37</v>
      </c>
      <c r="U682" s="36">
        <v>37</v>
      </c>
      <c r="V682" s="50">
        <f t="shared" si="1741"/>
        <v>0</v>
      </c>
      <c r="W682" s="49">
        <f>_xlfn.IFNA(VLOOKUP($I682,'ประกาศราคาZ-Makro'!$A:$K,7,FALSE),0)</f>
        <v>0</v>
      </c>
      <c r="X682" s="47">
        <v>32</v>
      </c>
      <c r="Y682" s="36">
        <v>0</v>
      </c>
      <c r="Z682" s="50">
        <f t="shared" si="1735"/>
        <v>0</v>
      </c>
      <c r="AA682" s="49">
        <f>_xlfn.IFNA(VLOOKUP($I682,'ประกาศราคาZ-Makro'!$A:$K,8,FALSE),0)</f>
        <v>0</v>
      </c>
      <c r="AB682" s="47">
        <v>32</v>
      </c>
      <c r="AC682" s="36">
        <v>0</v>
      </c>
      <c r="AD682" s="50">
        <f t="shared" si="1736"/>
        <v>0</v>
      </c>
      <c r="AE682" s="49">
        <f>_xlfn.IFNA(VLOOKUP($I682,'ประกาศราคาZ-Makro'!$A:$K,9,FALSE),0)</f>
        <v>0</v>
      </c>
      <c r="AF682" s="47">
        <v>14</v>
      </c>
      <c r="AG682" s="36">
        <v>18</v>
      </c>
      <c r="AH682" s="50">
        <f t="shared" si="1738"/>
        <v>4</v>
      </c>
      <c r="AI682" s="49">
        <f>_xlfn.IFNA(VLOOKUP($I682,'ประกาศราคาZ-Makro'!$A:$K,9,FALSE),0)</f>
        <v>0</v>
      </c>
      <c r="AJ682" s="47"/>
      <c r="AK682" s="36"/>
      <c r="AL682" s="50">
        <f t="shared" si="1740"/>
        <v>0</v>
      </c>
      <c r="AM682" s="49">
        <f>_xlfn.IFNA(VLOOKUP($I682,'ประกาศราคาZ-Makro'!$A:$K,10,FALSE),0)</f>
        <v>0</v>
      </c>
      <c r="AN682" s="47">
        <v>31</v>
      </c>
      <c r="AO682" s="36">
        <v>31</v>
      </c>
      <c r="AP682" s="72">
        <f t="shared" si="1750"/>
        <v>0</v>
      </c>
      <c r="AQ682" s="49">
        <f>_xlfn.IFNA(VLOOKUP($I682,'ประกาศราคาZ-Makro'!$A:$K,11,FALSE),0)</f>
        <v>0</v>
      </c>
      <c r="AR682" s="47">
        <v>0</v>
      </c>
      <c r="AS682" s="36">
        <v>0</v>
      </c>
      <c r="AT682" s="50">
        <f t="shared" si="1739"/>
        <v>0</v>
      </c>
      <c r="AU682" s="49">
        <f>_xlfn.IFNA(VLOOKUP($I682,'ประกาศราคาZ-Makro'!$A:$L,12,FALSE),0)</f>
        <v>0</v>
      </c>
      <c r="AV682" s="47">
        <v>37</v>
      </c>
      <c r="AW682" s="36">
        <v>37</v>
      </c>
      <c r="AX682" s="50">
        <f t="shared" si="1743"/>
        <v>0</v>
      </c>
      <c r="AY682" s="49">
        <f>_xlfn.IFNA(VLOOKUP($I682,'ประกาศราคาZ-Makro'!$A:$M,13,FALSE),0)</f>
        <v>0</v>
      </c>
      <c r="AZ682" s="47">
        <v>37</v>
      </c>
      <c r="BA682" s="36">
        <v>37</v>
      </c>
      <c r="BB682" s="50">
        <f t="shared" si="1734"/>
        <v>0</v>
      </c>
      <c r="BC682" s="76"/>
      <c r="BD682" s="2"/>
    </row>
    <row r="683" spans="1:56" x14ac:dyDescent="0.4">
      <c r="A683" s="2" t="s">
        <v>1058</v>
      </c>
      <c r="B683" s="2" t="s">
        <v>1035</v>
      </c>
      <c r="C683" s="2" t="s">
        <v>1049</v>
      </c>
      <c r="D683" s="2" t="s">
        <v>1056</v>
      </c>
      <c r="E683" s="45" t="s">
        <v>758</v>
      </c>
      <c r="F683" s="46"/>
      <c r="G683" s="42" t="s">
        <v>759</v>
      </c>
      <c r="H683" s="48" t="s">
        <v>43</v>
      </c>
      <c r="I683" s="35"/>
      <c r="J683" s="56">
        <v>0</v>
      </c>
      <c r="K683" s="49">
        <f>_xlfn.IFNA(VLOOKUP($I683,'ประกาศราคาZ-Makro'!$A:$K,4,FALSE),0)</f>
        <v>0</v>
      </c>
      <c r="L683" s="47">
        <v>37</v>
      </c>
      <c r="M683" s="63">
        <v>37</v>
      </c>
      <c r="N683" s="50">
        <f t="shared" si="1742"/>
        <v>0</v>
      </c>
      <c r="O683" s="49">
        <f>_xlfn.IFNA(VLOOKUP($I683,'ประกาศราคาZ-Makro'!$A:$K,5,FALSE),0)</f>
        <v>0</v>
      </c>
      <c r="P683" s="47">
        <v>37</v>
      </c>
      <c r="Q683" s="63">
        <v>37</v>
      </c>
      <c r="R683" s="50">
        <f t="shared" si="1737"/>
        <v>0</v>
      </c>
      <c r="S683" s="49">
        <f>_xlfn.IFNA(VLOOKUP($I683,'ประกาศราคาZ-Makro'!$A:$K,6,FALSE),0)</f>
        <v>0</v>
      </c>
      <c r="T683" s="47">
        <v>37</v>
      </c>
      <c r="U683" s="63">
        <v>37</v>
      </c>
      <c r="V683" s="50">
        <f t="shared" si="1741"/>
        <v>0</v>
      </c>
      <c r="W683" s="49">
        <f>_xlfn.IFNA(VLOOKUP($I683,'ประกาศราคาZ-Makro'!$A:$K,7,FALSE),0)</f>
        <v>0</v>
      </c>
      <c r="X683" s="47">
        <v>0</v>
      </c>
      <c r="Y683" s="63">
        <v>0</v>
      </c>
      <c r="Z683" s="50">
        <f t="shared" si="1735"/>
        <v>0</v>
      </c>
      <c r="AA683" s="49">
        <f>_xlfn.IFNA(VLOOKUP($I683,'ประกาศราคาZ-Makro'!$A:$K,8,FALSE),0)</f>
        <v>0</v>
      </c>
      <c r="AB683" s="47">
        <v>0</v>
      </c>
      <c r="AC683" s="63">
        <v>0</v>
      </c>
      <c r="AD683" s="50">
        <f t="shared" si="1736"/>
        <v>0</v>
      </c>
      <c r="AE683" s="49">
        <f>_xlfn.IFNA(VLOOKUP($I683,'ประกาศราคาZ-Makro'!$A:$K,9,FALSE),0)</f>
        <v>0</v>
      </c>
      <c r="AF683" s="47">
        <v>0</v>
      </c>
      <c r="AG683" s="63">
        <v>0</v>
      </c>
      <c r="AH683" s="50">
        <f t="shared" si="1738"/>
        <v>0</v>
      </c>
      <c r="AI683" s="49">
        <f>_xlfn.IFNA(VLOOKUP($I683,'ประกาศราคาZ-Makro'!$A:$K,9,FALSE),0)</f>
        <v>0</v>
      </c>
      <c r="AJ683" s="47"/>
      <c r="AK683" s="63"/>
      <c r="AL683" s="50">
        <f t="shared" si="1740"/>
        <v>0</v>
      </c>
      <c r="AM683" s="49">
        <f>_xlfn.IFNA(VLOOKUP($I683,'ประกาศราคาZ-Makro'!$A:$K,10,FALSE),0)</f>
        <v>0</v>
      </c>
      <c r="AN683" s="47">
        <v>0</v>
      </c>
      <c r="AO683" s="36">
        <v>0</v>
      </c>
      <c r="AP683" s="72">
        <f t="shared" si="1750"/>
        <v>0</v>
      </c>
      <c r="AQ683" s="49">
        <f>_xlfn.IFNA(VLOOKUP($I683,'ประกาศราคาZ-Makro'!$A:$K,11,FALSE),0)</f>
        <v>0</v>
      </c>
      <c r="AR683" s="47">
        <v>0</v>
      </c>
      <c r="AS683" s="63">
        <v>0</v>
      </c>
      <c r="AT683" s="50">
        <f t="shared" si="1739"/>
        <v>0</v>
      </c>
      <c r="AU683" s="49">
        <f>_xlfn.IFNA(VLOOKUP($I683,'ประกาศราคาZ-Makro'!$A:$L,12,FALSE),0)</f>
        <v>0</v>
      </c>
      <c r="AV683" s="47">
        <v>37</v>
      </c>
      <c r="AW683" s="63">
        <v>37</v>
      </c>
      <c r="AX683" s="50">
        <f t="shared" si="1743"/>
        <v>0</v>
      </c>
      <c r="AY683" s="49">
        <f>_xlfn.IFNA(VLOOKUP($I683,'ประกาศราคาZ-Makro'!$A:$M,13,FALSE),0)</f>
        <v>0</v>
      </c>
      <c r="AZ683" s="47">
        <v>37</v>
      </c>
      <c r="BA683" s="63">
        <v>37</v>
      </c>
      <c r="BB683" s="50">
        <f t="shared" si="1734"/>
        <v>0</v>
      </c>
      <c r="BC683" s="76"/>
      <c r="BD683" s="2"/>
    </row>
    <row r="684" spans="1:56" x14ac:dyDescent="0.4">
      <c r="A684" s="2" t="s">
        <v>1058</v>
      </c>
      <c r="B684" s="2" t="s">
        <v>1035</v>
      </c>
      <c r="C684" s="2" t="s">
        <v>1049</v>
      </c>
      <c r="D684" s="2" t="s">
        <v>1056</v>
      </c>
      <c r="E684" s="45" t="s">
        <v>668</v>
      </c>
      <c r="F684" s="46"/>
      <c r="G684" s="42" t="s">
        <v>669</v>
      </c>
      <c r="H684" s="48" t="s">
        <v>43</v>
      </c>
      <c r="I684" s="35"/>
      <c r="J684" s="56">
        <v>0</v>
      </c>
      <c r="K684" s="49">
        <f>_xlfn.IFNA(VLOOKUP($I684,'ประกาศราคาZ-Makro'!$A:$K,4,FALSE),0)</f>
        <v>0</v>
      </c>
      <c r="L684" s="47">
        <v>44</v>
      </c>
      <c r="M684" s="36">
        <v>44</v>
      </c>
      <c r="N684" s="50">
        <f t="shared" si="1742"/>
        <v>0</v>
      </c>
      <c r="O684" s="49">
        <f>_xlfn.IFNA(VLOOKUP($I684,'ประกาศราคาZ-Makro'!$A:$K,5,FALSE),0)</f>
        <v>0</v>
      </c>
      <c r="P684" s="47">
        <v>44</v>
      </c>
      <c r="Q684" s="36">
        <v>44</v>
      </c>
      <c r="R684" s="50">
        <f t="shared" si="1737"/>
        <v>0</v>
      </c>
      <c r="S684" s="49">
        <f>_xlfn.IFNA(VLOOKUP($I684,'ประกาศราคาZ-Makro'!$A:$K,6,FALSE),0)</f>
        <v>0</v>
      </c>
      <c r="T684" s="47">
        <v>44</v>
      </c>
      <c r="U684" s="36">
        <v>44</v>
      </c>
      <c r="V684" s="50">
        <f t="shared" si="1741"/>
        <v>0</v>
      </c>
      <c r="W684" s="49">
        <f>_xlfn.IFNA(VLOOKUP($I684,'ประกาศราคาZ-Makro'!$A:$K,7,FALSE),0)</f>
        <v>0</v>
      </c>
      <c r="X684" s="47">
        <v>40</v>
      </c>
      <c r="Y684" s="36">
        <v>0</v>
      </c>
      <c r="Z684" s="50">
        <f t="shared" si="1735"/>
        <v>0</v>
      </c>
      <c r="AA684" s="49">
        <f>_xlfn.IFNA(VLOOKUP($I684,'ประกาศราคาZ-Makro'!$A:$K,8,FALSE),0)</f>
        <v>0</v>
      </c>
      <c r="AB684" s="47">
        <v>40</v>
      </c>
      <c r="AC684" s="36">
        <v>0</v>
      </c>
      <c r="AD684" s="50">
        <f t="shared" si="1736"/>
        <v>0</v>
      </c>
      <c r="AE684" s="49">
        <f>_xlfn.IFNA(VLOOKUP($I684,'ประกาศราคาZ-Makro'!$A:$K,9,FALSE),0)</f>
        <v>0</v>
      </c>
      <c r="AF684" s="47">
        <v>0</v>
      </c>
      <c r="AG684" s="36">
        <v>0</v>
      </c>
      <c r="AH684" s="50">
        <f t="shared" si="1738"/>
        <v>0</v>
      </c>
      <c r="AI684" s="49">
        <f>_xlfn.IFNA(VLOOKUP($I684,'ประกาศราคาZ-Makro'!$A:$K,9,FALSE),0)</f>
        <v>0</v>
      </c>
      <c r="AJ684" s="47"/>
      <c r="AK684" s="36"/>
      <c r="AL684" s="50">
        <f t="shared" si="1740"/>
        <v>0</v>
      </c>
      <c r="AM684" s="49">
        <f>_xlfn.IFNA(VLOOKUP($I684,'ประกาศราคาZ-Makro'!$A:$K,10,FALSE),0)</f>
        <v>0</v>
      </c>
      <c r="AN684" s="47">
        <v>37</v>
      </c>
      <c r="AO684" s="36">
        <v>37</v>
      </c>
      <c r="AP684" s="72">
        <f t="shared" si="1750"/>
        <v>0</v>
      </c>
      <c r="AQ684" s="49">
        <f>_xlfn.IFNA(VLOOKUP($I684,'ประกาศราคาZ-Makro'!$A:$K,11,FALSE),0)</f>
        <v>0</v>
      </c>
      <c r="AR684" s="47">
        <v>0</v>
      </c>
      <c r="AS684" s="36">
        <v>0</v>
      </c>
      <c r="AT684" s="50">
        <f t="shared" si="1739"/>
        <v>0</v>
      </c>
      <c r="AU684" s="49">
        <f>_xlfn.IFNA(VLOOKUP($I684,'ประกาศราคาZ-Makro'!$A:$L,12,FALSE),0)</f>
        <v>0</v>
      </c>
      <c r="AV684" s="47">
        <v>44</v>
      </c>
      <c r="AW684" s="36">
        <v>44</v>
      </c>
      <c r="AX684" s="50">
        <f t="shared" si="1743"/>
        <v>0</v>
      </c>
      <c r="AY684" s="49">
        <f>_xlfn.IFNA(VLOOKUP($I684,'ประกาศราคาZ-Makro'!$A:$M,13,FALSE),0)</f>
        <v>0</v>
      </c>
      <c r="AZ684" s="47">
        <v>44</v>
      </c>
      <c r="BA684" s="36">
        <v>44</v>
      </c>
      <c r="BB684" s="50">
        <f t="shared" si="1734"/>
        <v>0</v>
      </c>
      <c r="BC684" s="76"/>
      <c r="BD684" s="2"/>
    </row>
    <row r="685" spans="1:56" x14ac:dyDescent="0.4">
      <c r="A685" s="2" t="s">
        <v>1058</v>
      </c>
      <c r="B685" s="2" t="s">
        <v>1035</v>
      </c>
      <c r="C685" s="2" t="s">
        <v>1049</v>
      </c>
      <c r="D685" s="2" t="s">
        <v>1056</v>
      </c>
      <c r="E685" s="46" t="s">
        <v>904</v>
      </c>
      <c r="F685" s="46"/>
      <c r="G685" s="42" t="s">
        <v>905</v>
      </c>
      <c r="H685" s="48" t="s">
        <v>43</v>
      </c>
      <c r="I685" s="35"/>
      <c r="J685" s="56">
        <v>0</v>
      </c>
      <c r="K685" s="49">
        <f>_xlfn.IFNA(VLOOKUP($I685,'ประกาศราคาZ-Makro'!$A:$K,4,FALSE),0)</f>
        <v>0</v>
      </c>
      <c r="L685" s="47">
        <v>0</v>
      </c>
      <c r="M685" s="36">
        <v>0</v>
      </c>
      <c r="N685" s="50">
        <f t="shared" si="1742"/>
        <v>0</v>
      </c>
      <c r="O685" s="49">
        <f>_xlfn.IFNA(VLOOKUP($I685,'ประกาศราคาZ-Makro'!$A:$K,5,FALSE),0)</f>
        <v>0</v>
      </c>
      <c r="P685" s="47">
        <v>0</v>
      </c>
      <c r="Q685" s="36">
        <v>0</v>
      </c>
      <c r="R685" s="50">
        <f t="shared" si="1737"/>
        <v>0</v>
      </c>
      <c r="S685" s="49">
        <f>_xlfn.IFNA(VLOOKUP($I685,'ประกาศราคาZ-Makro'!$A:$K,6,FALSE),0)</f>
        <v>0</v>
      </c>
      <c r="T685" s="47">
        <v>0</v>
      </c>
      <c r="U685" s="36">
        <v>0</v>
      </c>
      <c r="V685" s="50">
        <f t="shared" si="1741"/>
        <v>0</v>
      </c>
      <c r="W685" s="49">
        <f>_xlfn.IFNA(VLOOKUP($I685,'ประกาศราคาZ-Makro'!$A:$K,7,FALSE),0)</f>
        <v>0</v>
      </c>
      <c r="X685" s="47">
        <v>0</v>
      </c>
      <c r="Y685" s="36">
        <v>0</v>
      </c>
      <c r="Z685" s="50">
        <f t="shared" si="1735"/>
        <v>0</v>
      </c>
      <c r="AA685" s="49">
        <f>_xlfn.IFNA(VLOOKUP($I685,'ประกาศราคาZ-Makro'!$A:$K,8,FALSE),0)</f>
        <v>0</v>
      </c>
      <c r="AB685" s="47">
        <v>0</v>
      </c>
      <c r="AC685" s="36">
        <v>0</v>
      </c>
      <c r="AD685" s="50">
        <f t="shared" si="1736"/>
        <v>0</v>
      </c>
      <c r="AE685" s="49">
        <f>_xlfn.IFNA(VLOOKUP($I685,'ประกาศราคาZ-Makro'!$A:$K,9,FALSE),0)</f>
        <v>0</v>
      </c>
      <c r="AF685" s="47">
        <v>18</v>
      </c>
      <c r="AG685" s="36">
        <v>18</v>
      </c>
      <c r="AH685" s="50">
        <f t="shared" si="1738"/>
        <v>0</v>
      </c>
      <c r="AI685" s="49">
        <f>_xlfn.IFNA(VLOOKUP($I685,'ประกาศราคาZ-Makro'!$A:$K,9,FALSE),0)</f>
        <v>0</v>
      </c>
      <c r="AJ685" s="47"/>
      <c r="AK685" s="36"/>
      <c r="AL685" s="50">
        <f t="shared" si="1740"/>
        <v>0</v>
      </c>
      <c r="AM685" s="49">
        <f>_xlfn.IFNA(VLOOKUP($I685,'ประกาศราคาZ-Makro'!$A:$K,10,FALSE),0)</f>
        <v>0</v>
      </c>
      <c r="AN685" s="47">
        <v>0</v>
      </c>
      <c r="AO685" s="36">
        <v>0</v>
      </c>
      <c r="AP685" s="72">
        <f t="shared" si="1750"/>
        <v>0</v>
      </c>
      <c r="AQ685" s="49">
        <f>_xlfn.IFNA(VLOOKUP($I685,'ประกาศราคาZ-Makro'!$A:$K,11,FALSE),0)</f>
        <v>0</v>
      </c>
      <c r="AR685" s="47">
        <v>0</v>
      </c>
      <c r="AS685" s="36">
        <v>0</v>
      </c>
      <c r="AT685" s="50">
        <f t="shared" si="1739"/>
        <v>0</v>
      </c>
      <c r="AU685" s="49">
        <f>_xlfn.IFNA(VLOOKUP($I685,'ประกาศราคาZ-Makro'!$A:$L,12,FALSE),0)</f>
        <v>0</v>
      </c>
      <c r="AV685" s="47">
        <v>0</v>
      </c>
      <c r="AW685" s="36">
        <v>0</v>
      </c>
      <c r="AX685" s="50">
        <f t="shared" si="1743"/>
        <v>0</v>
      </c>
      <c r="AY685" s="49">
        <f>_xlfn.IFNA(VLOOKUP($I685,'ประกาศราคาZ-Makro'!$A:$M,13,FALSE),0)</f>
        <v>0</v>
      </c>
      <c r="AZ685" s="47">
        <v>0</v>
      </c>
      <c r="BA685" s="36">
        <v>0</v>
      </c>
      <c r="BB685" s="50">
        <f t="shared" si="1734"/>
        <v>0</v>
      </c>
      <c r="BC685" s="76"/>
      <c r="BD685" s="2"/>
    </row>
    <row r="686" spans="1:56" x14ac:dyDescent="0.4">
      <c r="A686" s="2" t="s">
        <v>1058</v>
      </c>
      <c r="B686" s="2" t="s">
        <v>1035</v>
      </c>
      <c r="C686" s="2" t="s">
        <v>1049</v>
      </c>
      <c r="D686" s="2" t="s">
        <v>1056</v>
      </c>
      <c r="E686" s="45" t="s">
        <v>674</v>
      </c>
      <c r="F686" s="46"/>
      <c r="G686" s="42" t="s">
        <v>675</v>
      </c>
      <c r="H686" s="48" t="s">
        <v>43</v>
      </c>
      <c r="I686" s="35"/>
      <c r="J686" s="56">
        <v>0</v>
      </c>
      <c r="K686" s="49">
        <f>_xlfn.IFNA(VLOOKUP($I686,'ประกาศราคาZ-Makro'!$A:$K,4,FALSE),0)</f>
        <v>0</v>
      </c>
      <c r="L686" s="47">
        <v>29</v>
      </c>
      <c r="M686" s="36">
        <v>29</v>
      </c>
      <c r="N686" s="50">
        <f t="shared" si="1742"/>
        <v>0</v>
      </c>
      <c r="O686" s="49">
        <f>_xlfn.IFNA(VLOOKUP($I686,'ประกาศราคาZ-Makro'!$A:$K,5,FALSE),0)</f>
        <v>0</v>
      </c>
      <c r="P686" s="47">
        <v>29</v>
      </c>
      <c r="Q686" s="36">
        <v>29</v>
      </c>
      <c r="R686" s="50">
        <f t="shared" si="1737"/>
        <v>0</v>
      </c>
      <c r="S686" s="49">
        <f>_xlfn.IFNA(VLOOKUP($I686,'ประกาศราคาZ-Makro'!$A:$K,6,FALSE),0)</f>
        <v>0</v>
      </c>
      <c r="T686" s="47">
        <v>29</v>
      </c>
      <c r="U686" s="36">
        <v>29</v>
      </c>
      <c r="V686" s="50">
        <f t="shared" si="1741"/>
        <v>0</v>
      </c>
      <c r="W686" s="49">
        <f>_xlfn.IFNA(VLOOKUP($I686,'ประกาศราคาZ-Makro'!$A:$K,7,FALSE),0)</f>
        <v>0</v>
      </c>
      <c r="X686" s="47">
        <v>25</v>
      </c>
      <c r="Y686" s="36">
        <v>0</v>
      </c>
      <c r="Z686" s="50">
        <f t="shared" si="1735"/>
        <v>0</v>
      </c>
      <c r="AA686" s="49">
        <f>_xlfn.IFNA(VLOOKUP($I686,'ประกาศราคาZ-Makro'!$A:$K,8,FALSE),0)</f>
        <v>0</v>
      </c>
      <c r="AB686" s="47">
        <v>25</v>
      </c>
      <c r="AC686" s="36">
        <v>0</v>
      </c>
      <c r="AD686" s="50">
        <f t="shared" si="1736"/>
        <v>0</v>
      </c>
      <c r="AE686" s="49">
        <f>_xlfn.IFNA(VLOOKUP($I686,'ประกาศราคาZ-Makro'!$A:$K,9,FALSE),0)</f>
        <v>0</v>
      </c>
      <c r="AF686" s="47">
        <v>18</v>
      </c>
      <c r="AG686" s="36">
        <v>18</v>
      </c>
      <c r="AH686" s="50">
        <f t="shared" si="1738"/>
        <v>0</v>
      </c>
      <c r="AI686" s="49">
        <f>_xlfn.IFNA(VLOOKUP($I686,'ประกาศราคาZ-Makro'!$A:$K,9,FALSE),0)</f>
        <v>0</v>
      </c>
      <c r="AJ686" s="47"/>
      <c r="AK686" s="36"/>
      <c r="AL686" s="50">
        <f t="shared" si="1740"/>
        <v>0</v>
      </c>
      <c r="AM686" s="49">
        <f>_xlfn.IFNA(VLOOKUP($I686,'ประกาศราคาZ-Makro'!$A:$K,10,FALSE),0)</f>
        <v>0</v>
      </c>
      <c r="AN686" s="47">
        <v>31</v>
      </c>
      <c r="AO686" s="36">
        <v>31</v>
      </c>
      <c r="AP686" s="72">
        <f t="shared" si="1750"/>
        <v>0</v>
      </c>
      <c r="AQ686" s="49">
        <f>_xlfn.IFNA(VLOOKUP($I686,'ประกาศราคาZ-Makro'!$A:$K,11,FALSE),0)</f>
        <v>0</v>
      </c>
      <c r="AR686" s="47">
        <v>0</v>
      </c>
      <c r="AS686" s="36">
        <v>0</v>
      </c>
      <c r="AT686" s="50">
        <f t="shared" si="1739"/>
        <v>0</v>
      </c>
      <c r="AU686" s="49">
        <f>_xlfn.IFNA(VLOOKUP($I686,'ประกาศราคาZ-Makro'!$A:$L,12,FALSE),0)</f>
        <v>0</v>
      </c>
      <c r="AV686" s="47">
        <v>29</v>
      </c>
      <c r="AW686" s="36">
        <v>29</v>
      </c>
      <c r="AX686" s="50">
        <f t="shared" si="1743"/>
        <v>0</v>
      </c>
      <c r="AY686" s="49">
        <f>_xlfn.IFNA(VLOOKUP($I686,'ประกาศราคาZ-Makro'!$A:$M,13,FALSE),0)</f>
        <v>0</v>
      </c>
      <c r="AZ686" s="47">
        <v>29</v>
      </c>
      <c r="BA686" s="36">
        <v>29</v>
      </c>
      <c r="BB686" s="50">
        <f t="shared" si="1734"/>
        <v>0</v>
      </c>
      <c r="BC686" s="76"/>
      <c r="BD686" s="2"/>
    </row>
    <row r="687" spans="1:56" x14ac:dyDescent="0.4">
      <c r="A687" s="2" t="s">
        <v>1058</v>
      </c>
      <c r="B687" s="2" t="s">
        <v>1035</v>
      </c>
      <c r="C687" s="2" t="s">
        <v>1049</v>
      </c>
      <c r="D687" s="2" t="s">
        <v>1045</v>
      </c>
      <c r="E687" s="45" t="s">
        <v>656</v>
      </c>
      <c r="F687" s="46"/>
      <c r="G687" s="42" t="s">
        <v>657</v>
      </c>
      <c r="H687" s="48" t="s">
        <v>43</v>
      </c>
      <c r="I687" s="35"/>
      <c r="J687" s="56">
        <v>0</v>
      </c>
      <c r="K687" s="49">
        <f>_xlfn.IFNA(VLOOKUP($I687,'ประกาศราคาZ-Makro'!$A:$K,4,FALSE),0)</f>
        <v>0</v>
      </c>
      <c r="L687" s="47">
        <v>85</v>
      </c>
      <c r="M687" s="36">
        <v>85</v>
      </c>
      <c r="N687" s="50">
        <f t="shared" si="1742"/>
        <v>0</v>
      </c>
      <c r="O687" s="49">
        <f>_xlfn.IFNA(VLOOKUP($I687,'ประกาศราคาZ-Makro'!$A:$K,5,FALSE),0)</f>
        <v>0</v>
      </c>
      <c r="P687" s="47">
        <v>85</v>
      </c>
      <c r="Q687" s="36">
        <v>85</v>
      </c>
      <c r="R687" s="50">
        <f t="shared" si="1737"/>
        <v>0</v>
      </c>
      <c r="S687" s="49">
        <f>_xlfn.IFNA(VLOOKUP($I687,'ประกาศราคาZ-Makro'!$A:$K,6,FALSE),0)</f>
        <v>0</v>
      </c>
      <c r="T687" s="47">
        <v>85</v>
      </c>
      <c r="U687" s="36">
        <v>85</v>
      </c>
      <c r="V687" s="50">
        <f t="shared" si="1741"/>
        <v>0</v>
      </c>
      <c r="W687" s="49">
        <f>_xlfn.IFNA(VLOOKUP($I687,'ประกาศราคาZ-Makro'!$A:$K,7,FALSE),0)</f>
        <v>0</v>
      </c>
      <c r="X687" s="47">
        <v>85</v>
      </c>
      <c r="Y687" s="36">
        <v>0</v>
      </c>
      <c r="Z687" s="50">
        <f t="shared" si="1735"/>
        <v>0</v>
      </c>
      <c r="AA687" s="49">
        <f>_xlfn.IFNA(VLOOKUP($I687,'ประกาศราคาZ-Makro'!$A:$K,8,FALSE),0)</f>
        <v>0</v>
      </c>
      <c r="AB687" s="47">
        <v>85</v>
      </c>
      <c r="AC687" s="36">
        <v>0</v>
      </c>
      <c r="AD687" s="50">
        <f t="shared" si="1736"/>
        <v>0</v>
      </c>
      <c r="AE687" s="49">
        <f>_xlfn.IFNA(VLOOKUP($I687,'ประกาศราคาZ-Makro'!$A:$K,9,FALSE),0)</f>
        <v>0</v>
      </c>
      <c r="AF687" s="47">
        <v>0</v>
      </c>
      <c r="AG687" s="36">
        <v>0</v>
      </c>
      <c r="AH687" s="50">
        <f t="shared" si="1738"/>
        <v>0</v>
      </c>
      <c r="AI687" s="49">
        <f>_xlfn.IFNA(VLOOKUP($I687,'ประกาศราคาZ-Makro'!$A:$K,9,FALSE),0)</f>
        <v>0</v>
      </c>
      <c r="AJ687" s="47"/>
      <c r="AK687" s="36"/>
      <c r="AL687" s="50">
        <f t="shared" si="1740"/>
        <v>0</v>
      </c>
      <c r="AM687" s="49">
        <f>_xlfn.IFNA(VLOOKUP($I687,'ประกาศราคาZ-Makro'!$A:$K,10,FALSE),0)</f>
        <v>0</v>
      </c>
      <c r="AN687" s="47">
        <v>89</v>
      </c>
      <c r="AO687" s="36">
        <v>89</v>
      </c>
      <c r="AP687" s="72">
        <f t="shared" si="1750"/>
        <v>0</v>
      </c>
      <c r="AQ687" s="49">
        <f>_xlfn.IFNA(VLOOKUP($I687,'ประกาศราคาZ-Makro'!$A:$K,11,FALSE),0)</f>
        <v>0</v>
      </c>
      <c r="AR687" s="47">
        <v>0</v>
      </c>
      <c r="AS687" s="36">
        <v>0</v>
      </c>
      <c r="AT687" s="50">
        <f t="shared" si="1739"/>
        <v>0</v>
      </c>
      <c r="AU687" s="49">
        <f>_xlfn.IFNA(VLOOKUP($I687,'ประกาศราคาZ-Makro'!$A:$L,12,FALSE),0)</f>
        <v>0</v>
      </c>
      <c r="AV687" s="47">
        <v>85</v>
      </c>
      <c r="AW687" s="36">
        <v>85</v>
      </c>
      <c r="AX687" s="50">
        <f t="shared" si="1743"/>
        <v>0</v>
      </c>
      <c r="AY687" s="49">
        <f>_xlfn.IFNA(VLOOKUP($I687,'ประกาศราคาZ-Makro'!$A:$M,13,FALSE),0)</f>
        <v>0</v>
      </c>
      <c r="AZ687" s="47">
        <v>85</v>
      </c>
      <c r="BA687" s="36">
        <v>85</v>
      </c>
      <c r="BB687" s="50">
        <f t="shared" si="1734"/>
        <v>0</v>
      </c>
      <c r="BC687" s="76"/>
      <c r="BD687" s="2"/>
    </row>
    <row r="688" spans="1:56" x14ac:dyDescent="0.4">
      <c r="A688" s="2" t="s">
        <v>1058</v>
      </c>
      <c r="B688" s="2" t="s">
        <v>1035</v>
      </c>
      <c r="C688" s="2" t="s">
        <v>1049</v>
      </c>
      <c r="D688" s="2" t="s">
        <v>1045</v>
      </c>
      <c r="E688" s="45" t="s">
        <v>760</v>
      </c>
      <c r="F688" s="46"/>
      <c r="G688" s="42" t="s">
        <v>761</v>
      </c>
      <c r="H688" s="48" t="s">
        <v>43</v>
      </c>
      <c r="I688" s="35"/>
      <c r="J688" s="56">
        <v>0</v>
      </c>
      <c r="K688" s="49">
        <f>_xlfn.IFNA(VLOOKUP($I688,'ประกาศราคาZ-Makro'!$A:$K,4,FALSE),0)</f>
        <v>0</v>
      </c>
      <c r="L688" s="47">
        <v>0</v>
      </c>
      <c r="M688" s="63">
        <v>0</v>
      </c>
      <c r="N688" s="50">
        <f t="shared" ref="N688:N740" si="1751">IFERROR(IF(M688=0,0,M688-L688),0)</f>
        <v>0</v>
      </c>
      <c r="O688" s="49">
        <f>_xlfn.IFNA(VLOOKUP($I688,'ประกาศราคาZ-Makro'!$A:$K,5,FALSE),0)</f>
        <v>0</v>
      </c>
      <c r="P688" s="47">
        <v>0</v>
      </c>
      <c r="Q688" s="63">
        <v>0</v>
      </c>
      <c r="R688" s="50">
        <f t="shared" si="1737"/>
        <v>0</v>
      </c>
      <c r="S688" s="49">
        <f>_xlfn.IFNA(VLOOKUP($I688,'ประกาศราคาZ-Makro'!$A:$K,6,FALSE),0)</f>
        <v>0</v>
      </c>
      <c r="T688" s="47">
        <v>0</v>
      </c>
      <c r="U688" s="63">
        <v>0</v>
      </c>
      <c r="V688" s="50">
        <f t="shared" si="1741"/>
        <v>0</v>
      </c>
      <c r="W688" s="49">
        <f>_xlfn.IFNA(VLOOKUP($I688,'ประกาศราคาZ-Makro'!$A:$K,7,FALSE),0)</f>
        <v>0</v>
      </c>
      <c r="X688" s="47">
        <v>0</v>
      </c>
      <c r="Y688" s="63">
        <v>0</v>
      </c>
      <c r="Z688" s="50">
        <f t="shared" si="1735"/>
        <v>0</v>
      </c>
      <c r="AA688" s="49">
        <f>_xlfn.IFNA(VLOOKUP($I688,'ประกาศราคาZ-Makro'!$A:$K,8,FALSE),0)</f>
        <v>0</v>
      </c>
      <c r="AB688" s="47">
        <v>0</v>
      </c>
      <c r="AC688" s="63">
        <v>0</v>
      </c>
      <c r="AD688" s="50">
        <f t="shared" si="1736"/>
        <v>0</v>
      </c>
      <c r="AE688" s="49">
        <f>_xlfn.IFNA(VLOOKUP($I688,'ประกาศราคาZ-Makro'!$A:$K,9,FALSE),0)</f>
        <v>0</v>
      </c>
      <c r="AF688" s="47">
        <v>0</v>
      </c>
      <c r="AG688" s="63">
        <v>0</v>
      </c>
      <c r="AH688" s="50">
        <f t="shared" si="1738"/>
        <v>0</v>
      </c>
      <c r="AI688" s="49">
        <f>_xlfn.IFNA(VLOOKUP($I688,'ประกาศราคาZ-Makro'!$A:$K,9,FALSE),0)</f>
        <v>0</v>
      </c>
      <c r="AJ688" s="47"/>
      <c r="AK688" s="63"/>
      <c r="AL688" s="50">
        <f t="shared" si="1740"/>
        <v>0</v>
      </c>
      <c r="AM688" s="49">
        <f>_xlfn.IFNA(VLOOKUP($I688,'ประกาศราคาZ-Makro'!$A:$K,10,FALSE),0)</f>
        <v>0</v>
      </c>
      <c r="AN688" s="47">
        <v>0</v>
      </c>
      <c r="AO688" s="36">
        <v>0</v>
      </c>
      <c r="AP688" s="72">
        <f t="shared" si="1750"/>
        <v>0</v>
      </c>
      <c r="AQ688" s="49">
        <f>_xlfn.IFNA(VLOOKUP($I688,'ประกาศราคาZ-Makro'!$A:$K,11,FALSE),0)</f>
        <v>0</v>
      </c>
      <c r="AR688" s="47">
        <v>0</v>
      </c>
      <c r="AS688" s="63">
        <v>0</v>
      </c>
      <c r="AT688" s="50">
        <f t="shared" si="1739"/>
        <v>0</v>
      </c>
      <c r="AU688" s="49">
        <f>_xlfn.IFNA(VLOOKUP($I688,'ประกาศราคาZ-Makro'!$A:$L,12,FALSE),0)</f>
        <v>0</v>
      </c>
      <c r="AV688" s="47">
        <v>0</v>
      </c>
      <c r="AW688" s="63">
        <v>0</v>
      </c>
      <c r="AX688" s="50">
        <f t="shared" ref="AX688:AX740" si="1752">IFERROR(IF(AW688=0,0,AW688-AV688),0)</f>
        <v>0</v>
      </c>
      <c r="AY688" s="49">
        <f>_xlfn.IFNA(VLOOKUP($I688,'ประกาศราคาZ-Makro'!$A:$M,13,FALSE),0)</f>
        <v>0</v>
      </c>
      <c r="AZ688" s="47">
        <v>0</v>
      </c>
      <c r="BA688" s="63">
        <v>0</v>
      </c>
      <c r="BB688" s="50">
        <f t="shared" si="1734"/>
        <v>0</v>
      </c>
      <c r="BC688" s="76"/>
      <c r="BD688" s="2"/>
    </row>
    <row r="689" spans="1:56" x14ac:dyDescent="0.4">
      <c r="A689" s="2" t="s">
        <v>1058</v>
      </c>
      <c r="B689" s="2" t="s">
        <v>1035</v>
      </c>
      <c r="C689" s="2" t="s">
        <v>1049</v>
      </c>
      <c r="D689" s="2" t="s">
        <v>1045</v>
      </c>
      <c r="E689" s="46" t="s">
        <v>906</v>
      </c>
      <c r="F689" s="46"/>
      <c r="G689" s="42" t="s">
        <v>907</v>
      </c>
      <c r="H689" s="48" t="s">
        <v>43</v>
      </c>
      <c r="I689" s="35"/>
      <c r="J689" s="56">
        <v>0</v>
      </c>
      <c r="K689" s="49">
        <f>_xlfn.IFNA(VLOOKUP($I689,'ประกาศราคาZ-Makro'!$A:$K,4,FALSE),0)</f>
        <v>0</v>
      </c>
      <c r="L689" s="47">
        <v>2</v>
      </c>
      <c r="M689" s="36">
        <v>2</v>
      </c>
      <c r="N689" s="107">
        <f t="shared" si="1751"/>
        <v>0</v>
      </c>
      <c r="O689" s="49">
        <f>_xlfn.IFNA(VLOOKUP($I689,'ประกาศราคาZ-Makro'!$A:$K,5,FALSE),0)</f>
        <v>0</v>
      </c>
      <c r="P689" s="47">
        <v>2</v>
      </c>
      <c r="Q689" s="36">
        <v>2</v>
      </c>
      <c r="R689" s="50">
        <f t="shared" si="1737"/>
        <v>0</v>
      </c>
      <c r="S689" s="49">
        <f>_xlfn.IFNA(VLOOKUP($I689,'ประกาศราคาZ-Makro'!$A:$K,6,FALSE),0)</f>
        <v>0</v>
      </c>
      <c r="T689" s="47">
        <v>2</v>
      </c>
      <c r="U689" s="36">
        <v>2</v>
      </c>
      <c r="V689" s="107">
        <f t="shared" si="1741"/>
        <v>0</v>
      </c>
      <c r="W689" s="49">
        <f>_xlfn.IFNA(VLOOKUP($I689,'ประกาศราคาZ-Makro'!$A:$K,7,FALSE),0)</f>
        <v>0</v>
      </c>
      <c r="X689" s="47">
        <v>2</v>
      </c>
      <c r="Y689" s="36">
        <v>0</v>
      </c>
      <c r="Z689" s="50">
        <f t="shared" si="1735"/>
        <v>0</v>
      </c>
      <c r="AA689" s="49">
        <f>_xlfn.IFNA(VLOOKUP($I689,'ประกาศราคาZ-Makro'!$A:$K,8,FALSE),0)</f>
        <v>0</v>
      </c>
      <c r="AB689" s="47">
        <v>2</v>
      </c>
      <c r="AC689" s="36">
        <v>0</v>
      </c>
      <c r="AD689" s="50">
        <f t="shared" si="1736"/>
        <v>0</v>
      </c>
      <c r="AE689" s="49">
        <f>_xlfn.IFNA(VLOOKUP($I689,'ประกาศราคาZ-Makro'!$A:$K,9,FALSE),0)</f>
        <v>0</v>
      </c>
      <c r="AF689" s="47">
        <v>0.25</v>
      </c>
      <c r="AG689" s="36">
        <v>0.25</v>
      </c>
      <c r="AH689" s="50">
        <f t="shared" si="1738"/>
        <v>0</v>
      </c>
      <c r="AI689" s="49">
        <f>_xlfn.IFNA(VLOOKUP($I689,'ประกาศราคาZ-Makro'!$A:$K,9,FALSE),0)</f>
        <v>0</v>
      </c>
      <c r="AJ689" s="47"/>
      <c r="AK689" s="36"/>
      <c r="AL689" s="50">
        <f t="shared" si="1740"/>
        <v>0</v>
      </c>
      <c r="AM689" s="49">
        <f>_xlfn.IFNA(VLOOKUP($I689,'ประกาศราคาZ-Makro'!$A:$K,10,FALSE),0)</f>
        <v>0</v>
      </c>
      <c r="AN689" s="47">
        <v>0</v>
      </c>
      <c r="AO689" s="36">
        <v>0</v>
      </c>
      <c r="AP689" s="72">
        <f t="shared" si="1750"/>
        <v>0</v>
      </c>
      <c r="AQ689" s="49">
        <f>_xlfn.IFNA(VLOOKUP($I689,'ประกาศราคาZ-Makro'!$A:$K,11,FALSE),0)</f>
        <v>0</v>
      </c>
      <c r="AR689" s="47">
        <v>0</v>
      </c>
      <c r="AS689" s="36">
        <v>0</v>
      </c>
      <c r="AT689" s="50">
        <f t="shared" si="1739"/>
        <v>0</v>
      </c>
      <c r="AU689" s="49">
        <f>_xlfn.IFNA(VLOOKUP($I689,'ประกาศราคาZ-Makro'!$A:$L,12,FALSE),0)</f>
        <v>0</v>
      </c>
      <c r="AV689" s="47">
        <v>2</v>
      </c>
      <c r="AW689" s="36">
        <v>2</v>
      </c>
      <c r="AX689" s="107">
        <f t="shared" si="1752"/>
        <v>0</v>
      </c>
      <c r="AY689" s="49">
        <f>_xlfn.IFNA(VLOOKUP($I689,'ประกาศราคาZ-Makro'!$A:$M,13,FALSE),0)</f>
        <v>0</v>
      </c>
      <c r="AZ689" s="47">
        <v>2</v>
      </c>
      <c r="BA689" s="36">
        <v>2</v>
      </c>
      <c r="BB689" s="107">
        <f t="shared" si="1734"/>
        <v>0</v>
      </c>
      <c r="BC689" s="76"/>
      <c r="BD689" s="2"/>
    </row>
    <row r="690" spans="1:56" x14ac:dyDescent="0.4">
      <c r="A690" s="2" t="s">
        <v>1058</v>
      </c>
      <c r="B690" s="2" t="s">
        <v>1035</v>
      </c>
      <c r="C690" s="2" t="s">
        <v>1049</v>
      </c>
      <c r="D690" s="2" t="s">
        <v>1055</v>
      </c>
      <c r="E690" s="45" t="s">
        <v>1280</v>
      </c>
      <c r="F690" s="46"/>
      <c r="G690" s="42" t="s">
        <v>1281</v>
      </c>
      <c r="H690" s="48" t="s">
        <v>43</v>
      </c>
      <c r="I690" s="35"/>
      <c r="J690" s="56">
        <v>0</v>
      </c>
      <c r="K690" s="49">
        <f>_xlfn.IFNA(VLOOKUP($I690,'ประกาศราคาZ-Makro'!$A:$K,4,FALSE),0)</f>
        <v>0</v>
      </c>
      <c r="L690" s="47">
        <v>51</v>
      </c>
      <c r="M690" s="36">
        <v>51</v>
      </c>
      <c r="N690" s="50">
        <f t="shared" si="1751"/>
        <v>0</v>
      </c>
      <c r="O690" s="49">
        <f>_xlfn.IFNA(VLOOKUP($I690,'ประกาศราคาZ-Makro'!$A:$K,5,FALSE),0)</f>
        <v>0</v>
      </c>
      <c r="P690" s="47">
        <v>51</v>
      </c>
      <c r="Q690" s="36">
        <v>51</v>
      </c>
      <c r="R690" s="50">
        <f t="shared" si="1737"/>
        <v>0</v>
      </c>
      <c r="S690" s="49">
        <f>_xlfn.IFNA(VLOOKUP($I690,'ประกาศราคาZ-Makro'!$A:$K,6,FALSE),0)</f>
        <v>0</v>
      </c>
      <c r="T690" s="47">
        <v>51</v>
      </c>
      <c r="U690" s="36">
        <v>51</v>
      </c>
      <c r="V690" s="50">
        <f t="shared" si="1741"/>
        <v>0</v>
      </c>
      <c r="W690" s="49">
        <f>_xlfn.IFNA(VLOOKUP($I690,'ประกาศราคาZ-Makro'!$A:$K,7,FALSE),0)</f>
        <v>0</v>
      </c>
      <c r="X690" s="47">
        <v>60</v>
      </c>
      <c r="Y690" s="36">
        <v>0</v>
      </c>
      <c r="Z690" s="50">
        <f t="shared" si="1735"/>
        <v>0</v>
      </c>
      <c r="AA690" s="49">
        <f>_xlfn.IFNA(VLOOKUP($I690,'ประกาศราคาZ-Makro'!$A:$K,8,FALSE),0)</f>
        <v>0</v>
      </c>
      <c r="AB690" s="47">
        <v>60</v>
      </c>
      <c r="AC690" s="36">
        <v>0</v>
      </c>
      <c r="AD690" s="50">
        <f t="shared" si="1736"/>
        <v>0</v>
      </c>
      <c r="AE690" s="49">
        <f>_xlfn.IFNA(VLOOKUP($I690,'ประกาศราคาZ-Makro'!$A:$K,9,FALSE),0)</f>
        <v>0</v>
      </c>
      <c r="AF690" s="47">
        <v>0</v>
      </c>
      <c r="AG690" s="36">
        <v>0</v>
      </c>
      <c r="AH690" s="50">
        <f t="shared" si="1738"/>
        <v>0</v>
      </c>
      <c r="AI690" s="49">
        <f>_xlfn.IFNA(VLOOKUP($I690,'ประกาศราคาZ-Makro'!$A:$K,9,FALSE),0)</f>
        <v>0</v>
      </c>
      <c r="AJ690" s="47"/>
      <c r="AK690" s="36"/>
      <c r="AL690" s="50">
        <f t="shared" si="1740"/>
        <v>0</v>
      </c>
      <c r="AM690" s="49">
        <f>_xlfn.IFNA(VLOOKUP($I690,'ประกาศราคาZ-Makro'!$A:$K,10,FALSE),0)</f>
        <v>0</v>
      </c>
      <c r="AN690" s="47">
        <v>41</v>
      </c>
      <c r="AO690" s="36">
        <v>41</v>
      </c>
      <c r="AP690" s="72">
        <f t="shared" si="1750"/>
        <v>0</v>
      </c>
      <c r="AQ690" s="49">
        <f>_xlfn.IFNA(VLOOKUP($I690,'ประกาศราคาZ-Makro'!$A:$K,11,FALSE),0)</f>
        <v>0</v>
      </c>
      <c r="AR690" s="47">
        <v>0</v>
      </c>
      <c r="AS690" s="36">
        <v>0</v>
      </c>
      <c r="AT690" s="50">
        <f t="shared" si="1739"/>
        <v>0</v>
      </c>
      <c r="AU690" s="49">
        <f>_xlfn.IFNA(VLOOKUP($I690,'ประกาศราคาZ-Makro'!$A:$L,12,FALSE),0)</f>
        <v>0</v>
      </c>
      <c r="AV690" s="47">
        <v>51</v>
      </c>
      <c r="AW690" s="36">
        <v>51</v>
      </c>
      <c r="AX690" s="50">
        <f t="shared" si="1752"/>
        <v>0</v>
      </c>
      <c r="AY690" s="49">
        <f>_xlfn.IFNA(VLOOKUP($I690,'ประกาศราคาZ-Makro'!$A:$M,13,FALSE),0)</f>
        <v>0</v>
      </c>
      <c r="AZ690" s="47">
        <v>51</v>
      </c>
      <c r="BA690" s="36">
        <v>51</v>
      </c>
      <c r="BB690" s="50">
        <f t="shared" si="1734"/>
        <v>0</v>
      </c>
      <c r="BC690" s="76"/>
      <c r="BD690" s="2"/>
    </row>
    <row r="691" spans="1:56" x14ac:dyDescent="0.4">
      <c r="A691" s="2" t="s">
        <v>1058</v>
      </c>
      <c r="B691" s="2" t="s">
        <v>1035</v>
      </c>
      <c r="C691" s="2" t="s">
        <v>1049</v>
      </c>
      <c r="D691" s="2" t="s">
        <v>1055</v>
      </c>
      <c r="E691" s="45" t="s">
        <v>1772</v>
      </c>
      <c r="F691" s="46"/>
      <c r="G691" s="42" t="s">
        <v>1773</v>
      </c>
      <c r="H691" s="48" t="s">
        <v>43</v>
      </c>
      <c r="I691" s="35"/>
      <c r="J691" s="56">
        <v>0</v>
      </c>
      <c r="K691" s="49">
        <f>_xlfn.IFNA(VLOOKUP($I691,'ประกาศราคาZ-Makro'!$A:$K,4,FALSE),0)</f>
        <v>0</v>
      </c>
      <c r="L691" s="47">
        <v>52</v>
      </c>
      <c r="M691" s="36">
        <v>52</v>
      </c>
      <c r="N691" s="50">
        <f t="shared" ref="N691" si="1753">IFERROR(IF(M691=0,0,M691-L691),0)</f>
        <v>0</v>
      </c>
      <c r="O691" s="49">
        <f>_xlfn.IFNA(VLOOKUP($I691,'ประกาศราคาZ-Makro'!$A:$K,5,FALSE),0)</f>
        <v>0</v>
      </c>
      <c r="P691" s="47">
        <v>52</v>
      </c>
      <c r="Q691" s="36">
        <v>52</v>
      </c>
      <c r="R691" s="50">
        <f t="shared" ref="R691" si="1754">IFERROR(IF(Q691=0,0,Q691-P691),0)</f>
        <v>0</v>
      </c>
      <c r="S691" s="49">
        <f>_xlfn.IFNA(VLOOKUP($I691,'ประกาศราคาZ-Makro'!$A:$K,6,FALSE),0)</f>
        <v>0</v>
      </c>
      <c r="T691" s="47">
        <v>52</v>
      </c>
      <c r="U691" s="36">
        <v>52</v>
      </c>
      <c r="V691" s="50">
        <f t="shared" ref="V691" si="1755">IFERROR(IF(U691=0,0,U691-T691),0)</f>
        <v>0</v>
      </c>
      <c r="W691" s="49">
        <f>_xlfn.IFNA(VLOOKUP($I691,'ประกาศราคาZ-Makro'!$A:$K,7,FALSE),0)</f>
        <v>0</v>
      </c>
      <c r="X691" s="47">
        <v>61</v>
      </c>
      <c r="Y691" s="36">
        <v>0</v>
      </c>
      <c r="Z691" s="50">
        <f t="shared" ref="Z691" si="1756">IFERROR(IF(Y691=0,0,Y691-X691),0)</f>
        <v>0</v>
      </c>
      <c r="AA691" s="49">
        <f>_xlfn.IFNA(VLOOKUP($I691,'ประกาศราคาZ-Makro'!$A:$K,8,FALSE),0)</f>
        <v>0</v>
      </c>
      <c r="AB691" s="47">
        <v>61</v>
      </c>
      <c r="AC691" s="36">
        <v>0</v>
      </c>
      <c r="AD691" s="50">
        <f t="shared" ref="AD691" si="1757">IFERROR(IF(AC691=0,0,AC691-AB691),0)</f>
        <v>0</v>
      </c>
      <c r="AE691" s="49">
        <f>_xlfn.IFNA(VLOOKUP($I691,'ประกาศราคาZ-Makro'!$A:$K,9,FALSE),0)</f>
        <v>0</v>
      </c>
      <c r="AF691" s="47">
        <v>0</v>
      </c>
      <c r="AG691" s="36">
        <v>0</v>
      </c>
      <c r="AH691" s="50">
        <f t="shared" ref="AH691" si="1758">IFERROR(IF(AG691=0,0,AG691-AF691),0)</f>
        <v>0</v>
      </c>
      <c r="AI691" s="49">
        <f>_xlfn.IFNA(VLOOKUP($I691,'ประกาศราคาZ-Makro'!$A:$K,9,FALSE),0)</f>
        <v>0</v>
      </c>
      <c r="AJ691" s="47"/>
      <c r="AK691" s="36"/>
      <c r="AL691" s="50">
        <f t="shared" si="1740"/>
        <v>0</v>
      </c>
      <c r="AM691" s="49">
        <f>_xlfn.IFNA(VLOOKUP($I691,'ประกาศราคาZ-Makro'!$A:$K,10,FALSE),0)</f>
        <v>0</v>
      </c>
      <c r="AN691" s="47">
        <v>45</v>
      </c>
      <c r="AO691" s="36">
        <v>45</v>
      </c>
      <c r="AP691" s="72">
        <f t="shared" ref="AP691" si="1759">IFERROR(IF(AO691=0,0,AO691-AN691),0)</f>
        <v>0</v>
      </c>
      <c r="AQ691" s="49">
        <f>_xlfn.IFNA(VLOOKUP($I691,'ประกาศราคาZ-Makro'!$A:$K,11,FALSE),0)</f>
        <v>0</v>
      </c>
      <c r="AR691" s="47">
        <v>0</v>
      </c>
      <c r="AS691" s="36">
        <v>0</v>
      </c>
      <c r="AT691" s="50">
        <f t="shared" ref="AT691" si="1760">IFERROR(IF(AS691=0,0,AS691-AR691),0)</f>
        <v>0</v>
      </c>
      <c r="AU691" s="49">
        <f>_xlfn.IFNA(VLOOKUP($I691,'ประกาศราคาZ-Makro'!$A:$L,12,FALSE),0)</f>
        <v>0</v>
      </c>
      <c r="AV691" s="47">
        <v>52</v>
      </c>
      <c r="AW691" s="36">
        <v>52</v>
      </c>
      <c r="AX691" s="50">
        <f t="shared" ref="AX691" si="1761">IFERROR(IF(AW691=0,0,AW691-AV691),0)</f>
        <v>0</v>
      </c>
      <c r="AY691" s="49">
        <f>_xlfn.IFNA(VLOOKUP($I691,'ประกาศราคาZ-Makro'!$A:$M,13,FALSE),0)</f>
        <v>0</v>
      </c>
      <c r="AZ691" s="47">
        <v>52</v>
      </c>
      <c r="BA691" s="36">
        <v>52</v>
      </c>
      <c r="BB691" s="50">
        <f t="shared" ref="BB691" si="1762">IFERROR(IF(BA691=0,0,BA691-AZ691),0)</f>
        <v>0</v>
      </c>
      <c r="BC691" s="76"/>
      <c r="BD691" s="2"/>
    </row>
    <row r="692" spans="1:56" x14ac:dyDescent="0.4">
      <c r="A692" s="2" t="s">
        <v>1058</v>
      </c>
      <c r="B692" s="2" t="s">
        <v>1035</v>
      </c>
      <c r="C692" s="2" t="s">
        <v>1049</v>
      </c>
      <c r="D692" s="2" t="s">
        <v>1055</v>
      </c>
      <c r="E692" s="45" t="s">
        <v>1278</v>
      </c>
      <c r="F692" s="46"/>
      <c r="G692" s="42" t="s">
        <v>1279</v>
      </c>
      <c r="H692" s="48" t="s">
        <v>43</v>
      </c>
      <c r="I692" s="35"/>
      <c r="J692" s="56">
        <v>0</v>
      </c>
      <c r="K692" s="49">
        <f>_xlfn.IFNA(VLOOKUP($I692,'ประกาศราคาZ-Makro'!$A:$K,4,FALSE),0)</f>
        <v>0</v>
      </c>
      <c r="L692" s="47">
        <v>47</v>
      </c>
      <c r="M692" s="36">
        <v>47</v>
      </c>
      <c r="N692" s="50">
        <f t="shared" si="1751"/>
        <v>0</v>
      </c>
      <c r="O692" s="49">
        <f>_xlfn.IFNA(VLOOKUP($I692,'ประกาศราคาZ-Makro'!$A:$K,5,FALSE),0)</f>
        <v>0</v>
      </c>
      <c r="P692" s="47">
        <v>47</v>
      </c>
      <c r="Q692" s="36">
        <v>47</v>
      </c>
      <c r="R692" s="50">
        <f t="shared" si="1737"/>
        <v>0</v>
      </c>
      <c r="S692" s="49">
        <f>_xlfn.IFNA(VLOOKUP($I692,'ประกาศราคาZ-Makro'!$A:$K,6,FALSE),0)</f>
        <v>0</v>
      </c>
      <c r="T692" s="47">
        <v>47</v>
      </c>
      <c r="U692" s="36">
        <v>47</v>
      </c>
      <c r="V692" s="50">
        <f t="shared" si="1741"/>
        <v>0</v>
      </c>
      <c r="W692" s="49">
        <f>_xlfn.IFNA(VLOOKUP($I692,'ประกาศราคาZ-Makro'!$A:$K,7,FALSE),0)</f>
        <v>0</v>
      </c>
      <c r="X692" s="47">
        <v>55</v>
      </c>
      <c r="Y692" s="36">
        <v>0</v>
      </c>
      <c r="Z692" s="50">
        <f t="shared" si="1735"/>
        <v>0</v>
      </c>
      <c r="AA692" s="49">
        <f>_xlfn.IFNA(VLOOKUP($I692,'ประกาศราคาZ-Makro'!$A:$K,8,FALSE),0)</f>
        <v>0</v>
      </c>
      <c r="AB692" s="47">
        <v>55</v>
      </c>
      <c r="AC692" s="36">
        <v>0</v>
      </c>
      <c r="AD692" s="50">
        <f t="shared" si="1736"/>
        <v>0</v>
      </c>
      <c r="AE692" s="49">
        <f>_xlfn.IFNA(VLOOKUP($I692,'ประกาศราคาZ-Makro'!$A:$K,9,FALSE),0)</f>
        <v>0</v>
      </c>
      <c r="AF692" s="47">
        <v>0</v>
      </c>
      <c r="AG692" s="36">
        <v>0</v>
      </c>
      <c r="AH692" s="50">
        <f t="shared" si="1738"/>
        <v>0</v>
      </c>
      <c r="AI692" s="49">
        <f>_xlfn.IFNA(VLOOKUP($I692,'ประกาศราคาZ-Makro'!$A:$K,9,FALSE),0)</f>
        <v>0</v>
      </c>
      <c r="AJ692" s="47"/>
      <c r="AK692" s="36"/>
      <c r="AL692" s="50">
        <f t="shared" si="1740"/>
        <v>0</v>
      </c>
      <c r="AM692" s="49">
        <f>_xlfn.IFNA(VLOOKUP($I692,'ประกาศราคาZ-Makro'!$A:$K,10,FALSE),0)</f>
        <v>0</v>
      </c>
      <c r="AN692" s="47">
        <v>41</v>
      </c>
      <c r="AO692" s="36">
        <v>41</v>
      </c>
      <c r="AP692" s="72">
        <f t="shared" si="1750"/>
        <v>0</v>
      </c>
      <c r="AQ692" s="49">
        <f>_xlfn.IFNA(VLOOKUP($I692,'ประกาศราคาZ-Makro'!$A:$K,11,FALSE),0)</f>
        <v>0</v>
      </c>
      <c r="AR692" s="47">
        <v>0</v>
      </c>
      <c r="AS692" s="36">
        <v>0</v>
      </c>
      <c r="AT692" s="50">
        <f t="shared" si="1739"/>
        <v>0</v>
      </c>
      <c r="AU692" s="49">
        <f>_xlfn.IFNA(VLOOKUP($I692,'ประกาศราคาZ-Makro'!$A:$L,12,FALSE),0)</f>
        <v>0</v>
      </c>
      <c r="AV692" s="47">
        <v>47</v>
      </c>
      <c r="AW692" s="36">
        <v>47</v>
      </c>
      <c r="AX692" s="50">
        <f t="shared" si="1752"/>
        <v>0</v>
      </c>
      <c r="AY692" s="49">
        <f>_xlfn.IFNA(VLOOKUP($I692,'ประกาศราคาZ-Makro'!$A:$M,13,FALSE),0)</f>
        <v>0</v>
      </c>
      <c r="AZ692" s="47">
        <v>47</v>
      </c>
      <c r="BA692" s="36">
        <v>47</v>
      </c>
      <c r="BB692" s="50">
        <f t="shared" si="1734"/>
        <v>0</v>
      </c>
      <c r="BC692" s="76"/>
      <c r="BD692" s="2"/>
    </row>
    <row r="693" spans="1:56" x14ac:dyDescent="0.4">
      <c r="A693" s="2" t="s">
        <v>1058</v>
      </c>
      <c r="B693" s="2" t="s">
        <v>1035</v>
      </c>
      <c r="C693" s="2" t="s">
        <v>1049</v>
      </c>
      <c r="D693" s="2" t="s">
        <v>1055</v>
      </c>
      <c r="E693" s="45" t="s">
        <v>1770</v>
      </c>
      <c r="F693" s="46"/>
      <c r="G693" s="42" t="s">
        <v>1771</v>
      </c>
      <c r="H693" s="48" t="s">
        <v>43</v>
      </c>
      <c r="I693" s="35"/>
      <c r="J693" s="56">
        <v>0</v>
      </c>
      <c r="K693" s="49">
        <f>_xlfn.IFNA(VLOOKUP($I693,'ประกาศราคาZ-Makro'!$A:$K,4,FALSE),0)</f>
        <v>0</v>
      </c>
      <c r="L693" s="47">
        <v>48</v>
      </c>
      <c r="M693" s="36">
        <v>48</v>
      </c>
      <c r="N693" s="50">
        <f t="shared" si="1751"/>
        <v>0</v>
      </c>
      <c r="O693" s="49">
        <f>_xlfn.IFNA(VLOOKUP($I693,'ประกาศราคาZ-Makro'!$A:$K,5,FALSE),0)</f>
        <v>0</v>
      </c>
      <c r="P693" s="47">
        <v>48</v>
      </c>
      <c r="Q693" s="36">
        <v>48</v>
      </c>
      <c r="R693" s="50">
        <f t="shared" si="1737"/>
        <v>0</v>
      </c>
      <c r="S693" s="49">
        <f>_xlfn.IFNA(VLOOKUP($I693,'ประกาศราคาZ-Makro'!$A:$K,6,FALSE),0)</f>
        <v>0</v>
      </c>
      <c r="T693" s="47">
        <v>48</v>
      </c>
      <c r="U693" s="36">
        <v>48</v>
      </c>
      <c r="V693" s="50">
        <f t="shared" si="1741"/>
        <v>0</v>
      </c>
      <c r="W693" s="49">
        <f>_xlfn.IFNA(VLOOKUP($I693,'ประกาศราคาZ-Makro'!$A:$K,7,FALSE),0)</f>
        <v>0</v>
      </c>
      <c r="X693" s="47">
        <v>0</v>
      </c>
      <c r="Y693" s="36">
        <v>0</v>
      </c>
      <c r="Z693" s="50">
        <f t="shared" si="1735"/>
        <v>0</v>
      </c>
      <c r="AA693" s="49">
        <f>_xlfn.IFNA(VLOOKUP($I693,'ประกาศราคาZ-Makro'!$A:$K,8,FALSE),0)</f>
        <v>0</v>
      </c>
      <c r="AB693" s="47">
        <v>0</v>
      </c>
      <c r="AC693" s="36">
        <v>0</v>
      </c>
      <c r="AD693" s="50">
        <f t="shared" si="1736"/>
        <v>0</v>
      </c>
      <c r="AE693" s="49">
        <f>_xlfn.IFNA(VLOOKUP($I693,'ประกาศราคาZ-Makro'!$A:$K,9,FALSE),0)</f>
        <v>0</v>
      </c>
      <c r="AF693" s="47">
        <v>0</v>
      </c>
      <c r="AG693" s="36">
        <v>0</v>
      </c>
      <c r="AH693" s="50">
        <f t="shared" si="1738"/>
        <v>0</v>
      </c>
      <c r="AI693" s="49">
        <f>_xlfn.IFNA(VLOOKUP($I693,'ประกาศราคาZ-Makro'!$A:$K,9,FALSE),0)</f>
        <v>0</v>
      </c>
      <c r="AJ693" s="47"/>
      <c r="AK693" s="36"/>
      <c r="AL693" s="50">
        <f t="shared" si="1740"/>
        <v>0</v>
      </c>
      <c r="AM693" s="49">
        <f>_xlfn.IFNA(VLOOKUP($I693,'ประกาศราคาZ-Makro'!$A:$K,10,FALSE),0)</f>
        <v>0</v>
      </c>
      <c r="AN693" s="47">
        <v>41</v>
      </c>
      <c r="AO693" s="36">
        <v>41</v>
      </c>
      <c r="AP693" s="72">
        <f t="shared" si="1750"/>
        <v>0</v>
      </c>
      <c r="AQ693" s="49">
        <f>_xlfn.IFNA(VLOOKUP($I693,'ประกาศราคาZ-Makro'!$A:$K,11,FALSE),0)</f>
        <v>0</v>
      </c>
      <c r="AR693" s="47">
        <v>0</v>
      </c>
      <c r="AS693" s="36">
        <v>0</v>
      </c>
      <c r="AT693" s="50">
        <f t="shared" si="1739"/>
        <v>0</v>
      </c>
      <c r="AU693" s="49">
        <f>_xlfn.IFNA(VLOOKUP($I693,'ประกาศราคาZ-Makro'!$A:$L,12,FALSE),0)</f>
        <v>0</v>
      </c>
      <c r="AV693" s="47">
        <v>48</v>
      </c>
      <c r="AW693" s="36">
        <v>48</v>
      </c>
      <c r="AX693" s="50">
        <f t="shared" si="1752"/>
        <v>0</v>
      </c>
      <c r="AY693" s="49">
        <f>_xlfn.IFNA(VLOOKUP($I693,'ประกาศราคาZ-Makro'!$A:$M,13,FALSE),0)</f>
        <v>0</v>
      </c>
      <c r="AZ693" s="47">
        <v>48</v>
      </c>
      <c r="BA693" s="36">
        <v>48</v>
      </c>
      <c r="BB693" s="50">
        <f t="shared" si="1734"/>
        <v>0</v>
      </c>
      <c r="BC693" s="76"/>
      <c r="BD693" s="2"/>
    </row>
    <row r="694" spans="1:56" x14ac:dyDescent="0.4">
      <c r="A694" s="2" t="s">
        <v>1058</v>
      </c>
      <c r="B694" s="2" t="s">
        <v>1035</v>
      </c>
      <c r="C694" s="2" t="s">
        <v>1049</v>
      </c>
      <c r="D694" s="2" t="s">
        <v>1055</v>
      </c>
      <c r="E694" s="45" t="s">
        <v>1282</v>
      </c>
      <c r="F694" s="46"/>
      <c r="G694" s="42" t="s">
        <v>1283</v>
      </c>
      <c r="H694" s="48" t="s">
        <v>43</v>
      </c>
      <c r="I694" s="35"/>
      <c r="J694" s="56">
        <v>0</v>
      </c>
      <c r="K694" s="49">
        <f>_xlfn.IFNA(VLOOKUP($I694,'ประกาศราคาZ-Makro'!$A:$K,4,FALSE),0)</f>
        <v>0</v>
      </c>
      <c r="L694" s="47">
        <v>49</v>
      </c>
      <c r="M694" s="36">
        <v>49</v>
      </c>
      <c r="N694" s="50">
        <f t="shared" ref="N694" si="1763">IFERROR(IF(M694=0,0,M694-L694),0)</f>
        <v>0</v>
      </c>
      <c r="O694" s="49">
        <f>_xlfn.IFNA(VLOOKUP($I694,'ประกาศราคาZ-Makro'!$A:$K,5,FALSE),0)</f>
        <v>0</v>
      </c>
      <c r="P694" s="47">
        <v>49</v>
      </c>
      <c r="Q694" s="36">
        <v>49</v>
      </c>
      <c r="R694" s="50">
        <f t="shared" ref="R694" si="1764">IFERROR(IF(Q694=0,0,Q694-P694),0)</f>
        <v>0</v>
      </c>
      <c r="S694" s="49">
        <f>_xlfn.IFNA(VLOOKUP($I694,'ประกาศราคาZ-Makro'!$A:$K,6,FALSE),0)</f>
        <v>0</v>
      </c>
      <c r="T694" s="47">
        <v>49</v>
      </c>
      <c r="U694" s="36">
        <v>49</v>
      </c>
      <c r="V694" s="50">
        <f t="shared" ref="V694" si="1765">IFERROR(IF(U694=0,0,U694-T694),0)</f>
        <v>0</v>
      </c>
      <c r="W694" s="49">
        <f>_xlfn.IFNA(VLOOKUP($I694,'ประกาศราคาZ-Makro'!$A:$K,7,FALSE),0)</f>
        <v>0</v>
      </c>
      <c r="X694" s="47">
        <v>57</v>
      </c>
      <c r="Y694" s="36">
        <v>0</v>
      </c>
      <c r="Z694" s="50">
        <f t="shared" ref="Z694" si="1766">IFERROR(IF(Y694=0,0,Y694-X694),0)</f>
        <v>0</v>
      </c>
      <c r="AA694" s="49">
        <f>_xlfn.IFNA(VLOOKUP($I694,'ประกาศราคาZ-Makro'!$A:$K,8,FALSE),0)</f>
        <v>0</v>
      </c>
      <c r="AB694" s="47">
        <v>57</v>
      </c>
      <c r="AC694" s="36">
        <v>0</v>
      </c>
      <c r="AD694" s="50">
        <f t="shared" ref="AD694" si="1767">IFERROR(IF(AC694=0,0,AC694-AB694),0)</f>
        <v>0</v>
      </c>
      <c r="AE694" s="49">
        <f>_xlfn.IFNA(VLOOKUP($I694,'ประกาศราคาZ-Makro'!$A:$K,9,FALSE),0)</f>
        <v>0</v>
      </c>
      <c r="AF694" s="47">
        <v>0</v>
      </c>
      <c r="AG694" s="36">
        <v>0</v>
      </c>
      <c r="AH694" s="50">
        <f t="shared" ref="AH694" si="1768">IFERROR(IF(AG694=0,0,AG694-AF694),0)</f>
        <v>0</v>
      </c>
      <c r="AI694" s="49">
        <f>_xlfn.IFNA(VLOOKUP($I694,'ประกาศราคาZ-Makro'!$A:$K,9,FALSE),0)</f>
        <v>0</v>
      </c>
      <c r="AJ694" s="47"/>
      <c r="AK694" s="36"/>
      <c r="AL694" s="50">
        <f t="shared" si="1740"/>
        <v>0</v>
      </c>
      <c r="AM694" s="49">
        <f>_xlfn.IFNA(VLOOKUP($I694,'ประกาศราคาZ-Makro'!$A:$K,10,FALSE),0)</f>
        <v>0</v>
      </c>
      <c r="AN694" s="47">
        <v>0</v>
      </c>
      <c r="AO694" s="36">
        <v>0</v>
      </c>
      <c r="AP694" s="72">
        <f t="shared" si="1750"/>
        <v>0</v>
      </c>
      <c r="AQ694" s="49">
        <f>_xlfn.IFNA(VLOOKUP($I694,'ประกาศราคาZ-Makro'!$A:$K,11,FALSE),0)</f>
        <v>0</v>
      </c>
      <c r="AR694" s="47">
        <v>0</v>
      </c>
      <c r="AS694" s="36">
        <v>0</v>
      </c>
      <c r="AT694" s="50">
        <f t="shared" ref="AT694" si="1769">IFERROR(IF(AS694=0,0,AS694-AR694),0)</f>
        <v>0</v>
      </c>
      <c r="AU694" s="49">
        <f>_xlfn.IFNA(VLOOKUP($I694,'ประกาศราคาZ-Makro'!$A:$L,12,FALSE),0)</f>
        <v>0</v>
      </c>
      <c r="AV694" s="47">
        <v>49</v>
      </c>
      <c r="AW694" s="36">
        <v>49</v>
      </c>
      <c r="AX694" s="50">
        <f t="shared" ref="AX694" si="1770">IFERROR(IF(AW694=0,0,AW694-AV694),0)</f>
        <v>0</v>
      </c>
      <c r="AY694" s="49">
        <f>_xlfn.IFNA(VLOOKUP($I694,'ประกาศราคาZ-Makro'!$A:$M,13,FALSE),0)</f>
        <v>0</v>
      </c>
      <c r="AZ694" s="47">
        <v>49</v>
      </c>
      <c r="BA694" s="36">
        <v>49</v>
      </c>
      <c r="BB694" s="50">
        <f t="shared" si="1734"/>
        <v>0</v>
      </c>
      <c r="BC694" s="76"/>
      <c r="BD694" s="2"/>
    </row>
    <row r="695" spans="1:56" x14ac:dyDescent="0.4">
      <c r="A695" s="2" t="s">
        <v>1058</v>
      </c>
      <c r="B695" s="2" t="s">
        <v>1035</v>
      </c>
      <c r="C695" s="2" t="s">
        <v>1049</v>
      </c>
      <c r="D695" s="2" t="s">
        <v>1055</v>
      </c>
      <c r="E695" s="45" t="s">
        <v>1768</v>
      </c>
      <c r="F695" s="46"/>
      <c r="G695" s="42" t="s">
        <v>1769</v>
      </c>
      <c r="H695" s="48" t="s">
        <v>43</v>
      </c>
      <c r="I695" s="35"/>
      <c r="J695" s="56">
        <v>0</v>
      </c>
      <c r="K695" s="49">
        <f>_xlfn.IFNA(VLOOKUP($I695,'ประกาศราคาZ-Makro'!$A:$K,4,FALSE),0)</f>
        <v>0</v>
      </c>
      <c r="L695" s="47">
        <v>50</v>
      </c>
      <c r="M695" s="36">
        <v>50</v>
      </c>
      <c r="N695" s="50">
        <f t="shared" ref="N695" si="1771">IFERROR(IF(M695=0,0,M695-L695),0)</f>
        <v>0</v>
      </c>
      <c r="O695" s="49">
        <f>_xlfn.IFNA(VLOOKUP($I695,'ประกาศราคาZ-Makro'!$A:$K,5,FALSE),0)</f>
        <v>0</v>
      </c>
      <c r="P695" s="47">
        <v>50</v>
      </c>
      <c r="Q695" s="36">
        <v>50</v>
      </c>
      <c r="R695" s="50">
        <f t="shared" ref="R695" si="1772">IFERROR(IF(Q695=0,0,Q695-P695),0)</f>
        <v>0</v>
      </c>
      <c r="S695" s="49">
        <f>_xlfn.IFNA(VLOOKUP($I695,'ประกาศราคาZ-Makro'!$A:$K,6,FALSE),0)</f>
        <v>0</v>
      </c>
      <c r="T695" s="47">
        <v>50</v>
      </c>
      <c r="U695" s="36">
        <v>50</v>
      </c>
      <c r="V695" s="50">
        <f t="shared" ref="V695" si="1773">IFERROR(IF(U695=0,0,U695-T695),0)</f>
        <v>0</v>
      </c>
      <c r="W695" s="49">
        <f>_xlfn.IFNA(VLOOKUP($I695,'ประกาศราคาZ-Makro'!$A:$K,7,FALSE),0)</f>
        <v>0</v>
      </c>
      <c r="X695" s="47">
        <v>0</v>
      </c>
      <c r="Y695" s="36">
        <v>0</v>
      </c>
      <c r="Z695" s="50">
        <f t="shared" ref="Z695" si="1774">IFERROR(IF(Y695=0,0,Y695-X695),0)</f>
        <v>0</v>
      </c>
      <c r="AA695" s="49">
        <f>_xlfn.IFNA(VLOOKUP($I695,'ประกาศราคาZ-Makro'!$A:$K,8,FALSE),0)</f>
        <v>0</v>
      </c>
      <c r="AB695" s="47">
        <v>0</v>
      </c>
      <c r="AC695" s="36">
        <v>0</v>
      </c>
      <c r="AD695" s="50">
        <f t="shared" ref="AD695" si="1775">IFERROR(IF(AC695=0,0,AC695-AB695),0)</f>
        <v>0</v>
      </c>
      <c r="AE695" s="49">
        <f>_xlfn.IFNA(VLOOKUP($I695,'ประกาศราคาZ-Makro'!$A:$K,9,FALSE),0)</f>
        <v>0</v>
      </c>
      <c r="AF695" s="47">
        <v>0</v>
      </c>
      <c r="AG695" s="36">
        <v>0</v>
      </c>
      <c r="AH695" s="50">
        <f t="shared" ref="AH695" si="1776">IFERROR(IF(AG695=0,0,AG695-AF695),0)</f>
        <v>0</v>
      </c>
      <c r="AI695" s="49">
        <f>_xlfn.IFNA(VLOOKUP($I695,'ประกาศราคาZ-Makro'!$A:$K,9,FALSE),0)</f>
        <v>0</v>
      </c>
      <c r="AJ695" s="47"/>
      <c r="AK695" s="36"/>
      <c r="AL695" s="50">
        <f t="shared" si="1740"/>
        <v>0</v>
      </c>
      <c r="AM695" s="49">
        <f>_xlfn.IFNA(VLOOKUP($I695,'ประกาศราคาZ-Makro'!$A:$K,10,FALSE),0)</f>
        <v>0</v>
      </c>
      <c r="AN695" s="47">
        <v>40</v>
      </c>
      <c r="AO695" s="36">
        <v>40</v>
      </c>
      <c r="AP695" s="72">
        <f t="shared" ref="AP695" si="1777">IFERROR(IF(AO695=0,0,AO695-AN695),0)</f>
        <v>0</v>
      </c>
      <c r="AQ695" s="49">
        <f>_xlfn.IFNA(VLOOKUP($I695,'ประกาศราคาZ-Makro'!$A:$K,11,FALSE),0)</f>
        <v>0</v>
      </c>
      <c r="AR695" s="47">
        <v>0</v>
      </c>
      <c r="AS695" s="36">
        <v>0</v>
      </c>
      <c r="AT695" s="50">
        <f t="shared" ref="AT695" si="1778">IFERROR(IF(AS695=0,0,AS695-AR695),0)</f>
        <v>0</v>
      </c>
      <c r="AU695" s="49">
        <f>_xlfn.IFNA(VLOOKUP($I695,'ประกาศราคาZ-Makro'!$A:$L,12,FALSE),0)</f>
        <v>0</v>
      </c>
      <c r="AV695" s="47">
        <v>50</v>
      </c>
      <c r="AW695" s="36">
        <v>50</v>
      </c>
      <c r="AX695" s="50">
        <f t="shared" ref="AX695" si="1779">IFERROR(IF(AW695=0,0,AW695-AV695),0)</f>
        <v>0</v>
      </c>
      <c r="AY695" s="49">
        <f>_xlfn.IFNA(VLOOKUP($I695,'ประกาศราคาZ-Makro'!$A:$M,13,FALSE),0)</f>
        <v>0</v>
      </c>
      <c r="AZ695" s="47">
        <v>50</v>
      </c>
      <c r="BA695" s="36">
        <v>50</v>
      </c>
      <c r="BB695" s="50">
        <f t="shared" ref="BB695" si="1780">IFERROR(IF(BA695=0,0,BA695-AZ695),0)</f>
        <v>0</v>
      </c>
      <c r="BC695" s="76"/>
      <c r="BD695" s="2"/>
    </row>
    <row r="696" spans="1:56" x14ac:dyDescent="0.4">
      <c r="A696" s="2" t="s">
        <v>1058</v>
      </c>
      <c r="B696" s="2" t="s">
        <v>1035</v>
      </c>
      <c r="C696" s="2" t="s">
        <v>1049</v>
      </c>
      <c r="D696" s="2" t="s">
        <v>1055</v>
      </c>
      <c r="E696" s="45" t="s">
        <v>872</v>
      </c>
      <c r="F696" s="46"/>
      <c r="G696" s="42" t="s">
        <v>873</v>
      </c>
      <c r="H696" s="48" t="s">
        <v>43</v>
      </c>
      <c r="I696" s="35"/>
      <c r="J696" s="56">
        <v>0</v>
      </c>
      <c r="K696" s="49">
        <f>_xlfn.IFNA(VLOOKUP($I696,'ประกาศราคาZ-Makro'!$A:$K,4,FALSE),0)</f>
        <v>0</v>
      </c>
      <c r="L696" s="47">
        <v>45</v>
      </c>
      <c r="M696" s="36">
        <v>45</v>
      </c>
      <c r="N696" s="50">
        <f t="shared" si="1751"/>
        <v>0</v>
      </c>
      <c r="O696" s="49">
        <f>_xlfn.IFNA(VLOOKUP($I696,'ประกาศราคาZ-Makro'!$A:$K,5,FALSE),0)</f>
        <v>0</v>
      </c>
      <c r="P696" s="47">
        <v>45</v>
      </c>
      <c r="Q696" s="36">
        <v>45</v>
      </c>
      <c r="R696" s="50">
        <f t="shared" si="1737"/>
        <v>0</v>
      </c>
      <c r="S696" s="49">
        <f>_xlfn.IFNA(VLOOKUP($I696,'ประกาศราคาZ-Makro'!$A:$K,6,FALSE),0)</f>
        <v>0</v>
      </c>
      <c r="T696" s="47">
        <v>45</v>
      </c>
      <c r="U696" s="36">
        <v>45</v>
      </c>
      <c r="V696" s="50">
        <f t="shared" si="1741"/>
        <v>0</v>
      </c>
      <c r="W696" s="49">
        <f>_xlfn.IFNA(VLOOKUP($I696,'ประกาศราคาZ-Makro'!$A:$K,7,FALSE),0)</f>
        <v>0</v>
      </c>
      <c r="X696" s="47">
        <v>51</v>
      </c>
      <c r="Y696" s="36">
        <v>0</v>
      </c>
      <c r="Z696" s="50">
        <f t="shared" si="1735"/>
        <v>0</v>
      </c>
      <c r="AA696" s="49">
        <f>_xlfn.IFNA(VLOOKUP($I696,'ประกาศราคาZ-Makro'!$A:$K,8,FALSE),0)</f>
        <v>0</v>
      </c>
      <c r="AB696" s="47">
        <v>51</v>
      </c>
      <c r="AC696" s="36">
        <v>0</v>
      </c>
      <c r="AD696" s="50">
        <f t="shared" si="1736"/>
        <v>0</v>
      </c>
      <c r="AE696" s="49">
        <f>_xlfn.IFNA(VLOOKUP($I696,'ประกาศราคาZ-Makro'!$A:$K,9,FALSE),0)</f>
        <v>0</v>
      </c>
      <c r="AF696" s="47">
        <v>0</v>
      </c>
      <c r="AG696" s="36">
        <v>0</v>
      </c>
      <c r="AH696" s="50">
        <f t="shared" si="1738"/>
        <v>0</v>
      </c>
      <c r="AI696" s="49">
        <f>_xlfn.IFNA(VLOOKUP($I696,'ประกาศราคาZ-Makro'!$A:$K,9,FALSE),0)</f>
        <v>0</v>
      </c>
      <c r="AJ696" s="47"/>
      <c r="AK696" s="36"/>
      <c r="AL696" s="50">
        <f t="shared" si="1740"/>
        <v>0</v>
      </c>
      <c r="AM696" s="49">
        <f>_xlfn.IFNA(VLOOKUP($I696,'ประกาศราคาZ-Makro'!$A:$K,10,FALSE),0)</f>
        <v>0</v>
      </c>
      <c r="AN696" s="47">
        <v>38</v>
      </c>
      <c r="AO696" s="36">
        <v>38</v>
      </c>
      <c r="AP696" s="72">
        <f t="shared" si="1750"/>
        <v>0</v>
      </c>
      <c r="AQ696" s="49">
        <f>_xlfn.IFNA(VLOOKUP($I696,'ประกาศราคาZ-Makro'!$A:$K,11,FALSE),0)</f>
        <v>0</v>
      </c>
      <c r="AR696" s="47">
        <v>0</v>
      </c>
      <c r="AS696" s="36">
        <v>0</v>
      </c>
      <c r="AT696" s="50">
        <f t="shared" si="1739"/>
        <v>0</v>
      </c>
      <c r="AU696" s="49">
        <f>_xlfn.IFNA(VLOOKUP($I696,'ประกาศราคาZ-Makro'!$A:$L,12,FALSE),0)</f>
        <v>0</v>
      </c>
      <c r="AV696" s="47">
        <v>45</v>
      </c>
      <c r="AW696" s="36">
        <v>45</v>
      </c>
      <c r="AX696" s="50">
        <f t="shared" si="1752"/>
        <v>0</v>
      </c>
      <c r="AY696" s="49">
        <f>_xlfn.IFNA(VLOOKUP($I696,'ประกาศราคาZ-Makro'!$A:$M,13,FALSE),0)</f>
        <v>0</v>
      </c>
      <c r="AZ696" s="47">
        <v>45</v>
      </c>
      <c r="BA696" s="36">
        <v>45</v>
      </c>
      <c r="BB696" s="50">
        <f t="shared" si="1734"/>
        <v>0</v>
      </c>
      <c r="BC696" s="76"/>
      <c r="BD696" s="2"/>
    </row>
    <row r="697" spans="1:56" x14ac:dyDescent="0.4">
      <c r="A697" s="2" t="s">
        <v>1058</v>
      </c>
      <c r="B697" s="2" t="s">
        <v>1035</v>
      </c>
      <c r="C697" s="2" t="s">
        <v>1049</v>
      </c>
      <c r="D697" s="2" t="s">
        <v>1055</v>
      </c>
      <c r="E697" s="45" t="s">
        <v>770</v>
      </c>
      <c r="F697" s="46"/>
      <c r="G697" s="42" t="s">
        <v>771</v>
      </c>
      <c r="H697" s="48" t="s">
        <v>43</v>
      </c>
      <c r="I697" s="35"/>
      <c r="J697" s="56">
        <v>0</v>
      </c>
      <c r="K697" s="49">
        <f>_xlfn.IFNA(VLOOKUP($I697,'ประกาศราคาZ-Makro'!$A:$K,4,FALSE),0)</f>
        <v>0</v>
      </c>
      <c r="L697" s="47">
        <v>45</v>
      </c>
      <c r="M697" s="63">
        <v>45</v>
      </c>
      <c r="N697" s="50">
        <f t="shared" si="1751"/>
        <v>0</v>
      </c>
      <c r="O697" s="49">
        <f>_xlfn.IFNA(VLOOKUP($I697,'ประกาศราคาZ-Makro'!$A:$K,5,FALSE),0)</f>
        <v>0</v>
      </c>
      <c r="P697" s="47">
        <v>45</v>
      </c>
      <c r="Q697" s="63">
        <v>45</v>
      </c>
      <c r="R697" s="50">
        <f t="shared" si="1737"/>
        <v>0</v>
      </c>
      <c r="S697" s="49">
        <f>_xlfn.IFNA(VLOOKUP($I697,'ประกาศราคาZ-Makro'!$A:$K,6,FALSE),0)</f>
        <v>0</v>
      </c>
      <c r="T697" s="47">
        <v>45</v>
      </c>
      <c r="U697" s="63">
        <v>45</v>
      </c>
      <c r="V697" s="50">
        <f t="shared" si="1741"/>
        <v>0</v>
      </c>
      <c r="W697" s="49">
        <f>_xlfn.IFNA(VLOOKUP($I697,'ประกาศราคาZ-Makro'!$A:$K,7,FALSE),0)</f>
        <v>0</v>
      </c>
      <c r="X697" s="47">
        <v>0</v>
      </c>
      <c r="Y697" s="63">
        <v>0</v>
      </c>
      <c r="Z697" s="50">
        <f t="shared" si="1735"/>
        <v>0</v>
      </c>
      <c r="AA697" s="49">
        <f>_xlfn.IFNA(VLOOKUP($I697,'ประกาศราคาZ-Makro'!$A:$K,8,FALSE),0)</f>
        <v>0</v>
      </c>
      <c r="AB697" s="47">
        <v>0</v>
      </c>
      <c r="AC697" s="63">
        <v>0</v>
      </c>
      <c r="AD697" s="50">
        <f t="shared" si="1736"/>
        <v>0</v>
      </c>
      <c r="AE697" s="49">
        <f>_xlfn.IFNA(VLOOKUP($I697,'ประกาศราคาZ-Makro'!$A:$K,9,FALSE),0)</f>
        <v>0</v>
      </c>
      <c r="AF697" s="47">
        <v>0</v>
      </c>
      <c r="AG697" s="63">
        <v>0</v>
      </c>
      <c r="AH697" s="50">
        <f t="shared" si="1738"/>
        <v>0</v>
      </c>
      <c r="AI697" s="49">
        <f>_xlfn.IFNA(VLOOKUP($I697,'ประกาศราคาZ-Makro'!$A:$K,9,FALSE),0)</f>
        <v>0</v>
      </c>
      <c r="AJ697" s="47"/>
      <c r="AK697" s="63"/>
      <c r="AL697" s="50">
        <f t="shared" si="1740"/>
        <v>0</v>
      </c>
      <c r="AM697" s="49">
        <f>_xlfn.IFNA(VLOOKUP($I697,'ประกาศราคาZ-Makro'!$A:$K,10,FALSE),0)</f>
        <v>0</v>
      </c>
      <c r="AN697" s="47">
        <v>0</v>
      </c>
      <c r="AO697" s="36">
        <v>0</v>
      </c>
      <c r="AP697" s="72">
        <f t="shared" si="1750"/>
        <v>0</v>
      </c>
      <c r="AQ697" s="49">
        <f>_xlfn.IFNA(VLOOKUP($I697,'ประกาศราคาZ-Makro'!$A:$K,11,FALSE),0)</f>
        <v>0</v>
      </c>
      <c r="AR697" s="47">
        <v>0</v>
      </c>
      <c r="AS697" s="63">
        <v>0</v>
      </c>
      <c r="AT697" s="50">
        <f t="shared" si="1739"/>
        <v>0</v>
      </c>
      <c r="AU697" s="49">
        <f>_xlfn.IFNA(VLOOKUP($I697,'ประกาศราคาZ-Makro'!$A:$L,12,FALSE),0)</f>
        <v>0</v>
      </c>
      <c r="AV697" s="47">
        <v>45</v>
      </c>
      <c r="AW697" s="63">
        <v>45</v>
      </c>
      <c r="AX697" s="50">
        <f t="shared" si="1752"/>
        <v>0</v>
      </c>
      <c r="AY697" s="49">
        <f>_xlfn.IFNA(VLOOKUP($I697,'ประกาศราคาZ-Makro'!$A:$M,13,FALSE),0)</f>
        <v>0</v>
      </c>
      <c r="AZ697" s="47">
        <v>45</v>
      </c>
      <c r="BA697" s="63">
        <v>45</v>
      </c>
      <c r="BB697" s="50">
        <f t="shared" si="1734"/>
        <v>0</v>
      </c>
      <c r="BC697" s="76"/>
      <c r="BD697" s="2"/>
    </row>
    <row r="698" spans="1:56" x14ac:dyDescent="0.4">
      <c r="A698" s="2" t="s">
        <v>1058</v>
      </c>
      <c r="B698" s="2" t="s">
        <v>1035</v>
      </c>
      <c r="C698" s="2" t="s">
        <v>1049</v>
      </c>
      <c r="D698" s="2" t="s">
        <v>1055</v>
      </c>
      <c r="E698" s="45" t="s">
        <v>1774</v>
      </c>
      <c r="F698" s="46"/>
      <c r="G698" s="42" t="s">
        <v>1775</v>
      </c>
      <c r="H698" s="48" t="s">
        <v>43</v>
      </c>
      <c r="I698" s="35"/>
      <c r="J698" s="56">
        <v>0</v>
      </c>
      <c r="K698" s="49">
        <f>_xlfn.IFNA(VLOOKUP($I698,'ประกาศราคาZ-Makro'!$A:$K,4,FALSE),0)</f>
        <v>0</v>
      </c>
      <c r="L698" s="47">
        <v>46</v>
      </c>
      <c r="M698" s="36">
        <v>46</v>
      </c>
      <c r="N698" s="50">
        <f t="shared" si="1751"/>
        <v>0</v>
      </c>
      <c r="O698" s="49">
        <f>_xlfn.IFNA(VLOOKUP($I698,'ประกาศราคาZ-Makro'!$A:$K,5,FALSE),0)</f>
        <v>0</v>
      </c>
      <c r="P698" s="47">
        <v>46</v>
      </c>
      <c r="Q698" s="36">
        <v>46</v>
      </c>
      <c r="R698" s="50">
        <f t="shared" si="1737"/>
        <v>0</v>
      </c>
      <c r="S698" s="49">
        <f>_xlfn.IFNA(VLOOKUP($I698,'ประกาศราคาZ-Makro'!$A:$K,6,FALSE),0)</f>
        <v>0</v>
      </c>
      <c r="T698" s="47">
        <v>46</v>
      </c>
      <c r="U698" s="36">
        <v>46</v>
      </c>
      <c r="V698" s="50">
        <f t="shared" si="1741"/>
        <v>0</v>
      </c>
      <c r="W698" s="49">
        <f>_xlfn.IFNA(VLOOKUP($I698,'ประกาศราคาZ-Makro'!$A:$K,7,FALSE),0)</f>
        <v>0</v>
      </c>
      <c r="X698" s="47">
        <v>0</v>
      </c>
      <c r="Y698" s="36">
        <v>0</v>
      </c>
      <c r="Z698" s="50">
        <f t="shared" si="1735"/>
        <v>0</v>
      </c>
      <c r="AA698" s="49">
        <f>_xlfn.IFNA(VLOOKUP($I698,'ประกาศราคาZ-Makro'!$A:$K,8,FALSE),0)</f>
        <v>0</v>
      </c>
      <c r="AB698" s="47">
        <v>0</v>
      </c>
      <c r="AC698" s="36">
        <v>0</v>
      </c>
      <c r="AD698" s="50">
        <f t="shared" si="1736"/>
        <v>0</v>
      </c>
      <c r="AE698" s="49">
        <f>_xlfn.IFNA(VLOOKUP($I698,'ประกาศราคาZ-Makro'!$A:$K,9,FALSE),0)</f>
        <v>0</v>
      </c>
      <c r="AF698" s="47">
        <v>0</v>
      </c>
      <c r="AG698" s="36">
        <v>0</v>
      </c>
      <c r="AH698" s="50">
        <f t="shared" si="1738"/>
        <v>0</v>
      </c>
      <c r="AI698" s="49">
        <f>_xlfn.IFNA(VLOOKUP($I698,'ประกาศราคาZ-Makro'!$A:$K,9,FALSE),0)</f>
        <v>0</v>
      </c>
      <c r="AJ698" s="47"/>
      <c r="AK698" s="36"/>
      <c r="AL698" s="50">
        <f t="shared" si="1740"/>
        <v>0</v>
      </c>
      <c r="AM698" s="49">
        <f>_xlfn.IFNA(VLOOKUP($I698,'ประกาศราคาZ-Makro'!$A:$K,10,FALSE),0)</f>
        <v>0</v>
      </c>
      <c r="AN698" s="47">
        <v>38</v>
      </c>
      <c r="AO698" s="36">
        <v>38</v>
      </c>
      <c r="AP698" s="72">
        <f t="shared" si="1750"/>
        <v>0</v>
      </c>
      <c r="AQ698" s="49">
        <f>_xlfn.IFNA(VLOOKUP($I698,'ประกาศราคาZ-Makro'!$A:$K,11,FALSE),0)</f>
        <v>0</v>
      </c>
      <c r="AR698" s="47">
        <v>0</v>
      </c>
      <c r="AS698" s="36">
        <v>0</v>
      </c>
      <c r="AT698" s="50">
        <f t="shared" si="1739"/>
        <v>0</v>
      </c>
      <c r="AU698" s="49">
        <f>_xlfn.IFNA(VLOOKUP($I698,'ประกาศราคาZ-Makro'!$A:$L,12,FALSE),0)</f>
        <v>0</v>
      </c>
      <c r="AV698" s="47">
        <v>46</v>
      </c>
      <c r="AW698" s="36">
        <v>46</v>
      </c>
      <c r="AX698" s="50">
        <f t="shared" si="1752"/>
        <v>0</v>
      </c>
      <c r="AY698" s="49">
        <f>_xlfn.IFNA(VLOOKUP($I698,'ประกาศราคาZ-Makro'!$A:$M,13,FALSE),0)</f>
        <v>0</v>
      </c>
      <c r="AZ698" s="47">
        <v>46</v>
      </c>
      <c r="BA698" s="36">
        <v>46</v>
      </c>
      <c r="BB698" s="50">
        <f t="shared" si="1734"/>
        <v>0</v>
      </c>
      <c r="BC698" s="76"/>
      <c r="BD698" s="2"/>
    </row>
    <row r="699" spans="1:56" x14ac:dyDescent="0.4">
      <c r="A699" s="2" t="s">
        <v>1058</v>
      </c>
      <c r="B699" s="2" t="s">
        <v>1035</v>
      </c>
      <c r="C699" s="2" t="s">
        <v>1049</v>
      </c>
      <c r="D699" s="2" t="s">
        <v>1055</v>
      </c>
      <c r="E699" s="45" t="s">
        <v>678</v>
      </c>
      <c r="F699" s="46"/>
      <c r="G699" s="42" t="s">
        <v>679</v>
      </c>
      <c r="H699" s="48" t="s">
        <v>43</v>
      </c>
      <c r="I699" s="35"/>
      <c r="J699" s="56">
        <v>0</v>
      </c>
      <c r="K699" s="49">
        <f>_xlfn.IFNA(VLOOKUP($I699,'ประกาศราคาZ-Makro'!$A:$K,4,FALSE),0)</f>
        <v>0</v>
      </c>
      <c r="L699" s="47">
        <v>30</v>
      </c>
      <c r="M699" s="36">
        <v>30</v>
      </c>
      <c r="N699" s="50">
        <f t="shared" si="1751"/>
        <v>0</v>
      </c>
      <c r="O699" s="49">
        <f>_xlfn.IFNA(VLOOKUP($I699,'ประกาศราคาZ-Makro'!$A:$K,5,FALSE),0)</f>
        <v>0</v>
      </c>
      <c r="P699" s="47">
        <v>30</v>
      </c>
      <c r="Q699" s="36">
        <v>30</v>
      </c>
      <c r="R699" s="50">
        <f t="shared" si="1737"/>
        <v>0</v>
      </c>
      <c r="S699" s="49">
        <f>_xlfn.IFNA(VLOOKUP($I699,'ประกาศราคาZ-Makro'!$A:$K,6,FALSE),0)</f>
        <v>0</v>
      </c>
      <c r="T699" s="47">
        <v>30</v>
      </c>
      <c r="U699" s="36">
        <v>30</v>
      </c>
      <c r="V699" s="50">
        <f t="shared" si="1741"/>
        <v>0</v>
      </c>
      <c r="W699" s="49">
        <f>_xlfn.IFNA(VLOOKUP($I699,'ประกาศราคาZ-Makro'!$A:$K,7,FALSE),0)</f>
        <v>0</v>
      </c>
      <c r="X699" s="47">
        <v>30</v>
      </c>
      <c r="Y699" s="36">
        <v>0</v>
      </c>
      <c r="Z699" s="50">
        <f t="shared" si="1735"/>
        <v>0</v>
      </c>
      <c r="AA699" s="49">
        <f>_xlfn.IFNA(VLOOKUP($I699,'ประกาศราคาZ-Makro'!$A:$K,8,FALSE),0)</f>
        <v>0</v>
      </c>
      <c r="AB699" s="47">
        <v>30</v>
      </c>
      <c r="AC699" s="36">
        <v>0</v>
      </c>
      <c r="AD699" s="50">
        <f t="shared" si="1736"/>
        <v>0</v>
      </c>
      <c r="AE699" s="49">
        <f>_xlfn.IFNA(VLOOKUP($I699,'ประกาศราคาZ-Makro'!$A:$K,9,FALSE),0)</f>
        <v>0</v>
      </c>
      <c r="AF699" s="47">
        <v>0</v>
      </c>
      <c r="AG699" s="36">
        <v>0</v>
      </c>
      <c r="AH699" s="50">
        <f t="shared" si="1738"/>
        <v>0</v>
      </c>
      <c r="AI699" s="49">
        <f>_xlfn.IFNA(VLOOKUP($I699,'ประกาศราคาZ-Makro'!$A:$K,9,FALSE),0)</f>
        <v>0</v>
      </c>
      <c r="AJ699" s="47"/>
      <c r="AK699" s="36"/>
      <c r="AL699" s="50">
        <f t="shared" si="1740"/>
        <v>0</v>
      </c>
      <c r="AM699" s="49">
        <f>_xlfn.IFNA(VLOOKUP($I699,'ประกาศราคาZ-Makro'!$A:$K,10,FALSE),0)</f>
        <v>0</v>
      </c>
      <c r="AN699" s="47">
        <v>27</v>
      </c>
      <c r="AO699" s="36">
        <v>27</v>
      </c>
      <c r="AP699" s="72">
        <f t="shared" si="1750"/>
        <v>0</v>
      </c>
      <c r="AQ699" s="49">
        <f>_xlfn.IFNA(VLOOKUP($I699,'ประกาศราคาZ-Makro'!$A:$K,11,FALSE),0)</f>
        <v>0</v>
      </c>
      <c r="AR699" s="47">
        <v>0</v>
      </c>
      <c r="AS699" s="36">
        <v>0</v>
      </c>
      <c r="AT699" s="50">
        <f t="shared" si="1739"/>
        <v>0</v>
      </c>
      <c r="AU699" s="49">
        <f>_xlfn.IFNA(VLOOKUP($I699,'ประกาศราคาZ-Makro'!$A:$L,12,FALSE),0)</f>
        <v>0</v>
      </c>
      <c r="AV699" s="47">
        <v>30</v>
      </c>
      <c r="AW699" s="36">
        <v>30</v>
      </c>
      <c r="AX699" s="50">
        <f t="shared" si="1752"/>
        <v>0</v>
      </c>
      <c r="AY699" s="49">
        <f>_xlfn.IFNA(VLOOKUP($I699,'ประกาศราคาZ-Makro'!$A:$M,13,FALSE),0)</f>
        <v>0</v>
      </c>
      <c r="AZ699" s="47">
        <v>30</v>
      </c>
      <c r="BA699" s="36">
        <v>30</v>
      </c>
      <c r="BB699" s="50">
        <f t="shared" si="1734"/>
        <v>0</v>
      </c>
      <c r="BC699" s="76"/>
      <c r="BD699" s="2"/>
    </row>
    <row r="700" spans="1:56" x14ac:dyDescent="0.4">
      <c r="A700" s="2" t="s">
        <v>1058</v>
      </c>
      <c r="B700" s="2" t="s">
        <v>1035</v>
      </c>
      <c r="C700" s="2" t="s">
        <v>1049</v>
      </c>
      <c r="D700" s="2" t="s">
        <v>1055</v>
      </c>
      <c r="E700" s="45" t="s">
        <v>680</v>
      </c>
      <c r="F700" s="46"/>
      <c r="G700" s="42" t="s">
        <v>681</v>
      </c>
      <c r="H700" s="48" t="s">
        <v>43</v>
      </c>
      <c r="I700" s="35"/>
      <c r="J700" s="56">
        <v>0</v>
      </c>
      <c r="K700" s="49">
        <f>_xlfn.IFNA(VLOOKUP($I700,'ประกาศราคาZ-Makro'!$A:$K,4,FALSE),0)</f>
        <v>0</v>
      </c>
      <c r="L700" s="47">
        <v>0</v>
      </c>
      <c r="M700" s="36">
        <v>0</v>
      </c>
      <c r="N700" s="50">
        <f t="shared" si="1751"/>
        <v>0</v>
      </c>
      <c r="O700" s="49">
        <f>_xlfn.IFNA(VLOOKUP($I700,'ประกาศราคาZ-Makro'!$A:$K,5,FALSE),0)</f>
        <v>0</v>
      </c>
      <c r="P700" s="47">
        <v>0</v>
      </c>
      <c r="Q700" s="36">
        <v>0</v>
      </c>
      <c r="R700" s="50">
        <f t="shared" si="1737"/>
        <v>0</v>
      </c>
      <c r="S700" s="49">
        <f>_xlfn.IFNA(VLOOKUP($I700,'ประกาศราคาZ-Makro'!$A:$K,6,FALSE),0)</f>
        <v>0</v>
      </c>
      <c r="T700" s="47">
        <v>0</v>
      </c>
      <c r="U700" s="36">
        <v>0</v>
      </c>
      <c r="V700" s="50">
        <f t="shared" si="1741"/>
        <v>0</v>
      </c>
      <c r="W700" s="49">
        <f>_xlfn.IFNA(VLOOKUP($I700,'ประกาศราคาZ-Makro'!$A:$K,7,FALSE),0)</f>
        <v>0</v>
      </c>
      <c r="X700" s="47">
        <v>0</v>
      </c>
      <c r="Y700" s="36">
        <v>0</v>
      </c>
      <c r="Z700" s="50">
        <f t="shared" si="1735"/>
        <v>0</v>
      </c>
      <c r="AA700" s="49">
        <f>_xlfn.IFNA(VLOOKUP($I700,'ประกาศราคาZ-Makro'!$A:$K,8,FALSE),0)</f>
        <v>0</v>
      </c>
      <c r="AB700" s="47">
        <v>0</v>
      </c>
      <c r="AC700" s="36">
        <v>0</v>
      </c>
      <c r="AD700" s="50">
        <f t="shared" si="1736"/>
        <v>0</v>
      </c>
      <c r="AE700" s="49">
        <f>_xlfn.IFNA(VLOOKUP($I700,'ประกาศราคาZ-Makro'!$A:$K,9,FALSE),0)</f>
        <v>0</v>
      </c>
      <c r="AF700" s="47">
        <v>0</v>
      </c>
      <c r="AG700" s="36">
        <v>0</v>
      </c>
      <c r="AH700" s="50">
        <f t="shared" si="1738"/>
        <v>0</v>
      </c>
      <c r="AI700" s="49">
        <f>_xlfn.IFNA(VLOOKUP($I700,'ประกาศราคาZ-Makro'!$A:$K,9,FALSE),0)</f>
        <v>0</v>
      </c>
      <c r="AJ700" s="47"/>
      <c r="AK700" s="36"/>
      <c r="AL700" s="50">
        <f t="shared" si="1740"/>
        <v>0</v>
      </c>
      <c r="AM700" s="49">
        <f>_xlfn.IFNA(VLOOKUP($I700,'ประกาศราคาZ-Makro'!$A:$K,10,FALSE),0)</f>
        <v>0</v>
      </c>
      <c r="AN700" s="47">
        <v>42</v>
      </c>
      <c r="AO700" s="36">
        <v>42</v>
      </c>
      <c r="AP700" s="72">
        <f t="shared" si="1750"/>
        <v>0</v>
      </c>
      <c r="AQ700" s="49">
        <f>_xlfn.IFNA(VLOOKUP($I700,'ประกาศราคาZ-Makro'!$A:$K,11,FALSE),0)</f>
        <v>0</v>
      </c>
      <c r="AR700" s="47">
        <v>0</v>
      </c>
      <c r="AS700" s="36">
        <v>0</v>
      </c>
      <c r="AT700" s="50">
        <f t="shared" si="1739"/>
        <v>0</v>
      </c>
      <c r="AU700" s="49">
        <f>_xlfn.IFNA(VLOOKUP($I700,'ประกาศราคาZ-Makro'!$A:$L,12,FALSE),0)</f>
        <v>0</v>
      </c>
      <c r="AV700" s="47">
        <v>0</v>
      </c>
      <c r="AW700" s="36">
        <v>0</v>
      </c>
      <c r="AX700" s="50">
        <f t="shared" si="1752"/>
        <v>0</v>
      </c>
      <c r="AY700" s="49">
        <f>_xlfn.IFNA(VLOOKUP($I700,'ประกาศราคาZ-Makro'!$A:$M,13,FALSE),0)</f>
        <v>0</v>
      </c>
      <c r="AZ700" s="47">
        <v>0</v>
      </c>
      <c r="BA700" s="36">
        <v>0</v>
      </c>
      <c r="BB700" s="50">
        <f t="shared" si="1734"/>
        <v>0</v>
      </c>
      <c r="BC700" s="76"/>
      <c r="BD700" s="2"/>
    </row>
    <row r="701" spans="1:56" x14ac:dyDescent="0.4">
      <c r="A701" s="2" t="s">
        <v>1058</v>
      </c>
      <c r="B701" s="2" t="s">
        <v>1035</v>
      </c>
      <c r="C701" s="2" t="s">
        <v>1049</v>
      </c>
      <c r="D701" s="2" t="s">
        <v>1055</v>
      </c>
      <c r="E701" s="45" t="s">
        <v>616</v>
      </c>
      <c r="F701" s="46"/>
      <c r="G701" s="42" t="s">
        <v>617</v>
      </c>
      <c r="H701" s="48" t="s">
        <v>43</v>
      </c>
      <c r="I701" s="35"/>
      <c r="J701" s="56">
        <v>0</v>
      </c>
      <c r="K701" s="49">
        <f>_xlfn.IFNA(VLOOKUP($I701,'ประกาศราคาZ-Makro'!$A:$K,4,FALSE),0)</f>
        <v>0</v>
      </c>
      <c r="L701" s="47">
        <v>21</v>
      </c>
      <c r="M701" s="36">
        <v>21</v>
      </c>
      <c r="N701" s="50">
        <f t="shared" si="1751"/>
        <v>0</v>
      </c>
      <c r="O701" s="49">
        <f>_xlfn.IFNA(VLOOKUP($I701,'ประกาศราคาZ-Makro'!$A:$K,5,FALSE),0)</f>
        <v>0</v>
      </c>
      <c r="P701" s="47">
        <v>21</v>
      </c>
      <c r="Q701" s="36">
        <v>21</v>
      </c>
      <c r="R701" s="50">
        <f t="shared" si="1737"/>
        <v>0</v>
      </c>
      <c r="S701" s="49">
        <f>_xlfn.IFNA(VLOOKUP($I701,'ประกาศราคาZ-Makro'!$A:$K,6,FALSE),0)</f>
        <v>0</v>
      </c>
      <c r="T701" s="47">
        <v>21</v>
      </c>
      <c r="U701" s="36">
        <v>21</v>
      </c>
      <c r="V701" s="50">
        <f t="shared" si="1741"/>
        <v>0</v>
      </c>
      <c r="W701" s="49">
        <f>_xlfn.IFNA(VLOOKUP($I701,'ประกาศราคาZ-Makro'!$A:$K,7,FALSE),0)</f>
        <v>0</v>
      </c>
      <c r="X701" s="47">
        <v>19</v>
      </c>
      <c r="Y701" s="36">
        <v>0</v>
      </c>
      <c r="Z701" s="50">
        <f t="shared" si="1735"/>
        <v>0</v>
      </c>
      <c r="AA701" s="49">
        <f>_xlfn.IFNA(VLOOKUP($I701,'ประกาศราคาZ-Makro'!$A:$K,8,FALSE),0)</f>
        <v>0</v>
      </c>
      <c r="AB701" s="47">
        <v>19</v>
      </c>
      <c r="AC701" s="36">
        <v>0</v>
      </c>
      <c r="AD701" s="50">
        <f t="shared" si="1736"/>
        <v>0</v>
      </c>
      <c r="AE701" s="49">
        <f>_xlfn.IFNA(VLOOKUP($I701,'ประกาศราคาZ-Makro'!$A:$K,9,FALSE),0)</f>
        <v>0</v>
      </c>
      <c r="AF701" s="47">
        <v>18</v>
      </c>
      <c r="AG701" s="36">
        <v>18</v>
      </c>
      <c r="AH701" s="50">
        <f t="shared" si="1738"/>
        <v>0</v>
      </c>
      <c r="AI701" s="49">
        <f>_xlfn.IFNA(VLOOKUP($I701,'ประกาศราคาZ-Makro'!$A:$K,9,FALSE),0)</f>
        <v>0</v>
      </c>
      <c r="AJ701" s="47"/>
      <c r="AK701" s="36"/>
      <c r="AL701" s="50">
        <f t="shared" si="1740"/>
        <v>0</v>
      </c>
      <c r="AM701" s="49">
        <f>_xlfn.IFNA(VLOOKUP($I701,'ประกาศราคาZ-Makro'!$A:$K,10,FALSE),0)</f>
        <v>0</v>
      </c>
      <c r="AN701" s="47">
        <v>27</v>
      </c>
      <c r="AO701" s="36">
        <v>27</v>
      </c>
      <c r="AP701" s="72">
        <f t="shared" si="1750"/>
        <v>0</v>
      </c>
      <c r="AQ701" s="49">
        <f>_xlfn.IFNA(VLOOKUP($I701,'ประกาศราคาZ-Makro'!$A:$K,11,FALSE),0)</f>
        <v>0</v>
      </c>
      <c r="AR701" s="47">
        <v>0</v>
      </c>
      <c r="AS701" s="36">
        <v>0</v>
      </c>
      <c r="AT701" s="50">
        <f t="shared" si="1739"/>
        <v>0</v>
      </c>
      <c r="AU701" s="49">
        <f>_xlfn.IFNA(VLOOKUP($I701,'ประกาศราคาZ-Makro'!$A:$L,12,FALSE),0)</f>
        <v>0</v>
      </c>
      <c r="AV701" s="47">
        <v>21</v>
      </c>
      <c r="AW701" s="36">
        <v>21</v>
      </c>
      <c r="AX701" s="50">
        <f t="shared" si="1752"/>
        <v>0</v>
      </c>
      <c r="AY701" s="49">
        <f>_xlfn.IFNA(VLOOKUP($I701,'ประกาศราคาZ-Makro'!$A:$M,13,FALSE),0)</f>
        <v>0</v>
      </c>
      <c r="AZ701" s="47">
        <v>21</v>
      </c>
      <c r="BA701" s="36">
        <v>21</v>
      </c>
      <c r="BB701" s="50">
        <f t="shared" si="1734"/>
        <v>0</v>
      </c>
      <c r="BC701" s="76"/>
      <c r="BD701" s="2"/>
    </row>
    <row r="702" spans="1:56" x14ac:dyDescent="0.4">
      <c r="A702" s="2" t="s">
        <v>1058</v>
      </c>
      <c r="B702" s="2" t="s">
        <v>1035</v>
      </c>
      <c r="C702" s="2" t="s">
        <v>1049</v>
      </c>
      <c r="D702" s="2" t="s">
        <v>1063</v>
      </c>
      <c r="E702" s="45" t="s">
        <v>1967</v>
      </c>
      <c r="F702" s="46"/>
      <c r="G702" s="42" t="s">
        <v>1968</v>
      </c>
      <c r="H702" s="48" t="s">
        <v>43</v>
      </c>
      <c r="I702" s="35"/>
      <c r="J702" s="56">
        <v>0</v>
      </c>
      <c r="K702" s="49">
        <f>_xlfn.IFNA(VLOOKUP($I702,'ประกาศราคาZ-Makro'!$A:$K,4,FALSE),0)</f>
        <v>0</v>
      </c>
      <c r="L702" s="47">
        <v>1</v>
      </c>
      <c r="M702" s="63">
        <v>1</v>
      </c>
      <c r="N702" s="50">
        <f t="shared" si="1751"/>
        <v>0</v>
      </c>
      <c r="O702" s="49">
        <f>_xlfn.IFNA(VLOOKUP($I702,'ประกาศราคาZ-Makro'!$A:$K,5,FALSE),0)</f>
        <v>0</v>
      </c>
      <c r="P702" s="47">
        <v>1</v>
      </c>
      <c r="Q702" s="63">
        <v>1</v>
      </c>
      <c r="R702" s="50">
        <f t="shared" si="1737"/>
        <v>0</v>
      </c>
      <c r="S702" s="49">
        <f>_xlfn.IFNA(VLOOKUP($I702,'ประกาศราคาZ-Makro'!$A:$K,6,FALSE),0)</f>
        <v>0</v>
      </c>
      <c r="T702" s="47">
        <v>1</v>
      </c>
      <c r="U702" s="63">
        <v>1</v>
      </c>
      <c r="V702" s="50">
        <f t="shared" si="1741"/>
        <v>0</v>
      </c>
      <c r="W702" s="49">
        <f>_xlfn.IFNA(VLOOKUP($I702,'ประกาศราคาZ-Makro'!$A:$K,7,FALSE),0)</f>
        <v>0</v>
      </c>
      <c r="X702" s="47">
        <v>0</v>
      </c>
      <c r="Y702" s="63">
        <v>0</v>
      </c>
      <c r="Z702" s="50">
        <f t="shared" si="1735"/>
        <v>0</v>
      </c>
      <c r="AA702" s="49">
        <f>_xlfn.IFNA(VLOOKUP($I702,'ประกาศราคาZ-Makro'!$A:$K,8,FALSE),0)</f>
        <v>0</v>
      </c>
      <c r="AB702" s="47">
        <v>0</v>
      </c>
      <c r="AC702" s="63">
        <v>0</v>
      </c>
      <c r="AD702" s="50">
        <f t="shared" si="1736"/>
        <v>0</v>
      </c>
      <c r="AE702" s="49">
        <f>_xlfn.IFNA(VLOOKUP($I702,'ประกาศราคาZ-Makro'!$A:$K,9,FALSE),0)</f>
        <v>0</v>
      </c>
      <c r="AF702" s="47">
        <v>0</v>
      </c>
      <c r="AG702" s="63">
        <v>0</v>
      </c>
      <c r="AH702" s="50">
        <f t="shared" si="1738"/>
        <v>0</v>
      </c>
      <c r="AI702" s="49">
        <f>_xlfn.IFNA(VLOOKUP($I702,'ประกาศราคาZ-Makro'!$A:$K,9,FALSE),0)</f>
        <v>0</v>
      </c>
      <c r="AJ702" s="47"/>
      <c r="AK702" s="63"/>
      <c r="AL702" s="50">
        <f t="shared" si="1740"/>
        <v>0</v>
      </c>
      <c r="AM702" s="49">
        <f>_xlfn.IFNA(VLOOKUP($I702,'ประกาศราคาZ-Makro'!$A:$K,10,FALSE),0)</f>
        <v>0</v>
      </c>
      <c r="AN702" s="47">
        <v>0</v>
      </c>
      <c r="AO702" s="36">
        <v>0</v>
      </c>
      <c r="AP702" s="72">
        <f t="shared" si="1750"/>
        <v>0</v>
      </c>
      <c r="AQ702" s="49">
        <f>_xlfn.IFNA(VLOOKUP($I702,'ประกาศราคาZ-Makro'!$A:$K,11,FALSE),0)</f>
        <v>0</v>
      </c>
      <c r="AR702" s="47">
        <v>0</v>
      </c>
      <c r="AS702" s="63">
        <v>0</v>
      </c>
      <c r="AT702" s="50">
        <f t="shared" si="1739"/>
        <v>0</v>
      </c>
      <c r="AU702" s="49">
        <f>_xlfn.IFNA(VLOOKUP($I702,'ประกาศราคาZ-Makro'!$A:$L,12,FALSE),0)</f>
        <v>0</v>
      </c>
      <c r="AV702" s="47">
        <v>1</v>
      </c>
      <c r="AW702" s="63">
        <v>1</v>
      </c>
      <c r="AX702" s="50">
        <f t="shared" si="1752"/>
        <v>0</v>
      </c>
      <c r="AY702" s="49">
        <f>_xlfn.IFNA(VLOOKUP($I702,'ประกาศราคาZ-Makro'!$A:$M,13,FALSE),0)</f>
        <v>0</v>
      </c>
      <c r="AZ702" s="47">
        <v>1</v>
      </c>
      <c r="BA702" s="63">
        <v>1</v>
      </c>
      <c r="BB702" s="50">
        <f t="shared" si="1734"/>
        <v>0</v>
      </c>
      <c r="BC702" s="76"/>
      <c r="BD702" s="2"/>
    </row>
    <row r="703" spans="1:56" x14ac:dyDescent="0.4">
      <c r="A703" s="2" t="s">
        <v>1058</v>
      </c>
      <c r="B703" s="2" t="s">
        <v>1035</v>
      </c>
      <c r="C703" s="2" t="s">
        <v>1049</v>
      </c>
      <c r="D703" s="2" t="s">
        <v>1050</v>
      </c>
      <c r="E703" s="45" t="s">
        <v>684</v>
      </c>
      <c r="F703" s="46"/>
      <c r="G703" s="42" t="s">
        <v>685</v>
      </c>
      <c r="H703" s="48" t="s">
        <v>43</v>
      </c>
      <c r="I703" s="35"/>
      <c r="J703" s="56">
        <v>0</v>
      </c>
      <c r="K703" s="49">
        <f>_xlfn.IFNA(VLOOKUP($I703,'ประกาศราคาZ-Makro'!$A:$K,4,FALSE),0)</f>
        <v>0</v>
      </c>
      <c r="L703" s="47">
        <v>40</v>
      </c>
      <c r="M703" s="36">
        <v>40</v>
      </c>
      <c r="N703" s="50">
        <f t="shared" si="1751"/>
        <v>0</v>
      </c>
      <c r="O703" s="49">
        <f>_xlfn.IFNA(VLOOKUP($I703,'ประกาศราคาZ-Makro'!$A:$K,5,FALSE),0)</f>
        <v>0</v>
      </c>
      <c r="P703" s="47">
        <v>40</v>
      </c>
      <c r="Q703" s="36">
        <v>40</v>
      </c>
      <c r="R703" s="50">
        <f t="shared" si="1737"/>
        <v>0</v>
      </c>
      <c r="S703" s="49">
        <f>_xlfn.IFNA(VLOOKUP($I703,'ประกาศราคาZ-Makro'!$A:$K,6,FALSE),0)</f>
        <v>0</v>
      </c>
      <c r="T703" s="47">
        <v>40</v>
      </c>
      <c r="U703" s="36">
        <v>40</v>
      </c>
      <c r="V703" s="50">
        <f t="shared" si="1741"/>
        <v>0</v>
      </c>
      <c r="W703" s="49">
        <f>_xlfn.IFNA(VLOOKUP($I703,'ประกาศราคาZ-Makro'!$A:$K,7,FALSE),0)</f>
        <v>0</v>
      </c>
      <c r="X703" s="47">
        <v>40</v>
      </c>
      <c r="Y703" s="36">
        <v>43</v>
      </c>
      <c r="Z703" s="50">
        <f t="shared" si="1735"/>
        <v>3</v>
      </c>
      <c r="AA703" s="49">
        <f>_xlfn.IFNA(VLOOKUP($I703,'ประกาศราคาZ-Makro'!$A:$K,8,FALSE),0)</f>
        <v>0</v>
      </c>
      <c r="AB703" s="47">
        <v>40</v>
      </c>
      <c r="AC703" s="36">
        <v>43</v>
      </c>
      <c r="AD703" s="50">
        <f t="shared" si="1736"/>
        <v>3</v>
      </c>
      <c r="AE703" s="49">
        <f>_xlfn.IFNA(VLOOKUP($I703,'ประกาศราคาZ-Makro'!$A:$K,9,FALSE),0)</f>
        <v>0</v>
      </c>
      <c r="AF703" s="47">
        <v>0</v>
      </c>
      <c r="AG703" s="36">
        <v>0</v>
      </c>
      <c r="AH703" s="50">
        <f t="shared" si="1738"/>
        <v>0</v>
      </c>
      <c r="AI703" s="49">
        <f>_xlfn.IFNA(VLOOKUP($I703,'ประกาศราคาZ-Makro'!$A:$K,9,FALSE),0)</f>
        <v>0</v>
      </c>
      <c r="AJ703" s="47"/>
      <c r="AK703" s="36"/>
      <c r="AL703" s="50">
        <f t="shared" si="1740"/>
        <v>0</v>
      </c>
      <c r="AM703" s="49">
        <f>_xlfn.IFNA(VLOOKUP($I703,'ประกาศราคาZ-Makro'!$A:$K,10,FALSE),0)</f>
        <v>0</v>
      </c>
      <c r="AN703" s="47">
        <v>26</v>
      </c>
      <c r="AO703" s="36">
        <v>26</v>
      </c>
      <c r="AP703" s="72">
        <f t="shared" si="1750"/>
        <v>0</v>
      </c>
      <c r="AQ703" s="49">
        <f>_xlfn.IFNA(VLOOKUP($I703,'ประกาศราคาZ-Makro'!$A:$K,11,FALSE),0)</f>
        <v>0</v>
      </c>
      <c r="AR703" s="47">
        <v>0</v>
      </c>
      <c r="AS703" s="36">
        <v>0</v>
      </c>
      <c r="AT703" s="50">
        <f t="shared" si="1739"/>
        <v>0</v>
      </c>
      <c r="AU703" s="49">
        <f>_xlfn.IFNA(VLOOKUP($I703,'ประกาศราคาZ-Makro'!$A:$L,12,FALSE),0)</f>
        <v>0</v>
      </c>
      <c r="AV703" s="47">
        <v>40</v>
      </c>
      <c r="AW703" s="36">
        <v>40</v>
      </c>
      <c r="AX703" s="50">
        <f t="shared" si="1752"/>
        <v>0</v>
      </c>
      <c r="AY703" s="49">
        <f>_xlfn.IFNA(VLOOKUP($I703,'ประกาศราคาZ-Makro'!$A:$M,13,FALSE),0)</f>
        <v>0</v>
      </c>
      <c r="AZ703" s="47">
        <v>40</v>
      </c>
      <c r="BA703" s="36">
        <v>40</v>
      </c>
      <c r="BB703" s="50">
        <f t="shared" si="1734"/>
        <v>0</v>
      </c>
      <c r="BC703" s="76"/>
      <c r="BD703" s="2"/>
    </row>
    <row r="704" spans="1:56" x14ac:dyDescent="0.4">
      <c r="A704" s="2" t="s">
        <v>1058</v>
      </c>
      <c r="B704" s="2" t="s">
        <v>1035</v>
      </c>
      <c r="C704" s="2" t="s">
        <v>1049</v>
      </c>
      <c r="D704" s="2" t="s">
        <v>1050</v>
      </c>
      <c r="E704" s="45" t="s">
        <v>1786</v>
      </c>
      <c r="F704" s="46"/>
      <c r="G704" s="42" t="s">
        <v>1785</v>
      </c>
      <c r="H704" s="48" t="s">
        <v>43</v>
      </c>
      <c r="I704" s="35"/>
      <c r="J704" s="56">
        <v>0</v>
      </c>
      <c r="K704" s="49">
        <f>_xlfn.IFNA(VLOOKUP($I704,'ประกาศราคาZ-Makro'!$A:$K,4,FALSE),0)</f>
        <v>0</v>
      </c>
      <c r="L704" s="47">
        <v>38</v>
      </c>
      <c r="M704" s="36">
        <v>38</v>
      </c>
      <c r="N704" s="50">
        <f t="shared" ref="N704" si="1781">IFERROR(IF(M704=0,0,M704-L704),0)</f>
        <v>0</v>
      </c>
      <c r="O704" s="49">
        <f>_xlfn.IFNA(VLOOKUP($I704,'ประกาศราคาZ-Makro'!$A:$K,5,FALSE),0)</f>
        <v>0</v>
      </c>
      <c r="P704" s="47">
        <v>38</v>
      </c>
      <c r="Q704" s="36">
        <v>38</v>
      </c>
      <c r="R704" s="50">
        <f t="shared" ref="R704" si="1782">IFERROR(IF(Q704=0,0,Q704-P704),0)</f>
        <v>0</v>
      </c>
      <c r="S704" s="49">
        <f>_xlfn.IFNA(VLOOKUP($I704,'ประกาศราคาZ-Makro'!$A:$K,6,FALSE),0)</f>
        <v>0</v>
      </c>
      <c r="T704" s="47">
        <v>38</v>
      </c>
      <c r="U704" s="36">
        <v>38</v>
      </c>
      <c r="V704" s="50">
        <f t="shared" ref="V704" si="1783">IFERROR(IF(U704=0,0,U704-T704),0)</f>
        <v>0</v>
      </c>
      <c r="W704" s="49">
        <f>_xlfn.IFNA(VLOOKUP($I704,'ประกาศราคาZ-Makro'!$A:$K,7,FALSE),0)</f>
        <v>0</v>
      </c>
      <c r="X704" s="47">
        <v>0</v>
      </c>
      <c r="Y704" s="36">
        <v>0</v>
      </c>
      <c r="Z704" s="50">
        <f t="shared" ref="Z704" si="1784">IFERROR(IF(Y704=0,0,Y704-X704),0)</f>
        <v>0</v>
      </c>
      <c r="AA704" s="49">
        <f>_xlfn.IFNA(VLOOKUP($I704,'ประกาศราคาZ-Makro'!$A:$K,8,FALSE),0)</f>
        <v>0</v>
      </c>
      <c r="AB704" s="47">
        <v>0</v>
      </c>
      <c r="AC704" s="36">
        <v>0</v>
      </c>
      <c r="AD704" s="50">
        <f t="shared" ref="AD704" si="1785">IFERROR(IF(AC704=0,0,AC704-AB704),0)</f>
        <v>0</v>
      </c>
      <c r="AE704" s="49">
        <f>_xlfn.IFNA(VLOOKUP($I704,'ประกาศราคาZ-Makro'!$A:$K,9,FALSE),0)</f>
        <v>0</v>
      </c>
      <c r="AF704" s="47">
        <v>0</v>
      </c>
      <c r="AG704" s="36">
        <v>0</v>
      </c>
      <c r="AH704" s="50">
        <f t="shared" ref="AH704" si="1786">IFERROR(IF(AG704=0,0,AG704-AF704),0)</f>
        <v>0</v>
      </c>
      <c r="AI704" s="49">
        <f>_xlfn.IFNA(VLOOKUP($I704,'ประกาศราคาZ-Makro'!$A:$K,9,FALSE),0)</f>
        <v>0</v>
      </c>
      <c r="AJ704" s="47"/>
      <c r="AK704" s="36"/>
      <c r="AL704" s="50">
        <f t="shared" si="1740"/>
        <v>0</v>
      </c>
      <c r="AM704" s="49">
        <f>_xlfn.IFNA(VLOOKUP($I704,'ประกาศราคาZ-Makro'!$A:$K,10,FALSE),0)</f>
        <v>0</v>
      </c>
      <c r="AN704" s="47">
        <v>0</v>
      </c>
      <c r="AO704" s="36">
        <v>0</v>
      </c>
      <c r="AP704" s="72">
        <f t="shared" ref="AP704" si="1787">IFERROR(IF(AO704=0,0,AO704-AN704),0)</f>
        <v>0</v>
      </c>
      <c r="AQ704" s="49">
        <f>_xlfn.IFNA(VLOOKUP($I704,'ประกาศราคาZ-Makro'!$A:$K,11,FALSE),0)</f>
        <v>0</v>
      </c>
      <c r="AR704" s="47">
        <v>0</v>
      </c>
      <c r="AS704" s="36">
        <v>0</v>
      </c>
      <c r="AT704" s="50">
        <f t="shared" ref="AT704" si="1788">IFERROR(IF(AS704=0,0,AS704-AR704),0)</f>
        <v>0</v>
      </c>
      <c r="AU704" s="49">
        <f>_xlfn.IFNA(VLOOKUP($I704,'ประกาศราคาZ-Makro'!$A:$L,12,FALSE),0)</f>
        <v>0</v>
      </c>
      <c r="AV704" s="47">
        <v>38</v>
      </c>
      <c r="AW704" s="36">
        <v>38</v>
      </c>
      <c r="AX704" s="50">
        <f t="shared" ref="AX704" si="1789">IFERROR(IF(AW704=0,0,AW704-AV704),0)</f>
        <v>0</v>
      </c>
      <c r="AY704" s="49">
        <f>_xlfn.IFNA(VLOOKUP($I704,'ประกาศราคาZ-Makro'!$A:$M,13,FALSE),0)</f>
        <v>0</v>
      </c>
      <c r="AZ704" s="47">
        <v>38</v>
      </c>
      <c r="BA704" s="36">
        <v>38</v>
      </c>
      <c r="BB704" s="50">
        <f t="shared" ref="BB704" si="1790">IFERROR(IF(BA704=0,0,BA704-AZ704),0)</f>
        <v>0</v>
      </c>
      <c r="BC704" s="76"/>
      <c r="BD704" s="2"/>
    </row>
    <row r="705" spans="1:58" x14ac:dyDescent="0.4">
      <c r="A705" s="2" t="s">
        <v>1058</v>
      </c>
      <c r="B705" s="2" t="s">
        <v>1035</v>
      </c>
      <c r="C705" s="2" t="s">
        <v>1049</v>
      </c>
      <c r="D705" s="2" t="s">
        <v>1050</v>
      </c>
      <c r="E705" s="45" t="s">
        <v>630</v>
      </c>
      <c r="F705" s="46"/>
      <c r="G705" s="42" t="s">
        <v>631</v>
      </c>
      <c r="H705" s="48" t="s">
        <v>43</v>
      </c>
      <c r="I705" s="35"/>
      <c r="J705" s="56">
        <v>0</v>
      </c>
      <c r="K705" s="49">
        <f>_xlfn.IFNA(VLOOKUP($I705,'ประกาศราคาZ-Makro'!$A:$K,4,FALSE),0)</f>
        <v>0</v>
      </c>
      <c r="L705" s="47">
        <v>1</v>
      </c>
      <c r="M705" s="36">
        <v>1</v>
      </c>
      <c r="N705" s="50">
        <f t="shared" si="1751"/>
        <v>0</v>
      </c>
      <c r="O705" s="49">
        <f>_xlfn.IFNA(VLOOKUP($I705,'ประกาศราคาZ-Makro'!$A:$K,5,FALSE),0)</f>
        <v>0</v>
      </c>
      <c r="P705" s="47">
        <v>1</v>
      </c>
      <c r="Q705" s="36">
        <v>1</v>
      </c>
      <c r="R705" s="50">
        <f t="shared" si="1737"/>
        <v>0</v>
      </c>
      <c r="S705" s="49">
        <f>_xlfn.IFNA(VLOOKUP($I705,'ประกาศราคาZ-Makro'!$A:$K,6,FALSE),0)</f>
        <v>0</v>
      </c>
      <c r="T705" s="47">
        <v>1</v>
      </c>
      <c r="U705" s="36">
        <v>1</v>
      </c>
      <c r="V705" s="50">
        <f t="shared" si="1741"/>
        <v>0</v>
      </c>
      <c r="W705" s="49">
        <f>_xlfn.IFNA(VLOOKUP($I705,'ประกาศราคาZ-Makro'!$A:$K,7,FALSE),0)</f>
        <v>0</v>
      </c>
      <c r="X705" s="47">
        <v>1</v>
      </c>
      <c r="Y705" s="36">
        <v>0</v>
      </c>
      <c r="Z705" s="50">
        <f t="shared" si="1735"/>
        <v>0</v>
      </c>
      <c r="AA705" s="49">
        <f>_xlfn.IFNA(VLOOKUP($I705,'ประกาศราคาZ-Makro'!$A:$K,8,FALSE),0)</f>
        <v>0</v>
      </c>
      <c r="AB705" s="47">
        <v>1</v>
      </c>
      <c r="AC705" s="36">
        <v>0</v>
      </c>
      <c r="AD705" s="50">
        <f t="shared" si="1736"/>
        <v>0</v>
      </c>
      <c r="AE705" s="49">
        <f>_xlfn.IFNA(VLOOKUP($I705,'ประกาศราคาZ-Makro'!$A:$K,9,FALSE),0)</f>
        <v>0</v>
      </c>
      <c r="AF705" s="47">
        <v>0.75</v>
      </c>
      <c r="AG705" s="36">
        <v>0.75</v>
      </c>
      <c r="AH705" s="72">
        <f t="shared" si="1738"/>
        <v>0</v>
      </c>
      <c r="AI705" s="49">
        <f>_xlfn.IFNA(VLOOKUP($I705,'ประกาศราคาZ-Makro'!$A:$K,9,FALSE),0)</f>
        <v>0</v>
      </c>
      <c r="AJ705" s="47"/>
      <c r="AK705" s="36"/>
      <c r="AL705" s="50">
        <f t="shared" si="1740"/>
        <v>0</v>
      </c>
      <c r="AM705" s="49">
        <f>_xlfn.IFNA(VLOOKUP($I705,'ประกาศราคาZ-Makro'!$A:$K,10,FALSE),0)</f>
        <v>0</v>
      </c>
      <c r="AN705" s="47">
        <v>15</v>
      </c>
      <c r="AO705" s="36">
        <v>15</v>
      </c>
      <c r="AP705" s="72">
        <f t="shared" si="1750"/>
        <v>0</v>
      </c>
      <c r="AQ705" s="49">
        <f>_xlfn.IFNA(VLOOKUP($I705,'ประกาศราคาZ-Makro'!$A:$K,11,FALSE),0)</f>
        <v>0</v>
      </c>
      <c r="AR705" s="47">
        <v>0</v>
      </c>
      <c r="AS705" s="36">
        <v>0</v>
      </c>
      <c r="AT705" s="50">
        <f t="shared" si="1739"/>
        <v>0</v>
      </c>
      <c r="AU705" s="49">
        <f>_xlfn.IFNA(VLOOKUP($I705,'ประกาศราคาZ-Makro'!$A:$L,12,FALSE),0)</f>
        <v>0</v>
      </c>
      <c r="AV705" s="47">
        <v>1</v>
      </c>
      <c r="AW705" s="36">
        <v>1</v>
      </c>
      <c r="AX705" s="50">
        <f t="shared" si="1752"/>
        <v>0</v>
      </c>
      <c r="AY705" s="49">
        <f>_xlfn.IFNA(VLOOKUP($I705,'ประกาศราคาZ-Makro'!$A:$M,13,FALSE),0)</f>
        <v>0</v>
      </c>
      <c r="AZ705" s="47">
        <v>1</v>
      </c>
      <c r="BA705" s="36">
        <v>1</v>
      </c>
      <c r="BB705" s="50">
        <f t="shared" si="1734"/>
        <v>0</v>
      </c>
      <c r="BC705" s="76"/>
      <c r="BD705" s="2"/>
    </row>
    <row r="706" spans="1:58" x14ac:dyDescent="0.4">
      <c r="A706" s="2" t="s">
        <v>1058</v>
      </c>
      <c r="B706" s="2" t="s">
        <v>1035</v>
      </c>
      <c r="C706" s="2" t="s">
        <v>1049</v>
      </c>
      <c r="D706" s="2" t="s">
        <v>1050</v>
      </c>
      <c r="E706" s="45" t="s">
        <v>676</v>
      </c>
      <c r="F706" s="46"/>
      <c r="G706" s="42" t="s">
        <v>677</v>
      </c>
      <c r="H706" s="48" t="s">
        <v>43</v>
      </c>
      <c r="I706" s="35"/>
      <c r="J706" s="56">
        <v>0</v>
      </c>
      <c r="K706" s="49">
        <f>_xlfn.IFNA(VLOOKUP($I706,'ประกาศราคาZ-Makro'!$A:$K,4,FALSE),0)</f>
        <v>0</v>
      </c>
      <c r="L706" s="47">
        <v>0</v>
      </c>
      <c r="M706" s="36">
        <v>0</v>
      </c>
      <c r="N706" s="50">
        <f t="shared" si="1751"/>
        <v>0</v>
      </c>
      <c r="O706" s="49">
        <f>_xlfn.IFNA(VLOOKUP($I706,'ประกาศราคาZ-Makro'!$A:$K,5,FALSE),0)</f>
        <v>0</v>
      </c>
      <c r="P706" s="47">
        <v>0</v>
      </c>
      <c r="Q706" s="36">
        <v>0</v>
      </c>
      <c r="R706" s="50">
        <f t="shared" si="1737"/>
        <v>0</v>
      </c>
      <c r="S706" s="49">
        <f>_xlfn.IFNA(VLOOKUP($I706,'ประกาศราคาZ-Makro'!$A:$K,6,FALSE),0)</f>
        <v>0</v>
      </c>
      <c r="T706" s="47">
        <v>0</v>
      </c>
      <c r="U706" s="36">
        <v>0</v>
      </c>
      <c r="V706" s="50">
        <f t="shared" si="1741"/>
        <v>0</v>
      </c>
      <c r="W706" s="49">
        <f>_xlfn.IFNA(VLOOKUP($I706,'ประกาศราคาZ-Makro'!$A:$K,7,FALSE),0)</f>
        <v>0</v>
      </c>
      <c r="X706" s="47">
        <v>0</v>
      </c>
      <c r="Y706" s="36">
        <v>0</v>
      </c>
      <c r="Z706" s="50">
        <f t="shared" si="1735"/>
        <v>0</v>
      </c>
      <c r="AA706" s="49">
        <f>_xlfn.IFNA(VLOOKUP($I706,'ประกาศราคาZ-Makro'!$A:$K,8,FALSE),0)</f>
        <v>0</v>
      </c>
      <c r="AB706" s="47">
        <v>0</v>
      </c>
      <c r="AC706" s="36">
        <v>0</v>
      </c>
      <c r="AD706" s="50">
        <f t="shared" si="1736"/>
        <v>0</v>
      </c>
      <c r="AE706" s="49">
        <f>_xlfn.IFNA(VLOOKUP($I706,'ประกาศราคาZ-Makro'!$A:$K,9,FALSE),0)</f>
        <v>0</v>
      </c>
      <c r="AF706" s="47">
        <v>42</v>
      </c>
      <c r="AG706" s="36">
        <v>42</v>
      </c>
      <c r="AH706" s="50">
        <f t="shared" si="1738"/>
        <v>0</v>
      </c>
      <c r="AI706" s="49">
        <f>_xlfn.IFNA(VLOOKUP($I706,'ประกาศราคาZ-Makro'!$A:$K,9,FALSE),0)</f>
        <v>0</v>
      </c>
      <c r="AJ706" s="47"/>
      <c r="AK706" s="36"/>
      <c r="AL706" s="50">
        <f t="shared" si="1740"/>
        <v>0</v>
      </c>
      <c r="AM706" s="49">
        <f>_xlfn.IFNA(VLOOKUP($I706,'ประกาศราคาZ-Makro'!$A:$K,10,FALSE),0)</f>
        <v>0</v>
      </c>
      <c r="AN706" s="47">
        <v>84</v>
      </c>
      <c r="AO706" s="36">
        <v>84</v>
      </c>
      <c r="AP706" s="72">
        <f t="shared" si="1750"/>
        <v>0</v>
      </c>
      <c r="AQ706" s="49">
        <f>_xlfn.IFNA(VLOOKUP($I706,'ประกาศราคาZ-Makro'!$A:$K,11,FALSE),0)</f>
        <v>0</v>
      </c>
      <c r="AR706" s="47">
        <v>0</v>
      </c>
      <c r="AS706" s="36">
        <v>0</v>
      </c>
      <c r="AT706" s="50">
        <f t="shared" si="1739"/>
        <v>0</v>
      </c>
      <c r="AU706" s="49">
        <f>_xlfn.IFNA(VLOOKUP($I706,'ประกาศราคาZ-Makro'!$A:$L,12,FALSE),0)</f>
        <v>0</v>
      </c>
      <c r="AV706" s="47">
        <v>0</v>
      </c>
      <c r="AW706" s="36">
        <v>0</v>
      </c>
      <c r="AX706" s="50">
        <f t="shared" si="1752"/>
        <v>0</v>
      </c>
      <c r="AY706" s="49">
        <f>_xlfn.IFNA(VLOOKUP($I706,'ประกาศราคาZ-Makro'!$A:$M,13,FALSE),0)</f>
        <v>0</v>
      </c>
      <c r="AZ706" s="47">
        <v>0</v>
      </c>
      <c r="BA706" s="36">
        <v>0</v>
      </c>
      <c r="BB706" s="50">
        <f t="shared" si="1734"/>
        <v>0</v>
      </c>
      <c r="BC706" s="76"/>
      <c r="BD706" s="2"/>
    </row>
    <row r="707" spans="1:58" x14ac:dyDescent="0.4">
      <c r="A707" s="2" t="s">
        <v>1058</v>
      </c>
      <c r="B707" s="2" t="s">
        <v>1035</v>
      </c>
      <c r="C707" s="2" t="s">
        <v>1049</v>
      </c>
      <c r="D707" s="2" t="s">
        <v>1050</v>
      </c>
      <c r="E707" s="45" t="s">
        <v>764</v>
      </c>
      <c r="F707" s="46"/>
      <c r="G707" s="42" t="s">
        <v>765</v>
      </c>
      <c r="H707" s="48" t="s">
        <v>43</v>
      </c>
      <c r="I707" s="35"/>
      <c r="J707" s="56">
        <v>0</v>
      </c>
      <c r="K707" s="49">
        <f>_xlfn.IFNA(VLOOKUP($I707,'ประกาศราคาZ-Makro'!$A:$K,4,FALSE),0)</f>
        <v>0</v>
      </c>
      <c r="L707" s="47">
        <v>0</v>
      </c>
      <c r="M707" s="63">
        <v>0</v>
      </c>
      <c r="N707" s="50">
        <f t="shared" si="1751"/>
        <v>0</v>
      </c>
      <c r="O707" s="49">
        <f>_xlfn.IFNA(VLOOKUP($I707,'ประกาศราคาZ-Makro'!$A:$K,5,FALSE),0)</f>
        <v>0</v>
      </c>
      <c r="P707" s="47">
        <v>0</v>
      </c>
      <c r="Q707" s="36">
        <v>0</v>
      </c>
      <c r="R707" s="50">
        <f t="shared" si="1737"/>
        <v>0</v>
      </c>
      <c r="S707" s="49">
        <f>_xlfn.IFNA(VLOOKUP($I707,'ประกาศราคาZ-Makro'!$A:$K,6,FALSE),0)</f>
        <v>0</v>
      </c>
      <c r="T707" s="47">
        <v>0</v>
      </c>
      <c r="U707" s="63">
        <v>0</v>
      </c>
      <c r="V707" s="50">
        <f t="shared" si="1741"/>
        <v>0</v>
      </c>
      <c r="W707" s="49">
        <f>_xlfn.IFNA(VLOOKUP($I707,'ประกาศราคาZ-Makro'!$A:$K,7,FALSE),0)</f>
        <v>0</v>
      </c>
      <c r="X707" s="47">
        <v>0</v>
      </c>
      <c r="Y707" s="36">
        <v>0</v>
      </c>
      <c r="Z707" s="50">
        <f t="shared" si="1735"/>
        <v>0</v>
      </c>
      <c r="AA707" s="49">
        <f>_xlfn.IFNA(VLOOKUP($I707,'ประกาศราคาZ-Makro'!$A:$K,8,FALSE),0)</f>
        <v>0</v>
      </c>
      <c r="AB707" s="47">
        <v>0</v>
      </c>
      <c r="AC707" s="36">
        <v>0</v>
      </c>
      <c r="AD707" s="50">
        <f t="shared" si="1736"/>
        <v>0</v>
      </c>
      <c r="AE707" s="49">
        <f>_xlfn.IFNA(VLOOKUP($I707,'ประกาศราคาZ-Makro'!$A:$K,9,FALSE),0)</f>
        <v>0</v>
      </c>
      <c r="AF707" s="47">
        <v>0</v>
      </c>
      <c r="AG707" s="36">
        <v>0</v>
      </c>
      <c r="AH707" s="50">
        <f t="shared" si="1738"/>
        <v>0</v>
      </c>
      <c r="AI707" s="49">
        <f>_xlfn.IFNA(VLOOKUP($I707,'ประกาศราคาZ-Makro'!$A:$K,9,FALSE),0)</f>
        <v>0</v>
      </c>
      <c r="AJ707" s="47"/>
      <c r="AK707" s="36"/>
      <c r="AL707" s="50">
        <f t="shared" si="1740"/>
        <v>0</v>
      </c>
      <c r="AM707" s="49">
        <f>_xlfn.IFNA(VLOOKUP($I707,'ประกาศราคาZ-Makro'!$A:$K,10,FALSE),0)</f>
        <v>0</v>
      </c>
      <c r="AN707" s="47">
        <v>0</v>
      </c>
      <c r="AO707" s="36">
        <v>0</v>
      </c>
      <c r="AP707" s="72">
        <f t="shared" si="1750"/>
        <v>0</v>
      </c>
      <c r="AQ707" s="49">
        <f>_xlfn.IFNA(VLOOKUP($I707,'ประกาศราคาZ-Makro'!$A:$K,11,FALSE),0)</f>
        <v>0</v>
      </c>
      <c r="AR707" s="47">
        <v>0</v>
      </c>
      <c r="AS707" s="36">
        <v>0</v>
      </c>
      <c r="AT707" s="50">
        <f t="shared" si="1739"/>
        <v>0</v>
      </c>
      <c r="AU707" s="49">
        <f>_xlfn.IFNA(VLOOKUP($I707,'ประกาศราคาZ-Makro'!$A:$L,12,FALSE),0)</f>
        <v>0</v>
      </c>
      <c r="AV707" s="47">
        <v>0</v>
      </c>
      <c r="AW707" s="63">
        <v>0</v>
      </c>
      <c r="AX707" s="50">
        <f t="shared" si="1752"/>
        <v>0</v>
      </c>
      <c r="AY707" s="49">
        <f>_xlfn.IFNA(VLOOKUP($I707,'ประกาศราคาZ-Makro'!$A:$M,13,FALSE),0)</f>
        <v>0</v>
      </c>
      <c r="AZ707" s="47">
        <v>0</v>
      </c>
      <c r="BA707" s="63">
        <v>0</v>
      </c>
      <c r="BB707" s="50">
        <f t="shared" si="1734"/>
        <v>0</v>
      </c>
      <c r="BC707" s="76"/>
      <c r="BD707" s="2"/>
    </row>
    <row r="708" spans="1:58" x14ac:dyDescent="0.4">
      <c r="A708" s="2" t="s">
        <v>1058</v>
      </c>
      <c r="B708" s="2" t="s">
        <v>1035</v>
      </c>
      <c r="C708" s="2" t="s">
        <v>1049</v>
      </c>
      <c r="D708" s="2" t="s">
        <v>1050</v>
      </c>
      <c r="E708" s="45" t="s">
        <v>682</v>
      </c>
      <c r="F708" s="46"/>
      <c r="G708" s="42" t="s">
        <v>683</v>
      </c>
      <c r="H708" s="48" t="s">
        <v>43</v>
      </c>
      <c r="I708" s="35"/>
      <c r="J708" s="56">
        <v>0</v>
      </c>
      <c r="K708" s="49">
        <f>_xlfn.IFNA(VLOOKUP($I708,'ประกาศราคาZ-Makro'!$A:$K,4,FALSE),0)</f>
        <v>0</v>
      </c>
      <c r="L708" s="47">
        <v>0</v>
      </c>
      <c r="M708" s="36">
        <v>0</v>
      </c>
      <c r="N708" s="50">
        <f t="shared" si="1751"/>
        <v>0</v>
      </c>
      <c r="O708" s="49">
        <f>_xlfn.IFNA(VLOOKUP($I708,'ประกาศราคาZ-Makro'!$A:$K,5,FALSE),0)</f>
        <v>0</v>
      </c>
      <c r="P708" s="47">
        <v>0</v>
      </c>
      <c r="Q708" s="36">
        <v>0</v>
      </c>
      <c r="R708" s="50">
        <f t="shared" si="1737"/>
        <v>0</v>
      </c>
      <c r="S708" s="49">
        <f>_xlfn.IFNA(VLOOKUP($I708,'ประกาศราคาZ-Makro'!$A:$K,6,FALSE),0)</f>
        <v>0</v>
      </c>
      <c r="T708" s="47">
        <v>0</v>
      </c>
      <c r="U708" s="36">
        <v>0</v>
      </c>
      <c r="V708" s="50">
        <f t="shared" si="1741"/>
        <v>0</v>
      </c>
      <c r="W708" s="49">
        <f>_xlfn.IFNA(VLOOKUP($I708,'ประกาศราคาZ-Makro'!$A:$K,7,FALSE),0)</f>
        <v>0</v>
      </c>
      <c r="X708" s="47">
        <v>0</v>
      </c>
      <c r="Y708" s="36">
        <v>0</v>
      </c>
      <c r="Z708" s="50">
        <f t="shared" si="1735"/>
        <v>0</v>
      </c>
      <c r="AA708" s="49">
        <f>_xlfn.IFNA(VLOOKUP($I708,'ประกาศราคาZ-Makro'!$A:$K,8,FALSE),0)</f>
        <v>0</v>
      </c>
      <c r="AB708" s="47">
        <v>0</v>
      </c>
      <c r="AC708" s="36">
        <v>0</v>
      </c>
      <c r="AD708" s="50">
        <f t="shared" si="1736"/>
        <v>0</v>
      </c>
      <c r="AE708" s="49">
        <f>_xlfn.IFNA(VLOOKUP($I708,'ประกาศราคาZ-Makro'!$A:$K,9,FALSE),0)</f>
        <v>0</v>
      </c>
      <c r="AF708" s="47">
        <v>33</v>
      </c>
      <c r="AG708" s="36">
        <v>33</v>
      </c>
      <c r="AH708" s="50">
        <f t="shared" si="1738"/>
        <v>0</v>
      </c>
      <c r="AI708" s="49">
        <f>_xlfn.IFNA(VLOOKUP($I708,'ประกาศราคาZ-Makro'!$A:$K,9,FALSE),0)</f>
        <v>0</v>
      </c>
      <c r="AJ708" s="47"/>
      <c r="AK708" s="36"/>
      <c r="AL708" s="50">
        <f t="shared" si="1740"/>
        <v>0</v>
      </c>
      <c r="AM708" s="49">
        <f>_xlfn.IFNA(VLOOKUP($I708,'ประกาศราคาZ-Makro'!$A:$K,10,FALSE),0)</f>
        <v>0</v>
      </c>
      <c r="AN708" s="47">
        <v>42</v>
      </c>
      <c r="AO708" s="36">
        <v>42</v>
      </c>
      <c r="AP708" s="72">
        <f t="shared" si="1750"/>
        <v>0</v>
      </c>
      <c r="AQ708" s="49">
        <f>_xlfn.IFNA(VLOOKUP($I708,'ประกาศราคาZ-Makro'!$A:$K,11,FALSE),0)</f>
        <v>0</v>
      </c>
      <c r="AR708" s="47">
        <v>0</v>
      </c>
      <c r="AS708" s="36">
        <v>0</v>
      </c>
      <c r="AT708" s="50">
        <f t="shared" si="1739"/>
        <v>0</v>
      </c>
      <c r="AU708" s="49">
        <f>_xlfn.IFNA(VLOOKUP($I708,'ประกาศราคาZ-Makro'!$A:$L,12,FALSE),0)</f>
        <v>0</v>
      </c>
      <c r="AV708" s="47">
        <v>0</v>
      </c>
      <c r="AW708" s="36">
        <v>0</v>
      </c>
      <c r="AX708" s="50">
        <f t="shared" si="1752"/>
        <v>0</v>
      </c>
      <c r="AY708" s="49">
        <f>_xlfn.IFNA(VLOOKUP($I708,'ประกาศราคาZ-Makro'!$A:$M,13,FALSE),0)</f>
        <v>0</v>
      </c>
      <c r="AZ708" s="47">
        <v>0</v>
      </c>
      <c r="BA708" s="36">
        <v>0</v>
      </c>
      <c r="BB708" s="50">
        <f t="shared" si="1734"/>
        <v>0</v>
      </c>
      <c r="BC708" s="76"/>
      <c r="BD708" s="2"/>
    </row>
    <row r="709" spans="1:58" x14ac:dyDescent="0.4">
      <c r="A709" s="2" t="s">
        <v>1058</v>
      </c>
      <c r="B709" s="2" t="s">
        <v>1035</v>
      </c>
      <c r="C709" s="2" t="s">
        <v>1049</v>
      </c>
      <c r="D709" s="2" t="s">
        <v>1050</v>
      </c>
      <c r="E709" s="45" t="s">
        <v>740</v>
      </c>
      <c r="F709" s="46"/>
      <c r="G709" s="42" t="s">
        <v>741</v>
      </c>
      <c r="H709" s="48" t="s">
        <v>43</v>
      </c>
      <c r="I709" s="35"/>
      <c r="J709" s="56">
        <v>0</v>
      </c>
      <c r="K709" s="49">
        <f>_xlfn.IFNA(VLOOKUP($I709,'ประกาศราคาZ-Makro'!$A:$K,4,FALSE),0)</f>
        <v>0</v>
      </c>
      <c r="L709" s="47">
        <v>0</v>
      </c>
      <c r="M709" s="36">
        <v>0</v>
      </c>
      <c r="N709" s="50">
        <f t="shared" si="1751"/>
        <v>0</v>
      </c>
      <c r="O709" s="49">
        <f>_xlfn.IFNA(VLOOKUP($I709,'ประกาศราคาZ-Makro'!$A:$K,5,FALSE),0)</f>
        <v>0</v>
      </c>
      <c r="P709" s="47">
        <v>0</v>
      </c>
      <c r="Q709" s="36">
        <v>0</v>
      </c>
      <c r="R709" s="50">
        <f t="shared" si="1737"/>
        <v>0</v>
      </c>
      <c r="S709" s="49">
        <f>_xlfn.IFNA(VLOOKUP($I709,'ประกาศราคาZ-Makro'!$A:$K,6,FALSE),0)</f>
        <v>0</v>
      </c>
      <c r="T709" s="47">
        <v>0</v>
      </c>
      <c r="U709" s="36">
        <v>0</v>
      </c>
      <c r="V709" s="50">
        <f t="shared" si="1741"/>
        <v>0</v>
      </c>
      <c r="W709" s="49">
        <f>_xlfn.IFNA(VLOOKUP($I709,'ประกาศราคาZ-Makro'!$A:$K,7,FALSE),0)</f>
        <v>0</v>
      </c>
      <c r="X709" s="47">
        <v>0</v>
      </c>
      <c r="Y709" s="36">
        <v>0</v>
      </c>
      <c r="Z709" s="50">
        <f t="shared" si="1735"/>
        <v>0</v>
      </c>
      <c r="AA709" s="49">
        <f>_xlfn.IFNA(VLOOKUP($I709,'ประกาศราคาZ-Makro'!$A:$K,8,FALSE),0)</f>
        <v>0</v>
      </c>
      <c r="AB709" s="47">
        <v>0</v>
      </c>
      <c r="AC709" s="36">
        <v>0</v>
      </c>
      <c r="AD709" s="50">
        <f t="shared" si="1736"/>
        <v>0</v>
      </c>
      <c r="AE709" s="49">
        <f>_xlfn.IFNA(VLOOKUP($I709,'ประกาศราคาZ-Makro'!$A:$K,9,FALSE),0)</f>
        <v>0</v>
      </c>
      <c r="AF709" s="47">
        <v>0</v>
      </c>
      <c r="AG709" s="36">
        <v>0</v>
      </c>
      <c r="AH709" s="50">
        <f t="shared" si="1738"/>
        <v>0</v>
      </c>
      <c r="AI709" s="49">
        <f>_xlfn.IFNA(VLOOKUP($I709,'ประกาศราคาZ-Makro'!$A:$K,9,FALSE),0)</f>
        <v>0</v>
      </c>
      <c r="AJ709" s="47"/>
      <c r="AK709" s="36"/>
      <c r="AL709" s="50">
        <f t="shared" si="1740"/>
        <v>0</v>
      </c>
      <c r="AM709" s="49">
        <f>_xlfn.IFNA(VLOOKUP($I709,'ประกาศราคาZ-Makro'!$A:$K,10,FALSE),0)</f>
        <v>0</v>
      </c>
      <c r="AN709" s="47">
        <v>0</v>
      </c>
      <c r="AO709" s="36">
        <v>0</v>
      </c>
      <c r="AP709" s="72">
        <f t="shared" si="1750"/>
        <v>0</v>
      </c>
      <c r="AQ709" s="49">
        <f>_xlfn.IFNA(VLOOKUP($I709,'ประกาศราคาZ-Makro'!$A:$K,11,FALSE),0)</f>
        <v>0</v>
      </c>
      <c r="AR709" s="47">
        <v>0</v>
      </c>
      <c r="AS709" s="36">
        <v>0</v>
      </c>
      <c r="AT709" s="50">
        <f t="shared" si="1739"/>
        <v>0</v>
      </c>
      <c r="AU709" s="49">
        <f>_xlfn.IFNA(VLOOKUP($I709,'ประกาศราคาZ-Makro'!$A:$L,12,FALSE),0)</f>
        <v>0</v>
      </c>
      <c r="AV709" s="47">
        <v>0</v>
      </c>
      <c r="AW709" s="36">
        <v>0</v>
      </c>
      <c r="AX709" s="50">
        <f t="shared" si="1752"/>
        <v>0</v>
      </c>
      <c r="AY709" s="49">
        <f>_xlfn.IFNA(VLOOKUP($I709,'ประกาศราคาZ-Makro'!$A:$M,13,FALSE),0)</f>
        <v>0</v>
      </c>
      <c r="AZ709" s="47">
        <v>0</v>
      </c>
      <c r="BA709" s="36">
        <v>0</v>
      </c>
      <c r="BB709" s="50">
        <f t="shared" si="1734"/>
        <v>0</v>
      </c>
      <c r="BC709" s="76"/>
      <c r="BD709" s="2"/>
    </row>
    <row r="710" spans="1:58" x14ac:dyDescent="0.4">
      <c r="A710" s="2" t="s">
        <v>1058</v>
      </c>
      <c r="B710" s="2" t="s">
        <v>1035</v>
      </c>
      <c r="C710" s="2" t="s">
        <v>1049</v>
      </c>
      <c r="D710" s="2" t="s">
        <v>1050</v>
      </c>
      <c r="E710" s="45" t="s">
        <v>882</v>
      </c>
      <c r="F710" s="46"/>
      <c r="G710" s="42" t="s">
        <v>883</v>
      </c>
      <c r="H710" s="48" t="s">
        <v>43</v>
      </c>
      <c r="I710" s="35"/>
      <c r="J710" s="56">
        <v>0</v>
      </c>
      <c r="K710" s="49">
        <f>_xlfn.IFNA(VLOOKUP($I710,'ประกาศราคาZ-Makro'!$A:$K,4,FALSE),0)</f>
        <v>0</v>
      </c>
      <c r="L710" s="47">
        <v>0</v>
      </c>
      <c r="M710" s="36">
        <v>0</v>
      </c>
      <c r="N710" s="50">
        <f t="shared" si="1751"/>
        <v>0</v>
      </c>
      <c r="O710" s="49">
        <f>_xlfn.IFNA(VLOOKUP($I710,'ประกาศราคาZ-Makro'!$A:$K,5,FALSE),0)</f>
        <v>0</v>
      </c>
      <c r="P710" s="47">
        <v>0</v>
      </c>
      <c r="Q710" s="36">
        <v>0</v>
      </c>
      <c r="R710" s="50">
        <f t="shared" si="1737"/>
        <v>0</v>
      </c>
      <c r="S710" s="49">
        <f>_xlfn.IFNA(VLOOKUP($I710,'ประกาศราคาZ-Makro'!$A:$K,6,FALSE),0)</f>
        <v>0</v>
      </c>
      <c r="T710" s="47">
        <v>0</v>
      </c>
      <c r="U710" s="36">
        <v>0</v>
      </c>
      <c r="V710" s="50">
        <f t="shared" si="1741"/>
        <v>0</v>
      </c>
      <c r="W710" s="49">
        <f>_xlfn.IFNA(VLOOKUP($I710,'ประกาศราคาZ-Makro'!$A:$K,7,FALSE),0)</f>
        <v>0</v>
      </c>
      <c r="X710" s="47">
        <v>0</v>
      </c>
      <c r="Y710" s="36">
        <v>0</v>
      </c>
      <c r="Z710" s="50">
        <f t="shared" si="1735"/>
        <v>0</v>
      </c>
      <c r="AA710" s="49">
        <f>_xlfn.IFNA(VLOOKUP($I710,'ประกาศราคาZ-Makro'!$A:$K,8,FALSE),0)</f>
        <v>0</v>
      </c>
      <c r="AB710" s="47">
        <v>0</v>
      </c>
      <c r="AC710" s="36">
        <v>0</v>
      </c>
      <c r="AD710" s="50">
        <f t="shared" si="1736"/>
        <v>0</v>
      </c>
      <c r="AE710" s="49">
        <f>_xlfn.IFNA(VLOOKUP($I710,'ประกาศราคาZ-Makro'!$A:$K,9,FALSE),0)</f>
        <v>0</v>
      </c>
      <c r="AF710" s="47">
        <v>0</v>
      </c>
      <c r="AG710" s="36">
        <v>0</v>
      </c>
      <c r="AH710" s="50">
        <f t="shared" si="1738"/>
        <v>0</v>
      </c>
      <c r="AI710" s="49">
        <f>_xlfn.IFNA(VLOOKUP($I710,'ประกาศราคาZ-Makro'!$A:$K,9,FALSE),0)</f>
        <v>0</v>
      </c>
      <c r="AJ710" s="47"/>
      <c r="AK710" s="36"/>
      <c r="AL710" s="50">
        <f t="shared" si="1740"/>
        <v>0</v>
      </c>
      <c r="AM710" s="49">
        <f>_xlfn.IFNA(VLOOKUP($I710,'ประกาศราคาZ-Makro'!$A:$K,10,FALSE),0)</f>
        <v>0</v>
      </c>
      <c r="AN710" s="47">
        <v>0</v>
      </c>
      <c r="AO710" s="36">
        <v>0</v>
      </c>
      <c r="AP710" s="72">
        <f t="shared" si="1750"/>
        <v>0</v>
      </c>
      <c r="AQ710" s="49">
        <f>_xlfn.IFNA(VLOOKUP($I710,'ประกาศราคาZ-Makro'!$A:$K,11,FALSE),0)</f>
        <v>0</v>
      </c>
      <c r="AR710" s="47">
        <v>0</v>
      </c>
      <c r="AS710" s="36">
        <v>0</v>
      </c>
      <c r="AT710" s="50">
        <f t="shared" si="1739"/>
        <v>0</v>
      </c>
      <c r="AU710" s="49">
        <f>_xlfn.IFNA(VLOOKUP($I710,'ประกาศราคาZ-Makro'!$A:$L,12,FALSE),0)</f>
        <v>0</v>
      </c>
      <c r="AV710" s="47">
        <v>0</v>
      </c>
      <c r="AW710" s="36">
        <v>0</v>
      </c>
      <c r="AX710" s="50">
        <f t="shared" si="1752"/>
        <v>0</v>
      </c>
      <c r="AY710" s="49">
        <f>_xlfn.IFNA(VLOOKUP($I710,'ประกาศราคาZ-Makro'!$A:$M,13,FALSE),0)</f>
        <v>0</v>
      </c>
      <c r="AZ710" s="47">
        <v>0</v>
      </c>
      <c r="BA710" s="36">
        <v>0</v>
      </c>
      <c r="BB710" s="50">
        <f t="shared" si="1734"/>
        <v>0</v>
      </c>
      <c r="BC710" s="76"/>
      <c r="BD710" s="2"/>
    </row>
    <row r="711" spans="1:58" x14ac:dyDescent="0.4">
      <c r="A711" s="2" t="s">
        <v>1058</v>
      </c>
      <c r="B711" s="2" t="s">
        <v>1035</v>
      </c>
      <c r="C711" s="2" t="s">
        <v>1049</v>
      </c>
      <c r="D711" s="2" t="s">
        <v>1050</v>
      </c>
      <c r="E711" s="45" t="s">
        <v>880</v>
      </c>
      <c r="F711" s="46"/>
      <c r="G711" s="42" t="s">
        <v>881</v>
      </c>
      <c r="H711" s="48" t="s">
        <v>43</v>
      </c>
      <c r="I711" s="35"/>
      <c r="J711" s="56">
        <v>0</v>
      </c>
      <c r="K711" s="49">
        <f>_xlfn.IFNA(VLOOKUP($I711,'ประกาศราคาZ-Makro'!$A:$K,4,FALSE),0)</f>
        <v>0</v>
      </c>
      <c r="L711" s="47">
        <v>0</v>
      </c>
      <c r="M711" s="36">
        <v>0</v>
      </c>
      <c r="N711" s="50">
        <f t="shared" si="1751"/>
        <v>0</v>
      </c>
      <c r="O711" s="49">
        <f>_xlfn.IFNA(VLOOKUP($I711,'ประกาศราคาZ-Makro'!$A:$K,5,FALSE),0)</f>
        <v>0</v>
      </c>
      <c r="P711" s="47">
        <v>0</v>
      </c>
      <c r="Q711" s="36">
        <v>0</v>
      </c>
      <c r="R711" s="50">
        <f t="shared" si="1737"/>
        <v>0</v>
      </c>
      <c r="S711" s="49">
        <f>_xlfn.IFNA(VLOOKUP($I711,'ประกาศราคาZ-Makro'!$A:$K,6,FALSE),0)</f>
        <v>0</v>
      </c>
      <c r="T711" s="47">
        <v>0</v>
      </c>
      <c r="U711" s="36">
        <v>0</v>
      </c>
      <c r="V711" s="50">
        <f t="shared" si="1741"/>
        <v>0</v>
      </c>
      <c r="W711" s="49">
        <f>_xlfn.IFNA(VLOOKUP($I711,'ประกาศราคาZ-Makro'!$A:$K,7,FALSE),0)</f>
        <v>0</v>
      </c>
      <c r="X711" s="47">
        <v>0</v>
      </c>
      <c r="Y711" s="36">
        <v>0</v>
      </c>
      <c r="Z711" s="50">
        <f t="shared" si="1735"/>
        <v>0</v>
      </c>
      <c r="AA711" s="49">
        <f>_xlfn.IFNA(VLOOKUP($I711,'ประกาศราคาZ-Makro'!$A:$K,8,FALSE),0)</f>
        <v>0</v>
      </c>
      <c r="AB711" s="47">
        <v>0</v>
      </c>
      <c r="AC711" s="36">
        <v>0</v>
      </c>
      <c r="AD711" s="50">
        <f t="shared" si="1736"/>
        <v>0</v>
      </c>
      <c r="AE711" s="49">
        <f>_xlfn.IFNA(VLOOKUP($I711,'ประกาศราคาZ-Makro'!$A:$K,9,FALSE),0)</f>
        <v>0</v>
      </c>
      <c r="AF711" s="47">
        <v>65</v>
      </c>
      <c r="AG711" s="36">
        <v>65</v>
      </c>
      <c r="AH711" s="50">
        <f t="shared" si="1738"/>
        <v>0</v>
      </c>
      <c r="AI711" s="49">
        <f>_xlfn.IFNA(VLOOKUP($I711,'ประกาศราคาZ-Makro'!$A:$K,9,FALSE),0)</f>
        <v>0</v>
      </c>
      <c r="AJ711" s="47"/>
      <c r="AK711" s="36"/>
      <c r="AL711" s="50">
        <f t="shared" si="1740"/>
        <v>0</v>
      </c>
      <c r="AM711" s="49">
        <f>_xlfn.IFNA(VLOOKUP($I711,'ประกาศราคาZ-Makro'!$A:$K,10,FALSE),0)</f>
        <v>0</v>
      </c>
      <c r="AN711" s="47">
        <v>0</v>
      </c>
      <c r="AO711" s="36">
        <v>0</v>
      </c>
      <c r="AP711" s="72">
        <f t="shared" si="1750"/>
        <v>0</v>
      </c>
      <c r="AQ711" s="49">
        <f>_xlfn.IFNA(VLOOKUP($I711,'ประกาศราคาZ-Makro'!$A:$K,11,FALSE),0)</f>
        <v>0</v>
      </c>
      <c r="AR711" s="47">
        <v>0</v>
      </c>
      <c r="AS711" s="36">
        <v>0</v>
      </c>
      <c r="AT711" s="50">
        <f t="shared" si="1739"/>
        <v>0</v>
      </c>
      <c r="AU711" s="49">
        <f>_xlfn.IFNA(VLOOKUP($I711,'ประกาศราคาZ-Makro'!$A:$L,12,FALSE),0)</f>
        <v>0</v>
      </c>
      <c r="AV711" s="47">
        <v>0</v>
      </c>
      <c r="AW711" s="36">
        <v>0</v>
      </c>
      <c r="AX711" s="50">
        <f t="shared" si="1752"/>
        <v>0</v>
      </c>
      <c r="AY711" s="49">
        <f>_xlfn.IFNA(VLOOKUP($I711,'ประกาศราคาZ-Makro'!$A:$M,13,FALSE),0)</f>
        <v>0</v>
      </c>
      <c r="AZ711" s="47">
        <v>0</v>
      </c>
      <c r="BA711" s="36">
        <v>0</v>
      </c>
      <c r="BB711" s="50">
        <f t="shared" si="1734"/>
        <v>0</v>
      </c>
      <c r="BC711" s="76"/>
      <c r="BD711" s="2"/>
    </row>
    <row r="712" spans="1:58" x14ac:dyDescent="0.4">
      <c r="A712" s="2" t="s">
        <v>1058</v>
      </c>
      <c r="B712" s="2" t="s">
        <v>1035</v>
      </c>
      <c r="C712" s="2" t="s">
        <v>1049</v>
      </c>
      <c r="D712" s="2" t="s">
        <v>1050</v>
      </c>
      <c r="E712" s="45" t="s">
        <v>2009</v>
      </c>
      <c r="F712" s="46"/>
      <c r="G712" s="42" t="s">
        <v>2007</v>
      </c>
      <c r="H712" s="48" t="s">
        <v>43</v>
      </c>
      <c r="I712" s="35"/>
      <c r="J712" s="56">
        <v>0</v>
      </c>
      <c r="K712" s="49">
        <f>_xlfn.IFNA(VLOOKUP($I712,'ประกาศราคาZ-Makro'!$A:$K,4,FALSE),0)</f>
        <v>0</v>
      </c>
      <c r="L712" s="47">
        <v>48</v>
      </c>
      <c r="M712" s="36">
        <v>48</v>
      </c>
      <c r="N712" s="50">
        <f t="shared" ref="N712" si="1791">IFERROR(IF(M712=0,0,M712-L712),0)</f>
        <v>0</v>
      </c>
      <c r="O712" s="49">
        <f>_xlfn.IFNA(VLOOKUP($I712,'ประกาศราคาZ-Makro'!$A:$K,5,FALSE),0)</f>
        <v>0</v>
      </c>
      <c r="P712" s="47">
        <v>48</v>
      </c>
      <c r="Q712" s="36">
        <v>48</v>
      </c>
      <c r="R712" s="50">
        <f t="shared" ref="R712" si="1792">IFERROR(IF(Q712=0,0,Q712-P712),0)</f>
        <v>0</v>
      </c>
      <c r="S712" s="49">
        <f>_xlfn.IFNA(VLOOKUP($I712,'ประกาศราคาZ-Makro'!$A:$K,6,FALSE),0)</f>
        <v>0</v>
      </c>
      <c r="T712" s="47">
        <v>48</v>
      </c>
      <c r="U712" s="36">
        <v>48</v>
      </c>
      <c r="V712" s="50">
        <f t="shared" ref="V712" si="1793">IFERROR(IF(U712=0,0,U712-T712),0)</f>
        <v>0</v>
      </c>
      <c r="W712" s="49">
        <f>_xlfn.IFNA(VLOOKUP($I712,'ประกาศราคาZ-Makro'!$A:$K,7,FALSE),0)</f>
        <v>0</v>
      </c>
      <c r="X712" s="47">
        <v>43</v>
      </c>
      <c r="Y712" s="36">
        <v>0</v>
      </c>
      <c r="Z712" s="50">
        <f t="shared" ref="Z712" si="1794">IFERROR(IF(Y712=0,0,Y712-X712),0)</f>
        <v>0</v>
      </c>
      <c r="AA712" s="49">
        <f>_xlfn.IFNA(VLOOKUP($I712,'ประกาศราคาZ-Makro'!$A:$K,8,FALSE),0)</f>
        <v>0</v>
      </c>
      <c r="AB712" s="47">
        <v>43</v>
      </c>
      <c r="AC712" s="36">
        <v>0</v>
      </c>
      <c r="AD712" s="50">
        <f t="shared" ref="AD712" si="1795">IFERROR(IF(AC712=0,0,AC712-AB712),0)</f>
        <v>0</v>
      </c>
      <c r="AE712" s="49">
        <f>_xlfn.IFNA(VLOOKUP($I712,'ประกาศราคาZ-Makro'!$A:$K,9,FALSE),0)</f>
        <v>0</v>
      </c>
      <c r="AF712" s="47">
        <v>0</v>
      </c>
      <c r="AG712" s="36">
        <v>0</v>
      </c>
      <c r="AH712" s="50">
        <f t="shared" ref="AH712" si="1796">IFERROR(IF(AG712=0,0,AG712-AF712),0)</f>
        <v>0</v>
      </c>
      <c r="AI712" s="49">
        <f>_xlfn.IFNA(VLOOKUP($I712,'ประกาศราคาZ-Makro'!$A:$K,9,FALSE),0)</f>
        <v>0</v>
      </c>
      <c r="AJ712" s="47"/>
      <c r="AK712" s="36"/>
      <c r="AL712" s="50">
        <f t="shared" ref="AL712" si="1797">IFERROR(IF(AK712=0,0,AK712-AJ712),0)</f>
        <v>0</v>
      </c>
      <c r="AM712" s="49">
        <f>_xlfn.IFNA(VLOOKUP($I712,'ประกาศราคาZ-Makro'!$A:$K,10,FALSE),0)</f>
        <v>0</v>
      </c>
      <c r="AN712" s="47">
        <v>0</v>
      </c>
      <c r="AO712" s="36">
        <v>0</v>
      </c>
      <c r="AP712" s="72">
        <f t="shared" ref="AP712" si="1798">IFERROR(IF(AO712=0,0,AO712-AN712),0)</f>
        <v>0</v>
      </c>
      <c r="AQ712" s="49">
        <f>_xlfn.IFNA(VLOOKUP($I712,'ประกาศราคาZ-Makro'!$A:$K,11,FALSE),0)</f>
        <v>0</v>
      </c>
      <c r="AR712" s="47">
        <v>0</v>
      </c>
      <c r="AS712" s="36">
        <v>0</v>
      </c>
      <c r="AT712" s="50">
        <f t="shared" ref="AT712" si="1799">IFERROR(IF(AS712=0,0,AS712-AR712),0)</f>
        <v>0</v>
      </c>
      <c r="AU712" s="49">
        <f>_xlfn.IFNA(VLOOKUP($I712,'ประกาศราคาZ-Makro'!$A:$L,12,FALSE),0)</f>
        <v>0</v>
      </c>
      <c r="AV712" s="47">
        <v>48</v>
      </c>
      <c r="AW712" s="36">
        <v>48</v>
      </c>
      <c r="AX712" s="50">
        <f t="shared" ref="AX712" si="1800">IFERROR(IF(AW712=0,0,AW712-AV712),0)</f>
        <v>0</v>
      </c>
      <c r="AY712" s="49">
        <f>_xlfn.IFNA(VLOOKUP($I712,'ประกาศราคาZ-Makro'!$A:$M,13,FALSE),0)</f>
        <v>0</v>
      </c>
      <c r="AZ712" s="47">
        <v>48</v>
      </c>
      <c r="BA712" s="36">
        <v>48</v>
      </c>
      <c r="BB712" s="50">
        <f t="shared" ref="BB712" si="1801">IFERROR(IF(BA712=0,0,BA712-AZ712),0)</f>
        <v>0</v>
      </c>
      <c r="BC712" s="76"/>
      <c r="BD712" s="2"/>
    </row>
    <row r="713" spans="1:58" x14ac:dyDescent="0.4">
      <c r="A713" s="2" t="s">
        <v>1058</v>
      </c>
      <c r="B713" s="2" t="s">
        <v>1035</v>
      </c>
      <c r="C713" s="2" t="s">
        <v>1049</v>
      </c>
      <c r="D713" s="2" t="s">
        <v>1050</v>
      </c>
      <c r="E713" s="45" t="s">
        <v>2010</v>
      </c>
      <c r="F713" s="46"/>
      <c r="G713" s="42" t="s">
        <v>2008</v>
      </c>
      <c r="H713" s="48" t="s">
        <v>43</v>
      </c>
      <c r="I713" s="35"/>
      <c r="J713" s="56">
        <v>0</v>
      </c>
      <c r="K713" s="49">
        <f>_xlfn.IFNA(VLOOKUP($I713,'ประกาศราคาZ-Makro'!$A:$K,4,FALSE),0)</f>
        <v>0</v>
      </c>
      <c r="L713" s="47">
        <v>33</v>
      </c>
      <c r="M713" s="36">
        <v>33</v>
      </c>
      <c r="N713" s="50">
        <f t="shared" ref="N713" si="1802">IFERROR(IF(M713=0,0,M713-L713),0)</f>
        <v>0</v>
      </c>
      <c r="O713" s="49">
        <f>_xlfn.IFNA(VLOOKUP($I713,'ประกาศราคาZ-Makro'!$A:$K,5,FALSE),0)</f>
        <v>0</v>
      </c>
      <c r="P713" s="47">
        <v>33</v>
      </c>
      <c r="Q713" s="36">
        <v>33</v>
      </c>
      <c r="R713" s="50">
        <f t="shared" ref="R713" si="1803">IFERROR(IF(Q713=0,0,Q713-P713),0)</f>
        <v>0</v>
      </c>
      <c r="S713" s="49">
        <f>_xlfn.IFNA(VLOOKUP($I713,'ประกาศราคาZ-Makro'!$A:$K,6,FALSE),0)</f>
        <v>0</v>
      </c>
      <c r="T713" s="47">
        <v>33</v>
      </c>
      <c r="U713" s="36">
        <v>33</v>
      </c>
      <c r="V713" s="50">
        <f t="shared" ref="V713" si="1804">IFERROR(IF(U713=0,0,U713-T713),0)</f>
        <v>0</v>
      </c>
      <c r="W713" s="49">
        <f>_xlfn.IFNA(VLOOKUP($I713,'ประกาศราคาZ-Makro'!$A:$K,7,FALSE),0)</f>
        <v>0</v>
      </c>
      <c r="X713" s="47">
        <v>0</v>
      </c>
      <c r="Y713" s="36">
        <v>0</v>
      </c>
      <c r="Z713" s="50">
        <f t="shared" ref="Z713" si="1805">IFERROR(IF(Y713=0,0,Y713-X713),0)</f>
        <v>0</v>
      </c>
      <c r="AA713" s="49">
        <f>_xlfn.IFNA(VLOOKUP($I713,'ประกาศราคาZ-Makro'!$A:$K,8,FALSE),0)</f>
        <v>0</v>
      </c>
      <c r="AB713" s="47">
        <v>0</v>
      </c>
      <c r="AC713" s="36">
        <v>0</v>
      </c>
      <c r="AD713" s="50">
        <f t="shared" ref="AD713" si="1806">IFERROR(IF(AC713=0,0,AC713-AB713),0)</f>
        <v>0</v>
      </c>
      <c r="AE713" s="49">
        <f>_xlfn.IFNA(VLOOKUP($I713,'ประกาศราคาZ-Makro'!$A:$K,9,FALSE),0)</f>
        <v>0</v>
      </c>
      <c r="AF713" s="47">
        <v>0</v>
      </c>
      <c r="AG713" s="36">
        <v>0</v>
      </c>
      <c r="AH713" s="50">
        <f t="shared" ref="AH713" si="1807">IFERROR(IF(AG713=0,0,AG713-AF713),0)</f>
        <v>0</v>
      </c>
      <c r="AI713" s="49">
        <f>_xlfn.IFNA(VLOOKUP($I713,'ประกาศราคาZ-Makro'!$A:$K,9,FALSE),0)</f>
        <v>0</v>
      </c>
      <c r="AJ713" s="47"/>
      <c r="AK713" s="36"/>
      <c r="AL713" s="50">
        <f t="shared" ref="AL713" si="1808">IFERROR(IF(AK713=0,0,AK713-AJ713),0)</f>
        <v>0</v>
      </c>
      <c r="AM713" s="49">
        <f>_xlfn.IFNA(VLOOKUP($I713,'ประกาศราคาZ-Makro'!$A:$K,10,FALSE),0)</f>
        <v>0</v>
      </c>
      <c r="AN713" s="47">
        <v>0</v>
      </c>
      <c r="AO713" s="36">
        <v>0</v>
      </c>
      <c r="AP713" s="72">
        <f t="shared" ref="AP713" si="1809">IFERROR(IF(AO713=0,0,AO713-AN713),0)</f>
        <v>0</v>
      </c>
      <c r="AQ713" s="49">
        <f>_xlfn.IFNA(VLOOKUP($I713,'ประกาศราคาZ-Makro'!$A:$K,11,FALSE),0)</f>
        <v>0</v>
      </c>
      <c r="AR713" s="47">
        <v>0</v>
      </c>
      <c r="AS713" s="36">
        <v>0</v>
      </c>
      <c r="AT713" s="50">
        <f t="shared" ref="AT713" si="1810">IFERROR(IF(AS713=0,0,AS713-AR713),0)</f>
        <v>0</v>
      </c>
      <c r="AU713" s="49">
        <f>_xlfn.IFNA(VLOOKUP($I713,'ประกาศราคาZ-Makro'!$A:$L,12,FALSE),0)</f>
        <v>0</v>
      </c>
      <c r="AV713" s="47">
        <v>33</v>
      </c>
      <c r="AW713" s="36">
        <v>33</v>
      </c>
      <c r="AX713" s="50">
        <f t="shared" ref="AX713" si="1811">IFERROR(IF(AW713=0,0,AW713-AV713),0)</f>
        <v>0</v>
      </c>
      <c r="AY713" s="49">
        <f>_xlfn.IFNA(VLOOKUP($I713,'ประกาศราคาZ-Makro'!$A:$M,13,FALSE),0)</f>
        <v>0</v>
      </c>
      <c r="AZ713" s="47">
        <v>33</v>
      </c>
      <c r="BA713" s="36">
        <v>33</v>
      </c>
      <c r="BB713" s="50">
        <f t="shared" ref="BB713" si="1812">IFERROR(IF(BA713=0,0,BA713-AZ713),0)</f>
        <v>0</v>
      </c>
      <c r="BC713" s="76"/>
      <c r="BD713" s="2"/>
    </row>
    <row r="714" spans="1:58" x14ac:dyDescent="0.4">
      <c r="A714" s="2" t="s">
        <v>1038</v>
      </c>
      <c r="B714" s="2" t="s">
        <v>1059</v>
      </c>
      <c r="C714" s="2" t="s">
        <v>1037</v>
      </c>
      <c r="D714" s="2" t="s">
        <v>1036</v>
      </c>
      <c r="E714" s="45" t="s">
        <v>1469</v>
      </c>
      <c r="F714" s="46"/>
      <c r="G714" s="42" t="s">
        <v>1479</v>
      </c>
      <c r="H714" s="48" t="s">
        <v>43</v>
      </c>
      <c r="I714" s="35"/>
      <c r="J714" s="56">
        <v>0</v>
      </c>
      <c r="K714" s="49">
        <f>_xlfn.IFNA(VLOOKUP($I714,'ประกาศราคาZ-Makro'!$A:$K,4,FALSE),0)</f>
        <v>0</v>
      </c>
      <c r="L714" s="47">
        <v>0</v>
      </c>
      <c r="M714" s="36">
        <v>0</v>
      </c>
      <c r="N714" s="50">
        <f>IFERROR(IF(M714=0,0,M714-L714),0)</f>
        <v>0</v>
      </c>
      <c r="O714" s="49">
        <f>_xlfn.IFNA(VLOOKUP($I714,'ประกาศราคาZ-Makro'!$A:$K,5,FALSE),0)</f>
        <v>0</v>
      </c>
      <c r="P714" s="47" t="s">
        <v>1090</v>
      </c>
      <c r="Q714" s="36" t="s">
        <v>1090</v>
      </c>
      <c r="R714" s="50">
        <f>IFERROR(IF(Q714=0,0,Q714-P714),0)</f>
        <v>0</v>
      </c>
      <c r="S714" s="49">
        <f>_xlfn.IFNA(VLOOKUP($I714,'ประกาศราคาZ-Makro'!$A:$K,6,FALSE),0)</f>
        <v>0</v>
      </c>
      <c r="T714" s="47">
        <v>0</v>
      </c>
      <c r="U714" s="36">
        <v>0</v>
      </c>
      <c r="V714" s="50">
        <f>IFERROR(IF(U714=0,0,U714-T714),0)</f>
        <v>0</v>
      </c>
      <c r="W714" s="49">
        <f>_xlfn.IFNA(VLOOKUP($I714,'ประกาศราคาZ-Makro'!$A:$K,7,FALSE),0)</f>
        <v>0</v>
      </c>
      <c r="X714" s="47">
        <v>85</v>
      </c>
      <c r="Y714" s="36">
        <v>85</v>
      </c>
      <c r="Z714" s="50">
        <f>IFERROR(IF(Y714=0,0,Y714-X714),0)</f>
        <v>0</v>
      </c>
      <c r="AA714" s="49">
        <f>_xlfn.IFNA(VLOOKUP($I714,'ประกาศราคาZ-Makro'!$A:$K,8,FALSE),0)</f>
        <v>0</v>
      </c>
      <c r="AB714" s="47">
        <v>85</v>
      </c>
      <c r="AC714" s="36">
        <v>85</v>
      </c>
      <c r="AD714" s="50">
        <f>IFERROR(IF(AC714=0,0,AC714-AB714),0)</f>
        <v>0</v>
      </c>
      <c r="AE714" s="49">
        <f>_xlfn.IFNA(VLOOKUP($I714,'ประกาศราคาZ-Makro'!$A:$K,9,FALSE),0)</f>
        <v>0</v>
      </c>
      <c r="AF714" s="47">
        <v>0</v>
      </c>
      <c r="AG714" s="36">
        <v>0</v>
      </c>
      <c r="AH714" s="50">
        <f>IFERROR(IF(AG714=0,0,AG714-AF714),0)</f>
        <v>0</v>
      </c>
      <c r="AI714" s="49">
        <f>_xlfn.IFNA(VLOOKUP($I714,'ประกาศราคาZ-Makro'!$A:$K,9,FALSE),0)</f>
        <v>0</v>
      </c>
      <c r="AJ714" s="47"/>
      <c r="AK714" s="36"/>
      <c r="AL714" s="50">
        <f>IFERROR(IF(AK714=0,0,AK714-AJ714),0)</f>
        <v>0</v>
      </c>
      <c r="AM714" s="49">
        <f>_xlfn.IFNA(VLOOKUP($I714,'ประกาศราคาZ-Makro'!$A:$K,10,FALSE),0)</f>
        <v>0</v>
      </c>
      <c r="AN714" s="47">
        <v>0</v>
      </c>
      <c r="AO714" s="36">
        <v>0</v>
      </c>
      <c r="AP714" s="72">
        <f t="shared" si="1750"/>
        <v>0</v>
      </c>
      <c r="AQ714" s="49">
        <f>_xlfn.IFNA(VLOOKUP($I714,'ประกาศราคาZ-Makro'!$A:$K,11,FALSE),0)</f>
        <v>0</v>
      </c>
      <c r="AR714" s="47">
        <v>0</v>
      </c>
      <c r="AS714" s="36">
        <v>0</v>
      </c>
      <c r="AT714" s="50">
        <f>IFERROR(IF(AS714=0,0,AS714-AR714),0)</f>
        <v>0</v>
      </c>
      <c r="AU714" s="49">
        <f>_xlfn.IFNA(VLOOKUP($I714,'ประกาศราคาZ-Makro'!$A:$L,12,FALSE),0)</f>
        <v>0</v>
      </c>
      <c r="AV714" s="47">
        <v>0</v>
      </c>
      <c r="AW714" s="36">
        <v>0</v>
      </c>
      <c r="AX714" s="50">
        <f>IFERROR(IF(AW714=0,0,AW714-AV714),0)</f>
        <v>0</v>
      </c>
      <c r="AY714" s="49">
        <f>_xlfn.IFNA(VLOOKUP($I714,'ประกาศราคาZ-Makro'!$A:$M,13,FALSE),0)</f>
        <v>0</v>
      </c>
      <c r="AZ714" s="47">
        <v>0</v>
      </c>
      <c r="BA714" s="36">
        <v>0</v>
      </c>
      <c r="BB714" s="50">
        <f>IFERROR(IF(BA714=0,0,BA714-AZ714),0)</f>
        <v>0</v>
      </c>
      <c r="BC714" s="76"/>
      <c r="BD714" s="2"/>
    </row>
    <row r="715" spans="1:58" x14ac:dyDescent="0.4">
      <c r="A715" s="2" t="s">
        <v>1038</v>
      </c>
      <c r="B715" s="2" t="s">
        <v>1059</v>
      </c>
      <c r="C715" s="2" t="s">
        <v>1037</v>
      </c>
      <c r="D715" s="2" t="s">
        <v>1045</v>
      </c>
      <c r="E715" s="45" t="s">
        <v>1470</v>
      </c>
      <c r="F715" s="46"/>
      <c r="G715" s="42" t="s">
        <v>1480</v>
      </c>
      <c r="H715" s="48" t="s">
        <v>43</v>
      </c>
      <c r="I715" s="35"/>
      <c r="J715" s="56">
        <v>0</v>
      </c>
      <c r="K715" s="49">
        <f>_xlfn.IFNA(VLOOKUP($I715,'ประกาศราคาZ-Makro'!$A:$K,4,FALSE),0)</f>
        <v>0</v>
      </c>
      <c r="L715" s="47">
        <v>0</v>
      </c>
      <c r="M715" s="36">
        <v>0</v>
      </c>
      <c r="N715" s="50">
        <f>IFERROR(IF(M715=0,0,M715-L715),0)</f>
        <v>0</v>
      </c>
      <c r="O715" s="49">
        <f>_xlfn.IFNA(VLOOKUP($I715,'ประกาศราคาZ-Makro'!$A:$K,5,FALSE),0)</f>
        <v>0</v>
      </c>
      <c r="P715" s="47" t="s">
        <v>1090</v>
      </c>
      <c r="Q715" s="36" t="s">
        <v>1090</v>
      </c>
      <c r="R715" s="50">
        <f>IFERROR(IF(Q715=0,0,Q715-P715),0)</f>
        <v>0</v>
      </c>
      <c r="S715" s="49">
        <f>_xlfn.IFNA(VLOOKUP($I715,'ประกาศราคาZ-Makro'!$A:$K,6,FALSE),0)</f>
        <v>0</v>
      </c>
      <c r="T715" s="47">
        <v>0</v>
      </c>
      <c r="U715" s="36">
        <v>0</v>
      </c>
      <c r="V715" s="50">
        <f>IFERROR(IF(U715=0,0,U715-T715),0)</f>
        <v>0</v>
      </c>
      <c r="W715" s="49">
        <f>_xlfn.IFNA(VLOOKUP($I715,'ประกาศราคาZ-Makro'!$A:$K,7,FALSE),0)</f>
        <v>0</v>
      </c>
      <c r="X715" s="47">
        <v>85</v>
      </c>
      <c r="Y715" s="36">
        <v>85</v>
      </c>
      <c r="Z715" s="50">
        <f>IFERROR(IF(Y715=0,0,Y715-X715),0)</f>
        <v>0</v>
      </c>
      <c r="AA715" s="49">
        <f>_xlfn.IFNA(VLOOKUP($I715,'ประกาศราคาZ-Makro'!$A:$K,8,FALSE),0)</f>
        <v>0</v>
      </c>
      <c r="AB715" s="47">
        <v>85</v>
      </c>
      <c r="AC715" s="36">
        <v>85</v>
      </c>
      <c r="AD715" s="50">
        <f>IFERROR(IF(AC715=0,0,AC715-AB715),0)</f>
        <v>0</v>
      </c>
      <c r="AE715" s="49">
        <f>_xlfn.IFNA(VLOOKUP($I715,'ประกาศราคาZ-Makro'!$A:$K,9,FALSE),0)</f>
        <v>0</v>
      </c>
      <c r="AF715" s="47">
        <v>0</v>
      </c>
      <c r="AG715" s="36">
        <v>0</v>
      </c>
      <c r="AH715" s="50">
        <f>IFERROR(IF(AG715=0,0,AG715-AF715),0)</f>
        <v>0</v>
      </c>
      <c r="AI715" s="49">
        <f>_xlfn.IFNA(VLOOKUP($I715,'ประกาศราคาZ-Makro'!$A:$K,9,FALSE),0)</f>
        <v>0</v>
      </c>
      <c r="AJ715" s="47"/>
      <c r="AK715" s="36"/>
      <c r="AL715" s="50">
        <f>IFERROR(IF(AK715=0,0,AK715-AJ715),0)</f>
        <v>0</v>
      </c>
      <c r="AM715" s="49">
        <f>_xlfn.IFNA(VLOOKUP($I715,'ประกาศราคาZ-Makro'!$A:$K,10,FALSE),0)</f>
        <v>0</v>
      </c>
      <c r="AN715" s="47">
        <v>0</v>
      </c>
      <c r="AO715" s="36">
        <v>0</v>
      </c>
      <c r="AP715" s="72">
        <f t="shared" si="1750"/>
        <v>0</v>
      </c>
      <c r="AQ715" s="49">
        <f>_xlfn.IFNA(VLOOKUP($I715,'ประกาศราคาZ-Makro'!$A:$K,11,FALSE),0)</f>
        <v>0</v>
      </c>
      <c r="AR715" s="47">
        <v>0</v>
      </c>
      <c r="AS715" s="36">
        <v>0</v>
      </c>
      <c r="AT715" s="50">
        <f>IFERROR(IF(AS715=0,0,AS715-AR715),0)</f>
        <v>0</v>
      </c>
      <c r="AU715" s="49">
        <f>_xlfn.IFNA(VLOOKUP($I715,'ประกาศราคาZ-Makro'!$A:$L,12,FALSE),0)</f>
        <v>0</v>
      </c>
      <c r="AV715" s="47">
        <v>0</v>
      </c>
      <c r="AW715" s="36">
        <v>0</v>
      </c>
      <c r="AX715" s="50">
        <f>IFERROR(IF(AW715=0,0,AW715-AV715),0)</f>
        <v>0</v>
      </c>
      <c r="AY715" s="49">
        <f>_xlfn.IFNA(VLOOKUP($I715,'ประกาศราคาZ-Makro'!$A:$M,13,FALSE),0)</f>
        <v>0</v>
      </c>
      <c r="AZ715" s="47">
        <v>0</v>
      </c>
      <c r="BA715" s="36">
        <v>0</v>
      </c>
      <c r="BB715" s="50">
        <f>IFERROR(IF(BA715=0,0,BA715-AZ715),0)</f>
        <v>0</v>
      </c>
      <c r="BC715" s="76"/>
      <c r="BD715" s="2"/>
    </row>
    <row r="716" spans="1:58" x14ac:dyDescent="0.4">
      <c r="A716" s="2" t="s">
        <v>1038</v>
      </c>
      <c r="B716" s="2" t="s">
        <v>1059</v>
      </c>
      <c r="C716" s="2" t="s">
        <v>1037</v>
      </c>
      <c r="D716" s="2" t="s">
        <v>1036</v>
      </c>
      <c r="E716" s="45" t="s">
        <v>1481</v>
      </c>
      <c r="F716" s="46"/>
      <c r="G716" s="42" t="s">
        <v>1483</v>
      </c>
      <c r="H716" s="48" t="s">
        <v>43</v>
      </c>
      <c r="I716" s="35"/>
      <c r="J716" s="56">
        <v>0</v>
      </c>
      <c r="K716" s="49">
        <f>_xlfn.IFNA(VLOOKUP($I716,'ประกาศราคาZ-Makro'!$A:$K,4,FALSE),0)</f>
        <v>0</v>
      </c>
      <c r="L716" s="47">
        <v>0</v>
      </c>
      <c r="M716" s="36">
        <v>0</v>
      </c>
      <c r="N716" s="50">
        <f>IFERROR(IF(M716=0,0,M716-L716),0)</f>
        <v>0</v>
      </c>
      <c r="O716" s="49">
        <f>_xlfn.IFNA(VLOOKUP($I716,'ประกาศราคาZ-Makro'!$A:$K,5,FALSE),0)</f>
        <v>0</v>
      </c>
      <c r="P716" s="47" t="s">
        <v>1090</v>
      </c>
      <c r="Q716" s="36" t="s">
        <v>1090</v>
      </c>
      <c r="R716" s="50">
        <f>IFERROR(IF(Q716=0,0,Q716-P716),0)</f>
        <v>0</v>
      </c>
      <c r="S716" s="49">
        <f>_xlfn.IFNA(VLOOKUP($I716,'ประกาศราคาZ-Makro'!$A:$K,6,FALSE),0)</f>
        <v>0</v>
      </c>
      <c r="T716" s="47">
        <v>0</v>
      </c>
      <c r="U716" s="36">
        <v>0</v>
      </c>
      <c r="V716" s="50">
        <f>IFERROR(IF(U716=0,0,U716-T716),0)</f>
        <v>0</v>
      </c>
      <c r="W716" s="49">
        <f>_xlfn.IFNA(VLOOKUP($I716,'ประกาศราคาZ-Makro'!$A:$K,7,FALSE),0)</f>
        <v>0</v>
      </c>
      <c r="X716" s="47">
        <v>85</v>
      </c>
      <c r="Y716" s="36">
        <v>85</v>
      </c>
      <c r="Z716" s="50">
        <f>IFERROR(IF(Y716=0,0,Y716-X716),0)</f>
        <v>0</v>
      </c>
      <c r="AA716" s="49">
        <f>_xlfn.IFNA(VLOOKUP($I716,'ประกาศราคาZ-Makro'!$A:$K,8,FALSE),0)</f>
        <v>0</v>
      </c>
      <c r="AB716" s="47">
        <v>85</v>
      </c>
      <c r="AC716" s="36">
        <v>85</v>
      </c>
      <c r="AD716" s="50">
        <f>IFERROR(IF(AC716=0,0,AC716-AB716),0)</f>
        <v>0</v>
      </c>
      <c r="AE716" s="49">
        <f>_xlfn.IFNA(VLOOKUP($I716,'ประกาศราคาZ-Makro'!$A:$K,9,FALSE),0)</f>
        <v>0</v>
      </c>
      <c r="AF716" s="47">
        <v>0</v>
      </c>
      <c r="AG716" s="36">
        <v>0</v>
      </c>
      <c r="AH716" s="50">
        <f>IFERROR(IF(AG716=0,0,AG716-AF716),0)</f>
        <v>0</v>
      </c>
      <c r="AI716" s="49">
        <f>_xlfn.IFNA(VLOOKUP($I716,'ประกาศราคาZ-Makro'!$A:$K,9,FALSE),0)</f>
        <v>0</v>
      </c>
      <c r="AJ716" s="47"/>
      <c r="AK716" s="36"/>
      <c r="AL716" s="50">
        <f>IFERROR(IF(AK716=0,0,AK716-AJ716),0)</f>
        <v>0</v>
      </c>
      <c r="AM716" s="49">
        <f>_xlfn.IFNA(VLOOKUP($I716,'ประกาศราคาZ-Makro'!$A:$K,10,FALSE),0)</f>
        <v>0</v>
      </c>
      <c r="AN716" s="47">
        <v>0</v>
      </c>
      <c r="AO716" s="36">
        <v>0</v>
      </c>
      <c r="AP716" s="72">
        <f t="shared" si="1750"/>
        <v>0</v>
      </c>
      <c r="AQ716" s="49">
        <f>_xlfn.IFNA(VLOOKUP($I716,'ประกาศราคาZ-Makro'!$A:$K,11,FALSE),0)</f>
        <v>0</v>
      </c>
      <c r="AR716" s="47">
        <v>0</v>
      </c>
      <c r="AS716" s="36">
        <v>0</v>
      </c>
      <c r="AT716" s="50">
        <f>IFERROR(IF(AS716=0,0,AS716-AR716),0)</f>
        <v>0</v>
      </c>
      <c r="AU716" s="49">
        <f>_xlfn.IFNA(VLOOKUP($I716,'ประกาศราคาZ-Makro'!$A:$L,12,FALSE),0)</f>
        <v>0</v>
      </c>
      <c r="AV716" s="47">
        <v>0</v>
      </c>
      <c r="AW716" s="36">
        <v>0</v>
      </c>
      <c r="AX716" s="50">
        <f>IFERROR(IF(AW716=0,0,AW716-AV716),0)</f>
        <v>0</v>
      </c>
      <c r="AY716" s="49">
        <f>_xlfn.IFNA(VLOOKUP($I716,'ประกาศราคาZ-Makro'!$A:$M,13,FALSE),0)</f>
        <v>0</v>
      </c>
      <c r="AZ716" s="47">
        <v>0</v>
      </c>
      <c r="BA716" s="36">
        <v>0</v>
      </c>
      <c r="BB716" s="50">
        <f>IFERROR(IF(BA716=0,0,BA716-AZ716),0)</f>
        <v>0</v>
      </c>
      <c r="BC716" s="76"/>
      <c r="BD716" s="2"/>
    </row>
    <row r="717" spans="1:58" x14ac:dyDescent="0.4">
      <c r="A717" s="2" t="s">
        <v>1038</v>
      </c>
      <c r="B717" s="2" t="s">
        <v>1059</v>
      </c>
      <c r="C717" s="2" t="s">
        <v>1037</v>
      </c>
      <c r="D717" s="2" t="s">
        <v>1045</v>
      </c>
      <c r="E717" s="45" t="s">
        <v>1482</v>
      </c>
      <c r="F717" s="46"/>
      <c r="G717" s="42" t="s">
        <v>1484</v>
      </c>
      <c r="H717" s="48" t="s">
        <v>43</v>
      </c>
      <c r="I717" s="35"/>
      <c r="J717" s="56">
        <v>0</v>
      </c>
      <c r="K717" s="49">
        <f>_xlfn.IFNA(VLOOKUP($I717,'ประกาศราคาZ-Makro'!$A:$K,4,FALSE),0)</f>
        <v>0</v>
      </c>
      <c r="L717" s="47">
        <v>0</v>
      </c>
      <c r="M717" s="36">
        <v>0</v>
      </c>
      <c r="N717" s="50">
        <f>IFERROR(IF(M717=0,0,M717-L717),0)</f>
        <v>0</v>
      </c>
      <c r="O717" s="49">
        <f>_xlfn.IFNA(VLOOKUP($I717,'ประกาศราคาZ-Makro'!$A:$K,5,FALSE),0)</f>
        <v>0</v>
      </c>
      <c r="P717" s="47" t="s">
        <v>1090</v>
      </c>
      <c r="Q717" s="36" t="s">
        <v>1090</v>
      </c>
      <c r="R717" s="50">
        <f>IFERROR(IF(Q717=0,0,Q717-P717),0)</f>
        <v>0</v>
      </c>
      <c r="S717" s="49">
        <f>_xlfn.IFNA(VLOOKUP($I717,'ประกาศราคาZ-Makro'!$A:$K,6,FALSE),0)</f>
        <v>0</v>
      </c>
      <c r="T717" s="47">
        <v>0</v>
      </c>
      <c r="U717" s="36">
        <v>0</v>
      </c>
      <c r="V717" s="50">
        <f>IFERROR(IF(U717=0,0,U717-T717),0)</f>
        <v>0</v>
      </c>
      <c r="W717" s="49">
        <f>_xlfn.IFNA(VLOOKUP($I717,'ประกาศราคาZ-Makro'!$A:$K,7,FALSE),0)</f>
        <v>0</v>
      </c>
      <c r="X717" s="47">
        <v>85</v>
      </c>
      <c r="Y717" s="36">
        <v>85</v>
      </c>
      <c r="Z717" s="50">
        <f>IFERROR(IF(Y717=0,0,Y717-X717),0)</f>
        <v>0</v>
      </c>
      <c r="AA717" s="49">
        <f>_xlfn.IFNA(VLOOKUP($I717,'ประกาศราคาZ-Makro'!$A:$K,8,FALSE),0)</f>
        <v>0</v>
      </c>
      <c r="AB717" s="47">
        <v>85</v>
      </c>
      <c r="AC717" s="36">
        <v>85</v>
      </c>
      <c r="AD717" s="50">
        <f>IFERROR(IF(AC717=0,0,AC717-AB717),0)</f>
        <v>0</v>
      </c>
      <c r="AE717" s="49">
        <f>_xlfn.IFNA(VLOOKUP($I717,'ประกาศราคาZ-Makro'!$A:$K,9,FALSE),0)</f>
        <v>0</v>
      </c>
      <c r="AF717" s="47">
        <v>0</v>
      </c>
      <c r="AG717" s="36">
        <v>0</v>
      </c>
      <c r="AH717" s="50">
        <f>IFERROR(IF(AG717=0,0,AG717-AF717),0)</f>
        <v>0</v>
      </c>
      <c r="AI717" s="49">
        <f>_xlfn.IFNA(VLOOKUP($I717,'ประกาศราคาZ-Makro'!$A:$K,9,FALSE),0)</f>
        <v>0</v>
      </c>
      <c r="AJ717" s="47"/>
      <c r="AK717" s="36"/>
      <c r="AL717" s="50">
        <f>IFERROR(IF(AK717=0,0,AK717-AJ717),0)</f>
        <v>0</v>
      </c>
      <c r="AM717" s="49">
        <f>_xlfn.IFNA(VLOOKUP($I717,'ประกาศราคาZ-Makro'!$A:$K,10,FALSE),0)</f>
        <v>0</v>
      </c>
      <c r="AN717" s="47">
        <v>0</v>
      </c>
      <c r="AO717" s="36">
        <v>0</v>
      </c>
      <c r="AP717" s="72">
        <f t="shared" si="1750"/>
        <v>0</v>
      </c>
      <c r="AQ717" s="49">
        <f>_xlfn.IFNA(VLOOKUP($I717,'ประกาศราคาZ-Makro'!$A:$K,11,FALSE),0)</f>
        <v>0</v>
      </c>
      <c r="AR717" s="47">
        <v>0</v>
      </c>
      <c r="AS717" s="36">
        <v>0</v>
      </c>
      <c r="AT717" s="50">
        <f>IFERROR(IF(AS717=0,0,AS717-AR717),0)</f>
        <v>0</v>
      </c>
      <c r="AU717" s="49">
        <f>_xlfn.IFNA(VLOOKUP($I717,'ประกาศราคาZ-Makro'!$A:$L,12,FALSE),0)</f>
        <v>0</v>
      </c>
      <c r="AV717" s="47">
        <v>0</v>
      </c>
      <c r="AW717" s="36">
        <v>0</v>
      </c>
      <c r="AX717" s="50">
        <f>IFERROR(IF(AW717=0,0,AW717-AV717),0)</f>
        <v>0</v>
      </c>
      <c r="AY717" s="49">
        <f>_xlfn.IFNA(VLOOKUP($I717,'ประกาศราคาZ-Makro'!$A:$M,13,FALSE),0)</f>
        <v>0</v>
      </c>
      <c r="AZ717" s="47">
        <v>0</v>
      </c>
      <c r="BA717" s="36">
        <v>0</v>
      </c>
      <c r="BB717" s="50">
        <f>IFERROR(IF(BA717=0,0,BA717-AZ717),0)</f>
        <v>0</v>
      </c>
      <c r="BC717" s="76"/>
      <c r="BD717" s="2"/>
    </row>
    <row r="718" spans="1:58" x14ac:dyDescent="0.4">
      <c r="A718" s="2" t="s">
        <v>1038</v>
      </c>
      <c r="B718" s="2" t="s">
        <v>1059</v>
      </c>
      <c r="C718" s="2" t="s">
        <v>1037</v>
      </c>
      <c r="D718" s="2" t="s">
        <v>1036</v>
      </c>
      <c r="E718" s="45" t="s">
        <v>1467</v>
      </c>
      <c r="F718" s="46"/>
      <c r="G718" s="42" t="s">
        <v>1468</v>
      </c>
      <c r="H718" s="48" t="s">
        <v>43</v>
      </c>
      <c r="I718" s="35"/>
      <c r="J718" s="56">
        <v>0</v>
      </c>
      <c r="K718" s="49">
        <f>_xlfn.IFNA(VLOOKUP($I718,'ประกาศราคาZ-Makro'!$A:$K,4,FALSE),0)</f>
        <v>0</v>
      </c>
      <c r="L718" s="47">
        <v>0</v>
      </c>
      <c r="M718" s="36">
        <v>0</v>
      </c>
      <c r="N718" s="50">
        <f t="shared" si="1751"/>
        <v>0</v>
      </c>
      <c r="O718" s="49">
        <f>_xlfn.IFNA(VLOOKUP($I718,'ประกาศราคาZ-Makro'!$A:$K,5,FALSE),0)</f>
        <v>0</v>
      </c>
      <c r="P718" s="47">
        <v>0</v>
      </c>
      <c r="Q718" s="36">
        <v>0</v>
      </c>
      <c r="R718" s="72">
        <f t="shared" si="1737"/>
        <v>0</v>
      </c>
      <c r="S718" s="49">
        <f>_xlfn.IFNA(VLOOKUP($I718,'ประกาศราคาZ-Makro'!$A:$K,6,FALSE),0)</f>
        <v>0</v>
      </c>
      <c r="T718" s="47">
        <v>0</v>
      </c>
      <c r="U718" s="36">
        <v>0</v>
      </c>
      <c r="V718" s="50">
        <f t="shared" si="1741"/>
        <v>0</v>
      </c>
      <c r="W718" s="49">
        <f>_xlfn.IFNA(VLOOKUP($I718,'ประกาศราคาZ-Makro'!$A:$K,7,FALSE),0)</f>
        <v>0</v>
      </c>
      <c r="X718" s="47">
        <v>0</v>
      </c>
      <c r="Y718" s="36">
        <v>0</v>
      </c>
      <c r="Z718" s="50">
        <f t="shared" si="1735"/>
        <v>0</v>
      </c>
      <c r="AA718" s="49">
        <f>_xlfn.IFNA(VLOOKUP($I718,'ประกาศราคาZ-Makro'!$A:$K,8,FALSE),0)</f>
        <v>0</v>
      </c>
      <c r="AB718" s="47">
        <v>0</v>
      </c>
      <c r="AC718" s="36">
        <v>0</v>
      </c>
      <c r="AD718" s="50">
        <f t="shared" si="1736"/>
        <v>0</v>
      </c>
      <c r="AE718" s="49">
        <f>_xlfn.IFNA(VLOOKUP($I718,'ประกาศราคาZ-Makro'!$A:$K,9,FALSE),0)</f>
        <v>0</v>
      </c>
      <c r="AF718" s="47">
        <v>0</v>
      </c>
      <c r="AG718" s="36">
        <v>0</v>
      </c>
      <c r="AH718" s="50">
        <f t="shared" si="1738"/>
        <v>0</v>
      </c>
      <c r="AI718" s="49">
        <f>_xlfn.IFNA(VLOOKUP($I718,'ประกาศราคาZ-Makro'!$A:$K,9,FALSE),0)</f>
        <v>0</v>
      </c>
      <c r="AJ718" s="47"/>
      <c r="AK718" s="36"/>
      <c r="AL718" s="50">
        <f t="shared" ref="AL718:AL729" si="1813">IFERROR(IF(AK718=0,0,AK718-AJ718),0)</f>
        <v>0</v>
      </c>
      <c r="AM718" s="49">
        <f>_xlfn.IFNA(VLOOKUP($I718,'ประกาศราคาZ-Makro'!$A:$K,10,FALSE),0)</f>
        <v>0</v>
      </c>
      <c r="AN718" s="47">
        <v>0</v>
      </c>
      <c r="AO718" s="36">
        <v>0</v>
      </c>
      <c r="AP718" s="72">
        <f t="shared" si="1750"/>
        <v>0</v>
      </c>
      <c r="AQ718" s="49">
        <f>_xlfn.IFNA(VLOOKUP($I718,'ประกาศราคาZ-Makro'!$A:$K,11,FALSE),0)</f>
        <v>0</v>
      </c>
      <c r="AR718" s="47">
        <v>0</v>
      </c>
      <c r="AS718" s="36">
        <v>0</v>
      </c>
      <c r="AT718" s="50">
        <f t="shared" si="1739"/>
        <v>0</v>
      </c>
      <c r="AU718" s="49">
        <f>_xlfn.IFNA(VLOOKUP($I718,'ประกาศราคาZ-Makro'!$A:$L,12,FALSE),0)</f>
        <v>0</v>
      </c>
      <c r="AV718" s="47">
        <v>0</v>
      </c>
      <c r="AW718" s="36">
        <v>0</v>
      </c>
      <c r="AX718" s="50">
        <f t="shared" si="1752"/>
        <v>0</v>
      </c>
      <c r="AY718" s="49">
        <f>_xlfn.IFNA(VLOOKUP($I718,'ประกาศราคาZ-Makro'!$A:$M,13,FALSE),0)</f>
        <v>0</v>
      </c>
      <c r="AZ718" s="47">
        <v>0</v>
      </c>
      <c r="BA718" s="36">
        <v>0</v>
      </c>
      <c r="BB718" s="50">
        <f t="shared" ref="BB718:BB740" si="1814">IFERROR(IF(BA718=0,0,BA718-AZ718),0)</f>
        <v>0</v>
      </c>
      <c r="BC718" s="76"/>
      <c r="BD718" s="2"/>
    </row>
    <row r="719" spans="1:58" x14ac:dyDescent="0.4">
      <c r="A719" s="2" t="s">
        <v>1038</v>
      </c>
      <c r="B719" s="2" t="s">
        <v>1059</v>
      </c>
      <c r="C719" s="2" t="s">
        <v>1037</v>
      </c>
      <c r="D719" s="2" t="s">
        <v>1036</v>
      </c>
      <c r="E719" s="45" t="s">
        <v>1471</v>
      </c>
      <c r="F719" s="73"/>
      <c r="G719" s="42" t="s">
        <v>1472</v>
      </c>
      <c r="H719" s="48" t="s">
        <v>43</v>
      </c>
      <c r="I719" s="35"/>
      <c r="J719" s="56">
        <v>0</v>
      </c>
      <c r="K719" s="49">
        <f>_xlfn.IFNA(VLOOKUP($I719,'ประกาศราคาZ-Makro'!$A:$K,4,FALSE),0)</f>
        <v>0</v>
      </c>
      <c r="L719" s="47">
        <v>0</v>
      </c>
      <c r="M719" s="36">
        <v>0</v>
      </c>
      <c r="N719" s="50">
        <f t="shared" ref="N719" si="1815">IFERROR(IF(M719=0,0,M719-L719),0)</f>
        <v>0</v>
      </c>
      <c r="O719" s="49">
        <f>_xlfn.IFNA(VLOOKUP($I719,'ประกาศราคาZ-Makro'!$A:$K,5,FALSE),0)</f>
        <v>0</v>
      </c>
      <c r="P719" s="47">
        <v>1.5</v>
      </c>
      <c r="Q719" s="36">
        <v>1.5</v>
      </c>
      <c r="R719" s="72">
        <f t="shared" ref="R719" si="1816">IFERROR(IF(Q719=0,0,Q719-P719),0)</f>
        <v>0</v>
      </c>
      <c r="S719" s="49">
        <f>_xlfn.IFNA(VLOOKUP($I719,'ประกาศราคาZ-Makro'!$A:$K,6,FALSE),0)</f>
        <v>0</v>
      </c>
      <c r="T719" s="47">
        <v>0</v>
      </c>
      <c r="U719" s="36">
        <v>0</v>
      </c>
      <c r="V719" s="50">
        <f t="shared" ref="V719" si="1817">IFERROR(IF(U719=0,0,U719-T719),0)</f>
        <v>0</v>
      </c>
      <c r="W719" s="49">
        <f>_xlfn.IFNA(VLOOKUP($I719,'ประกาศราคาZ-Makro'!$A:$K,7,FALSE),0)</f>
        <v>0</v>
      </c>
      <c r="X719" s="47">
        <v>0</v>
      </c>
      <c r="Y719" s="36">
        <v>0</v>
      </c>
      <c r="Z719" s="50">
        <f t="shared" ref="Z719" si="1818">IFERROR(IF(Y719=0,0,Y719-X719),0)</f>
        <v>0</v>
      </c>
      <c r="AA719" s="49">
        <f>_xlfn.IFNA(VLOOKUP($I719,'ประกาศราคาZ-Makro'!$A:$K,8,FALSE),0)</f>
        <v>0</v>
      </c>
      <c r="AB719" s="47">
        <v>0</v>
      </c>
      <c r="AC719" s="36">
        <v>0</v>
      </c>
      <c r="AD719" s="50">
        <f t="shared" ref="AD719" si="1819">IFERROR(IF(AC719=0,0,AC719-AB719),0)</f>
        <v>0</v>
      </c>
      <c r="AE719" s="49">
        <f>_xlfn.IFNA(VLOOKUP($I719,'ประกาศราคาZ-Makro'!$A:$K,9,FALSE),0)</f>
        <v>0</v>
      </c>
      <c r="AF719" s="47">
        <v>0</v>
      </c>
      <c r="AG719" s="36">
        <v>0</v>
      </c>
      <c r="AH719" s="50">
        <f t="shared" ref="AH719" si="1820">IFERROR(IF(AG719=0,0,AG719-AF719),0)</f>
        <v>0</v>
      </c>
      <c r="AI719" s="49">
        <f>_xlfn.IFNA(VLOOKUP($I719,'ประกาศราคาZ-Makro'!$A:$K,9,FALSE),0)</f>
        <v>0</v>
      </c>
      <c r="AJ719" s="47"/>
      <c r="AK719" s="36"/>
      <c r="AL719" s="50">
        <f t="shared" si="1813"/>
        <v>0</v>
      </c>
      <c r="AM719" s="49">
        <f>_xlfn.IFNA(VLOOKUP($I719,'ประกาศราคาZ-Makro'!$A:$K,10,FALSE),0)</f>
        <v>0</v>
      </c>
      <c r="AN719" s="47">
        <v>0</v>
      </c>
      <c r="AO719" s="36">
        <v>0</v>
      </c>
      <c r="AP719" s="72">
        <f t="shared" si="1750"/>
        <v>0</v>
      </c>
      <c r="AQ719" s="49">
        <f>_xlfn.IFNA(VLOOKUP($I719,'ประกาศราคาZ-Makro'!$A:$K,11,FALSE),0)</f>
        <v>0</v>
      </c>
      <c r="AR719" s="47">
        <v>3</v>
      </c>
      <c r="AS719" s="36">
        <v>3</v>
      </c>
      <c r="AT719" s="50">
        <f t="shared" ref="AT719" si="1821">IFERROR(IF(AS719=0,0,AS719-AR719),0)</f>
        <v>0</v>
      </c>
      <c r="AU719" s="49">
        <f>_xlfn.IFNA(VLOOKUP($I719,'ประกาศราคาZ-Makro'!$A:$L,12,FALSE),0)</f>
        <v>0</v>
      </c>
      <c r="AV719" s="47">
        <v>0</v>
      </c>
      <c r="AW719" s="36">
        <v>0</v>
      </c>
      <c r="AX719" s="50">
        <f t="shared" ref="AX719" si="1822">IFERROR(IF(AW719=0,0,AW719-AV719),0)</f>
        <v>0</v>
      </c>
      <c r="AY719" s="49">
        <f>_xlfn.IFNA(VLOOKUP($I719,'ประกาศราคาZ-Makro'!$A:$M,13,FALSE),0)</f>
        <v>0</v>
      </c>
      <c r="AZ719" s="47">
        <v>0</v>
      </c>
      <c r="BA719" s="36">
        <v>0</v>
      </c>
      <c r="BB719" s="50">
        <f t="shared" si="1814"/>
        <v>0</v>
      </c>
      <c r="BC719" s="76"/>
      <c r="BD719" s="2"/>
    </row>
    <row r="720" spans="1:58" x14ac:dyDescent="0.4">
      <c r="A720" s="2" t="s">
        <v>1038</v>
      </c>
      <c r="B720" s="2" t="s">
        <v>1059</v>
      </c>
      <c r="C720" s="2" t="s">
        <v>1037</v>
      </c>
      <c r="D720" s="2" t="s">
        <v>1041</v>
      </c>
      <c r="E720" s="45" t="s">
        <v>1790</v>
      </c>
      <c r="F720" s="46"/>
      <c r="G720" s="42" t="s">
        <v>1796</v>
      </c>
      <c r="H720" s="34" t="s">
        <v>43</v>
      </c>
      <c r="I720" s="35"/>
      <c r="J720" s="56">
        <v>0</v>
      </c>
      <c r="K720" s="49">
        <f>_xlfn.IFNA(VLOOKUP($I720,'ประกาศราคาZ-Makro'!$A:$K,4,FALSE),0)</f>
        <v>0</v>
      </c>
      <c r="L720" s="47">
        <v>0</v>
      </c>
      <c r="M720" s="36">
        <v>0</v>
      </c>
      <c r="N720" s="50">
        <f t="shared" si="1751"/>
        <v>0</v>
      </c>
      <c r="O720" s="49">
        <f>_xlfn.IFNA(VLOOKUP($I720,'ประกาศราคาZ-Makro'!$A:$K,5,FALSE),0)</f>
        <v>0</v>
      </c>
      <c r="P720" s="47">
        <v>0</v>
      </c>
      <c r="Q720" s="36">
        <v>0</v>
      </c>
      <c r="R720" s="50">
        <f t="shared" si="1737"/>
        <v>0</v>
      </c>
      <c r="S720" s="49">
        <f>_xlfn.IFNA(VLOOKUP($I720,'ประกาศราคาZ-Makro'!$A:$K,6,FALSE),0)</f>
        <v>0</v>
      </c>
      <c r="T720" s="47">
        <v>0</v>
      </c>
      <c r="U720" s="36">
        <v>0</v>
      </c>
      <c r="V720" s="50">
        <f t="shared" si="1741"/>
        <v>0</v>
      </c>
      <c r="W720" s="49">
        <f>_xlfn.IFNA(VLOOKUP($I720,'ประกาศราคาZ-Makro'!$A:$K,7,FALSE),0)</f>
        <v>0</v>
      </c>
      <c r="X720" s="47">
        <v>0</v>
      </c>
      <c r="Y720" s="36">
        <v>0</v>
      </c>
      <c r="Z720" s="50">
        <f t="shared" si="1735"/>
        <v>0</v>
      </c>
      <c r="AA720" s="49">
        <f>_xlfn.IFNA(VLOOKUP($I720,'ประกาศราคาZ-Makro'!$A:$K,8,FALSE),0)</f>
        <v>0</v>
      </c>
      <c r="AB720" s="47">
        <v>0</v>
      </c>
      <c r="AC720" s="36">
        <v>0</v>
      </c>
      <c r="AD720" s="50">
        <f t="shared" si="1736"/>
        <v>0</v>
      </c>
      <c r="AE720" s="49">
        <f>_xlfn.IFNA(VLOOKUP($I720,'ประกาศราคาZ-Makro'!$A:$K,9,FALSE),0)</f>
        <v>0</v>
      </c>
      <c r="AF720" s="47">
        <v>0</v>
      </c>
      <c r="AG720" s="36">
        <v>0</v>
      </c>
      <c r="AH720" s="50">
        <f t="shared" si="1738"/>
        <v>0</v>
      </c>
      <c r="AI720" s="49">
        <f>_xlfn.IFNA(VLOOKUP($I720,'ประกาศราคาZ-Makro'!$A:$K,9,FALSE),0)</f>
        <v>0</v>
      </c>
      <c r="AJ720" s="47"/>
      <c r="AK720" s="36"/>
      <c r="AL720" s="50">
        <f t="shared" si="1813"/>
        <v>0</v>
      </c>
      <c r="AM720" s="49">
        <f>_xlfn.IFNA(VLOOKUP($I720,'ประกาศราคาZ-Makro'!$A:$K,10,FALSE),0)</f>
        <v>0</v>
      </c>
      <c r="AN720" s="47">
        <v>0</v>
      </c>
      <c r="AO720" s="36">
        <v>0</v>
      </c>
      <c r="AP720" s="72">
        <f t="shared" si="1750"/>
        <v>0</v>
      </c>
      <c r="AQ720" s="49">
        <f>_xlfn.IFNA(VLOOKUP($I720,'ประกาศราคาZ-Makro'!$A:$K,11,FALSE),0)</f>
        <v>0</v>
      </c>
      <c r="AR720" s="47">
        <v>0</v>
      </c>
      <c r="AS720" s="36">
        <v>0</v>
      </c>
      <c r="AT720" s="50">
        <f t="shared" si="1739"/>
        <v>0</v>
      </c>
      <c r="AU720" s="49">
        <f>_xlfn.IFNA(VLOOKUP($I720,'ประกาศราคาZ-Makro'!$A:$L,12,FALSE),0)</f>
        <v>0</v>
      </c>
      <c r="AV720" s="47">
        <v>167</v>
      </c>
      <c r="AW720" s="36">
        <v>167</v>
      </c>
      <c r="AX720" s="50">
        <f t="shared" si="1752"/>
        <v>0</v>
      </c>
      <c r="AY720" s="49">
        <f>_xlfn.IFNA(VLOOKUP($I720,'ประกาศราคาZ-Makro'!$A:$M,13,FALSE),0)</f>
        <v>0</v>
      </c>
      <c r="AZ720" s="47">
        <v>167</v>
      </c>
      <c r="BA720" s="36">
        <v>167</v>
      </c>
      <c r="BB720" s="50">
        <f t="shared" si="1814"/>
        <v>0</v>
      </c>
      <c r="BC720" s="76"/>
      <c r="BD720" s="2"/>
      <c r="BF720" s="60"/>
    </row>
    <row r="721" spans="1:58" x14ac:dyDescent="0.4">
      <c r="A721" s="2" t="s">
        <v>1038</v>
      </c>
      <c r="B721" s="2" t="s">
        <v>1059</v>
      </c>
      <c r="C721" s="2" t="s">
        <v>1037</v>
      </c>
      <c r="D721" s="2" t="s">
        <v>1040</v>
      </c>
      <c r="E721" s="45" t="s">
        <v>1791</v>
      </c>
      <c r="F721" s="46"/>
      <c r="G721" s="42" t="s">
        <v>1797</v>
      </c>
      <c r="H721" s="34" t="s">
        <v>43</v>
      </c>
      <c r="I721" s="35"/>
      <c r="J721" s="56">
        <v>0</v>
      </c>
      <c r="K721" s="49">
        <f>_xlfn.IFNA(VLOOKUP($I721,'ประกาศราคาZ-Makro'!$A:$K,4,FALSE),0)</f>
        <v>0</v>
      </c>
      <c r="L721" s="47">
        <v>0</v>
      </c>
      <c r="M721" s="36">
        <v>0</v>
      </c>
      <c r="N721" s="50">
        <f t="shared" si="1751"/>
        <v>0</v>
      </c>
      <c r="O721" s="49">
        <f>_xlfn.IFNA(VLOOKUP($I721,'ประกาศราคาZ-Makro'!$A:$K,5,FALSE),0)</f>
        <v>0</v>
      </c>
      <c r="P721" s="47">
        <v>0</v>
      </c>
      <c r="Q721" s="36">
        <v>0</v>
      </c>
      <c r="R721" s="50">
        <f t="shared" si="1737"/>
        <v>0</v>
      </c>
      <c r="S721" s="49">
        <f>_xlfn.IFNA(VLOOKUP($I721,'ประกาศราคาZ-Makro'!$A:$K,6,FALSE),0)</f>
        <v>0</v>
      </c>
      <c r="T721" s="47">
        <v>0</v>
      </c>
      <c r="U721" s="36">
        <v>0</v>
      </c>
      <c r="V721" s="50">
        <f t="shared" si="1741"/>
        <v>0</v>
      </c>
      <c r="W721" s="49">
        <f>_xlfn.IFNA(VLOOKUP($I721,'ประกาศราคาZ-Makro'!$A:$K,7,FALSE),0)</f>
        <v>0</v>
      </c>
      <c r="X721" s="47">
        <v>0</v>
      </c>
      <c r="Y721" s="36">
        <v>0</v>
      </c>
      <c r="Z721" s="50">
        <f t="shared" si="1735"/>
        <v>0</v>
      </c>
      <c r="AA721" s="49">
        <f>_xlfn.IFNA(VLOOKUP($I721,'ประกาศราคาZ-Makro'!$A:$K,8,FALSE),0)</f>
        <v>0</v>
      </c>
      <c r="AB721" s="47">
        <v>0</v>
      </c>
      <c r="AC721" s="36">
        <v>0</v>
      </c>
      <c r="AD721" s="50">
        <f t="shared" si="1736"/>
        <v>0</v>
      </c>
      <c r="AE721" s="49">
        <f>_xlfn.IFNA(VLOOKUP($I721,'ประกาศราคาZ-Makro'!$A:$K,9,FALSE),0)</f>
        <v>0</v>
      </c>
      <c r="AF721" s="47">
        <v>0</v>
      </c>
      <c r="AG721" s="36">
        <v>0</v>
      </c>
      <c r="AH721" s="50">
        <f t="shared" si="1738"/>
        <v>0</v>
      </c>
      <c r="AI721" s="49">
        <f>_xlfn.IFNA(VLOOKUP($I721,'ประกาศราคาZ-Makro'!$A:$K,9,FALSE),0)</f>
        <v>0</v>
      </c>
      <c r="AJ721" s="47"/>
      <c r="AK721" s="36"/>
      <c r="AL721" s="50">
        <f t="shared" si="1813"/>
        <v>0</v>
      </c>
      <c r="AM721" s="49">
        <f>_xlfn.IFNA(VLOOKUP($I721,'ประกาศราคาZ-Makro'!$A:$K,10,FALSE),0)</f>
        <v>0</v>
      </c>
      <c r="AN721" s="47">
        <v>0</v>
      </c>
      <c r="AO721" s="36">
        <v>0</v>
      </c>
      <c r="AP721" s="72">
        <f t="shared" si="1750"/>
        <v>0</v>
      </c>
      <c r="AQ721" s="49">
        <f>_xlfn.IFNA(VLOOKUP($I721,'ประกาศราคาZ-Makro'!$A:$K,11,FALSE),0)</f>
        <v>0</v>
      </c>
      <c r="AR721" s="47">
        <v>0</v>
      </c>
      <c r="AS721" s="36">
        <v>0</v>
      </c>
      <c r="AT721" s="50">
        <f t="shared" si="1739"/>
        <v>0</v>
      </c>
      <c r="AU721" s="49">
        <f>_xlfn.IFNA(VLOOKUP($I721,'ประกาศราคาZ-Makro'!$A:$L,12,FALSE),0)</f>
        <v>0</v>
      </c>
      <c r="AV721" s="47">
        <v>182</v>
      </c>
      <c r="AW721" s="36">
        <v>177</v>
      </c>
      <c r="AX721" s="50">
        <f t="shared" si="1752"/>
        <v>-5</v>
      </c>
      <c r="AY721" s="49">
        <f>_xlfn.IFNA(VLOOKUP($I721,'ประกาศราคาZ-Makro'!$A:$M,13,FALSE),0)</f>
        <v>0</v>
      </c>
      <c r="AZ721" s="47">
        <v>182</v>
      </c>
      <c r="BA721" s="36">
        <v>177</v>
      </c>
      <c r="BB721" s="50">
        <f t="shared" si="1814"/>
        <v>-5</v>
      </c>
      <c r="BC721" s="76"/>
      <c r="BD721" s="2"/>
      <c r="BF721" s="60"/>
    </row>
    <row r="722" spans="1:58" x14ac:dyDescent="0.4">
      <c r="A722" s="2" t="s">
        <v>1038</v>
      </c>
      <c r="B722" s="2" t="s">
        <v>1059</v>
      </c>
      <c r="C722" s="2" t="s">
        <v>1037</v>
      </c>
      <c r="D722" s="2" t="s">
        <v>1040</v>
      </c>
      <c r="E722" s="45" t="s">
        <v>1792</v>
      </c>
      <c r="F722" s="46"/>
      <c r="G722" s="42" t="s">
        <v>1798</v>
      </c>
      <c r="H722" s="34" t="s">
        <v>43</v>
      </c>
      <c r="I722" s="35"/>
      <c r="J722" s="56">
        <v>0</v>
      </c>
      <c r="K722" s="49">
        <f>_xlfn.IFNA(VLOOKUP($I722,'ประกาศราคาZ-Makro'!$A:$K,4,FALSE),0)</f>
        <v>0</v>
      </c>
      <c r="L722" s="47">
        <v>0</v>
      </c>
      <c r="M722" s="36">
        <v>0</v>
      </c>
      <c r="N722" s="50">
        <f t="shared" si="1751"/>
        <v>0</v>
      </c>
      <c r="O722" s="49">
        <f>_xlfn.IFNA(VLOOKUP($I722,'ประกาศราคาZ-Makro'!$A:$K,5,FALSE),0)</f>
        <v>0</v>
      </c>
      <c r="P722" s="47">
        <v>0</v>
      </c>
      <c r="Q722" s="36">
        <v>0</v>
      </c>
      <c r="R722" s="50">
        <f t="shared" si="1737"/>
        <v>0</v>
      </c>
      <c r="S722" s="49">
        <f>_xlfn.IFNA(VLOOKUP($I722,'ประกาศราคาZ-Makro'!$A:$K,6,FALSE),0)</f>
        <v>0</v>
      </c>
      <c r="T722" s="47">
        <v>0</v>
      </c>
      <c r="U722" s="36">
        <v>0</v>
      </c>
      <c r="V722" s="50">
        <f t="shared" si="1741"/>
        <v>0</v>
      </c>
      <c r="W722" s="49">
        <f>_xlfn.IFNA(VLOOKUP($I722,'ประกาศราคาZ-Makro'!$A:$K,7,FALSE),0)</f>
        <v>0</v>
      </c>
      <c r="X722" s="47">
        <v>0</v>
      </c>
      <c r="Y722" s="36">
        <v>0</v>
      </c>
      <c r="Z722" s="50">
        <f t="shared" si="1735"/>
        <v>0</v>
      </c>
      <c r="AA722" s="49">
        <f>_xlfn.IFNA(VLOOKUP($I722,'ประกาศราคาZ-Makro'!$A:$K,8,FALSE),0)</f>
        <v>0</v>
      </c>
      <c r="AB722" s="47">
        <v>0</v>
      </c>
      <c r="AC722" s="36">
        <v>0</v>
      </c>
      <c r="AD722" s="50">
        <f t="shared" si="1736"/>
        <v>0</v>
      </c>
      <c r="AE722" s="49">
        <f>_xlfn.IFNA(VLOOKUP($I722,'ประกาศราคาZ-Makro'!$A:$K,9,FALSE),0)</f>
        <v>0</v>
      </c>
      <c r="AF722" s="47">
        <v>0</v>
      </c>
      <c r="AG722" s="36">
        <v>0</v>
      </c>
      <c r="AH722" s="50">
        <f t="shared" si="1738"/>
        <v>0</v>
      </c>
      <c r="AI722" s="49">
        <f>_xlfn.IFNA(VLOOKUP($I722,'ประกาศราคาZ-Makro'!$A:$K,9,FALSE),0)</f>
        <v>0</v>
      </c>
      <c r="AJ722" s="47"/>
      <c r="AK722" s="36"/>
      <c r="AL722" s="50">
        <f t="shared" si="1813"/>
        <v>0</v>
      </c>
      <c r="AM722" s="49">
        <f>_xlfn.IFNA(VLOOKUP($I722,'ประกาศราคาZ-Makro'!$A:$K,10,FALSE),0)</f>
        <v>0</v>
      </c>
      <c r="AN722" s="47">
        <v>0</v>
      </c>
      <c r="AO722" s="36">
        <v>0</v>
      </c>
      <c r="AP722" s="72">
        <f t="shared" si="1750"/>
        <v>0</v>
      </c>
      <c r="AQ722" s="49">
        <f>_xlfn.IFNA(VLOOKUP($I722,'ประกาศราคาZ-Makro'!$A:$K,11,FALSE),0)</f>
        <v>0</v>
      </c>
      <c r="AR722" s="47">
        <v>0</v>
      </c>
      <c r="AS722" s="36">
        <v>0</v>
      </c>
      <c r="AT722" s="50">
        <f t="shared" si="1739"/>
        <v>0</v>
      </c>
      <c r="AU722" s="49">
        <f>_xlfn.IFNA(VLOOKUP($I722,'ประกาศราคาZ-Makro'!$A:$L,12,FALSE),0)</f>
        <v>0</v>
      </c>
      <c r="AV722" s="47">
        <v>179</v>
      </c>
      <c r="AW722" s="36">
        <v>180</v>
      </c>
      <c r="AX722" s="50">
        <f t="shared" si="1752"/>
        <v>1</v>
      </c>
      <c r="AY722" s="49">
        <f>_xlfn.IFNA(VLOOKUP($I722,'ประกาศราคาZ-Makro'!$A:$M,13,FALSE),0)</f>
        <v>0</v>
      </c>
      <c r="AZ722" s="47">
        <v>179</v>
      </c>
      <c r="BA722" s="36">
        <v>180</v>
      </c>
      <c r="BB722" s="50">
        <f t="shared" si="1814"/>
        <v>1</v>
      </c>
      <c r="BC722" s="76"/>
      <c r="BD722" s="2"/>
      <c r="BF722" s="60"/>
    </row>
    <row r="723" spans="1:58" x14ac:dyDescent="0.4">
      <c r="A723" s="2" t="s">
        <v>1038</v>
      </c>
      <c r="B723" s="2" t="s">
        <v>1059</v>
      </c>
      <c r="C723" s="2" t="s">
        <v>1037</v>
      </c>
      <c r="D723" s="2" t="s">
        <v>1040</v>
      </c>
      <c r="E723" s="45" t="s">
        <v>1793</v>
      </c>
      <c r="F723" s="46"/>
      <c r="G723" s="42" t="s">
        <v>1799</v>
      </c>
      <c r="H723" s="34" t="s">
        <v>43</v>
      </c>
      <c r="I723" s="35"/>
      <c r="J723" s="56">
        <v>0</v>
      </c>
      <c r="K723" s="49">
        <f>_xlfn.IFNA(VLOOKUP($I723,'ประกาศราคาZ-Makro'!$A:$K,4,FALSE),0)</f>
        <v>0</v>
      </c>
      <c r="L723" s="47">
        <v>0</v>
      </c>
      <c r="M723" s="36">
        <v>0</v>
      </c>
      <c r="N723" s="50">
        <f t="shared" si="1751"/>
        <v>0</v>
      </c>
      <c r="O723" s="49">
        <f>_xlfn.IFNA(VLOOKUP($I723,'ประกาศราคาZ-Makro'!$A:$K,5,FALSE),0)</f>
        <v>0</v>
      </c>
      <c r="P723" s="47">
        <v>0</v>
      </c>
      <c r="Q723" s="36">
        <v>0</v>
      </c>
      <c r="R723" s="50">
        <f t="shared" si="1737"/>
        <v>0</v>
      </c>
      <c r="S723" s="49">
        <f>_xlfn.IFNA(VLOOKUP($I723,'ประกาศราคาZ-Makro'!$A:$K,6,FALSE),0)</f>
        <v>0</v>
      </c>
      <c r="T723" s="47">
        <v>0</v>
      </c>
      <c r="U723" s="36">
        <v>0</v>
      </c>
      <c r="V723" s="50">
        <f t="shared" si="1741"/>
        <v>0</v>
      </c>
      <c r="W723" s="49">
        <f>_xlfn.IFNA(VLOOKUP($I723,'ประกาศราคาZ-Makro'!$A:$K,7,FALSE),0)</f>
        <v>0</v>
      </c>
      <c r="X723" s="47">
        <v>0</v>
      </c>
      <c r="Y723" s="36">
        <v>0</v>
      </c>
      <c r="Z723" s="50">
        <f t="shared" si="1735"/>
        <v>0</v>
      </c>
      <c r="AA723" s="49">
        <f>_xlfn.IFNA(VLOOKUP($I723,'ประกาศราคาZ-Makro'!$A:$K,8,FALSE),0)</f>
        <v>0</v>
      </c>
      <c r="AB723" s="47">
        <v>0</v>
      </c>
      <c r="AC723" s="36">
        <v>0</v>
      </c>
      <c r="AD723" s="50">
        <f t="shared" si="1736"/>
        <v>0</v>
      </c>
      <c r="AE723" s="49">
        <f>_xlfn.IFNA(VLOOKUP($I723,'ประกาศราคาZ-Makro'!$A:$K,9,FALSE),0)</f>
        <v>0</v>
      </c>
      <c r="AF723" s="47">
        <v>0</v>
      </c>
      <c r="AG723" s="36">
        <v>0</v>
      </c>
      <c r="AH723" s="50">
        <f t="shared" si="1738"/>
        <v>0</v>
      </c>
      <c r="AI723" s="49">
        <f>_xlfn.IFNA(VLOOKUP($I723,'ประกาศราคาZ-Makro'!$A:$K,9,FALSE),0)</f>
        <v>0</v>
      </c>
      <c r="AJ723" s="47"/>
      <c r="AK723" s="36"/>
      <c r="AL723" s="50">
        <f t="shared" si="1813"/>
        <v>0</v>
      </c>
      <c r="AM723" s="49">
        <f>_xlfn.IFNA(VLOOKUP($I723,'ประกาศราคาZ-Makro'!$A:$K,10,FALSE),0)</f>
        <v>0</v>
      </c>
      <c r="AN723" s="47">
        <v>0</v>
      </c>
      <c r="AO723" s="36">
        <v>0</v>
      </c>
      <c r="AP723" s="72">
        <f t="shared" si="1750"/>
        <v>0</v>
      </c>
      <c r="AQ723" s="49">
        <f>_xlfn.IFNA(VLOOKUP($I723,'ประกาศราคาZ-Makro'!$A:$K,11,FALSE),0)</f>
        <v>0</v>
      </c>
      <c r="AR723" s="47">
        <v>0</v>
      </c>
      <c r="AS723" s="36">
        <v>0</v>
      </c>
      <c r="AT723" s="50">
        <f t="shared" si="1739"/>
        <v>0</v>
      </c>
      <c r="AU723" s="49">
        <f>_xlfn.IFNA(VLOOKUP($I723,'ประกาศราคาZ-Makro'!$A:$L,12,FALSE),0)</f>
        <v>0</v>
      </c>
      <c r="AV723" s="47">
        <v>243</v>
      </c>
      <c r="AW723" s="36">
        <v>239</v>
      </c>
      <c r="AX723" s="50">
        <f t="shared" si="1752"/>
        <v>-4</v>
      </c>
      <c r="AY723" s="49">
        <f>_xlfn.IFNA(VLOOKUP($I723,'ประกาศราคาZ-Makro'!$A:$M,13,FALSE),0)</f>
        <v>0</v>
      </c>
      <c r="AZ723" s="47">
        <v>243</v>
      </c>
      <c r="BA723" s="36">
        <v>239</v>
      </c>
      <c r="BB723" s="50">
        <f t="shared" si="1814"/>
        <v>-4</v>
      </c>
      <c r="BC723" s="76"/>
      <c r="BD723" s="2"/>
      <c r="BF723" s="60"/>
    </row>
    <row r="724" spans="1:58" x14ac:dyDescent="0.4">
      <c r="A724" s="2" t="s">
        <v>1038</v>
      </c>
      <c r="B724" s="2" t="s">
        <v>1059</v>
      </c>
      <c r="C724" s="2" t="s">
        <v>1037</v>
      </c>
      <c r="D724" s="2" t="s">
        <v>1040</v>
      </c>
      <c r="E724" s="45" t="s">
        <v>1794</v>
      </c>
      <c r="F724" s="46"/>
      <c r="G724" s="42" t="s">
        <v>1800</v>
      </c>
      <c r="H724" s="34" t="s">
        <v>43</v>
      </c>
      <c r="I724" s="35"/>
      <c r="J724" s="56">
        <v>0</v>
      </c>
      <c r="K724" s="49">
        <f>_xlfn.IFNA(VLOOKUP($I724,'ประกาศราคาZ-Makro'!$A:$K,4,FALSE),0)</f>
        <v>0</v>
      </c>
      <c r="L724" s="47">
        <v>0</v>
      </c>
      <c r="M724" s="36">
        <v>0</v>
      </c>
      <c r="N724" s="50">
        <f t="shared" si="1751"/>
        <v>0</v>
      </c>
      <c r="O724" s="49">
        <f>_xlfn.IFNA(VLOOKUP($I724,'ประกาศราคาZ-Makro'!$A:$K,5,FALSE),0)</f>
        <v>0</v>
      </c>
      <c r="P724" s="47">
        <v>0</v>
      </c>
      <c r="Q724" s="36">
        <v>0</v>
      </c>
      <c r="R724" s="50">
        <f t="shared" si="1737"/>
        <v>0</v>
      </c>
      <c r="S724" s="49">
        <f>_xlfn.IFNA(VLOOKUP($I724,'ประกาศราคาZ-Makro'!$A:$K,6,FALSE),0)</f>
        <v>0</v>
      </c>
      <c r="T724" s="47">
        <v>0</v>
      </c>
      <c r="U724" s="36">
        <v>0</v>
      </c>
      <c r="V724" s="50">
        <f t="shared" si="1741"/>
        <v>0</v>
      </c>
      <c r="W724" s="49">
        <f>_xlfn.IFNA(VLOOKUP($I724,'ประกาศราคาZ-Makro'!$A:$K,7,FALSE),0)</f>
        <v>0</v>
      </c>
      <c r="X724" s="47">
        <v>0</v>
      </c>
      <c r="Y724" s="36">
        <v>0</v>
      </c>
      <c r="Z724" s="50">
        <f t="shared" si="1735"/>
        <v>0</v>
      </c>
      <c r="AA724" s="49">
        <f>_xlfn.IFNA(VLOOKUP($I724,'ประกาศราคาZ-Makro'!$A:$K,8,FALSE),0)</f>
        <v>0</v>
      </c>
      <c r="AB724" s="47">
        <v>0</v>
      </c>
      <c r="AC724" s="36">
        <v>0</v>
      </c>
      <c r="AD724" s="50">
        <f t="shared" si="1736"/>
        <v>0</v>
      </c>
      <c r="AE724" s="49">
        <f>_xlfn.IFNA(VLOOKUP($I724,'ประกาศราคาZ-Makro'!$A:$K,9,FALSE),0)</f>
        <v>0</v>
      </c>
      <c r="AF724" s="47">
        <v>0</v>
      </c>
      <c r="AG724" s="36">
        <v>0</v>
      </c>
      <c r="AH724" s="50">
        <f t="shared" si="1738"/>
        <v>0</v>
      </c>
      <c r="AI724" s="49">
        <f>_xlfn.IFNA(VLOOKUP($I724,'ประกาศราคาZ-Makro'!$A:$K,9,FALSE),0)</f>
        <v>0</v>
      </c>
      <c r="AJ724" s="47"/>
      <c r="AK724" s="36"/>
      <c r="AL724" s="50">
        <f t="shared" si="1813"/>
        <v>0</v>
      </c>
      <c r="AM724" s="49">
        <f>_xlfn.IFNA(VLOOKUP($I724,'ประกาศราคาZ-Makro'!$A:$K,10,FALSE),0)</f>
        <v>0</v>
      </c>
      <c r="AN724" s="47">
        <v>0</v>
      </c>
      <c r="AO724" s="36">
        <v>0</v>
      </c>
      <c r="AP724" s="72">
        <f t="shared" si="1750"/>
        <v>0</v>
      </c>
      <c r="AQ724" s="49">
        <f>_xlfn.IFNA(VLOOKUP($I724,'ประกาศราคาZ-Makro'!$A:$K,11,FALSE),0)</f>
        <v>0</v>
      </c>
      <c r="AR724" s="47">
        <v>0</v>
      </c>
      <c r="AS724" s="36">
        <v>0</v>
      </c>
      <c r="AT724" s="50">
        <f t="shared" si="1739"/>
        <v>0</v>
      </c>
      <c r="AU724" s="49">
        <f>_xlfn.IFNA(VLOOKUP($I724,'ประกาศราคาZ-Makro'!$A:$L,12,FALSE),0)</f>
        <v>0</v>
      </c>
      <c r="AV724" s="47">
        <v>195</v>
      </c>
      <c r="AW724" s="36">
        <v>197</v>
      </c>
      <c r="AX724" s="50">
        <f t="shared" si="1752"/>
        <v>2</v>
      </c>
      <c r="AY724" s="49">
        <f>_xlfn.IFNA(VLOOKUP($I724,'ประกาศราคาZ-Makro'!$A:$M,13,FALSE),0)</f>
        <v>0</v>
      </c>
      <c r="AZ724" s="47">
        <v>195</v>
      </c>
      <c r="BA724" s="36">
        <v>197</v>
      </c>
      <c r="BB724" s="50">
        <f t="shared" si="1814"/>
        <v>2</v>
      </c>
      <c r="BC724" s="76"/>
      <c r="BD724" s="2"/>
      <c r="BF724" s="60"/>
    </row>
    <row r="725" spans="1:58" x14ac:dyDescent="0.4">
      <c r="A725" s="2" t="s">
        <v>1038</v>
      </c>
      <c r="B725" s="2" t="s">
        <v>1059</v>
      </c>
      <c r="C725" s="2" t="s">
        <v>1037</v>
      </c>
      <c r="D725" s="2" t="s">
        <v>1040</v>
      </c>
      <c r="E725" s="45" t="s">
        <v>1795</v>
      </c>
      <c r="F725" s="46"/>
      <c r="G725" s="42" t="s">
        <v>1801</v>
      </c>
      <c r="H725" s="34" t="s">
        <v>43</v>
      </c>
      <c r="I725" s="35"/>
      <c r="J725" s="56">
        <v>0</v>
      </c>
      <c r="K725" s="49">
        <f>_xlfn.IFNA(VLOOKUP($I725,'ประกาศราคาZ-Makro'!$A:$K,4,FALSE),0)</f>
        <v>0</v>
      </c>
      <c r="L725" s="47">
        <v>0</v>
      </c>
      <c r="M725" s="36">
        <v>0</v>
      </c>
      <c r="N725" s="50">
        <f t="shared" si="1751"/>
        <v>0</v>
      </c>
      <c r="O725" s="49">
        <f>_xlfn.IFNA(VLOOKUP($I725,'ประกาศราคาZ-Makro'!$A:$K,5,FALSE),0)</f>
        <v>0</v>
      </c>
      <c r="P725" s="47">
        <v>0</v>
      </c>
      <c r="Q725" s="36">
        <v>0</v>
      </c>
      <c r="R725" s="50">
        <f t="shared" si="1737"/>
        <v>0</v>
      </c>
      <c r="S725" s="49">
        <f>_xlfn.IFNA(VLOOKUP($I725,'ประกาศราคาZ-Makro'!$A:$K,6,FALSE),0)</f>
        <v>0</v>
      </c>
      <c r="T725" s="47">
        <v>0</v>
      </c>
      <c r="U725" s="36">
        <v>0</v>
      </c>
      <c r="V725" s="50">
        <f t="shared" si="1741"/>
        <v>0</v>
      </c>
      <c r="W725" s="49">
        <f>_xlfn.IFNA(VLOOKUP($I725,'ประกาศราคาZ-Makro'!$A:$K,7,FALSE),0)</f>
        <v>0</v>
      </c>
      <c r="X725" s="47">
        <v>0</v>
      </c>
      <c r="Y725" s="36">
        <v>0</v>
      </c>
      <c r="Z725" s="50">
        <f t="shared" si="1735"/>
        <v>0</v>
      </c>
      <c r="AA725" s="49">
        <f>_xlfn.IFNA(VLOOKUP($I725,'ประกาศราคาZ-Makro'!$A:$K,8,FALSE),0)</f>
        <v>0</v>
      </c>
      <c r="AB725" s="47">
        <v>0</v>
      </c>
      <c r="AC725" s="36">
        <v>0</v>
      </c>
      <c r="AD725" s="50">
        <f t="shared" si="1736"/>
        <v>0</v>
      </c>
      <c r="AE725" s="49">
        <f>_xlfn.IFNA(VLOOKUP($I725,'ประกาศราคาZ-Makro'!$A:$K,9,FALSE),0)</f>
        <v>0</v>
      </c>
      <c r="AF725" s="47">
        <v>0</v>
      </c>
      <c r="AG725" s="36">
        <v>0</v>
      </c>
      <c r="AH725" s="50">
        <f t="shared" si="1738"/>
        <v>0</v>
      </c>
      <c r="AI725" s="49">
        <f>_xlfn.IFNA(VLOOKUP($I725,'ประกาศราคาZ-Makro'!$A:$K,9,FALSE),0)</f>
        <v>0</v>
      </c>
      <c r="AJ725" s="47"/>
      <c r="AK725" s="36"/>
      <c r="AL725" s="50">
        <f t="shared" si="1813"/>
        <v>0</v>
      </c>
      <c r="AM725" s="49">
        <f>_xlfn.IFNA(VLOOKUP($I725,'ประกาศราคาZ-Makro'!$A:$K,10,FALSE),0)</f>
        <v>0</v>
      </c>
      <c r="AN725" s="47">
        <v>0</v>
      </c>
      <c r="AO725" s="36">
        <v>0</v>
      </c>
      <c r="AP725" s="72">
        <f t="shared" si="1750"/>
        <v>0</v>
      </c>
      <c r="AQ725" s="49">
        <f>_xlfn.IFNA(VLOOKUP($I725,'ประกาศราคาZ-Makro'!$A:$K,11,FALSE),0)</f>
        <v>0</v>
      </c>
      <c r="AR725" s="47">
        <v>0</v>
      </c>
      <c r="AS725" s="36">
        <v>0</v>
      </c>
      <c r="AT725" s="50">
        <f t="shared" si="1739"/>
        <v>0</v>
      </c>
      <c r="AU725" s="49">
        <f>_xlfn.IFNA(VLOOKUP($I725,'ประกาศราคาZ-Makro'!$A:$L,12,FALSE),0)</f>
        <v>0</v>
      </c>
      <c r="AV725" s="47">
        <v>176</v>
      </c>
      <c r="AW725" s="36">
        <v>176</v>
      </c>
      <c r="AX725" s="50">
        <f t="shared" si="1752"/>
        <v>0</v>
      </c>
      <c r="AY725" s="49">
        <f>_xlfn.IFNA(VLOOKUP($I725,'ประกาศราคาZ-Makro'!$A:$M,13,FALSE),0)</f>
        <v>0</v>
      </c>
      <c r="AZ725" s="47">
        <v>176</v>
      </c>
      <c r="BA725" s="36">
        <v>176</v>
      </c>
      <c r="BB725" s="50">
        <f t="shared" si="1814"/>
        <v>0</v>
      </c>
      <c r="BC725" s="76"/>
      <c r="BD725" s="2"/>
      <c r="BF725" s="60"/>
    </row>
    <row r="726" spans="1:58" x14ac:dyDescent="0.4">
      <c r="E726" s="32" t="s">
        <v>1834</v>
      </c>
      <c r="F726" s="33"/>
      <c r="G726" s="37" t="s">
        <v>1830</v>
      </c>
      <c r="H726" s="34" t="s">
        <v>43</v>
      </c>
      <c r="I726" s="35"/>
      <c r="J726" s="56">
        <v>0</v>
      </c>
      <c r="K726" s="49">
        <f>_xlfn.IFNA(VLOOKUP($I726,'ประกาศราคาZ-Makro'!$A:$K,4,FALSE),0)</f>
        <v>0</v>
      </c>
      <c r="L726" s="47">
        <v>0</v>
      </c>
      <c r="M726" s="36">
        <v>0</v>
      </c>
      <c r="N726" s="50">
        <f t="shared" si="1751"/>
        <v>0</v>
      </c>
      <c r="O726" s="49">
        <f>_xlfn.IFNA(VLOOKUP($I726,'ประกาศราคาZ-Makro'!$A:$K,4,FALSE),0)</f>
        <v>0</v>
      </c>
      <c r="P726" s="47">
        <v>0</v>
      </c>
      <c r="Q726" s="36">
        <v>0</v>
      </c>
      <c r="R726" s="50">
        <f t="shared" si="1737"/>
        <v>0</v>
      </c>
      <c r="S726" s="49">
        <f>_xlfn.IFNA(VLOOKUP($I726,'ประกาศราคาZ-Makro'!$A:$K,6,FALSE),0)</f>
        <v>0</v>
      </c>
      <c r="T726" s="47">
        <v>0</v>
      </c>
      <c r="U726" s="36">
        <v>0</v>
      </c>
      <c r="V726" s="50">
        <f t="shared" si="1741"/>
        <v>0</v>
      </c>
      <c r="W726" s="49">
        <f>_xlfn.IFNA(VLOOKUP($I726,'ประกาศราคาZ-Makro'!$A:$K,7,FALSE),0)</f>
        <v>0</v>
      </c>
      <c r="X726" s="47">
        <v>0</v>
      </c>
      <c r="Y726" s="36">
        <v>0</v>
      </c>
      <c r="Z726" s="50">
        <f t="shared" si="1735"/>
        <v>0</v>
      </c>
      <c r="AA726" s="49">
        <f>_xlfn.IFNA(VLOOKUP($I726,'ประกาศราคาZ-Makro'!$A:$K,8,FALSE),0)</f>
        <v>0</v>
      </c>
      <c r="AB726" s="47">
        <v>0</v>
      </c>
      <c r="AC726" s="36">
        <v>0</v>
      </c>
      <c r="AD726" s="50">
        <f t="shared" si="1736"/>
        <v>0</v>
      </c>
      <c r="AE726" s="49">
        <f>_xlfn.IFNA(VLOOKUP($I726,'ประกาศราคาZ-Makro'!$A:$K,9,FALSE),0)</f>
        <v>0</v>
      </c>
      <c r="AF726" s="47">
        <v>0</v>
      </c>
      <c r="AG726" s="36">
        <v>0</v>
      </c>
      <c r="AH726" s="50">
        <f t="shared" si="1738"/>
        <v>0</v>
      </c>
      <c r="AI726" s="49">
        <f>_xlfn.IFNA(VLOOKUP($I726,'ประกาศราคาZ-Makro'!$A:$K,9,FALSE),0)</f>
        <v>0</v>
      </c>
      <c r="AJ726" s="47"/>
      <c r="AK726" s="36"/>
      <c r="AL726" s="50">
        <f t="shared" si="1813"/>
        <v>0</v>
      </c>
      <c r="AM726" s="49">
        <f>_xlfn.IFNA(VLOOKUP($I726,'ประกาศราคาZ-Makro'!$A:$K,10,FALSE),0)</f>
        <v>0</v>
      </c>
      <c r="AN726" s="47">
        <v>0</v>
      </c>
      <c r="AO726" s="36">
        <v>0</v>
      </c>
      <c r="AP726" s="72">
        <f t="shared" si="1750"/>
        <v>0</v>
      </c>
      <c r="AQ726" s="49">
        <f>_xlfn.IFNA(VLOOKUP($I726,'ประกาศราคาZ-Makro'!$A:$K,11,FALSE),0)</f>
        <v>0</v>
      </c>
      <c r="AR726" s="47">
        <v>0</v>
      </c>
      <c r="AS726" s="36">
        <v>0</v>
      </c>
      <c r="AT726" s="50">
        <f t="shared" si="1739"/>
        <v>0</v>
      </c>
      <c r="AU726" s="49">
        <f>_xlfn.IFNA(VLOOKUP($I726,'ประกาศราคาZ-Makro'!$A:$L,12,FALSE),0)</f>
        <v>0</v>
      </c>
      <c r="AV726" s="47">
        <v>186</v>
      </c>
      <c r="AW726" s="36">
        <v>186</v>
      </c>
      <c r="AX726" s="50">
        <f t="shared" si="1752"/>
        <v>0</v>
      </c>
      <c r="AY726" s="49">
        <f>_xlfn.IFNA(VLOOKUP($I726,'ประกาศราคาZ-Makro'!$A:$M,13,FALSE),0)</f>
        <v>0</v>
      </c>
      <c r="AZ726" s="47">
        <v>186</v>
      </c>
      <c r="BA726" s="36">
        <v>186</v>
      </c>
      <c r="BB726" s="50">
        <f t="shared" si="1814"/>
        <v>0</v>
      </c>
      <c r="BC726" s="76"/>
      <c r="BD726" s="2"/>
      <c r="BF726" s="60"/>
    </row>
    <row r="727" spans="1:58" x14ac:dyDescent="0.4">
      <c r="E727" s="32" t="s">
        <v>1835</v>
      </c>
      <c r="F727" s="33"/>
      <c r="G727" s="37" t="s">
        <v>1831</v>
      </c>
      <c r="H727" s="34" t="s">
        <v>43</v>
      </c>
      <c r="I727" s="35"/>
      <c r="J727" s="56">
        <v>0</v>
      </c>
      <c r="K727" s="49">
        <f>_xlfn.IFNA(VLOOKUP($I727,'ประกาศราคาZ-Makro'!$A:$K,4,FALSE),0)</f>
        <v>0</v>
      </c>
      <c r="L727" s="47">
        <v>0</v>
      </c>
      <c r="M727" s="36">
        <v>0</v>
      </c>
      <c r="N727" s="50">
        <f t="shared" si="1751"/>
        <v>0</v>
      </c>
      <c r="O727" s="49">
        <f>_xlfn.IFNA(VLOOKUP($I727,'ประกาศราคาZ-Makro'!$A:$K,4,FALSE),0)</f>
        <v>0</v>
      </c>
      <c r="P727" s="47">
        <v>0</v>
      </c>
      <c r="Q727" s="36">
        <v>0</v>
      </c>
      <c r="R727" s="50">
        <f t="shared" si="1737"/>
        <v>0</v>
      </c>
      <c r="S727" s="49">
        <f>_xlfn.IFNA(VLOOKUP($I727,'ประกาศราคาZ-Makro'!$A:$K,6,FALSE),0)</f>
        <v>0</v>
      </c>
      <c r="T727" s="47">
        <v>0</v>
      </c>
      <c r="U727" s="36">
        <v>0</v>
      </c>
      <c r="V727" s="50">
        <f t="shared" si="1741"/>
        <v>0</v>
      </c>
      <c r="W727" s="49">
        <f>_xlfn.IFNA(VLOOKUP($I727,'ประกาศราคาZ-Makro'!$A:$K,7,FALSE),0)</f>
        <v>0</v>
      </c>
      <c r="X727" s="47">
        <v>0</v>
      </c>
      <c r="Y727" s="36">
        <v>0</v>
      </c>
      <c r="Z727" s="50">
        <f t="shared" si="1735"/>
        <v>0</v>
      </c>
      <c r="AA727" s="49">
        <f>_xlfn.IFNA(VLOOKUP($I727,'ประกาศราคาZ-Makro'!$A:$K,8,FALSE),0)</f>
        <v>0</v>
      </c>
      <c r="AB727" s="47">
        <v>0</v>
      </c>
      <c r="AC727" s="36">
        <v>0</v>
      </c>
      <c r="AD727" s="50">
        <f t="shared" si="1736"/>
        <v>0</v>
      </c>
      <c r="AE727" s="49">
        <f>_xlfn.IFNA(VLOOKUP($I727,'ประกาศราคาZ-Makro'!$A:$K,9,FALSE),0)</f>
        <v>0</v>
      </c>
      <c r="AF727" s="47">
        <v>0</v>
      </c>
      <c r="AG727" s="36">
        <v>0</v>
      </c>
      <c r="AH727" s="50">
        <f t="shared" si="1738"/>
        <v>0</v>
      </c>
      <c r="AI727" s="49">
        <f>_xlfn.IFNA(VLOOKUP($I727,'ประกาศราคาZ-Makro'!$A:$K,9,FALSE),0)</f>
        <v>0</v>
      </c>
      <c r="AJ727" s="47"/>
      <c r="AK727" s="36"/>
      <c r="AL727" s="50">
        <f t="shared" si="1813"/>
        <v>0</v>
      </c>
      <c r="AM727" s="49">
        <f>_xlfn.IFNA(VLOOKUP($I727,'ประกาศราคาZ-Makro'!$A:$K,10,FALSE),0)</f>
        <v>0</v>
      </c>
      <c r="AN727" s="47">
        <v>0</v>
      </c>
      <c r="AO727" s="36">
        <v>0</v>
      </c>
      <c r="AP727" s="72">
        <f t="shared" si="1750"/>
        <v>0</v>
      </c>
      <c r="AQ727" s="49">
        <f>_xlfn.IFNA(VLOOKUP($I727,'ประกาศราคาZ-Makro'!$A:$K,11,FALSE),0)</f>
        <v>0</v>
      </c>
      <c r="AR727" s="47">
        <v>0</v>
      </c>
      <c r="AS727" s="36">
        <v>0</v>
      </c>
      <c r="AT727" s="50">
        <f t="shared" si="1739"/>
        <v>0</v>
      </c>
      <c r="AU727" s="49">
        <f>_xlfn.IFNA(VLOOKUP($I727,'ประกาศราคาZ-Makro'!$A:$L,12,FALSE),0)</f>
        <v>0</v>
      </c>
      <c r="AV727" s="47">
        <v>191</v>
      </c>
      <c r="AW727" s="36">
        <v>191</v>
      </c>
      <c r="AX727" s="50">
        <f t="shared" si="1752"/>
        <v>0</v>
      </c>
      <c r="AY727" s="49">
        <f>_xlfn.IFNA(VLOOKUP($I727,'ประกาศราคาZ-Makro'!$A:$M,13,FALSE),0)</f>
        <v>0</v>
      </c>
      <c r="AZ727" s="47">
        <v>191</v>
      </c>
      <c r="BA727" s="36">
        <v>191</v>
      </c>
      <c r="BB727" s="50">
        <f t="shared" si="1814"/>
        <v>0</v>
      </c>
      <c r="BC727" s="76"/>
      <c r="BD727" s="2"/>
      <c r="BF727" s="60"/>
    </row>
    <row r="728" spans="1:58" x14ac:dyDescent="0.4">
      <c r="E728" s="32" t="s">
        <v>1836</v>
      </c>
      <c r="F728" s="33"/>
      <c r="G728" s="37" t="s">
        <v>1832</v>
      </c>
      <c r="H728" s="34" t="s">
        <v>43</v>
      </c>
      <c r="I728" s="35"/>
      <c r="J728" s="56">
        <v>0</v>
      </c>
      <c r="K728" s="49">
        <f>_xlfn.IFNA(VLOOKUP($I728,'ประกาศราคาZ-Makro'!$A:$K,4,FALSE),0)</f>
        <v>0</v>
      </c>
      <c r="L728" s="47">
        <v>0</v>
      </c>
      <c r="M728" s="36">
        <v>0</v>
      </c>
      <c r="N728" s="50">
        <f t="shared" si="1751"/>
        <v>0</v>
      </c>
      <c r="O728" s="49">
        <f>_xlfn.IFNA(VLOOKUP($I728,'ประกาศราคาZ-Makro'!$A:$K,4,FALSE),0)</f>
        <v>0</v>
      </c>
      <c r="P728" s="47">
        <v>0</v>
      </c>
      <c r="Q728" s="36">
        <v>0</v>
      </c>
      <c r="R728" s="50">
        <f t="shared" si="1737"/>
        <v>0</v>
      </c>
      <c r="S728" s="49">
        <f>_xlfn.IFNA(VLOOKUP($I728,'ประกาศราคาZ-Makro'!$A:$K,6,FALSE),0)</f>
        <v>0</v>
      </c>
      <c r="T728" s="47">
        <v>0</v>
      </c>
      <c r="U728" s="36">
        <v>0</v>
      </c>
      <c r="V728" s="50">
        <f t="shared" si="1741"/>
        <v>0</v>
      </c>
      <c r="W728" s="49">
        <f>_xlfn.IFNA(VLOOKUP($I728,'ประกาศราคาZ-Makro'!$A:$K,7,FALSE),0)</f>
        <v>0</v>
      </c>
      <c r="X728" s="47">
        <v>0</v>
      </c>
      <c r="Y728" s="36">
        <v>0</v>
      </c>
      <c r="Z728" s="50">
        <f t="shared" si="1735"/>
        <v>0</v>
      </c>
      <c r="AA728" s="49">
        <f>_xlfn.IFNA(VLOOKUP($I728,'ประกาศราคาZ-Makro'!$A:$K,8,FALSE),0)</f>
        <v>0</v>
      </c>
      <c r="AB728" s="47">
        <v>0</v>
      </c>
      <c r="AC728" s="36">
        <v>0</v>
      </c>
      <c r="AD728" s="50">
        <f t="shared" si="1736"/>
        <v>0</v>
      </c>
      <c r="AE728" s="49">
        <f>_xlfn.IFNA(VLOOKUP($I728,'ประกาศราคาZ-Makro'!$A:$K,9,FALSE),0)</f>
        <v>0</v>
      </c>
      <c r="AF728" s="47">
        <v>0</v>
      </c>
      <c r="AG728" s="36">
        <v>0</v>
      </c>
      <c r="AH728" s="50">
        <f t="shared" si="1738"/>
        <v>0</v>
      </c>
      <c r="AI728" s="49">
        <f>_xlfn.IFNA(VLOOKUP($I728,'ประกาศราคาZ-Makro'!$A:$K,9,FALSE),0)</f>
        <v>0</v>
      </c>
      <c r="AJ728" s="47"/>
      <c r="AK728" s="36"/>
      <c r="AL728" s="50">
        <f t="shared" si="1813"/>
        <v>0</v>
      </c>
      <c r="AM728" s="49">
        <f>_xlfn.IFNA(VLOOKUP($I728,'ประกาศราคาZ-Makro'!$A:$K,10,FALSE),0)</f>
        <v>0</v>
      </c>
      <c r="AN728" s="47">
        <v>0</v>
      </c>
      <c r="AO728" s="36">
        <v>0</v>
      </c>
      <c r="AP728" s="72">
        <f t="shared" si="1750"/>
        <v>0</v>
      </c>
      <c r="AQ728" s="49">
        <f>_xlfn.IFNA(VLOOKUP($I728,'ประกาศราคาZ-Makro'!$A:$K,11,FALSE),0)</f>
        <v>0</v>
      </c>
      <c r="AR728" s="47">
        <v>0</v>
      </c>
      <c r="AS728" s="36">
        <v>0</v>
      </c>
      <c r="AT728" s="50">
        <f t="shared" si="1739"/>
        <v>0</v>
      </c>
      <c r="AU728" s="49">
        <f>_xlfn.IFNA(VLOOKUP($I728,'ประกาศราคาZ-Makro'!$A:$L,12,FALSE),0)</f>
        <v>0</v>
      </c>
      <c r="AV728" s="47">
        <v>270</v>
      </c>
      <c r="AW728" s="36">
        <v>277</v>
      </c>
      <c r="AX728" s="50">
        <f t="shared" si="1752"/>
        <v>7</v>
      </c>
      <c r="AY728" s="49">
        <f>_xlfn.IFNA(VLOOKUP($I728,'ประกาศราคาZ-Makro'!$A:$M,13,FALSE),0)</f>
        <v>0</v>
      </c>
      <c r="AZ728" s="47">
        <v>270</v>
      </c>
      <c r="BA728" s="36">
        <v>277</v>
      </c>
      <c r="BB728" s="50">
        <f t="shared" si="1814"/>
        <v>7</v>
      </c>
      <c r="BC728" s="76"/>
      <c r="BD728" s="2"/>
      <c r="BF728" s="60"/>
    </row>
    <row r="729" spans="1:58" x14ac:dyDescent="0.4">
      <c r="E729" s="32" t="s">
        <v>1837</v>
      </c>
      <c r="F729" s="33"/>
      <c r="G729" s="37" t="s">
        <v>1833</v>
      </c>
      <c r="H729" s="34" t="s">
        <v>43</v>
      </c>
      <c r="I729" s="35"/>
      <c r="J729" s="56">
        <v>0</v>
      </c>
      <c r="K729" s="49">
        <f>_xlfn.IFNA(VLOOKUP($I729,'ประกาศราคาZ-Makro'!$A:$K,4,FALSE),0)</f>
        <v>0</v>
      </c>
      <c r="L729" s="47">
        <v>0</v>
      </c>
      <c r="M729" s="36">
        <v>0</v>
      </c>
      <c r="N729" s="50">
        <f t="shared" si="1751"/>
        <v>0</v>
      </c>
      <c r="O729" s="49">
        <f>_xlfn.IFNA(VLOOKUP($I729,'ประกาศราคาZ-Makro'!$A:$K,4,FALSE),0)</f>
        <v>0</v>
      </c>
      <c r="P729" s="47">
        <v>0</v>
      </c>
      <c r="Q729" s="36">
        <v>0</v>
      </c>
      <c r="R729" s="50">
        <f t="shared" si="1737"/>
        <v>0</v>
      </c>
      <c r="S729" s="49">
        <f>_xlfn.IFNA(VLOOKUP($I729,'ประกาศราคาZ-Makro'!$A:$K,6,FALSE),0)</f>
        <v>0</v>
      </c>
      <c r="T729" s="47">
        <v>0</v>
      </c>
      <c r="U729" s="36">
        <v>0</v>
      </c>
      <c r="V729" s="50">
        <f t="shared" si="1741"/>
        <v>0</v>
      </c>
      <c r="W729" s="49">
        <f>_xlfn.IFNA(VLOOKUP($I729,'ประกาศราคาZ-Makro'!$A:$K,7,FALSE),0)</f>
        <v>0</v>
      </c>
      <c r="X729" s="47">
        <v>0</v>
      </c>
      <c r="Y729" s="36">
        <v>0</v>
      </c>
      <c r="Z729" s="50">
        <f t="shared" si="1735"/>
        <v>0</v>
      </c>
      <c r="AA729" s="49">
        <f>_xlfn.IFNA(VLOOKUP($I729,'ประกาศราคาZ-Makro'!$A:$K,8,FALSE),0)</f>
        <v>0</v>
      </c>
      <c r="AB729" s="47">
        <v>0</v>
      </c>
      <c r="AC729" s="36">
        <v>0</v>
      </c>
      <c r="AD729" s="50">
        <f t="shared" si="1736"/>
        <v>0</v>
      </c>
      <c r="AE729" s="49">
        <f>_xlfn.IFNA(VLOOKUP($I729,'ประกาศราคาZ-Makro'!$A:$K,9,FALSE),0)</f>
        <v>0</v>
      </c>
      <c r="AF729" s="47">
        <v>0</v>
      </c>
      <c r="AG729" s="36">
        <v>0</v>
      </c>
      <c r="AH729" s="50">
        <f t="shared" si="1738"/>
        <v>0</v>
      </c>
      <c r="AI729" s="49">
        <f>_xlfn.IFNA(VLOOKUP($I729,'ประกาศราคาZ-Makro'!$A:$K,9,FALSE),0)</f>
        <v>0</v>
      </c>
      <c r="AJ729" s="47"/>
      <c r="AK729" s="36"/>
      <c r="AL729" s="50">
        <f t="shared" si="1813"/>
        <v>0</v>
      </c>
      <c r="AM729" s="49">
        <f>_xlfn.IFNA(VLOOKUP($I729,'ประกาศราคาZ-Makro'!$A:$K,10,FALSE),0)</f>
        <v>0</v>
      </c>
      <c r="AN729" s="47">
        <v>0</v>
      </c>
      <c r="AO729" s="36">
        <v>0</v>
      </c>
      <c r="AP729" s="72">
        <f t="shared" si="1750"/>
        <v>0</v>
      </c>
      <c r="AQ729" s="49">
        <f>_xlfn.IFNA(VLOOKUP($I729,'ประกาศราคาZ-Makro'!$A:$K,11,FALSE),0)</f>
        <v>0</v>
      </c>
      <c r="AR729" s="47">
        <v>0</v>
      </c>
      <c r="AS729" s="36">
        <v>0</v>
      </c>
      <c r="AT729" s="50">
        <f t="shared" si="1739"/>
        <v>0</v>
      </c>
      <c r="AU729" s="49">
        <f>_xlfn.IFNA(VLOOKUP($I729,'ประกาศราคาZ-Makro'!$A:$L,12,FALSE),0)</f>
        <v>0</v>
      </c>
      <c r="AV729" s="47">
        <v>163</v>
      </c>
      <c r="AW729" s="36">
        <v>167</v>
      </c>
      <c r="AX729" s="50">
        <f t="shared" si="1752"/>
        <v>4</v>
      </c>
      <c r="AY729" s="49">
        <f>_xlfn.IFNA(VLOOKUP($I729,'ประกาศราคาZ-Makro'!$A:$M,13,FALSE),0)</f>
        <v>0</v>
      </c>
      <c r="AZ729" s="47">
        <v>163</v>
      </c>
      <c r="BA729" s="36">
        <v>167</v>
      </c>
      <c r="BB729" s="50">
        <f t="shared" si="1814"/>
        <v>4</v>
      </c>
      <c r="BC729" s="76"/>
      <c r="BD729" s="2"/>
      <c r="BF729" s="60"/>
    </row>
    <row r="730" spans="1:58" x14ac:dyDescent="0.4">
      <c r="E730" s="32" t="s">
        <v>1828</v>
      </c>
      <c r="F730" s="33"/>
      <c r="G730" s="37" t="s">
        <v>1826</v>
      </c>
      <c r="H730" s="34" t="s">
        <v>43</v>
      </c>
      <c r="I730" s="35"/>
      <c r="J730" s="56">
        <v>0</v>
      </c>
      <c r="K730" s="49">
        <f>_xlfn.IFNA(VLOOKUP($I730,'ประกาศราคาZ-Makro'!$A:$K,4,FALSE),0)</f>
        <v>0</v>
      </c>
      <c r="L730" s="47">
        <v>0</v>
      </c>
      <c r="M730" s="36">
        <v>0</v>
      </c>
      <c r="N730" s="50">
        <f t="shared" ref="N730" si="1823">IFERROR(IF(M730=0,0,M730-L730),0)</f>
        <v>0</v>
      </c>
      <c r="O730" s="49">
        <f>_xlfn.IFNA(VLOOKUP($I730,'ประกาศราคาZ-Makro'!$A:$K,4,FALSE),0)</f>
        <v>0</v>
      </c>
      <c r="P730" s="47">
        <v>0</v>
      </c>
      <c r="Q730" s="36">
        <v>0</v>
      </c>
      <c r="R730" s="50">
        <f t="shared" ref="R730" si="1824">IFERROR(IF(Q730=0,0,Q730-P730),0)</f>
        <v>0</v>
      </c>
      <c r="S730" s="49">
        <f>_xlfn.IFNA(VLOOKUP($I730,'ประกาศราคาZ-Makro'!$A:$K,6,FALSE),0)</f>
        <v>0</v>
      </c>
      <c r="T730" s="47">
        <v>0</v>
      </c>
      <c r="U730" s="36">
        <v>0</v>
      </c>
      <c r="V730" s="50">
        <f>IFERROR(IF(U730=0,0,U730-T730),0)</f>
        <v>0</v>
      </c>
      <c r="W730" s="49">
        <f>_xlfn.IFNA(VLOOKUP($I730,'ประกาศราคาZ-Makro'!$A:$K,7,FALSE),0)</f>
        <v>0</v>
      </c>
      <c r="X730" s="47">
        <v>0</v>
      </c>
      <c r="Y730" s="36">
        <v>0</v>
      </c>
      <c r="Z730" s="50">
        <f>IFERROR(IF(Y730=0,0,Y730-X730),0)</f>
        <v>0</v>
      </c>
      <c r="AA730" s="49">
        <f>_xlfn.IFNA(VLOOKUP($I730,'ประกาศราคาZ-Makro'!$A:$K,8,FALSE),0)</f>
        <v>0</v>
      </c>
      <c r="AB730" s="47">
        <v>0</v>
      </c>
      <c r="AC730" s="36">
        <v>0</v>
      </c>
      <c r="AD730" s="50">
        <f>IFERROR(IF(AC730=0,0,AC730-AB730),0)</f>
        <v>0</v>
      </c>
      <c r="AE730" s="49">
        <f>_xlfn.IFNA(VLOOKUP($I730,'ประกาศราคาZ-Makro'!$A:$K,9,FALSE),0)</f>
        <v>0</v>
      </c>
      <c r="AF730" s="47">
        <v>0</v>
      </c>
      <c r="AG730" s="36">
        <v>0</v>
      </c>
      <c r="AH730" s="50">
        <f>IFERROR(IF(AG730=0,0,AG730-AF730),0)</f>
        <v>0</v>
      </c>
      <c r="AI730" s="49">
        <f>_xlfn.IFNA(VLOOKUP($I730,'ประกาศราคาZ-Makro'!$A:$K,9,FALSE),0)</f>
        <v>0</v>
      </c>
      <c r="AJ730" s="47"/>
      <c r="AK730" s="36"/>
      <c r="AL730" s="50">
        <f>IFERROR(IF(AK730=0,0,AK730-AJ730),0)</f>
        <v>0</v>
      </c>
      <c r="AM730" s="49">
        <f>_xlfn.IFNA(VLOOKUP($I730,'ประกาศราคาZ-Makro'!$A:$K,10,FALSE),0)</f>
        <v>0</v>
      </c>
      <c r="AN730" s="47">
        <v>0</v>
      </c>
      <c r="AO730" s="36">
        <v>0</v>
      </c>
      <c r="AP730" s="72">
        <f>IFERROR(IF(AO730=0,0,AO730-AN730),0)</f>
        <v>0</v>
      </c>
      <c r="AQ730" s="49">
        <f>_xlfn.IFNA(VLOOKUP($I730,'ประกาศราคาZ-Makro'!$A:$K,11,FALSE),0)</f>
        <v>0</v>
      </c>
      <c r="AR730" s="47">
        <v>0</v>
      </c>
      <c r="AS730" s="36">
        <v>0</v>
      </c>
      <c r="AT730" s="50">
        <f>IFERROR(IF(AS730=0,0,AS730-AR730),0)</f>
        <v>0</v>
      </c>
      <c r="AU730" s="49">
        <f>_xlfn.IFNA(VLOOKUP($I730,'ประกาศราคาZ-Makro'!$A:$L,12,FALSE),0)</f>
        <v>0</v>
      </c>
      <c r="AV730" s="47">
        <v>251</v>
      </c>
      <c r="AW730" s="36">
        <v>247</v>
      </c>
      <c r="AX730" s="50">
        <f>IFERROR(IF(AW730=0,0,AW730-AV730),0)</f>
        <v>-4</v>
      </c>
      <c r="AY730" s="49">
        <f>_xlfn.IFNA(VLOOKUP($I730,'ประกาศราคาZ-Makro'!$A:$M,13,FALSE),0)</f>
        <v>0</v>
      </c>
      <c r="AZ730" s="47">
        <v>251</v>
      </c>
      <c r="BA730" s="36">
        <v>247</v>
      </c>
      <c r="BB730" s="50">
        <f>IFERROR(IF(BA730=0,0,BA730-AZ730),0)</f>
        <v>-4</v>
      </c>
      <c r="BC730" s="76"/>
      <c r="BD730" s="2"/>
      <c r="BF730" s="60"/>
    </row>
    <row r="731" spans="1:58" ht="18.75" customHeight="1" x14ac:dyDescent="0.4">
      <c r="A731" s="2" t="s">
        <v>1038</v>
      </c>
      <c r="B731" s="2" t="s">
        <v>1059</v>
      </c>
      <c r="C731" s="2" t="s">
        <v>1037</v>
      </c>
      <c r="D731" s="2" t="s">
        <v>1047</v>
      </c>
      <c r="E731" s="45" t="s">
        <v>1806</v>
      </c>
      <c r="F731" s="46"/>
      <c r="G731" s="42" t="s">
        <v>1807</v>
      </c>
      <c r="H731" s="34" t="s">
        <v>43</v>
      </c>
      <c r="I731" s="35"/>
      <c r="J731" s="56">
        <v>0</v>
      </c>
      <c r="K731" s="49">
        <f>_xlfn.IFNA(VLOOKUP($I731,'ประกาศราคาZ-Makro'!$A:$K,4,FALSE),0)</f>
        <v>0</v>
      </c>
      <c r="L731" s="47">
        <v>0</v>
      </c>
      <c r="M731" s="36">
        <v>0</v>
      </c>
      <c r="N731" s="50">
        <f>IFERROR(IF(M731=0,0,M731-L731),0)</f>
        <v>0</v>
      </c>
      <c r="O731" s="49">
        <f>_xlfn.IFNA(VLOOKUP($I731,'ประกาศราคาZ-Makro'!$A:$K,4,FALSE),0)</f>
        <v>0</v>
      </c>
      <c r="P731" s="47">
        <v>0</v>
      </c>
      <c r="Q731" s="36">
        <v>0</v>
      </c>
      <c r="R731" s="50">
        <f>IFERROR(IF(Q731=0,0,Q731-P731),0)</f>
        <v>0</v>
      </c>
      <c r="S731" s="49">
        <f>_xlfn.IFNA(VLOOKUP($I731,'ประกาศราคาZ-Makro'!$A:$K,6,FALSE),0)</f>
        <v>0</v>
      </c>
      <c r="T731" s="47">
        <v>0</v>
      </c>
      <c r="U731" s="36">
        <v>0</v>
      </c>
      <c r="V731" s="50">
        <f>IFERROR(IF(U731=0,0,U731-T731),0)</f>
        <v>0</v>
      </c>
      <c r="W731" s="49">
        <f>_xlfn.IFNA(VLOOKUP($I731,'ประกาศราคาZ-Makro'!$A:$K,7,FALSE),0)</f>
        <v>0</v>
      </c>
      <c r="X731" s="47">
        <v>0</v>
      </c>
      <c r="Y731" s="36">
        <v>0</v>
      </c>
      <c r="Z731" s="50">
        <f>IFERROR(IF(Y731=0,0,Y731-X731),0)</f>
        <v>0</v>
      </c>
      <c r="AA731" s="49">
        <f>_xlfn.IFNA(VLOOKUP($I731,'ประกาศราคาZ-Makro'!$A:$K,8,FALSE),0)</f>
        <v>0</v>
      </c>
      <c r="AB731" s="47">
        <v>0</v>
      </c>
      <c r="AC731" s="36">
        <v>0</v>
      </c>
      <c r="AD731" s="50">
        <f>IFERROR(IF(AC731=0,0,AC731-AB731),0)</f>
        <v>0</v>
      </c>
      <c r="AE731" s="49">
        <f>_xlfn.IFNA(VLOOKUP($I731,'ประกาศราคาZ-Makro'!$A:$K,9,FALSE),0)</f>
        <v>0</v>
      </c>
      <c r="AF731" s="47">
        <v>0</v>
      </c>
      <c r="AG731" s="36">
        <v>0</v>
      </c>
      <c r="AH731" s="50">
        <f>IFERROR(IF(AG731=0,0,AG731-AF731),0)</f>
        <v>0</v>
      </c>
      <c r="AI731" s="49">
        <f>_xlfn.IFNA(VLOOKUP($I731,'ประกาศราคาZ-Makro'!$A:$K,9,FALSE),0)</f>
        <v>0</v>
      </c>
      <c r="AJ731" s="47"/>
      <c r="AK731" s="36"/>
      <c r="AL731" s="50">
        <f>IFERROR(IF(AK731=0,0,AK731-AJ731),0)</f>
        <v>0</v>
      </c>
      <c r="AM731" s="49">
        <f>_xlfn.IFNA(VLOOKUP($I731,'ประกาศราคาZ-Makro'!$A:$K,10,FALSE),0)</f>
        <v>0</v>
      </c>
      <c r="AN731" s="47">
        <v>0</v>
      </c>
      <c r="AO731" s="36">
        <v>0</v>
      </c>
      <c r="AP731" s="72">
        <f>IFERROR(IF(AO731=0,0,AO731-AN731),0)</f>
        <v>0</v>
      </c>
      <c r="AQ731" s="49">
        <f>_xlfn.IFNA(VLOOKUP($I731,'ประกาศราคาZ-Makro'!$A:$K,11,FALSE),0)</f>
        <v>0</v>
      </c>
      <c r="AR731" s="47">
        <v>0</v>
      </c>
      <c r="AS731" s="36">
        <v>0</v>
      </c>
      <c r="AT731" s="50">
        <f>IFERROR(IF(AS731=0,0,AS731-AR731),0)</f>
        <v>0</v>
      </c>
      <c r="AU731" s="49">
        <f>_xlfn.IFNA(VLOOKUP($I731,'ประกาศราคาZ-Makro'!$A:$L,12,FALSE),0)</f>
        <v>0</v>
      </c>
      <c r="AV731" s="47">
        <v>203</v>
      </c>
      <c r="AW731" s="36">
        <v>198</v>
      </c>
      <c r="AX731" s="50">
        <f>IFERROR(IF(AW731=0,0,AW731-AV731),0)</f>
        <v>-5</v>
      </c>
      <c r="AY731" s="49">
        <f>_xlfn.IFNA(VLOOKUP($I731,'ประกาศราคาZ-Makro'!$A:$M,13,FALSE),0)</f>
        <v>0</v>
      </c>
      <c r="AZ731" s="47">
        <v>203</v>
      </c>
      <c r="BA731" s="36">
        <v>198</v>
      </c>
      <c r="BB731" s="50">
        <f>IFERROR(IF(BA731=0,0,BA731-AZ731),0)</f>
        <v>-5</v>
      </c>
      <c r="BC731" s="76"/>
      <c r="BD731" s="2"/>
      <c r="BF731" s="60"/>
    </row>
    <row r="732" spans="1:58" x14ac:dyDescent="0.4">
      <c r="E732" s="32" t="s">
        <v>1829</v>
      </c>
      <c r="F732" s="33"/>
      <c r="G732" s="37" t="s">
        <v>1827</v>
      </c>
      <c r="H732" s="34" t="s">
        <v>43</v>
      </c>
      <c r="I732" s="35"/>
      <c r="J732" s="56">
        <v>0</v>
      </c>
      <c r="K732" s="49">
        <f>_xlfn.IFNA(VLOOKUP($I732,'ประกาศราคาZ-Makro'!$A:$K,4,FALSE),0)</f>
        <v>0</v>
      </c>
      <c r="L732" s="47">
        <v>0</v>
      </c>
      <c r="M732" s="36">
        <v>0</v>
      </c>
      <c r="N732" s="50">
        <f>IFERROR(IF(M732=0,0,M732-L732),0)</f>
        <v>0</v>
      </c>
      <c r="O732" s="49">
        <f>_xlfn.IFNA(VLOOKUP($I732,'ประกาศราคาZ-Makro'!$A:$K,4,FALSE),0)</f>
        <v>0</v>
      </c>
      <c r="P732" s="47">
        <v>0</v>
      </c>
      <c r="Q732" s="36">
        <v>0</v>
      </c>
      <c r="R732" s="50">
        <f>IFERROR(IF(Q732=0,0,Q732-P732),0)</f>
        <v>0</v>
      </c>
      <c r="S732" s="49">
        <f>_xlfn.IFNA(VLOOKUP($I732,'ประกาศราคาZ-Makro'!$A:$K,6,FALSE),0)</f>
        <v>0</v>
      </c>
      <c r="T732" s="47">
        <v>0</v>
      </c>
      <c r="U732" s="36">
        <v>0</v>
      </c>
      <c r="V732" s="50">
        <f>IFERROR(IF(U732=0,0,U732-T732),0)</f>
        <v>0</v>
      </c>
      <c r="W732" s="49">
        <f>_xlfn.IFNA(VLOOKUP($I732,'ประกาศราคาZ-Makro'!$A:$K,7,FALSE),0)</f>
        <v>0</v>
      </c>
      <c r="X732" s="47">
        <v>0</v>
      </c>
      <c r="Y732" s="36">
        <v>0</v>
      </c>
      <c r="Z732" s="50">
        <f>IFERROR(IF(Y732=0,0,Y732-X732),0)</f>
        <v>0</v>
      </c>
      <c r="AA732" s="49">
        <f>_xlfn.IFNA(VLOOKUP($I732,'ประกาศราคาZ-Makro'!$A:$K,8,FALSE),0)</f>
        <v>0</v>
      </c>
      <c r="AB732" s="47">
        <v>0</v>
      </c>
      <c r="AC732" s="36">
        <v>0</v>
      </c>
      <c r="AD732" s="50">
        <f>IFERROR(IF(AC732=0,0,AC732-AB732),0)</f>
        <v>0</v>
      </c>
      <c r="AE732" s="49">
        <f>_xlfn.IFNA(VLOOKUP($I732,'ประกาศราคาZ-Makro'!$A:$K,9,FALSE),0)</f>
        <v>0</v>
      </c>
      <c r="AF732" s="47">
        <v>0</v>
      </c>
      <c r="AG732" s="36">
        <v>0</v>
      </c>
      <c r="AH732" s="50">
        <f>IFERROR(IF(AG732=0,0,AG732-AF732),0)</f>
        <v>0</v>
      </c>
      <c r="AI732" s="49">
        <f>_xlfn.IFNA(VLOOKUP($I732,'ประกาศราคาZ-Makro'!$A:$K,9,FALSE),0)</f>
        <v>0</v>
      </c>
      <c r="AJ732" s="47"/>
      <c r="AK732" s="36"/>
      <c r="AL732" s="50">
        <f>IFERROR(IF(AK732=0,0,AK732-AJ732),0)</f>
        <v>0</v>
      </c>
      <c r="AM732" s="49">
        <f>_xlfn.IFNA(VLOOKUP($I732,'ประกาศราคาZ-Makro'!$A:$K,10,FALSE),0)</f>
        <v>0</v>
      </c>
      <c r="AN732" s="47">
        <v>0</v>
      </c>
      <c r="AO732" s="36">
        <v>0</v>
      </c>
      <c r="AP732" s="72">
        <f>IFERROR(IF(AO732=0,0,AO732-AN732),0)</f>
        <v>0</v>
      </c>
      <c r="AQ732" s="49">
        <f>_xlfn.IFNA(VLOOKUP($I732,'ประกาศราคาZ-Makro'!$A:$K,11,FALSE),0)</f>
        <v>0</v>
      </c>
      <c r="AR732" s="47">
        <v>0</v>
      </c>
      <c r="AS732" s="36">
        <v>0</v>
      </c>
      <c r="AT732" s="50">
        <f>IFERROR(IF(AS732=0,0,AS732-AR732),0)</f>
        <v>0</v>
      </c>
      <c r="AU732" s="49">
        <f>_xlfn.IFNA(VLOOKUP($I732,'ประกาศราคาZ-Makro'!$A:$L,12,FALSE),0)</f>
        <v>0</v>
      </c>
      <c r="AV732" s="47">
        <v>223</v>
      </c>
      <c r="AW732" s="36">
        <v>225</v>
      </c>
      <c r="AX732" s="50">
        <f>IFERROR(IF(AW732=0,0,AW732-AV732),0)</f>
        <v>2</v>
      </c>
      <c r="AY732" s="49">
        <f>_xlfn.IFNA(VLOOKUP($I732,'ประกาศราคาZ-Makro'!$A:$M,13,FALSE),0)</f>
        <v>0</v>
      </c>
      <c r="AZ732" s="47">
        <v>223</v>
      </c>
      <c r="BA732" s="36">
        <v>225</v>
      </c>
      <c r="BB732" s="50">
        <f>IFERROR(IF(BA732=0,0,BA732-AZ732),0)</f>
        <v>2</v>
      </c>
      <c r="BC732" s="76"/>
      <c r="BD732" s="2"/>
      <c r="BF732" s="60"/>
    </row>
    <row r="733" spans="1:58" x14ac:dyDescent="0.4">
      <c r="E733" s="45" t="s">
        <v>1879</v>
      </c>
      <c r="F733" s="46"/>
      <c r="G733" s="42" t="s">
        <v>1880</v>
      </c>
      <c r="H733" s="34" t="s">
        <v>43</v>
      </c>
      <c r="I733" s="35"/>
      <c r="J733" s="56">
        <v>0</v>
      </c>
      <c r="K733" s="49">
        <f>_xlfn.IFNA(VLOOKUP($I733,'ประกาศราคาZ-Makro'!$A:$K,4,FALSE),0)</f>
        <v>0</v>
      </c>
      <c r="L733" s="47">
        <v>0</v>
      </c>
      <c r="M733" s="36">
        <v>0</v>
      </c>
      <c r="N733" s="50">
        <f t="shared" ref="N733" si="1825">IFERROR(IF(M733=0,0,M733-L733),0)</f>
        <v>0</v>
      </c>
      <c r="O733" s="49">
        <f>_xlfn.IFNA(VLOOKUP($I733,'ประกาศราคาZ-Makro'!$A:$K,5,FALSE),0)</f>
        <v>0</v>
      </c>
      <c r="P733" s="47">
        <v>0</v>
      </c>
      <c r="Q733" s="36">
        <v>0</v>
      </c>
      <c r="R733" s="50">
        <f t="shared" ref="R733" si="1826">IFERROR(IF(Q733=0,0,Q733-P733),0)</f>
        <v>0</v>
      </c>
      <c r="S733" s="49">
        <f>_xlfn.IFNA(VLOOKUP($I733,'ประกาศราคาZ-Makro'!$A:$K,6,FALSE),0)</f>
        <v>0</v>
      </c>
      <c r="T733" s="47">
        <v>0</v>
      </c>
      <c r="U733" s="36">
        <v>0</v>
      </c>
      <c r="V733" s="50">
        <f t="shared" ref="V733" si="1827">IFERROR(IF(U733=0,0,U733-T733),0)</f>
        <v>0</v>
      </c>
      <c r="W733" s="49">
        <f>_xlfn.IFNA(VLOOKUP($I733,'ประกาศราคาZ-Makro'!$A:$K,7,FALSE),0)</f>
        <v>0</v>
      </c>
      <c r="X733" s="47">
        <v>0</v>
      </c>
      <c r="Y733" s="36">
        <v>0</v>
      </c>
      <c r="Z733" s="50">
        <f t="shared" ref="Z733" si="1828">IFERROR(IF(Y733=0,0,Y733-X733),0)</f>
        <v>0</v>
      </c>
      <c r="AA733" s="49">
        <f>_xlfn.IFNA(VLOOKUP($I733,'ประกาศราคาZ-Makro'!$A:$K,8,FALSE),0)</f>
        <v>0</v>
      </c>
      <c r="AB733" s="47">
        <v>0</v>
      </c>
      <c r="AC733" s="36">
        <v>0</v>
      </c>
      <c r="AD733" s="50">
        <f t="shared" ref="AD733" si="1829">IFERROR(IF(AC733=0,0,AC733-AB733),0)</f>
        <v>0</v>
      </c>
      <c r="AE733" s="49">
        <f>_xlfn.IFNA(VLOOKUP($I733,'ประกาศราคาZ-Makro'!$A:$K,9,FALSE),0)</f>
        <v>0</v>
      </c>
      <c r="AF733" s="47">
        <v>0</v>
      </c>
      <c r="AG733" s="36">
        <v>0</v>
      </c>
      <c r="AH733" s="50">
        <f t="shared" ref="AH733" si="1830">IFERROR(IF(AG733=0,0,AG733-AF733),0)</f>
        <v>0</v>
      </c>
      <c r="AI733" s="49">
        <f>_xlfn.IFNA(VLOOKUP($I733,'ประกาศราคาZ-Makro'!$A:$K,9,FALSE),0)</f>
        <v>0</v>
      </c>
      <c r="AJ733" s="47"/>
      <c r="AK733" s="36"/>
      <c r="AL733" s="50">
        <f t="shared" ref="AL733:AL807" si="1831">IFERROR(IF(AK733=0,0,AK733-AJ733),0)</f>
        <v>0</v>
      </c>
      <c r="AM733" s="49">
        <f>_xlfn.IFNA(VLOOKUP($I733,'ประกาศราคาZ-Makro'!$A:$K,10,FALSE),0)</f>
        <v>0</v>
      </c>
      <c r="AN733" s="47">
        <v>0</v>
      </c>
      <c r="AO733" s="36">
        <v>0</v>
      </c>
      <c r="AP733" s="72">
        <f t="shared" ref="AP733" si="1832">IFERROR(IF(AO733=0,0,AO733-AN733),0)</f>
        <v>0</v>
      </c>
      <c r="AQ733" s="49">
        <f>_xlfn.IFNA(VLOOKUP($I733,'ประกาศราคาZ-Makro'!$A:$K,11,FALSE),0)</f>
        <v>0</v>
      </c>
      <c r="AR733" s="47">
        <v>0</v>
      </c>
      <c r="AS733" s="36">
        <v>0</v>
      </c>
      <c r="AT733" s="50">
        <f t="shared" ref="AT733" si="1833">IFERROR(IF(AS733=0,0,AS733-AR733),0)</f>
        <v>0</v>
      </c>
      <c r="AU733" s="49">
        <f>_xlfn.IFNA(VLOOKUP($I733,'ประกาศราคาZ-Makro'!$A:$L,12,FALSE),0)</f>
        <v>0</v>
      </c>
      <c r="AV733" s="47">
        <v>289</v>
      </c>
      <c r="AW733" s="36">
        <v>285</v>
      </c>
      <c r="AX733" s="50">
        <f t="shared" ref="AX733" si="1834">IFERROR(IF(AW733=0,0,AW733-AV733),0)</f>
        <v>-4</v>
      </c>
      <c r="AY733" s="49">
        <f>_xlfn.IFNA(VLOOKUP($I733,'ประกาศราคาZ-Makro'!$A:$M,13,FALSE),0)</f>
        <v>0</v>
      </c>
      <c r="AZ733" s="47">
        <v>289</v>
      </c>
      <c r="BA733" s="36">
        <v>285</v>
      </c>
      <c r="BB733" s="50">
        <f t="shared" ref="BB733" si="1835">IFERROR(IF(BA733=0,0,BA733-AZ733),0)</f>
        <v>-4</v>
      </c>
      <c r="BC733" s="76"/>
      <c r="BD733" s="2"/>
      <c r="BF733" s="60"/>
    </row>
    <row r="734" spans="1:58" x14ac:dyDescent="0.4">
      <c r="A734" s="2" t="s">
        <v>1038</v>
      </c>
      <c r="B734" s="2" t="s">
        <v>1059</v>
      </c>
      <c r="C734" s="2" t="s">
        <v>1037</v>
      </c>
      <c r="D734" s="2" t="s">
        <v>1047</v>
      </c>
      <c r="E734" s="45" t="s">
        <v>1810</v>
      </c>
      <c r="F734" s="46"/>
      <c r="G734" s="42" t="s">
        <v>1817</v>
      </c>
      <c r="H734" s="34" t="s">
        <v>43</v>
      </c>
      <c r="I734" s="35"/>
      <c r="J734" s="56">
        <v>0</v>
      </c>
      <c r="K734" s="49">
        <f>_xlfn.IFNA(VLOOKUP($I734,'ประกาศราคาZ-Makro'!$A:$K,4,FALSE),0)</f>
        <v>0</v>
      </c>
      <c r="L734" s="47">
        <v>0</v>
      </c>
      <c r="M734" s="36">
        <v>0</v>
      </c>
      <c r="N734" s="50">
        <f t="shared" ref="N734:N737" si="1836">IFERROR(IF(M734=0,0,M734-L734),0)</f>
        <v>0</v>
      </c>
      <c r="O734" s="49">
        <f>_xlfn.IFNA(VLOOKUP($I734,'ประกาศราคาZ-Makro'!$A:$K,5,FALSE),0)</f>
        <v>0</v>
      </c>
      <c r="P734" s="47">
        <v>0</v>
      </c>
      <c r="Q734" s="36">
        <v>0</v>
      </c>
      <c r="R734" s="50">
        <f t="shared" ref="R734:R737" si="1837">IFERROR(IF(Q734=0,0,Q734-P734),0)</f>
        <v>0</v>
      </c>
      <c r="S734" s="49">
        <f>_xlfn.IFNA(VLOOKUP($I734,'ประกาศราคาZ-Makro'!$A:$K,6,FALSE),0)</f>
        <v>0</v>
      </c>
      <c r="T734" s="47">
        <v>0</v>
      </c>
      <c r="U734" s="36">
        <v>0</v>
      </c>
      <c r="V734" s="50">
        <f t="shared" ref="V734:V737" si="1838">IFERROR(IF(U734=0,0,U734-T734),0)</f>
        <v>0</v>
      </c>
      <c r="W734" s="49">
        <f>_xlfn.IFNA(VLOOKUP($I734,'ประกาศราคาZ-Makro'!$A:$K,7,FALSE),0)</f>
        <v>0</v>
      </c>
      <c r="X734" s="47">
        <v>0</v>
      </c>
      <c r="Y734" s="36">
        <v>0</v>
      </c>
      <c r="Z734" s="50">
        <f t="shared" ref="Z734:Z737" si="1839">IFERROR(IF(Y734=0,0,Y734-X734),0)</f>
        <v>0</v>
      </c>
      <c r="AA734" s="49">
        <f>_xlfn.IFNA(VLOOKUP($I734,'ประกาศราคาZ-Makro'!$A:$K,8,FALSE),0)</f>
        <v>0</v>
      </c>
      <c r="AB734" s="47">
        <v>0</v>
      </c>
      <c r="AC734" s="36">
        <v>0</v>
      </c>
      <c r="AD734" s="50">
        <f t="shared" ref="AD734:AD737" si="1840">IFERROR(IF(AC734=0,0,AC734-AB734),0)</f>
        <v>0</v>
      </c>
      <c r="AE734" s="49">
        <f>_xlfn.IFNA(VLOOKUP($I734,'ประกาศราคาZ-Makro'!$A:$K,9,FALSE),0)</f>
        <v>0</v>
      </c>
      <c r="AF734" s="47">
        <v>0</v>
      </c>
      <c r="AG734" s="36">
        <v>0</v>
      </c>
      <c r="AH734" s="50">
        <f t="shared" ref="AH734:AH737" si="1841">IFERROR(IF(AG734=0,0,AG734-AF734),0)</f>
        <v>0</v>
      </c>
      <c r="AI734" s="49">
        <f>_xlfn.IFNA(VLOOKUP($I734,'ประกาศราคาZ-Makro'!$A:$K,9,FALSE),0)</f>
        <v>0</v>
      </c>
      <c r="AJ734" s="47"/>
      <c r="AK734" s="36"/>
      <c r="AL734" s="50">
        <f t="shared" si="1831"/>
        <v>0</v>
      </c>
      <c r="AM734" s="49">
        <f>_xlfn.IFNA(VLOOKUP($I734,'ประกาศราคาZ-Makro'!$A:$K,10,FALSE),0)</f>
        <v>0</v>
      </c>
      <c r="AN734" s="47">
        <v>0</v>
      </c>
      <c r="AO734" s="36">
        <v>0</v>
      </c>
      <c r="AP734" s="72">
        <f t="shared" ref="AP734:AP737" si="1842">IFERROR(IF(AO734=0,0,AO734-AN734),0)</f>
        <v>0</v>
      </c>
      <c r="AQ734" s="49">
        <f>_xlfn.IFNA(VLOOKUP($I734,'ประกาศราคาZ-Makro'!$A:$K,11,FALSE),0)</f>
        <v>0</v>
      </c>
      <c r="AR734" s="47">
        <v>0</v>
      </c>
      <c r="AS734" s="36">
        <v>0</v>
      </c>
      <c r="AT734" s="50">
        <f t="shared" ref="AT734:AT737" si="1843">IFERROR(IF(AS734=0,0,AS734-AR734),0)</f>
        <v>0</v>
      </c>
      <c r="AU734" s="49">
        <f>_xlfn.IFNA(VLOOKUP($I734,'ประกาศราคาZ-Makro'!$A:$L,12,FALSE),0)</f>
        <v>0</v>
      </c>
      <c r="AV734" s="47">
        <v>0</v>
      </c>
      <c r="AW734" s="36">
        <v>0</v>
      </c>
      <c r="AX734" s="50">
        <f t="shared" ref="AX734:AX737" si="1844">IFERROR(IF(AW734=0,0,AW734-AV734),0)</f>
        <v>0</v>
      </c>
      <c r="AY734" s="49">
        <f>_xlfn.IFNA(VLOOKUP($I734,'ประกาศราคาZ-Makro'!$A:$M,13,FALSE),0)</f>
        <v>0</v>
      </c>
      <c r="AZ734" s="47">
        <v>0</v>
      </c>
      <c r="BA734" s="36">
        <v>0</v>
      </c>
      <c r="BB734" s="50">
        <f t="shared" ref="BB734:BB737" si="1845">IFERROR(IF(BA734=0,0,BA734-AZ734),0)</f>
        <v>0</v>
      </c>
      <c r="BC734" s="76"/>
      <c r="BD734" s="2"/>
      <c r="BF734" s="60"/>
    </row>
    <row r="735" spans="1:58" x14ac:dyDescent="0.4">
      <c r="A735" s="2" t="s">
        <v>1038</v>
      </c>
      <c r="B735" s="2" t="s">
        <v>1059</v>
      </c>
      <c r="C735" s="2" t="s">
        <v>1037</v>
      </c>
      <c r="D735" s="2" t="s">
        <v>1047</v>
      </c>
      <c r="E735" s="45" t="s">
        <v>1811</v>
      </c>
      <c r="F735" s="46"/>
      <c r="G735" s="42" t="s">
        <v>1818</v>
      </c>
      <c r="H735" s="34" t="s">
        <v>43</v>
      </c>
      <c r="I735" s="35"/>
      <c r="J735" s="56">
        <v>0</v>
      </c>
      <c r="K735" s="49">
        <f>_xlfn.IFNA(VLOOKUP($I735,'ประกาศราคาZ-Makro'!$A:$K,4,FALSE),0)</f>
        <v>0</v>
      </c>
      <c r="L735" s="47">
        <v>0</v>
      </c>
      <c r="M735" s="36">
        <v>0</v>
      </c>
      <c r="N735" s="50">
        <f t="shared" si="1836"/>
        <v>0</v>
      </c>
      <c r="O735" s="49">
        <f>_xlfn.IFNA(VLOOKUP($I735,'ประกาศราคาZ-Makro'!$A:$K,5,FALSE),0)</f>
        <v>0</v>
      </c>
      <c r="P735" s="47">
        <v>0</v>
      </c>
      <c r="Q735" s="36">
        <v>0</v>
      </c>
      <c r="R735" s="50">
        <f t="shared" si="1837"/>
        <v>0</v>
      </c>
      <c r="S735" s="49">
        <f>_xlfn.IFNA(VLOOKUP($I735,'ประกาศราคาZ-Makro'!$A:$K,6,FALSE),0)</f>
        <v>0</v>
      </c>
      <c r="T735" s="47">
        <v>0</v>
      </c>
      <c r="U735" s="36">
        <v>0</v>
      </c>
      <c r="V735" s="50">
        <f t="shared" si="1838"/>
        <v>0</v>
      </c>
      <c r="W735" s="49">
        <f>_xlfn.IFNA(VLOOKUP($I735,'ประกาศราคาZ-Makro'!$A:$K,7,FALSE),0)</f>
        <v>0</v>
      </c>
      <c r="X735" s="47">
        <v>0</v>
      </c>
      <c r="Y735" s="36">
        <v>0</v>
      </c>
      <c r="Z735" s="50">
        <f t="shared" si="1839"/>
        <v>0</v>
      </c>
      <c r="AA735" s="49">
        <f>_xlfn.IFNA(VLOOKUP($I735,'ประกาศราคาZ-Makro'!$A:$K,8,FALSE),0)</f>
        <v>0</v>
      </c>
      <c r="AB735" s="47">
        <v>0</v>
      </c>
      <c r="AC735" s="36">
        <v>0</v>
      </c>
      <c r="AD735" s="50">
        <f t="shared" si="1840"/>
        <v>0</v>
      </c>
      <c r="AE735" s="49">
        <f>_xlfn.IFNA(VLOOKUP($I735,'ประกาศราคาZ-Makro'!$A:$K,9,FALSE),0)</f>
        <v>0</v>
      </c>
      <c r="AF735" s="47">
        <v>0</v>
      </c>
      <c r="AG735" s="36">
        <v>0</v>
      </c>
      <c r="AH735" s="50">
        <f t="shared" si="1841"/>
        <v>0</v>
      </c>
      <c r="AI735" s="49">
        <f>_xlfn.IFNA(VLOOKUP($I735,'ประกาศราคาZ-Makro'!$A:$K,9,FALSE),0)</f>
        <v>0</v>
      </c>
      <c r="AJ735" s="47"/>
      <c r="AK735" s="36"/>
      <c r="AL735" s="50">
        <f t="shared" si="1831"/>
        <v>0</v>
      </c>
      <c r="AM735" s="49">
        <f>_xlfn.IFNA(VLOOKUP($I735,'ประกาศราคาZ-Makro'!$A:$K,10,FALSE),0)</f>
        <v>0</v>
      </c>
      <c r="AN735" s="47">
        <v>0</v>
      </c>
      <c r="AO735" s="36">
        <v>0</v>
      </c>
      <c r="AP735" s="72">
        <f t="shared" si="1842"/>
        <v>0</v>
      </c>
      <c r="AQ735" s="49">
        <f>_xlfn.IFNA(VLOOKUP($I735,'ประกาศราคาZ-Makro'!$A:$K,11,FALSE),0)</f>
        <v>0</v>
      </c>
      <c r="AR735" s="47">
        <v>0</v>
      </c>
      <c r="AS735" s="36">
        <v>0</v>
      </c>
      <c r="AT735" s="50">
        <f t="shared" si="1843"/>
        <v>0</v>
      </c>
      <c r="AU735" s="49">
        <f>_xlfn.IFNA(VLOOKUP($I735,'ประกาศราคาZ-Makro'!$A:$L,12,FALSE),0)</f>
        <v>0</v>
      </c>
      <c r="AV735" s="47">
        <v>0</v>
      </c>
      <c r="AW735" s="36">
        <v>0</v>
      </c>
      <c r="AX735" s="50">
        <f t="shared" si="1844"/>
        <v>0</v>
      </c>
      <c r="AY735" s="49">
        <f>_xlfn.IFNA(VLOOKUP($I735,'ประกาศราคาZ-Makro'!$A:$M,13,FALSE),0)</f>
        <v>0</v>
      </c>
      <c r="AZ735" s="47">
        <v>0</v>
      </c>
      <c r="BA735" s="36">
        <v>0</v>
      </c>
      <c r="BB735" s="50">
        <f t="shared" si="1845"/>
        <v>0</v>
      </c>
      <c r="BC735" s="76"/>
      <c r="BD735" s="2"/>
      <c r="BF735" s="60"/>
    </row>
    <row r="736" spans="1:58" x14ac:dyDescent="0.4">
      <c r="A736" s="2" t="s">
        <v>1038</v>
      </c>
      <c r="B736" s="2" t="s">
        <v>1059</v>
      </c>
      <c r="C736" s="2" t="s">
        <v>1037</v>
      </c>
      <c r="D736" s="2" t="s">
        <v>1047</v>
      </c>
      <c r="E736" s="45" t="s">
        <v>1812</v>
      </c>
      <c r="F736" s="46"/>
      <c r="G736" s="42" t="s">
        <v>1819</v>
      </c>
      <c r="H736" s="34" t="s">
        <v>43</v>
      </c>
      <c r="I736" s="35"/>
      <c r="J736" s="56">
        <v>0</v>
      </c>
      <c r="K736" s="49">
        <f>_xlfn.IFNA(VLOOKUP($I736,'ประกาศราคาZ-Makro'!$A:$K,4,FALSE),0)</f>
        <v>0</v>
      </c>
      <c r="L736" s="47">
        <v>0</v>
      </c>
      <c r="M736" s="36">
        <v>0</v>
      </c>
      <c r="N736" s="50">
        <f t="shared" si="1836"/>
        <v>0</v>
      </c>
      <c r="O736" s="49">
        <f>_xlfn.IFNA(VLOOKUP($I736,'ประกาศราคาZ-Makro'!$A:$K,5,FALSE),0)</f>
        <v>0</v>
      </c>
      <c r="P736" s="47">
        <v>0</v>
      </c>
      <c r="Q736" s="36">
        <v>0</v>
      </c>
      <c r="R736" s="50">
        <f t="shared" si="1837"/>
        <v>0</v>
      </c>
      <c r="S736" s="49">
        <f>_xlfn.IFNA(VLOOKUP($I736,'ประกาศราคาZ-Makro'!$A:$K,6,FALSE),0)</f>
        <v>0</v>
      </c>
      <c r="T736" s="47">
        <v>0</v>
      </c>
      <c r="U736" s="36">
        <v>0</v>
      </c>
      <c r="V736" s="50">
        <f t="shared" si="1838"/>
        <v>0</v>
      </c>
      <c r="W736" s="49">
        <f>_xlfn.IFNA(VLOOKUP($I736,'ประกาศราคาZ-Makro'!$A:$K,7,FALSE),0)</f>
        <v>0</v>
      </c>
      <c r="X736" s="47">
        <v>240</v>
      </c>
      <c r="Y736" s="36">
        <v>222</v>
      </c>
      <c r="Z736" s="50">
        <f t="shared" si="1839"/>
        <v>-18</v>
      </c>
      <c r="AA736" s="49">
        <f>_xlfn.IFNA(VLOOKUP($I736,'ประกาศราคาZ-Makro'!$A:$K,8,FALSE),0)</f>
        <v>0</v>
      </c>
      <c r="AB736" s="47">
        <v>240</v>
      </c>
      <c r="AC736" s="36">
        <v>222</v>
      </c>
      <c r="AD736" s="50">
        <f t="shared" si="1840"/>
        <v>-18</v>
      </c>
      <c r="AE736" s="49">
        <f>_xlfn.IFNA(VLOOKUP($I736,'ประกาศราคาZ-Makro'!$A:$K,9,FALSE),0)</f>
        <v>0</v>
      </c>
      <c r="AF736" s="47">
        <v>0</v>
      </c>
      <c r="AG736" s="36">
        <v>0</v>
      </c>
      <c r="AH736" s="50">
        <f t="shared" si="1841"/>
        <v>0</v>
      </c>
      <c r="AI736" s="49">
        <f>_xlfn.IFNA(VLOOKUP($I736,'ประกาศราคาZ-Makro'!$A:$K,9,FALSE),0)</f>
        <v>0</v>
      </c>
      <c r="AJ736" s="47"/>
      <c r="AK736" s="36"/>
      <c r="AL736" s="50">
        <f t="shared" si="1831"/>
        <v>0</v>
      </c>
      <c r="AM736" s="49">
        <f>_xlfn.IFNA(VLOOKUP($I736,'ประกาศราคาZ-Makro'!$A:$K,10,FALSE),0)</f>
        <v>0</v>
      </c>
      <c r="AN736" s="47">
        <v>0</v>
      </c>
      <c r="AO736" s="36">
        <v>0</v>
      </c>
      <c r="AP736" s="72">
        <f t="shared" si="1842"/>
        <v>0</v>
      </c>
      <c r="AQ736" s="49">
        <f>_xlfn.IFNA(VLOOKUP($I736,'ประกาศราคาZ-Makro'!$A:$K,11,FALSE),0)</f>
        <v>0</v>
      </c>
      <c r="AR736" s="47">
        <v>0</v>
      </c>
      <c r="AS736" s="36">
        <v>0</v>
      </c>
      <c r="AT736" s="50">
        <f t="shared" si="1843"/>
        <v>0</v>
      </c>
      <c r="AU736" s="49">
        <f>_xlfn.IFNA(VLOOKUP($I736,'ประกาศราคาZ-Makro'!$A:$L,12,FALSE),0)</f>
        <v>0</v>
      </c>
      <c r="AV736" s="47">
        <v>0</v>
      </c>
      <c r="AW736" s="36">
        <v>0</v>
      </c>
      <c r="AX736" s="50">
        <f t="shared" si="1844"/>
        <v>0</v>
      </c>
      <c r="AY736" s="49">
        <f>_xlfn.IFNA(VLOOKUP($I736,'ประกาศราคาZ-Makro'!$A:$M,13,FALSE),0)</f>
        <v>0</v>
      </c>
      <c r="AZ736" s="47">
        <v>0</v>
      </c>
      <c r="BA736" s="36">
        <v>0</v>
      </c>
      <c r="BB736" s="50">
        <f t="shared" si="1845"/>
        <v>0</v>
      </c>
      <c r="BC736" s="76"/>
      <c r="BD736" s="2"/>
      <c r="BF736" s="60"/>
    </row>
    <row r="737" spans="1:58" x14ac:dyDescent="0.4">
      <c r="E737" s="32" t="s">
        <v>1813</v>
      </c>
      <c r="F737" s="33"/>
      <c r="G737" s="37" t="s">
        <v>1820</v>
      </c>
      <c r="H737" s="34" t="s">
        <v>43</v>
      </c>
      <c r="I737" s="35"/>
      <c r="J737" s="56">
        <v>0</v>
      </c>
      <c r="K737" s="49">
        <f>_xlfn.IFNA(VLOOKUP($I737,'ประกาศราคาZ-Makro'!$A:$K,4,FALSE),0)</f>
        <v>0</v>
      </c>
      <c r="L737" s="47">
        <v>0</v>
      </c>
      <c r="M737" s="36">
        <v>0</v>
      </c>
      <c r="N737" s="50">
        <f t="shared" si="1836"/>
        <v>0</v>
      </c>
      <c r="O737" s="49">
        <f>_xlfn.IFNA(VLOOKUP($I737,'ประกาศราคาZ-Makro'!$A:$K,5,FALSE),0)</f>
        <v>0</v>
      </c>
      <c r="P737" s="47">
        <v>0</v>
      </c>
      <c r="Q737" s="36">
        <v>0</v>
      </c>
      <c r="R737" s="50">
        <f t="shared" si="1837"/>
        <v>0</v>
      </c>
      <c r="S737" s="49">
        <f>_xlfn.IFNA(VLOOKUP($I737,'ประกาศราคาZ-Makro'!$A:$K,6,FALSE),0)</f>
        <v>0</v>
      </c>
      <c r="T737" s="47">
        <v>0</v>
      </c>
      <c r="U737" s="36">
        <v>0</v>
      </c>
      <c r="V737" s="50">
        <f t="shared" si="1838"/>
        <v>0</v>
      </c>
      <c r="W737" s="49">
        <f>_xlfn.IFNA(VLOOKUP($I737,'ประกาศราคาZ-Makro'!$A:$K,7,FALSE),0)</f>
        <v>0</v>
      </c>
      <c r="X737" s="47">
        <v>0</v>
      </c>
      <c r="Y737" s="36">
        <v>0</v>
      </c>
      <c r="Z737" s="50">
        <f t="shared" si="1839"/>
        <v>0</v>
      </c>
      <c r="AA737" s="49">
        <f>_xlfn.IFNA(VLOOKUP($I737,'ประกาศราคาZ-Makro'!$A:$K,8,FALSE),0)</f>
        <v>0</v>
      </c>
      <c r="AB737" s="47">
        <v>0</v>
      </c>
      <c r="AC737" s="36">
        <v>0</v>
      </c>
      <c r="AD737" s="50">
        <f t="shared" si="1840"/>
        <v>0</v>
      </c>
      <c r="AE737" s="49">
        <f>_xlfn.IFNA(VLOOKUP($I737,'ประกาศราคาZ-Makro'!$A:$K,9,FALSE),0)</f>
        <v>0</v>
      </c>
      <c r="AF737" s="47">
        <v>0</v>
      </c>
      <c r="AG737" s="36">
        <v>0</v>
      </c>
      <c r="AH737" s="50">
        <f t="shared" si="1841"/>
        <v>0</v>
      </c>
      <c r="AI737" s="49">
        <f>_xlfn.IFNA(VLOOKUP($I737,'ประกาศราคาZ-Makro'!$A:$K,9,FALSE),0)</f>
        <v>0</v>
      </c>
      <c r="AJ737" s="47"/>
      <c r="AK737" s="36"/>
      <c r="AL737" s="50">
        <f t="shared" si="1831"/>
        <v>0</v>
      </c>
      <c r="AM737" s="49">
        <f>_xlfn.IFNA(VLOOKUP($I737,'ประกาศราคาZ-Makro'!$A:$K,10,FALSE),0)</f>
        <v>0</v>
      </c>
      <c r="AN737" s="47">
        <v>0</v>
      </c>
      <c r="AO737" s="36">
        <v>0</v>
      </c>
      <c r="AP737" s="72">
        <f t="shared" si="1842"/>
        <v>0</v>
      </c>
      <c r="AQ737" s="49">
        <f>_xlfn.IFNA(VLOOKUP($I737,'ประกาศราคาZ-Makro'!$A:$K,11,FALSE),0)</f>
        <v>0</v>
      </c>
      <c r="AR737" s="47">
        <v>0</v>
      </c>
      <c r="AS737" s="36">
        <v>0</v>
      </c>
      <c r="AT737" s="50">
        <f t="shared" si="1843"/>
        <v>0</v>
      </c>
      <c r="AU737" s="49">
        <f>_xlfn.IFNA(VLOOKUP($I737,'ประกาศราคาZ-Makro'!$A:$L,12,FALSE),0)</f>
        <v>0</v>
      </c>
      <c r="AV737" s="47">
        <v>0</v>
      </c>
      <c r="AW737" s="36">
        <v>0</v>
      </c>
      <c r="AX737" s="50">
        <f t="shared" si="1844"/>
        <v>0</v>
      </c>
      <c r="AY737" s="49">
        <f>_xlfn.IFNA(VLOOKUP($I737,'ประกาศราคาZ-Makro'!$A:$M,13,FALSE),0)</f>
        <v>0</v>
      </c>
      <c r="AZ737" s="47">
        <v>0</v>
      </c>
      <c r="BA737" s="36">
        <v>0</v>
      </c>
      <c r="BB737" s="50">
        <f t="shared" si="1845"/>
        <v>0</v>
      </c>
      <c r="BC737" s="76"/>
      <c r="BD737" s="2"/>
      <c r="BF737" s="60"/>
    </row>
    <row r="738" spans="1:58" x14ac:dyDescent="0.4">
      <c r="A738" s="2" t="s">
        <v>1038</v>
      </c>
      <c r="B738" s="2" t="s">
        <v>1059</v>
      </c>
      <c r="C738" s="2" t="s">
        <v>1037</v>
      </c>
      <c r="D738" s="2" t="s">
        <v>1047</v>
      </c>
      <c r="E738" s="45" t="s">
        <v>1814</v>
      </c>
      <c r="F738" s="46"/>
      <c r="G738" s="42" t="s">
        <v>1821</v>
      </c>
      <c r="H738" s="34" t="s">
        <v>43</v>
      </c>
      <c r="I738" s="35"/>
      <c r="J738" s="56">
        <v>0</v>
      </c>
      <c r="K738" s="49">
        <f>_xlfn.IFNA(VLOOKUP($I738,'ประกาศราคาZ-Makro'!$A:$K,4,FALSE),0)</f>
        <v>0</v>
      </c>
      <c r="L738" s="47">
        <v>0</v>
      </c>
      <c r="M738" s="36">
        <v>0</v>
      </c>
      <c r="N738" s="50">
        <f t="shared" si="1751"/>
        <v>0</v>
      </c>
      <c r="O738" s="49">
        <f>_xlfn.IFNA(VLOOKUP($I738,'ประกาศราคาZ-Makro'!$A:$K,5,FALSE),0)</f>
        <v>0</v>
      </c>
      <c r="P738" s="47">
        <v>0</v>
      </c>
      <c r="Q738" s="36">
        <v>0</v>
      </c>
      <c r="R738" s="50">
        <f t="shared" si="1737"/>
        <v>0</v>
      </c>
      <c r="S738" s="49">
        <f>_xlfn.IFNA(VLOOKUP($I738,'ประกาศราคาZ-Makro'!$A:$K,6,FALSE),0)</f>
        <v>0</v>
      </c>
      <c r="T738" s="47">
        <v>0</v>
      </c>
      <c r="U738" s="36">
        <v>0</v>
      </c>
      <c r="V738" s="50">
        <f t="shared" si="1741"/>
        <v>0</v>
      </c>
      <c r="W738" s="49">
        <f>_xlfn.IFNA(VLOOKUP($I738,'ประกาศราคาZ-Makro'!$A:$K,7,FALSE),0)</f>
        <v>0</v>
      </c>
      <c r="X738" s="47">
        <v>0</v>
      </c>
      <c r="Y738" s="36">
        <v>0</v>
      </c>
      <c r="Z738" s="50">
        <f t="shared" si="1735"/>
        <v>0</v>
      </c>
      <c r="AA738" s="49">
        <f>_xlfn.IFNA(VLOOKUP($I738,'ประกาศราคาZ-Makro'!$A:$K,8,FALSE),0)</f>
        <v>0</v>
      </c>
      <c r="AB738" s="47">
        <v>0</v>
      </c>
      <c r="AC738" s="36">
        <v>0</v>
      </c>
      <c r="AD738" s="50">
        <f t="shared" si="1736"/>
        <v>0</v>
      </c>
      <c r="AE738" s="49">
        <f>_xlfn.IFNA(VLOOKUP($I738,'ประกาศราคาZ-Makro'!$A:$K,9,FALSE),0)</f>
        <v>0</v>
      </c>
      <c r="AF738" s="47">
        <v>0</v>
      </c>
      <c r="AG738" s="36">
        <v>0</v>
      </c>
      <c r="AH738" s="50">
        <f t="shared" si="1738"/>
        <v>0</v>
      </c>
      <c r="AI738" s="49">
        <f>_xlfn.IFNA(VLOOKUP($I738,'ประกาศราคาZ-Makro'!$A:$K,9,FALSE),0)</f>
        <v>0</v>
      </c>
      <c r="AJ738" s="47"/>
      <c r="AK738" s="36"/>
      <c r="AL738" s="50">
        <f t="shared" si="1831"/>
        <v>0</v>
      </c>
      <c r="AM738" s="49">
        <f>_xlfn.IFNA(VLOOKUP($I738,'ประกาศราคาZ-Makro'!$A:$K,10,FALSE),0)</f>
        <v>0</v>
      </c>
      <c r="AN738" s="47">
        <v>0</v>
      </c>
      <c r="AO738" s="36">
        <v>0</v>
      </c>
      <c r="AP738" s="72">
        <f t="shared" si="1750"/>
        <v>0</v>
      </c>
      <c r="AQ738" s="49">
        <f>_xlfn.IFNA(VLOOKUP($I738,'ประกาศราคาZ-Makro'!$A:$K,11,FALSE),0)</f>
        <v>0</v>
      </c>
      <c r="AR738" s="47">
        <v>0</v>
      </c>
      <c r="AS738" s="36">
        <v>0</v>
      </c>
      <c r="AT738" s="50">
        <f t="shared" si="1739"/>
        <v>0</v>
      </c>
      <c r="AU738" s="49">
        <f>_xlfn.IFNA(VLOOKUP($I738,'ประกาศราคาZ-Makro'!$A:$L,12,FALSE),0)</f>
        <v>0</v>
      </c>
      <c r="AV738" s="47">
        <v>0</v>
      </c>
      <c r="AW738" s="36">
        <v>0</v>
      </c>
      <c r="AX738" s="50">
        <f t="shared" si="1752"/>
        <v>0</v>
      </c>
      <c r="AY738" s="49">
        <f>_xlfn.IFNA(VLOOKUP($I738,'ประกาศราคาZ-Makro'!$A:$M,13,FALSE),0)</f>
        <v>0</v>
      </c>
      <c r="AZ738" s="47">
        <v>0</v>
      </c>
      <c r="BA738" s="36">
        <v>0</v>
      </c>
      <c r="BB738" s="50">
        <f t="shared" si="1814"/>
        <v>0</v>
      </c>
      <c r="BC738" s="76"/>
      <c r="BD738" s="2"/>
      <c r="BF738" s="60"/>
    </row>
    <row r="739" spans="1:58" x14ac:dyDescent="0.4">
      <c r="A739" s="2" t="s">
        <v>1038</v>
      </c>
      <c r="B739" s="2" t="s">
        <v>1059</v>
      </c>
      <c r="C739" s="2" t="s">
        <v>1037</v>
      </c>
      <c r="D739" s="2" t="s">
        <v>1047</v>
      </c>
      <c r="E739" s="45" t="s">
        <v>1815</v>
      </c>
      <c r="F739" s="46"/>
      <c r="G739" s="42" t="s">
        <v>1822</v>
      </c>
      <c r="H739" s="34" t="s">
        <v>43</v>
      </c>
      <c r="I739" s="35"/>
      <c r="J739" s="56">
        <v>0</v>
      </c>
      <c r="K739" s="49">
        <f>_xlfn.IFNA(VLOOKUP($I739,'ประกาศราคาZ-Makro'!$A:$K,4,FALSE),0)</f>
        <v>0</v>
      </c>
      <c r="L739" s="47">
        <v>0</v>
      </c>
      <c r="M739" s="36">
        <v>0</v>
      </c>
      <c r="N739" s="50">
        <f t="shared" si="1751"/>
        <v>0</v>
      </c>
      <c r="O739" s="49">
        <f>_xlfn.IFNA(VLOOKUP($I739,'ประกาศราคาZ-Makro'!$A:$K,5,FALSE),0)</f>
        <v>0</v>
      </c>
      <c r="P739" s="47">
        <v>0</v>
      </c>
      <c r="Q739" s="36">
        <v>0</v>
      </c>
      <c r="R739" s="50">
        <f t="shared" si="1737"/>
        <v>0</v>
      </c>
      <c r="S739" s="49">
        <f>_xlfn.IFNA(VLOOKUP($I739,'ประกาศราคาZ-Makro'!$A:$K,6,FALSE),0)</f>
        <v>0</v>
      </c>
      <c r="T739" s="47">
        <v>0</v>
      </c>
      <c r="U739" s="36">
        <v>0</v>
      </c>
      <c r="V739" s="50">
        <f t="shared" si="1741"/>
        <v>0</v>
      </c>
      <c r="W739" s="49">
        <f>_xlfn.IFNA(VLOOKUP($I739,'ประกาศราคาZ-Makro'!$A:$K,7,FALSE),0)</f>
        <v>0</v>
      </c>
      <c r="X739" s="47">
        <v>0</v>
      </c>
      <c r="Y739" s="36">
        <v>0</v>
      </c>
      <c r="Z739" s="50">
        <f t="shared" si="1735"/>
        <v>0</v>
      </c>
      <c r="AA739" s="49">
        <f>_xlfn.IFNA(VLOOKUP($I739,'ประกาศราคาZ-Makro'!$A:$K,8,FALSE),0)</f>
        <v>0</v>
      </c>
      <c r="AB739" s="47">
        <v>0</v>
      </c>
      <c r="AC739" s="36">
        <v>0</v>
      </c>
      <c r="AD739" s="50">
        <f t="shared" si="1736"/>
        <v>0</v>
      </c>
      <c r="AE739" s="49">
        <f>_xlfn.IFNA(VLOOKUP($I739,'ประกาศราคาZ-Makro'!$A:$K,9,FALSE),0)</f>
        <v>0</v>
      </c>
      <c r="AF739" s="47">
        <v>0</v>
      </c>
      <c r="AG739" s="36">
        <v>0</v>
      </c>
      <c r="AH739" s="50">
        <f t="shared" si="1738"/>
        <v>0</v>
      </c>
      <c r="AI739" s="49">
        <f>_xlfn.IFNA(VLOOKUP($I739,'ประกาศราคาZ-Makro'!$A:$K,9,FALSE),0)</f>
        <v>0</v>
      </c>
      <c r="AJ739" s="47"/>
      <c r="AK739" s="36"/>
      <c r="AL739" s="50">
        <f t="shared" si="1831"/>
        <v>0</v>
      </c>
      <c r="AM739" s="49">
        <f>_xlfn.IFNA(VLOOKUP($I739,'ประกาศราคาZ-Makro'!$A:$K,10,FALSE),0)</f>
        <v>0</v>
      </c>
      <c r="AN739" s="47">
        <v>0</v>
      </c>
      <c r="AO739" s="36">
        <v>0</v>
      </c>
      <c r="AP739" s="72">
        <f t="shared" si="1750"/>
        <v>0</v>
      </c>
      <c r="AQ739" s="49">
        <f>_xlfn.IFNA(VLOOKUP($I739,'ประกาศราคาZ-Makro'!$A:$K,11,FALSE),0)</f>
        <v>0</v>
      </c>
      <c r="AR739" s="47">
        <v>0</v>
      </c>
      <c r="AS739" s="36">
        <v>0</v>
      </c>
      <c r="AT739" s="50">
        <f t="shared" si="1739"/>
        <v>0</v>
      </c>
      <c r="AU739" s="49">
        <f>_xlfn.IFNA(VLOOKUP($I739,'ประกาศราคาZ-Makro'!$A:$L,12,FALSE),0)</f>
        <v>0</v>
      </c>
      <c r="AV739" s="47">
        <v>0</v>
      </c>
      <c r="AW739" s="36">
        <v>0</v>
      </c>
      <c r="AX739" s="50">
        <f t="shared" si="1752"/>
        <v>0</v>
      </c>
      <c r="AY739" s="49">
        <f>_xlfn.IFNA(VLOOKUP($I739,'ประกาศราคาZ-Makro'!$A:$M,13,FALSE),0)</f>
        <v>0</v>
      </c>
      <c r="AZ739" s="47">
        <v>0</v>
      </c>
      <c r="BA739" s="36">
        <v>0</v>
      </c>
      <c r="BB739" s="50">
        <f t="shared" si="1814"/>
        <v>0</v>
      </c>
      <c r="BC739" s="76"/>
      <c r="BD739" s="2"/>
      <c r="BF739" s="60"/>
    </row>
    <row r="740" spans="1:58" x14ac:dyDescent="0.4">
      <c r="A740" s="2" t="s">
        <v>1038</v>
      </c>
      <c r="B740" s="2" t="s">
        <v>1059</v>
      </c>
      <c r="C740" s="2" t="s">
        <v>1037</v>
      </c>
      <c r="D740" s="2" t="s">
        <v>1047</v>
      </c>
      <c r="E740" s="45" t="s">
        <v>1816</v>
      </c>
      <c r="F740" s="46"/>
      <c r="G740" s="42" t="s">
        <v>1823</v>
      </c>
      <c r="H740" s="34" t="s">
        <v>43</v>
      </c>
      <c r="I740" s="35"/>
      <c r="J740" s="56">
        <v>0</v>
      </c>
      <c r="K740" s="49">
        <f>_xlfn.IFNA(VLOOKUP($I740,'ประกาศราคาZ-Makro'!$A:$K,4,FALSE),0)</f>
        <v>0</v>
      </c>
      <c r="L740" s="47">
        <v>0</v>
      </c>
      <c r="M740" s="36">
        <v>0</v>
      </c>
      <c r="N740" s="50">
        <f t="shared" si="1751"/>
        <v>0</v>
      </c>
      <c r="O740" s="49">
        <f>_xlfn.IFNA(VLOOKUP($I740,'ประกาศราคาZ-Makro'!$A:$K,5,FALSE),0)</f>
        <v>0</v>
      </c>
      <c r="P740" s="47">
        <v>0</v>
      </c>
      <c r="Q740" s="36">
        <v>0</v>
      </c>
      <c r="R740" s="50">
        <f t="shared" si="1737"/>
        <v>0</v>
      </c>
      <c r="S740" s="49">
        <f>_xlfn.IFNA(VLOOKUP($I740,'ประกาศราคาZ-Makro'!$A:$K,6,FALSE),0)</f>
        <v>0</v>
      </c>
      <c r="T740" s="47">
        <v>0</v>
      </c>
      <c r="U740" s="36">
        <v>0</v>
      </c>
      <c r="V740" s="50">
        <f t="shared" si="1741"/>
        <v>0</v>
      </c>
      <c r="W740" s="49">
        <f>_xlfn.IFNA(VLOOKUP($I740,'ประกาศราคาZ-Makro'!$A:$K,7,FALSE),0)</f>
        <v>0</v>
      </c>
      <c r="X740" s="47">
        <v>0</v>
      </c>
      <c r="Y740" s="36">
        <v>0</v>
      </c>
      <c r="Z740" s="50">
        <f t="shared" si="1735"/>
        <v>0</v>
      </c>
      <c r="AA740" s="49">
        <f>_xlfn.IFNA(VLOOKUP($I740,'ประกาศราคาZ-Makro'!$A:$K,8,FALSE),0)</f>
        <v>0</v>
      </c>
      <c r="AB740" s="47">
        <v>0</v>
      </c>
      <c r="AC740" s="36">
        <v>0</v>
      </c>
      <c r="AD740" s="50">
        <f t="shared" si="1736"/>
        <v>0</v>
      </c>
      <c r="AE740" s="49">
        <f>_xlfn.IFNA(VLOOKUP($I740,'ประกาศราคาZ-Makro'!$A:$K,9,FALSE),0)</f>
        <v>0</v>
      </c>
      <c r="AF740" s="47">
        <v>0</v>
      </c>
      <c r="AG740" s="36">
        <v>0</v>
      </c>
      <c r="AH740" s="50">
        <f t="shared" si="1738"/>
        <v>0</v>
      </c>
      <c r="AI740" s="49">
        <f>_xlfn.IFNA(VLOOKUP($I740,'ประกาศราคาZ-Makro'!$A:$K,9,FALSE),0)</f>
        <v>0</v>
      </c>
      <c r="AJ740" s="47"/>
      <c r="AK740" s="36"/>
      <c r="AL740" s="50">
        <f t="shared" si="1831"/>
        <v>0</v>
      </c>
      <c r="AM740" s="49">
        <f>_xlfn.IFNA(VLOOKUP($I740,'ประกาศราคาZ-Makro'!$A:$K,10,FALSE),0)</f>
        <v>0</v>
      </c>
      <c r="AN740" s="47">
        <v>0</v>
      </c>
      <c r="AO740" s="36">
        <v>0</v>
      </c>
      <c r="AP740" s="72">
        <f t="shared" si="1750"/>
        <v>0</v>
      </c>
      <c r="AQ740" s="49">
        <f>_xlfn.IFNA(VLOOKUP($I740,'ประกาศราคาZ-Makro'!$A:$K,11,FALSE),0)</f>
        <v>0</v>
      </c>
      <c r="AR740" s="47">
        <v>0</v>
      </c>
      <c r="AS740" s="36">
        <v>0</v>
      </c>
      <c r="AT740" s="50">
        <f t="shared" si="1739"/>
        <v>0</v>
      </c>
      <c r="AU740" s="49">
        <f>_xlfn.IFNA(VLOOKUP($I740,'ประกาศราคาZ-Makro'!$A:$L,12,FALSE),0)</f>
        <v>0</v>
      </c>
      <c r="AV740" s="47">
        <v>0</v>
      </c>
      <c r="AW740" s="36">
        <v>0</v>
      </c>
      <c r="AX740" s="50">
        <f t="shared" si="1752"/>
        <v>0</v>
      </c>
      <c r="AY740" s="49">
        <f>_xlfn.IFNA(VLOOKUP($I740,'ประกาศราคาZ-Makro'!$A:$M,13,FALSE),0)</f>
        <v>0</v>
      </c>
      <c r="AZ740" s="47">
        <v>0</v>
      </c>
      <c r="BA740" s="36">
        <v>0</v>
      </c>
      <c r="BB740" s="50">
        <f t="shared" si="1814"/>
        <v>0</v>
      </c>
      <c r="BC740" s="76"/>
      <c r="BD740" s="2"/>
      <c r="BF740" s="60"/>
    </row>
    <row r="741" spans="1:58" x14ac:dyDescent="0.4">
      <c r="E741" s="45" t="s">
        <v>1852</v>
      </c>
      <c r="F741" s="46"/>
      <c r="G741" s="42" t="s">
        <v>1863</v>
      </c>
      <c r="H741" s="34" t="s">
        <v>43</v>
      </c>
      <c r="I741" s="35"/>
      <c r="J741" s="56">
        <v>0</v>
      </c>
      <c r="K741" s="49">
        <f>_xlfn.IFNA(VLOOKUP($I741,'ประกาศราคาZ-Makro'!$A:$K,4,FALSE),0)</f>
        <v>0</v>
      </c>
      <c r="L741" s="47">
        <v>0</v>
      </c>
      <c r="M741" s="36">
        <v>0</v>
      </c>
      <c r="N741" s="50">
        <f t="shared" ref="N741:N805" si="1846">IFERROR(IF(M741=0,0,M741-L741),0)</f>
        <v>0</v>
      </c>
      <c r="O741" s="49">
        <f>_xlfn.IFNA(VLOOKUP($I741,'ประกาศราคาZ-Makro'!$A:$K,5,FALSE),0)</f>
        <v>0</v>
      </c>
      <c r="P741" s="47">
        <v>0</v>
      </c>
      <c r="Q741" s="36">
        <v>0</v>
      </c>
      <c r="R741" s="50">
        <f t="shared" ref="R741:R805" si="1847">IFERROR(IF(Q741=0,0,Q741-P741),0)</f>
        <v>0</v>
      </c>
      <c r="S741" s="49">
        <f>_xlfn.IFNA(VLOOKUP($I741,'ประกาศราคาZ-Makro'!$A:$K,6,FALSE),0)</f>
        <v>0</v>
      </c>
      <c r="T741" s="47">
        <v>33</v>
      </c>
      <c r="U741" s="36">
        <v>33</v>
      </c>
      <c r="V741" s="50">
        <f t="shared" ref="V741:V805" si="1848">IFERROR(IF(U741=0,0,U741-T741),0)</f>
        <v>0</v>
      </c>
      <c r="W741" s="49">
        <f>_xlfn.IFNA(VLOOKUP($I741,'ประกาศราคาZ-Makro'!$A:$K,7,FALSE),0)</f>
        <v>0</v>
      </c>
      <c r="X741" s="47">
        <v>0</v>
      </c>
      <c r="Y741" s="36">
        <v>0</v>
      </c>
      <c r="Z741" s="50">
        <f t="shared" ref="Z741:Z805" si="1849">IFERROR(IF(Y741=0,0,Y741-X741),0)</f>
        <v>0</v>
      </c>
      <c r="AA741" s="49">
        <f>_xlfn.IFNA(VLOOKUP($I741,'ประกาศราคาZ-Makro'!$A:$K,8,FALSE),0)</f>
        <v>0</v>
      </c>
      <c r="AB741" s="47">
        <v>0</v>
      </c>
      <c r="AC741" s="36">
        <v>0</v>
      </c>
      <c r="AD741" s="50">
        <f t="shared" ref="AD741:AD805" si="1850">IFERROR(IF(AC741=0,0,AC741-AB741),0)</f>
        <v>0</v>
      </c>
      <c r="AE741" s="49">
        <f>_xlfn.IFNA(VLOOKUP($I741,'ประกาศราคาZ-Makro'!$A:$K,9,FALSE),0)</f>
        <v>0</v>
      </c>
      <c r="AF741" s="47">
        <v>0</v>
      </c>
      <c r="AG741" s="36">
        <v>0</v>
      </c>
      <c r="AH741" s="50">
        <f t="shared" ref="AH741:AH805" si="1851">IFERROR(IF(AG741=0,0,AG741-AF741),0)</f>
        <v>0</v>
      </c>
      <c r="AI741" s="49">
        <f>_xlfn.IFNA(VLOOKUP($I741,'ประกาศราคาZ-Makro'!$A:$K,9,FALSE),0)</f>
        <v>0</v>
      </c>
      <c r="AJ741" s="47"/>
      <c r="AK741" s="36"/>
      <c r="AL741" s="50">
        <f t="shared" si="1831"/>
        <v>0</v>
      </c>
      <c r="AM741" s="49">
        <f>_xlfn.IFNA(VLOOKUP($I741,'ประกาศราคาZ-Makro'!$A:$K,10,FALSE),0)</f>
        <v>0</v>
      </c>
      <c r="AN741" s="47">
        <v>61</v>
      </c>
      <c r="AO741" s="36">
        <v>61</v>
      </c>
      <c r="AP741" s="72">
        <f t="shared" ref="AP741:AP805" si="1852">IFERROR(IF(AO741=0,0,AO741-AN741),0)</f>
        <v>0</v>
      </c>
      <c r="AQ741" s="49">
        <f>_xlfn.IFNA(VLOOKUP($I741,'ประกาศราคาZ-Makro'!$A:$K,11,FALSE),0)</f>
        <v>0</v>
      </c>
      <c r="AR741" s="47">
        <v>0</v>
      </c>
      <c r="AS741" s="36">
        <v>0</v>
      </c>
      <c r="AT741" s="50">
        <f t="shared" ref="AT741:AT805" si="1853">IFERROR(IF(AS741=0,0,AS741-AR741),0)</f>
        <v>0</v>
      </c>
      <c r="AU741" s="49">
        <f>_xlfn.IFNA(VLOOKUP($I741,'ประกาศราคาZ-Makro'!$A:$L,12,FALSE),0)</f>
        <v>0</v>
      </c>
      <c r="AV741" s="47">
        <v>35</v>
      </c>
      <c r="AW741" s="36">
        <v>35</v>
      </c>
      <c r="AX741" s="50">
        <f t="shared" ref="AX741:AX805" si="1854">IFERROR(IF(AW741=0,0,AW741-AV741),0)</f>
        <v>0</v>
      </c>
      <c r="AY741" s="49">
        <f>_xlfn.IFNA(VLOOKUP($I741,'ประกาศราคาZ-Makro'!$A:$M,13,FALSE),0)</f>
        <v>0</v>
      </c>
      <c r="AZ741" s="47">
        <v>35</v>
      </c>
      <c r="BA741" s="36">
        <v>35</v>
      </c>
      <c r="BB741" s="50">
        <f t="shared" ref="BB741:BB805" si="1855">IFERROR(IF(BA741=0,0,BA741-AZ741),0)</f>
        <v>0</v>
      </c>
      <c r="BC741" s="76"/>
      <c r="BD741" s="2"/>
      <c r="BF741" s="60"/>
    </row>
    <row r="742" spans="1:58" x14ac:dyDescent="0.4">
      <c r="E742" s="45" t="s">
        <v>1853</v>
      </c>
      <c r="F742" s="46"/>
      <c r="G742" s="42" t="s">
        <v>1864</v>
      </c>
      <c r="H742" s="34" t="s">
        <v>43</v>
      </c>
      <c r="I742" s="35"/>
      <c r="J742" s="56">
        <v>0</v>
      </c>
      <c r="K742" s="49">
        <f>_xlfn.IFNA(VLOOKUP($I742,'ประกาศราคาZ-Makro'!$A:$K,4,FALSE),0)</f>
        <v>0</v>
      </c>
      <c r="L742" s="47">
        <v>0</v>
      </c>
      <c r="M742" s="36">
        <v>0</v>
      </c>
      <c r="N742" s="50">
        <f t="shared" si="1846"/>
        <v>0</v>
      </c>
      <c r="O742" s="49">
        <f>_xlfn.IFNA(VLOOKUP($I742,'ประกาศราคาZ-Makro'!$A:$K,5,FALSE),0)</f>
        <v>0</v>
      </c>
      <c r="P742" s="47">
        <v>0</v>
      </c>
      <c r="Q742" s="36">
        <v>0</v>
      </c>
      <c r="R742" s="50">
        <f t="shared" si="1847"/>
        <v>0</v>
      </c>
      <c r="S742" s="49">
        <f>_xlfn.IFNA(VLOOKUP($I742,'ประกาศราคาZ-Makro'!$A:$K,6,FALSE),0)</f>
        <v>0</v>
      </c>
      <c r="T742" s="47">
        <v>25</v>
      </c>
      <c r="U742" s="36">
        <v>25</v>
      </c>
      <c r="V742" s="50">
        <f t="shared" si="1848"/>
        <v>0</v>
      </c>
      <c r="W742" s="49">
        <f>_xlfn.IFNA(VLOOKUP($I742,'ประกาศราคาZ-Makro'!$A:$K,7,FALSE),0)</f>
        <v>0</v>
      </c>
      <c r="X742" s="47">
        <v>0</v>
      </c>
      <c r="Y742" s="36">
        <v>0</v>
      </c>
      <c r="Z742" s="50">
        <f t="shared" si="1849"/>
        <v>0</v>
      </c>
      <c r="AA742" s="49">
        <f>_xlfn.IFNA(VLOOKUP($I742,'ประกาศราคาZ-Makro'!$A:$K,8,FALSE),0)</f>
        <v>0</v>
      </c>
      <c r="AB742" s="47">
        <v>0</v>
      </c>
      <c r="AC742" s="36">
        <v>0</v>
      </c>
      <c r="AD742" s="50">
        <f t="shared" si="1850"/>
        <v>0</v>
      </c>
      <c r="AE742" s="49">
        <f>_xlfn.IFNA(VLOOKUP($I742,'ประกาศราคาZ-Makro'!$A:$K,9,FALSE),0)</f>
        <v>0</v>
      </c>
      <c r="AF742" s="47">
        <v>0</v>
      </c>
      <c r="AG742" s="36">
        <v>0</v>
      </c>
      <c r="AH742" s="50">
        <f t="shared" si="1851"/>
        <v>0</v>
      </c>
      <c r="AI742" s="49">
        <f>_xlfn.IFNA(VLOOKUP($I742,'ประกาศราคาZ-Makro'!$A:$K,9,FALSE),0)</f>
        <v>0</v>
      </c>
      <c r="AJ742" s="47"/>
      <c r="AK742" s="36"/>
      <c r="AL742" s="50">
        <f t="shared" si="1831"/>
        <v>0</v>
      </c>
      <c r="AM742" s="49">
        <f>_xlfn.IFNA(VLOOKUP($I742,'ประกาศราคาZ-Makro'!$A:$K,10,FALSE),0)</f>
        <v>0</v>
      </c>
      <c r="AN742" s="47">
        <v>67</v>
      </c>
      <c r="AO742" s="36">
        <v>67</v>
      </c>
      <c r="AP742" s="72">
        <f t="shared" si="1852"/>
        <v>0</v>
      </c>
      <c r="AQ742" s="49">
        <f>_xlfn.IFNA(VLOOKUP($I742,'ประกาศราคาZ-Makro'!$A:$K,11,FALSE),0)</f>
        <v>0</v>
      </c>
      <c r="AR742" s="47">
        <v>0</v>
      </c>
      <c r="AS742" s="36">
        <v>0</v>
      </c>
      <c r="AT742" s="50">
        <f t="shared" si="1853"/>
        <v>0</v>
      </c>
      <c r="AU742" s="49">
        <f>_xlfn.IFNA(VLOOKUP($I742,'ประกาศราคาZ-Makro'!$A:$L,12,FALSE),0)</f>
        <v>0</v>
      </c>
      <c r="AV742" s="47">
        <v>26</v>
      </c>
      <c r="AW742" s="36">
        <v>26</v>
      </c>
      <c r="AX742" s="50">
        <f t="shared" si="1854"/>
        <v>0</v>
      </c>
      <c r="AY742" s="49">
        <f>_xlfn.IFNA(VLOOKUP($I742,'ประกาศราคาZ-Makro'!$A:$M,13,FALSE),0)</f>
        <v>0</v>
      </c>
      <c r="AZ742" s="47">
        <v>26</v>
      </c>
      <c r="BA742" s="36">
        <v>26</v>
      </c>
      <c r="BB742" s="50">
        <f t="shared" si="1855"/>
        <v>0</v>
      </c>
      <c r="BC742" s="76"/>
      <c r="BD742" s="2"/>
      <c r="BF742" s="60"/>
    </row>
    <row r="743" spans="1:58" x14ac:dyDescent="0.4">
      <c r="E743" s="45" t="s">
        <v>1854</v>
      </c>
      <c r="F743" s="46"/>
      <c r="G743" s="42" t="s">
        <v>1865</v>
      </c>
      <c r="H743" s="34" t="s">
        <v>43</v>
      </c>
      <c r="I743" s="35"/>
      <c r="J743" s="56">
        <v>0</v>
      </c>
      <c r="K743" s="49">
        <f>_xlfn.IFNA(VLOOKUP($I743,'ประกาศราคาZ-Makro'!$A:$K,4,FALSE),0)</f>
        <v>0</v>
      </c>
      <c r="L743" s="47">
        <v>0</v>
      </c>
      <c r="M743" s="36">
        <v>0</v>
      </c>
      <c r="N743" s="50">
        <f t="shared" si="1846"/>
        <v>0</v>
      </c>
      <c r="O743" s="49">
        <f>_xlfn.IFNA(VLOOKUP($I743,'ประกาศราคาZ-Makro'!$A:$K,5,FALSE),0)</f>
        <v>0</v>
      </c>
      <c r="P743" s="47">
        <v>0</v>
      </c>
      <c r="Q743" s="36">
        <v>0</v>
      </c>
      <c r="R743" s="50">
        <f t="shared" si="1847"/>
        <v>0</v>
      </c>
      <c r="S743" s="49">
        <f>_xlfn.IFNA(VLOOKUP($I743,'ประกาศราคาZ-Makro'!$A:$K,6,FALSE),0)</f>
        <v>0</v>
      </c>
      <c r="T743" s="47">
        <v>39</v>
      </c>
      <c r="U743" s="36">
        <v>39</v>
      </c>
      <c r="V743" s="50">
        <f t="shared" si="1848"/>
        <v>0</v>
      </c>
      <c r="W743" s="49">
        <f>_xlfn.IFNA(VLOOKUP($I743,'ประกาศราคาZ-Makro'!$A:$K,7,FALSE),0)</f>
        <v>0</v>
      </c>
      <c r="X743" s="47">
        <v>0</v>
      </c>
      <c r="Y743" s="36">
        <v>0</v>
      </c>
      <c r="Z743" s="50">
        <f t="shared" si="1849"/>
        <v>0</v>
      </c>
      <c r="AA743" s="49">
        <f>_xlfn.IFNA(VLOOKUP($I743,'ประกาศราคาZ-Makro'!$A:$K,8,FALSE),0)</f>
        <v>0</v>
      </c>
      <c r="AB743" s="47">
        <v>0</v>
      </c>
      <c r="AC743" s="36">
        <v>0</v>
      </c>
      <c r="AD743" s="50">
        <f t="shared" si="1850"/>
        <v>0</v>
      </c>
      <c r="AE743" s="49">
        <f>_xlfn.IFNA(VLOOKUP($I743,'ประกาศราคาZ-Makro'!$A:$K,9,FALSE),0)</f>
        <v>0</v>
      </c>
      <c r="AF743" s="47">
        <v>0</v>
      </c>
      <c r="AG743" s="36">
        <v>0</v>
      </c>
      <c r="AH743" s="50">
        <f t="shared" si="1851"/>
        <v>0</v>
      </c>
      <c r="AI743" s="49">
        <f>_xlfn.IFNA(VLOOKUP($I743,'ประกาศราคาZ-Makro'!$A:$K,9,FALSE),0)</f>
        <v>0</v>
      </c>
      <c r="AJ743" s="47"/>
      <c r="AK743" s="36"/>
      <c r="AL743" s="50">
        <f t="shared" si="1831"/>
        <v>0</v>
      </c>
      <c r="AM743" s="49">
        <f>_xlfn.IFNA(VLOOKUP($I743,'ประกาศราคาZ-Makro'!$A:$K,10,FALSE),0)</f>
        <v>0</v>
      </c>
      <c r="AN743" s="47">
        <v>39</v>
      </c>
      <c r="AO743" s="36">
        <v>39</v>
      </c>
      <c r="AP743" s="72">
        <f t="shared" si="1852"/>
        <v>0</v>
      </c>
      <c r="AQ743" s="49">
        <f>_xlfn.IFNA(VLOOKUP($I743,'ประกาศราคาZ-Makro'!$A:$K,11,FALSE),0)</f>
        <v>0</v>
      </c>
      <c r="AR743" s="47">
        <v>0</v>
      </c>
      <c r="AS743" s="36">
        <v>0</v>
      </c>
      <c r="AT743" s="50">
        <f t="shared" si="1853"/>
        <v>0</v>
      </c>
      <c r="AU743" s="49">
        <f>_xlfn.IFNA(VLOOKUP($I743,'ประกาศราคาZ-Makro'!$A:$L,12,FALSE),0)</f>
        <v>0</v>
      </c>
      <c r="AV743" s="47">
        <v>35</v>
      </c>
      <c r="AW743" s="36">
        <v>35</v>
      </c>
      <c r="AX743" s="50">
        <f t="shared" si="1854"/>
        <v>0</v>
      </c>
      <c r="AY743" s="49">
        <f>_xlfn.IFNA(VLOOKUP($I743,'ประกาศราคาZ-Makro'!$A:$M,13,FALSE),0)</f>
        <v>0</v>
      </c>
      <c r="AZ743" s="47">
        <v>35</v>
      </c>
      <c r="BA743" s="36">
        <v>35</v>
      </c>
      <c r="BB743" s="50">
        <f t="shared" si="1855"/>
        <v>0</v>
      </c>
      <c r="BC743" s="76"/>
      <c r="BD743" s="2"/>
      <c r="BF743" s="60"/>
    </row>
    <row r="744" spans="1:58" x14ac:dyDescent="0.4">
      <c r="E744" s="45" t="s">
        <v>1855</v>
      </c>
      <c r="F744" s="46"/>
      <c r="G744" s="42" t="s">
        <v>1866</v>
      </c>
      <c r="H744" s="34" t="s">
        <v>43</v>
      </c>
      <c r="I744" s="35"/>
      <c r="J744" s="56">
        <v>0</v>
      </c>
      <c r="K744" s="49">
        <f>_xlfn.IFNA(VLOOKUP($I744,'ประกาศราคาZ-Makro'!$A:$K,4,FALSE),0)</f>
        <v>0</v>
      </c>
      <c r="L744" s="47">
        <v>0</v>
      </c>
      <c r="M744" s="36">
        <v>0</v>
      </c>
      <c r="N744" s="50">
        <f t="shared" si="1846"/>
        <v>0</v>
      </c>
      <c r="O744" s="49">
        <f>_xlfn.IFNA(VLOOKUP($I744,'ประกาศราคาZ-Makro'!$A:$K,5,FALSE),0)</f>
        <v>0</v>
      </c>
      <c r="P744" s="47">
        <v>0</v>
      </c>
      <c r="Q744" s="36">
        <v>0</v>
      </c>
      <c r="R744" s="50">
        <f t="shared" si="1847"/>
        <v>0</v>
      </c>
      <c r="S744" s="49">
        <f>_xlfn.IFNA(VLOOKUP($I744,'ประกาศราคาZ-Makro'!$A:$K,6,FALSE),0)</f>
        <v>0</v>
      </c>
      <c r="T744" s="47">
        <v>25</v>
      </c>
      <c r="U744" s="36">
        <v>25</v>
      </c>
      <c r="V744" s="50">
        <f t="shared" si="1848"/>
        <v>0</v>
      </c>
      <c r="W744" s="49">
        <f>_xlfn.IFNA(VLOOKUP($I744,'ประกาศราคาZ-Makro'!$A:$K,7,FALSE),0)</f>
        <v>0</v>
      </c>
      <c r="X744" s="47">
        <v>0</v>
      </c>
      <c r="Y744" s="36">
        <v>0</v>
      </c>
      <c r="Z744" s="50">
        <f t="shared" si="1849"/>
        <v>0</v>
      </c>
      <c r="AA744" s="49">
        <f>_xlfn.IFNA(VLOOKUP($I744,'ประกาศราคาZ-Makro'!$A:$K,8,FALSE),0)</f>
        <v>0</v>
      </c>
      <c r="AB744" s="47">
        <v>0</v>
      </c>
      <c r="AC744" s="36">
        <v>0</v>
      </c>
      <c r="AD744" s="50">
        <f t="shared" si="1850"/>
        <v>0</v>
      </c>
      <c r="AE744" s="49">
        <f>_xlfn.IFNA(VLOOKUP($I744,'ประกาศราคาZ-Makro'!$A:$K,9,FALSE),0)</f>
        <v>0</v>
      </c>
      <c r="AF744" s="47">
        <v>0</v>
      </c>
      <c r="AG744" s="36">
        <v>0</v>
      </c>
      <c r="AH744" s="50">
        <f t="shared" si="1851"/>
        <v>0</v>
      </c>
      <c r="AI744" s="49">
        <f>_xlfn.IFNA(VLOOKUP($I744,'ประกาศราคาZ-Makro'!$A:$K,9,FALSE),0)</f>
        <v>0</v>
      </c>
      <c r="AJ744" s="47"/>
      <c r="AK744" s="36"/>
      <c r="AL744" s="50">
        <f t="shared" si="1831"/>
        <v>0</v>
      </c>
      <c r="AM744" s="49">
        <f>_xlfn.IFNA(VLOOKUP($I744,'ประกาศราคาZ-Makro'!$A:$K,10,FALSE),0)</f>
        <v>0</v>
      </c>
      <c r="AN744" s="47">
        <v>70</v>
      </c>
      <c r="AO744" s="36">
        <v>70</v>
      </c>
      <c r="AP744" s="72">
        <f t="shared" si="1852"/>
        <v>0</v>
      </c>
      <c r="AQ744" s="49">
        <f>_xlfn.IFNA(VLOOKUP($I744,'ประกาศราคาZ-Makro'!$A:$K,11,FALSE),0)</f>
        <v>0</v>
      </c>
      <c r="AR744" s="47">
        <v>0</v>
      </c>
      <c r="AS744" s="36">
        <v>0</v>
      </c>
      <c r="AT744" s="50">
        <f t="shared" si="1853"/>
        <v>0</v>
      </c>
      <c r="AU744" s="49">
        <f>_xlfn.IFNA(VLOOKUP($I744,'ประกาศราคาZ-Makro'!$A:$L,12,FALSE),0)</f>
        <v>0</v>
      </c>
      <c r="AV744" s="47">
        <v>26</v>
      </c>
      <c r="AW744" s="36">
        <v>26</v>
      </c>
      <c r="AX744" s="50">
        <f t="shared" si="1854"/>
        <v>0</v>
      </c>
      <c r="AY744" s="49">
        <f>_xlfn.IFNA(VLOOKUP($I744,'ประกาศราคาZ-Makro'!$A:$M,13,FALSE),0)</f>
        <v>0</v>
      </c>
      <c r="AZ744" s="47">
        <v>26</v>
      </c>
      <c r="BA744" s="36">
        <v>26</v>
      </c>
      <c r="BB744" s="50">
        <f t="shared" si="1855"/>
        <v>0</v>
      </c>
      <c r="BC744" s="76"/>
      <c r="BD744" s="2"/>
      <c r="BF744" s="60"/>
    </row>
    <row r="745" spans="1:58" x14ac:dyDescent="0.4">
      <c r="E745" s="45" t="s">
        <v>1856</v>
      </c>
      <c r="F745" s="46"/>
      <c r="G745" s="42" t="s">
        <v>1867</v>
      </c>
      <c r="H745" s="34" t="s">
        <v>43</v>
      </c>
      <c r="I745" s="35"/>
      <c r="J745" s="56">
        <v>0</v>
      </c>
      <c r="K745" s="49">
        <f>_xlfn.IFNA(VLOOKUP($I745,'ประกาศราคาZ-Makro'!$A:$K,4,FALSE),0)</f>
        <v>0</v>
      </c>
      <c r="L745" s="47">
        <v>0</v>
      </c>
      <c r="M745" s="36">
        <v>0</v>
      </c>
      <c r="N745" s="50">
        <f t="shared" si="1846"/>
        <v>0</v>
      </c>
      <c r="O745" s="49">
        <f>_xlfn.IFNA(VLOOKUP($I745,'ประกาศราคาZ-Makro'!$A:$K,5,FALSE),0)</f>
        <v>0</v>
      </c>
      <c r="P745" s="47">
        <v>0</v>
      </c>
      <c r="Q745" s="36">
        <v>0</v>
      </c>
      <c r="R745" s="50">
        <f t="shared" si="1847"/>
        <v>0</v>
      </c>
      <c r="S745" s="49">
        <f>_xlfn.IFNA(VLOOKUP($I745,'ประกาศราคาZ-Makro'!$A:$K,6,FALSE),0)</f>
        <v>0</v>
      </c>
      <c r="T745" s="47">
        <v>29</v>
      </c>
      <c r="U745" s="36">
        <v>29</v>
      </c>
      <c r="V745" s="50">
        <f t="shared" si="1848"/>
        <v>0</v>
      </c>
      <c r="W745" s="49">
        <f>_xlfn.IFNA(VLOOKUP($I745,'ประกาศราคาZ-Makro'!$A:$K,7,FALSE),0)</f>
        <v>0</v>
      </c>
      <c r="X745" s="47">
        <v>0</v>
      </c>
      <c r="Y745" s="36">
        <v>0</v>
      </c>
      <c r="Z745" s="50">
        <f t="shared" si="1849"/>
        <v>0</v>
      </c>
      <c r="AA745" s="49">
        <f>_xlfn.IFNA(VLOOKUP($I745,'ประกาศราคาZ-Makro'!$A:$K,8,FALSE),0)</f>
        <v>0</v>
      </c>
      <c r="AB745" s="47">
        <v>0</v>
      </c>
      <c r="AC745" s="36">
        <v>0</v>
      </c>
      <c r="AD745" s="50">
        <f t="shared" si="1850"/>
        <v>0</v>
      </c>
      <c r="AE745" s="49">
        <f>_xlfn.IFNA(VLOOKUP($I745,'ประกาศราคาZ-Makro'!$A:$K,9,FALSE),0)</f>
        <v>0</v>
      </c>
      <c r="AF745" s="47">
        <v>0</v>
      </c>
      <c r="AG745" s="36">
        <v>0</v>
      </c>
      <c r="AH745" s="50">
        <f t="shared" si="1851"/>
        <v>0</v>
      </c>
      <c r="AI745" s="49">
        <f>_xlfn.IFNA(VLOOKUP($I745,'ประกาศราคาZ-Makro'!$A:$K,9,FALSE),0)</f>
        <v>0</v>
      </c>
      <c r="AJ745" s="47"/>
      <c r="AK745" s="36"/>
      <c r="AL745" s="50">
        <f t="shared" si="1831"/>
        <v>0</v>
      </c>
      <c r="AM745" s="49">
        <f>_xlfn.IFNA(VLOOKUP($I745,'ประกาศราคาZ-Makro'!$A:$K,10,FALSE),0)</f>
        <v>0</v>
      </c>
      <c r="AN745" s="47">
        <v>56</v>
      </c>
      <c r="AO745" s="36">
        <v>56</v>
      </c>
      <c r="AP745" s="72">
        <f t="shared" si="1852"/>
        <v>0</v>
      </c>
      <c r="AQ745" s="49">
        <f>_xlfn.IFNA(VLOOKUP($I745,'ประกาศราคาZ-Makro'!$A:$K,11,FALSE),0)</f>
        <v>0</v>
      </c>
      <c r="AR745" s="47">
        <v>0</v>
      </c>
      <c r="AS745" s="36">
        <v>0</v>
      </c>
      <c r="AT745" s="50">
        <f t="shared" si="1853"/>
        <v>0</v>
      </c>
      <c r="AU745" s="49">
        <f>_xlfn.IFNA(VLOOKUP($I745,'ประกาศราคาZ-Makro'!$A:$L,12,FALSE),0)</f>
        <v>0</v>
      </c>
      <c r="AV745" s="47">
        <v>31</v>
      </c>
      <c r="AW745" s="36">
        <v>31</v>
      </c>
      <c r="AX745" s="50">
        <f t="shared" si="1854"/>
        <v>0</v>
      </c>
      <c r="AY745" s="49">
        <f>_xlfn.IFNA(VLOOKUP($I745,'ประกาศราคาZ-Makro'!$A:$M,13,FALSE),0)</f>
        <v>0</v>
      </c>
      <c r="AZ745" s="47">
        <v>31</v>
      </c>
      <c r="BA745" s="36">
        <v>31</v>
      </c>
      <c r="BB745" s="50">
        <f t="shared" si="1855"/>
        <v>0</v>
      </c>
      <c r="BC745" s="76"/>
      <c r="BD745" s="2"/>
      <c r="BF745" s="60"/>
    </row>
    <row r="746" spans="1:58" x14ac:dyDescent="0.4">
      <c r="E746" s="45" t="s">
        <v>1857</v>
      </c>
      <c r="F746" s="46"/>
      <c r="G746" s="42" t="s">
        <v>1868</v>
      </c>
      <c r="H746" s="34" t="s">
        <v>43</v>
      </c>
      <c r="I746" s="35"/>
      <c r="J746" s="56">
        <v>0</v>
      </c>
      <c r="K746" s="49">
        <f>_xlfn.IFNA(VLOOKUP($I746,'ประกาศราคาZ-Makro'!$A:$K,4,FALSE),0)</f>
        <v>0</v>
      </c>
      <c r="L746" s="47">
        <v>0</v>
      </c>
      <c r="M746" s="36">
        <v>0</v>
      </c>
      <c r="N746" s="50">
        <f t="shared" si="1846"/>
        <v>0</v>
      </c>
      <c r="O746" s="49">
        <f>_xlfn.IFNA(VLOOKUP($I746,'ประกาศราคาZ-Makro'!$A:$K,5,FALSE),0)</f>
        <v>0</v>
      </c>
      <c r="P746" s="47">
        <v>0</v>
      </c>
      <c r="Q746" s="36">
        <v>0</v>
      </c>
      <c r="R746" s="50">
        <f t="shared" si="1847"/>
        <v>0</v>
      </c>
      <c r="S746" s="49">
        <f>_xlfn.IFNA(VLOOKUP($I746,'ประกาศราคาZ-Makro'!$A:$K,6,FALSE),0)</f>
        <v>0</v>
      </c>
      <c r="T746" s="47">
        <v>18</v>
      </c>
      <c r="U746" s="36">
        <v>18</v>
      </c>
      <c r="V746" s="50">
        <f t="shared" si="1848"/>
        <v>0</v>
      </c>
      <c r="W746" s="49">
        <f>_xlfn.IFNA(VLOOKUP($I746,'ประกาศราคาZ-Makro'!$A:$K,7,FALSE),0)</f>
        <v>0</v>
      </c>
      <c r="X746" s="47">
        <v>0</v>
      </c>
      <c r="Y746" s="36">
        <v>0</v>
      </c>
      <c r="Z746" s="50">
        <f t="shared" si="1849"/>
        <v>0</v>
      </c>
      <c r="AA746" s="49">
        <f>_xlfn.IFNA(VLOOKUP($I746,'ประกาศราคาZ-Makro'!$A:$K,8,FALSE),0)</f>
        <v>0</v>
      </c>
      <c r="AB746" s="47">
        <v>0</v>
      </c>
      <c r="AC746" s="36">
        <v>0</v>
      </c>
      <c r="AD746" s="50">
        <f t="shared" si="1850"/>
        <v>0</v>
      </c>
      <c r="AE746" s="49">
        <f>_xlfn.IFNA(VLOOKUP($I746,'ประกาศราคาZ-Makro'!$A:$K,9,FALSE),0)</f>
        <v>0</v>
      </c>
      <c r="AF746" s="47">
        <v>0</v>
      </c>
      <c r="AG746" s="36">
        <v>0</v>
      </c>
      <c r="AH746" s="50">
        <f t="shared" si="1851"/>
        <v>0</v>
      </c>
      <c r="AI746" s="49">
        <f>_xlfn.IFNA(VLOOKUP($I746,'ประกาศราคาZ-Makro'!$A:$K,9,FALSE),0)</f>
        <v>0</v>
      </c>
      <c r="AJ746" s="47"/>
      <c r="AK746" s="36"/>
      <c r="AL746" s="50">
        <f t="shared" si="1831"/>
        <v>0</v>
      </c>
      <c r="AM746" s="49">
        <f>_xlfn.IFNA(VLOOKUP($I746,'ประกาศราคาZ-Makro'!$A:$K,10,FALSE),0)</f>
        <v>0</v>
      </c>
      <c r="AN746" s="47">
        <v>0</v>
      </c>
      <c r="AO746" s="36">
        <v>0</v>
      </c>
      <c r="AP746" s="72">
        <f t="shared" si="1852"/>
        <v>0</v>
      </c>
      <c r="AQ746" s="49">
        <f>_xlfn.IFNA(VLOOKUP($I746,'ประกาศราคาZ-Makro'!$A:$K,11,FALSE),0)</f>
        <v>0</v>
      </c>
      <c r="AR746" s="47">
        <v>0</v>
      </c>
      <c r="AS746" s="36">
        <v>0</v>
      </c>
      <c r="AT746" s="50">
        <f t="shared" si="1853"/>
        <v>0</v>
      </c>
      <c r="AU746" s="49">
        <f>_xlfn.IFNA(VLOOKUP($I746,'ประกาศราคาZ-Makro'!$A:$L,12,FALSE),0)</f>
        <v>0</v>
      </c>
      <c r="AV746" s="47">
        <v>20</v>
      </c>
      <c r="AW746" s="36">
        <v>20</v>
      </c>
      <c r="AX746" s="50">
        <f t="shared" si="1854"/>
        <v>0</v>
      </c>
      <c r="AY746" s="49">
        <f>_xlfn.IFNA(VLOOKUP($I746,'ประกาศราคาZ-Makro'!$A:$M,13,FALSE),0)</f>
        <v>0</v>
      </c>
      <c r="AZ746" s="47">
        <v>20</v>
      </c>
      <c r="BA746" s="36">
        <v>20</v>
      </c>
      <c r="BB746" s="50">
        <f t="shared" si="1855"/>
        <v>0</v>
      </c>
      <c r="BC746" s="76"/>
      <c r="BD746" s="2"/>
      <c r="BF746" s="60"/>
    </row>
    <row r="747" spans="1:58" x14ac:dyDescent="0.4">
      <c r="E747" s="45" t="s">
        <v>1858</v>
      </c>
      <c r="F747" s="46"/>
      <c r="G747" s="42" t="s">
        <v>1869</v>
      </c>
      <c r="H747" s="34" t="s">
        <v>43</v>
      </c>
      <c r="I747" s="35"/>
      <c r="J747" s="56">
        <v>0</v>
      </c>
      <c r="K747" s="49">
        <f>_xlfn.IFNA(VLOOKUP($I747,'ประกาศราคาZ-Makro'!$A:$K,4,FALSE),0)</f>
        <v>0</v>
      </c>
      <c r="L747" s="47">
        <v>0</v>
      </c>
      <c r="M747" s="36">
        <v>0</v>
      </c>
      <c r="N747" s="50">
        <f t="shared" si="1846"/>
        <v>0</v>
      </c>
      <c r="O747" s="49">
        <f>_xlfn.IFNA(VLOOKUP($I747,'ประกาศราคาZ-Makro'!$A:$K,5,FALSE),0)</f>
        <v>0</v>
      </c>
      <c r="P747" s="47">
        <v>0</v>
      </c>
      <c r="Q747" s="36">
        <v>0</v>
      </c>
      <c r="R747" s="50">
        <f t="shared" si="1847"/>
        <v>0</v>
      </c>
      <c r="S747" s="49">
        <f>_xlfn.IFNA(VLOOKUP($I747,'ประกาศราคาZ-Makro'!$A:$K,6,FALSE),0)</f>
        <v>0</v>
      </c>
      <c r="T747" s="47">
        <v>33</v>
      </c>
      <c r="U747" s="36">
        <v>33</v>
      </c>
      <c r="V747" s="50">
        <f t="shared" si="1848"/>
        <v>0</v>
      </c>
      <c r="W747" s="49">
        <f>_xlfn.IFNA(VLOOKUP($I747,'ประกาศราคาZ-Makro'!$A:$K,7,FALSE),0)</f>
        <v>0</v>
      </c>
      <c r="X747" s="47">
        <v>0</v>
      </c>
      <c r="Y747" s="36">
        <v>0</v>
      </c>
      <c r="Z747" s="50">
        <f t="shared" si="1849"/>
        <v>0</v>
      </c>
      <c r="AA747" s="49">
        <f>_xlfn.IFNA(VLOOKUP($I747,'ประกาศราคาZ-Makro'!$A:$K,8,FALSE),0)</f>
        <v>0</v>
      </c>
      <c r="AB747" s="47">
        <v>0</v>
      </c>
      <c r="AC747" s="36">
        <v>0</v>
      </c>
      <c r="AD747" s="50">
        <f t="shared" si="1850"/>
        <v>0</v>
      </c>
      <c r="AE747" s="49">
        <f>_xlfn.IFNA(VLOOKUP($I747,'ประกาศราคาZ-Makro'!$A:$K,9,FALSE),0)</f>
        <v>0</v>
      </c>
      <c r="AF747" s="47">
        <v>0</v>
      </c>
      <c r="AG747" s="36">
        <v>0</v>
      </c>
      <c r="AH747" s="50">
        <f t="shared" si="1851"/>
        <v>0</v>
      </c>
      <c r="AI747" s="49">
        <f>_xlfn.IFNA(VLOOKUP($I747,'ประกาศราคาZ-Makro'!$A:$K,9,FALSE),0)</f>
        <v>0</v>
      </c>
      <c r="AJ747" s="47"/>
      <c r="AK747" s="36"/>
      <c r="AL747" s="50">
        <f t="shared" si="1831"/>
        <v>0</v>
      </c>
      <c r="AM747" s="49">
        <f>_xlfn.IFNA(VLOOKUP($I747,'ประกาศราคาZ-Makro'!$A:$K,10,FALSE),0)</f>
        <v>0</v>
      </c>
      <c r="AN747" s="47">
        <v>61</v>
      </c>
      <c r="AO747" s="36">
        <v>61</v>
      </c>
      <c r="AP747" s="72">
        <f t="shared" si="1852"/>
        <v>0</v>
      </c>
      <c r="AQ747" s="49">
        <f>_xlfn.IFNA(VLOOKUP($I747,'ประกาศราคาZ-Makro'!$A:$K,11,FALSE),0)</f>
        <v>0</v>
      </c>
      <c r="AR747" s="47">
        <v>0</v>
      </c>
      <c r="AS747" s="36">
        <v>0</v>
      </c>
      <c r="AT747" s="50">
        <f t="shared" si="1853"/>
        <v>0</v>
      </c>
      <c r="AU747" s="49">
        <f>_xlfn.IFNA(VLOOKUP($I747,'ประกาศราคาZ-Makro'!$A:$L,12,FALSE),0)</f>
        <v>0</v>
      </c>
      <c r="AV747" s="47">
        <v>35</v>
      </c>
      <c r="AW747" s="36">
        <v>35</v>
      </c>
      <c r="AX747" s="50">
        <f t="shared" si="1854"/>
        <v>0</v>
      </c>
      <c r="AY747" s="49">
        <f>_xlfn.IFNA(VLOOKUP($I747,'ประกาศราคาZ-Makro'!$A:$M,13,FALSE),0)</f>
        <v>0</v>
      </c>
      <c r="AZ747" s="47">
        <v>35</v>
      </c>
      <c r="BA747" s="36">
        <v>35</v>
      </c>
      <c r="BB747" s="50">
        <f t="shared" si="1855"/>
        <v>0</v>
      </c>
      <c r="BC747" s="76"/>
      <c r="BD747" s="2"/>
      <c r="BF747" s="60"/>
    </row>
    <row r="748" spans="1:58" x14ac:dyDescent="0.4">
      <c r="E748" s="45" t="s">
        <v>1859</v>
      </c>
      <c r="F748" s="46"/>
      <c r="G748" s="42" t="s">
        <v>1870</v>
      </c>
      <c r="H748" s="34" t="s">
        <v>43</v>
      </c>
      <c r="I748" s="35"/>
      <c r="J748" s="56">
        <v>0</v>
      </c>
      <c r="K748" s="49">
        <f>_xlfn.IFNA(VLOOKUP($I748,'ประกาศราคาZ-Makro'!$A:$K,4,FALSE),0)</f>
        <v>0</v>
      </c>
      <c r="L748" s="47">
        <v>0</v>
      </c>
      <c r="M748" s="36">
        <v>0</v>
      </c>
      <c r="N748" s="50">
        <f t="shared" si="1846"/>
        <v>0</v>
      </c>
      <c r="O748" s="49">
        <f>_xlfn.IFNA(VLOOKUP($I748,'ประกาศราคาZ-Makro'!$A:$K,5,FALSE),0)</f>
        <v>0</v>
      </c>
      <c r="P748" s="47">
        <v>0</v>
      </c>
      <c r="Q748" s="36">
        <v>0</v>
      </c>
      <c r="R748" s="50">
        <f t="shared" si="1847"/>
        <v>0</v>
      </c>
      <c r="S748" s="49">
        <f>_xlfn.IFNA(VLOOKUP($I748,'ประกาศราคาZ-Makro'!$A:$K,6,FALSE),0)</f>
        <v>0</v>
      </c>
      <c r="T748" s="47">
        <v>39</v>
      </c>
      <c r="U748" s="36">
        <v>39</v>
      </c>
      <c r="V748" s="50">
        <f t="shared" si="1848"/>
        <v>0</v>
      </c>
      <c r="W748" s="49">
        <f>_xlfn.IFNA(VLOOKUP($I748,'ประกาศราคาZ-Makro'!$A:$K,7,FALSE),0)</f>
        <v>0</v>
      </c>
      <c r="X748" s="47">
        <v>0</v>
      </c>
      <c r="Y748" s="36">
        <v>0</v>
      </c>
      <c r="Z748" s="50">
        <f t="shared" si="1849"/>
        <v>0</v>
      </c>
      <c r="AA748" s="49">
        <f>_xlfn.IFNA(VLOOKUP($I748,'ประกาศราคาZ-Makro'!$A:$K,8,FALSE),0)</f>
        <v>0</v>
      </c>
      <c r="AB748" s="47">
        <v>0</v>
      </c>
      <c r="AC748" s="36">
        <v>0</v>
      </c>
      <c r="AD748" s="50">
        <f t="shared" si="1850"/>
        <v>0</v>
      </c>
      <c r="AE748" s="49">
        <f>_xlfn.IFNA(VLOOKUP($I748,'ประกาศราคาZ-Makro'!$A:$K,9,FALSE),0)</f>
        <v>0</v>
      </c>
      <c r="AF748" s="47">
        <v>0</v>
      </c>
      <c r="AG748" s="36">
        <v>0</v>
      </c>
      <c r="AH748" s="50">
        <f t="shared" si="1851"/>
        <v>0</v>
      </c>
      <c r="AI748" s="49">
        <f>_xlfn.IFNA(VLOOKUP($I748,'ประกาศราคาZ-Makro'!$A:$K,9,FALSE),0)</f>
        <v>0</v>
      </c>
      <c r="AJ748" s="47"/>
      <c r="AK748" s="36"/>
      <c r="AL748" s="50">
        <f t="shared" si="1831"/>
        <v>0</v>
      </c>
      <c r="AM748" s="49">
        <f>_xlfn.IFNA(VLOOKUP($I748,'ประกาศราคาZ-Makro'!$A:$K,10,FALSE),0)</f>
        <v>0</v>
      </c>
      <c r="AN748" s="47">
        <v>70</v>
      </c>
      <c r="AO748" s="36">
        <v>70</v>
      </c>
      <c r="AP748" s="72">
        <f t="shared" si="1852"/>
        <v>0</v>
      </c>
      <c r="AQ748" s="49">
        <f>_xlfn.IFNA(VLOOKUP($I748,'ประกาศราคาZ-Makro'!$A:$K,11,FALSE),0)</f>
        <v>0</v>
      </c>
      <c r="AR748" s="47">
        <v>0</v>
      </c>
      <c r="AS748" s="36">
        <v>0</v>
      </c>
      <c r="AT748" s="50">
        <f t="shared" si="1853"/>
        <v>0</v>
      </c>
      <c r="AU748" s="49">
        <f>_xlfn.IFNA(VLOOKUP($I748,'ประกาศราคาZ-Makro'!$A:$L,12,FALSE),0)</f>
        <v>0</v>
      </c>
      <c r="AV748" s="47">
        <v>35</v>
      </c>
      <c r="AW748" s="36">
        <v>35</v>
      </c>
      <c r="AX748" s="50">
        <f t="shared" si="1854"/>
        <v>0</v>
      </c>
      <c r="AY748" s="49">
        <f>_xlfn.IFNA(VLOOKUP($I748,'ประกาศราคาZ-Makro'!$A:$M,13,FALSE),0)</f>
        <v>0</v>
      </c>
      <c r="AZ748" s="47">
        <v>35</v>
      </c>
      <c r="BA748" s="36">
        <v>35</v>
      </c>
      <c r="BB748" s="50">
        <f t="shared" si="1855"/>
        <v>0</v>
      </c>
      <c r="BC748" s="76"/>
      <c r="BD748" s="2"/>
      <c r="BF748" s="60"/>
    </row>
    <row r="749" spans="1:58" x14ac:dyDescent="0.4">
      <c r="E749" s="45" t="s">
        <v>1860</v>
      </c>
      <c r="F749" s="46"/>
      <c r="G749" s="42" t="s">
        <v>1871</v>
      </c>
      <c r="H749" s="34" t="s">
        <v>43</v>
      </c>
      <c r="I749" s="35"/>
      <c r="J749" s="56">
        <v>0</v>
      </c>
      <c r="K749" s="49">
        <f>_xlfn.IFNA(VLOOKUP($I749,'ประกาศราคาZ-Makro'!$A:$K,4,FALSE),0)</f>
        <v>0</v>
      </c>
      <c r="L749" s="47">
        <v>0</v>
      </c>
      <c r="M749" s="36">
        <v>0</v>
      </c>
      <c r="N749" s="50">
        <f t="shared" si="1846"/>
        <v>0</v>
      </c>
      <c r="O749" s="49">
        <f>_xlfn.IFNA(VLOOKUP($I749,'ประกาศราคาZ-Makro'!$A:$K,5,FALSE),0)</f>
        <v>0</v>
      </c>
      <c r="P749" s="47">
        <v>0</v>
      </c>
      <c r="Q749" s="36">
        <v>0</v>
      </c>
      <c r="R749" s="50">
        <f t="shared" si="1847"/>
        <v>0</v>
      </c>
      <c r="S749" s="49">
        <f>_xlfn.IFNA(VLOOKUP($I749,'ประกาศราคาZ-Makro'!$A:$K,6,FALSE),0)</f>
        <v>0</v>
      </c>
      <c r="T749" s="47">
        <v>29</v>
      </c>
      <c r="U749" s="36">
        <v>29</v>
      </c>
      <c r="V749" s="50">
        <f t="shared" si="1848"/>
        <v>0</v>
      </c>
      <c r="W749" s="49">
        <f>_xlfn.IFNA(VLOOKUP($I749,'ประกาศราคาZ-Makro'!$A:$K,7,FALSE),0)</f>
        <v>0</v>
      </c>
      <c r="X749" s="47">
        <v>0</v>
      </c>
      <c r="Y749" s="36">
        <v>0</v>
      </c>
      <c r="Z749" s="50">
        <f t="shared" si="1849"/>
        <v>0</v>
      </c>
      <c r="AA749" s="49">
        <f>_xlfn.IFNA(VLOOKUP($I749,'ประกาศราคาZ-Makro'!$A:$K,8,FALSE),0)</f>
        <v>0</v>
      </c>
      <c r="AB749" s="47">
        <v>0</v>
      </c>
      <c r="AC749" s="36">
        <v>0</v>
      </c>
      <c r="AD749" s="50">
        <f t="shared" si="1850"/>
        <v>0</v>
      </c>
      <c r="AE749" s="49">
        <f>_xlfn.IFNA(VLOOKUP($I749,'ประกาศราคาZ-Makro'!$A:$K,9,FALSE),0)</f>
        <v>0</v>
      </c>
      <c r="AF749" s="47">
        <v>0</v>
      </c>
      <c r="AG749" s="36">
        <v>0</v>
      </c>
      <c r="AH749" s="50">
        <f t="shared" si="1851"/>
        <v>0</v>
      </c>
      <c r="AI749" s="49">
        <f>_xlfn.IFNA(VLOOKUP($I749,'ประกาศราคาZ-Makro'!$A:$K,9,FALSE),0)</f>
        <v>0</v>
      </c>
      <c r="AJ749" s="47"/>
      <c r="AK749" s="36"/>
      <c r="AL749" s="50">
        <f t="shared" si="1831"/>
        <v>0</v>
      </c>
      <c r="AM749" s="49">
        <f>_xlfn.IFNA(VLOOKUP($I749,'ประกาศราคาZ-Makro'!$A:$K,10,FALSE),0)</f>
        <v>0</v>
      </c>
      <c r="AN749" s="47">
        <v>65</v>
      </c>
      <c r="AO749" s="36">
        <v>65</v>
      </c>
      <c r="AP749" s="72">
        <f t="shared" si="1852"/>
        <v>0</v>
      </c>
      <c r="AQ749" s="49">
        <f>_xlfn.IFNA(VLOOKUP($I749,'ประกาศราคาZ-Makro'!$A:$K,11,FALSE),0)</f>
        <v>0</v>
      </c>
      <c r="AR749" s="47">
        <v>0</v>
      </c>
      <c r="AS749" s="36">
        <v>0</v>
      </c>
      <c r="AT749" s="50">
        <f t="shared" si="1853"/>
        <v>0</v>
      </c>
      <c r="AU749" s="49">
        <f>_xlfn.IFNA(VLOOKUP($I749,'ประกาศราคาZ-Makro'!$A:$L,12,FALSE),0)</f>
        <v>0</v>
      </c>
      <c r="AV749" s="47">
        <v>31</v>
      </c>
      <c r="AW749" s="36">
        <v>31</v>
      </c>
      <c r="AX749" s="50">
        <f t="shared" si="1854"/>
        <v>0</v>
      </c>
      <c r="AY749" s="49">
        <f>_xlfn.IFNA(VLOOKUP($I749,'ประกาศราคาZ-Makro'!$A:$M,13,FALSE),0)</f>
        <v>0</v>
      </c>
      <c r="AZ749" s="47">
        <v>31</v>
      </c>
      <c r="BA749" s="36">
        <v>31</v>
      </c>
      <c r="BB749" s="50">
        <f t="shared" si="1855"/>
        <v>0</v>
      </c>
      <c r="BC749" s="76"/>
      <c r="BD749" s="2"/>
      <c r="BF749" s="60"/>
    </row>
    <row r="750" spans="1:58" x14ac:dyDescent="0.4">
      <c r="E750" s="45" t="s">
        <v>1861</v>
      </c>
      <c r="F750" s="46"/>
      <c r="G750" s="42" t="s">
        <v>1872</v>
      </c>
      <c r="H750" s="34" t="s">
        <v>43</v>
      </c>
      <c r="I750" s="35"/>
      <c r="J750" s="56">
        <v>0</v>
      </c>
      <c r="K750" s="49">
        <f>_xlfn.IFNA(VLOOKUP($I750,'ประกาศราคาZ-Makro'!$A:$K,4,FALSE),0)</f>
        <v>0</v>
      </c>
      <c r="L750" s="47">
        <v>0</v>
      </c>
      <c r="M750" s="36">
        <v>0</v>
      </c>
      <c r="N750" s="50">
        <f t="shared" si="1846"/>
        <v>0</v>
      </c>
      <c r="O750" s="49">
        <f>_xlfn.IFNA(VLOOKUP($I750,'ประกาศราคาZ-Makro'!$A:$K,5,FALSE),0)</f>
        <v>0</v>
      </c>
      <c r="P750" s="47">
        <v>0</v>
      </c>
      <c r="Q750" s="36">
        <v>0</v>
      </c>
      <c r="R750" s="50">
        <f t="shared" si="1847"/>
        <v>0</v>
      </c>
      <c r="S750" s="49">
        <f>_xlfn.IFNA(VLOOKUP($I750,'ประกาศราคาZ-Makro'!$A:$K,6,FALSE),0)</f>
        <v>0</v>
      </c>
      <c r="T750" s="47">
        <v>18</v>
      </c>
      <c r="U750" s="36">
        <v>18</v>
      </c>
      <c r="V750" s="50">
        <f t="shared" si="1848"/>
        <v>0</v>
      </c>
      <c r="W750" s="49">
        <f>_xlfn.IFNA(VLOOKUP($I750,'ประกาศราคาZ-Makro'!$A:$K,7,FALSE),0)</f>
        <v>0</v>
      </c>
      <c r="X750" s="47">
        <v>0</v>
      </c>
      <c r="Y750" s="36">
        <v>0</v>
      </c>
      <c r="Z750" s="50">
        <f t="shared" si="1849"/>
        <v>0</v>
      </c>
      <c r="AA750" s="49">
        <f>_xlfn.IFNA(VLOOKUP($I750,'ประกาศราคาZ-Makro'!$A:$K,8,FALSE),0)</f>
        <v>0</v>
      </c>
      <c r="AB750" s="47">
        <v>0</v>
      </c>
      <c r="AC750" s="36">
        <v>0</v>
      </c>
      <c r="AD750" s="50">
        <f t="shared" si="1850"/>
        <v>0</v>
      </c>
      <c r="AE750" s="49">
        <f>_xlfn.IFNA(VLOOKUP($I750,'ประกาศราคาZ-Makro'!$A:$K,9,FALSE),0)</f>
        <v>0</v>
      </c>
      <c r="AF750" s="47">
        <v>0</v>
      </c>
      <c r="AG750" s="36">
        <v>0</v>
      </c>
      <c r="AH750" s="50">
        <f t="shared" si="1851"/>
        <v>0</v>
      </c>
      <c r="AI750" s="49">
        <f>_xlfn.IFNA(VLOOKUP($I750,'ประกาศราคาZ-Makro'!$A:$K,9,FALSE),0)</f>
        <v>0</v>
      </c>
      <c r="AJ750" s="47"/>
      <c r="AK750" s="36"/>
      <c r="AL750" s="50">
        <f t="shared" si="1831"/>
        <v>0</v>
      </c>
      <c r="AM750" s="49">
        <f>_xlfn.IFNA(VLOOKUP($I750,'ประกาศราคาZ-Makro'!$A:$K,10,FALSE),0)</f>
        <v>0</v>
      </c>
      <c r="AN750" s="47">
        <v>27</v>
      </c>
      <c r="AO750" s="36">
        <v>27</v>
      </c>
      <c r="AP750" s="72">
        <f t="shared" si="1852"/>
        <v>0</v>
      </c>
      <c r="AQ750" s="49">
        <f>_xlfn.IFNA(VLOOKUP($I750,'ประกาศราคาZ-Makro'!$A:$K,11,FALSE),0)</f>
        <v>0</v>
      </c>
      <c r="AR750" s="47">
        <v>0</v>
      </c>
      <c r="AS750" s="36">
        <v>0</v>
      </c>
      <c r="AT750" s="50">
        <f t="shared" si="1853"/>
        <v>0</v>
      </c>
      <c r="AU750" s="49">
        <f>_xlfn.IFNA(VLOOKUP($I750,'ประกาศราคาZ-Makro'!$A:$L,12,FALSE),0)</f>
        <v>0</v>
      </c>
      <c r="AV750" s="47">
        <v>20</v>
      </c>
      <c r="AW750" s="36">
        <v>20</v>
      </c>
      <c r="AX750" s="50">
        <f t="shared" si="1854"/>
        <v>0</v>
      </c>
      <c r="AY750" s="49">
        <f>_xlfn.IFNA(VLOOKUP($I750,'ประกาศราคาZ-Makro'!$A:$M,13,FALSE),0)</f>
        <v>0</v>
      </c>
      <c r="AZ750" s="47">
        <v>20</v>
      </c>
      <c r="BA750" s="36">
        <v>20</v>
      </c>
      <c r="BB750" s="50">
        <f t="shared" si="1855"/>
        <v>0</v>
      </c>
      <c r="BC750" s="76"/>
      <c r="BD750" s="2"/>
      <c r="BF750" s="60"/>
    </row>
    <row r="751" spans="1:58" x14ac:dyDescent="0.4">
      <c r="E751" s="45" t="s">
        <v>1862</v>
      </c>
      <c r="F751" s="46"/>
      <c r="G751" s="42" t="s">
        <v>1873</v>
      </c>
      <c r="H751" s="34" t="s">
        <v>43</v>
      </c>
      <c r="I751" s="35"/>
      <c r="J751" s="56">
        <v>0</v>
      </c>
      <c r="K751" s="49">
        <f>_xlfn.IFNA(VLOOKUP($I751,'ประกาศราคาZ-Makro'!$A:$K,4,FALSE),0)</f>
        <v>0</v>
      </c>
      <c r="L751" s="47">
        <v>0</v>
      </c>
      <c r="M751" s="36">
        <v>0</v>
      </c>
      <c r="N751" s="50">
        <f t="shared" si="1846"/>
        <v>0</v>
      </c>
      <c r="O751" s="49">
        <f>_xlfn.IFNA(VLOOKUP($I751,'ประกาศราคาZ-Makro'!$A:$K,5,FALSE),0)</f>
        <v>0</v>
      </c>
      <c r="P751" s="47">
        <v>0</v>
      </c>
      <c r="Q751" s="36">
        <v>0</v>
      </c>
      <c r="R751" s="50">
        <f t="shared" si="1847"/>
        <v>0</v>
      </c>
      <c r="S751" s="49">
        <f>_xlfn.IFNA(VLOOKUP($I751,'ประกาศราคาZ-Makro'!$A:$K,6,FALSE),0)</f>
        <v>0</v>
      </c>
      <c r="T751" s="47">
        <v>31</v>
      </c>
      <c r="U751" s="36">
        <v>31</v>
      </c>
      <c r="V751" s="50">
        <f t="shared" si="1848"/>
        <v>0</v>
      </c>
      <c r="W751" s="49">
        <f>_xlfn.IFNA(VLOOKUP($I751,'ประกาศราคาZ-Makro'!$A:$K,7,FALSE),0)</f>
        <v>0</v>
      </c>
      <c r="X751" s="47">
        <v>0</v>
      </c>
      <c r="Y751" s="36">
        <v>0</v>
      </c>
      <c r="Z751" s="50">
        <f t="shared" si="1849"/>
        <v>0</v>
      </c>
      <c r="AA751" s="49">
        <f>_xlfn.IFNA(VLOOKUP($I751,'ประกาศราคาZ-Makro'!$A:$K,8,FALSE),0)</f>
        <v>0</v>
      </c>
      <c r="AB751" s="47">
        <v>0</v>
      </c>
      <c r="AC751" s="36">
        <v>0</v>
      </c>
      <c r="AD751" s="50">
        <f t="shared" si="1850"/>
        <v>0</v>
      </c>
      <c r="AE751" s="49">
        <f>_xlfn.IFNA(VLOOKUP($I751,'ประกาศราคาZ-Makro'!$A:$K,9,FALSE),0)</f>
        <v>0</v>
      </c>
      <c r="AF751" s="47">
        <v>0</v>
      </c>
      <c r="AG751" s="36">
        <v>0</v>
      </c>
      <c r="AH751" s="50">
        <f t="shared" si="1851"/>
        <v>0</v>
      </c>
      <c r="AI751" s="49">
        <f>_xlfn.IFNA(VLOOKUP($I751,'ประกาศราคาZ-Makro'!$A:$K,9,FALSE),0)</f>
        <v>0</v>
      </c>
      <c r="AJ751" s="47"/>
      <c r="AK751" s="36"/>
      <c r="AL751" s="50">
        <f t="shared" si="1831"/>
        <v>0</v>
      </c>
      <c r="AM751" s="49">
        <f>_xlfn.IFNA(VLOOKUP($I751,'ประกาศราคาZ-Makro'!$A:$K,10,FALSE),0)</f>
        <v>0</v>
      </c>
      <c r="AN751" s="47">
        <v>0</v>
      </c>
      <c r="AO751" s="36">
        <v>0</v>
      </c>
      <c r="AP751" s="72">
        <f t="shared" si="1852"/>
        <v>0</v>
      </c>
      <c r="AQ751" s="49">
        <f>_xlfn.IFNA(VLOOKUP($I751,'ประกาศราคาZ-Makro'!$A:$K,11,FALSE),0)</f>
        <v>0</v>
      </c>
      <c r="AR751" s="47">
        <v>0</v>
      </c>
      <c r="AS751" s="36">
        <v>0</v>
      </c>
      <c r="AT751" s="50">
        <f t="shared" si="1853"/>
        <v>0</v>
      </c>
      <c r="AU751" s="49">
        <f>_xlfn.IFNA(VLOOKUP($I751,'ประกาศราคาZ-Makro'!$A:$L,12,FALSE),0)</f>
        <v>0</v>
      </c>
      <c r="AV751" s="47">
        <v>31</v>
      </c>
      <c r="AW751" s="36">
        <v>31</v>
      </c>
      <c r="AX751" s="50">
        <f t="shared" si="1854"/>
        <v>0</v>
      </c>
      <c r="AY751" s="49">
        <f>_xlfn.IFNA(VLOOKUP($I751,'ประกาศราคาZ-Makro'!$A:$M,13,FALSE),0)</f>
        <v>0</v>
      </c>
      <c r="AZ751" s="47">
        <v>31</v>
      </c>
      <c r="BA751" s="36">
        <v>31</v>
      </c>
      <c r="BB751" s="50">
        <f t="shared" si="1855"/>
        <v>0</v>
      </c>
      <c r="BC751" s="76"/>
      <c r="BD751" s="2"/>
      <c r="BF751" s="60"/>
    </row>
    <row r="752" spans="1:58" x14ac:dyDescent="0.4">
      <c r="E752" s="45" t="s">
        <v>1893</v>
      </c>
      <c r="F752" s="46"/>
      <c r="G752" s="42" t="s">
        <v>1894</v>
      </c>
      <c r="H752" s="34" t="s">
        <v>43</v>
      </c>
      <c r="I752" s="35"/>
      <c r="J752" s="56">
        <v>0</v>
      </c>
      <c r="K752" s="49">
        <f>_xlfn.IFNA(VLOOKUP($I752,'ประกาศราคาZ-Makro'!$A:$K,4,FALSE),0)</f>
        <v>0</v>
      </c>
      <c r="L752" s="47">
        <v>0</v>
      </c>
      <c r="M752" s="36">
        <v>0</v>
      </c>
      <c r="N752" s="50">
        <f t="shared" si="1846"/>
        <v>0</v>
      </c>
      <c r="O752" s="49">
        <f>_xlfn.IFNA(VLOOKUP($I752,'ประกาศราคาZ-Makro'!$A:$K,5,FALSE),0)</f>
        <v>0</v>
      </c>
      <c r="P752" s="47">
        <v>0</v>
      </c>
      <c r="Q752" s="36">
        <v>0</v>
      </c>
      <c r="R752" s="50">
        <f t="shared" si="1847"/>
        <v>0</v>
      </c>
      <c r="S752" s="49">
        <f>_xlfn.IFNA(VLOOKUP($I752,'ประกาศราคาZ-Makro'!$A:$K,6,FALSE),0)</f>
        <v>0</v>
      </c>
      <c r="T752" s="47">
        <v>51</v>
      </c>
      <c r="U752" s="36">
        <v>52</v>
      </c>
      <c r="V752" s="50">
        <f t="shared" si="1848"/>
        <v>1</v>
      </c>
      <c r="W752" s="49">
        <f>_xlfn.IFNA(VLOOKUP($I752,'ประกาศราคาZ-Makro'!$A:$K,7,FALSE),0)</f>
        <v>0</v>
      </c>
      <c r="X752" s="47">
        <v>0</v>
      </c>
      <c r="Y752" s="36">
        <v>0</v>
      </c>
      <c r="Z752" s="50">
        <f t="shared" si="1849"/>
        <v>0</v>
      </c>
      <c r="AA752" s="49">
        <f>_xlfn.IFNA(VLOOKUP($I752,'ประกาศราคาZ-Makro'!$A:$K,8,FALSE),0)</f>
        <v>0</v>
      </c>
      <c r="AB752" s="47">
        <v>0</v>
      </c>
      <c r="AC752" s="36">
        <v>0</v>
      </c>
      <c r="AD752" s="50">
        <f t="shared" si="1850"/>
        <v>0</v>
      </c>
      <c r="AE752" s="49">
        <f>_xlfn.IFNA(VLOOKUP($I752,'ประกาศราคาZ-Makro'!$A:$K,9,FALSE),0)</f>
        <v>0</v>
      </c>
      <c r="AF752" s="47">
        <v>0</v>
      </c>
      <c r="AG752" s="36">
        <v>0</v>
      </c>
      <c r="AH752" s="50">
        <f t="shared" si="1851"/>
        <v>0</v>
      </c>
      <c r="AI752" s="49">
        <f>_xlfn.IFNA(VLOOKUP($I752,'ประกาศราคาZ-Makro'!$A:$K,9,FALSE),0)</f>
        <v>0</v>
      </c>
      <c r="AJ752" s="47"/>
      <c r="AK752" s="36"/>
      <c r="AL752" s="50">
        <f t="shared" si="1831"/>
        <v>0</v>
      </c>
      <c r="AM752" s="49">
        <f>_xlfn.IFNA(VLOOKUP($I752,'ประกาศราคาZ-Makro'!$A:$K,10,FALSE),0)</f>
        <v>0</v>
      </c>
      <c r="AN752" s="47">
        <v>0</v>
      </c>
      <c r="AO752" s="36">
        <v>0</v>
      </c>
      <c r="AP752" s="72">
        <f t="shared" si="1852"/>
        <v>0</v>
      </c>
      <c r="AQ752" s="49">
        <f>_xlfn.IFNA(VLOOKUP($I752,'ประกาศราคาZ-Makro'!$A:$K,11,FALSE),0)</f>
        <v>0</v>
      </c>
      <c r="AR752" s="47">
        <v>0</v>
      </c>
      <c r="AS752" s="36">
        <v>0</v>
      </c>
      <c r="AT752" s="50">
        <f t="shared" si="1853"/>
        <v>0</v>
      </c>
      <c r="AU752" s="49">
        <f>_xlfn.IFNA(VLOOKUP($I752,'ประกาศราคาZ-Makro'!$A:$L,12,FALSE),0)</f>
        <v>0</v>
      </c>
      <c r="AV752" s="47">
        <v>51</v>
      </c>
      <c r="AW752" s="36">
        <v>52</v>
      </c>
      <c r="AX752" s="50">
        <f t="shared" si="1854"/>
        <v>1</v>
      </c>
      <c r="AY752" s="49">
        <f>_xlfn.IFNA(VLOOKUP($I752,'ประกาศราคาZ-Makro'!$A:$M,13,FALSE),0)</f>
        <v>0</v>
      </c>
      <c r="AZ752" s="47">
        <v>51</v>
      </c>
      <c r="BA752" s="36">
        <v>52</v>
      </c>
      <c r="BB752" s="50">
        <f t="shared" si="1855"/>
        <v>1</v>
      </c>
      <c r="BC752" s="76"/>
      <c r="BD752" s="2"/>
      <c r="BF752" s="60"/>
    </row>
    <row r="753" spans="5:58" x14ac:dyDescent="0.4">
      <c r="E753" s="32" t="s">
        <v>1895</v>
      </c>
      <c r="F753" s="33"/>
      <c r="G753" s="37" t="s">
        <v>1905</v>
      </c>
      <c r="H753" s="34" t="s">
        <v>43</v>
      </c>
      <c r="I753" s="35"/>
      <c r="J753" s="56">
        <v>0</v>
      </c>
      <c r="K753" s="49">
        <f>_xlfn.IFNA(VLOOKUP($I753,'ประกาศราคาZ-Makro'!$A:$K,4,FALSE),0)</f>
        <v>0</v>
      </c>
      <c r="L753" s="47">
        <v>0</v>
      </c>
      <c r="M753" s="36">
        <v>0</v>
      </c>
      <c r="N753" s="50">
        <f t="shared" si="1846"/>
        <v>0</v>
      </c>
      <c r="O753" s="49">
        <f>_xlfn.IFNA(VLOOKUP($I753,'ประกาศราคาZ-Makro'!$A:$K,5,FALSE),0)</f>
        <v>0</v>
      </c>
      <c r="P753" s="47">
        <v>0</v>
      </c>
      <c r="Q753" s="36">
        <v>0</v>
      </c>
      <c r="R753" s="50">
        <f t="shared" si="1847"/>
        <v>0</v>
      </c>
      <c r="S753" s="49">
        <f>_xlfn.IFNA(VLOOKUP($I753,'ประกาศราคาZ-Makro'!$A:$K,6,FALSE),0)</f>
        <v>0</v>
      </c>
      <c r="T753" s="47">
        <v>0</v>
      </c>
      <c r="U753" s="36">
        <v>0</v>
      </c>
      <c r="V753" s="50">
        <f t="shared" si="1848"/>
        <v>0</v>
      </c>
      <c r="W753" s="49">
        <f>_xlfn.IFNA(VLOOKUP($I753,'ประกาศราคาZ-Makro'!$A:$K,7,FALSE),0)</f>
        <v>0</v>
      </c>
      <c r="X753" s="47">
        <v>0</v>
      </c>
      <c r="Y753" s="36">
        <v>0</v>
      </c>
      <c r="Z753" s="50">
        <f t="shared" si="1849"/>
        <v>0</v>
      </c>
      <c r="AA753" s="49">
        <f>_xlfn.IFNA(VLOOKUP($I753,'ประกาศราคาZ-Makro'!$A:$K,8,FALSE),0)</f>
        <v>0</v>
      </c>
      <c r="AB753" s="47">
        <v>0</v>
      </c>
      <c r="AC753" s="36">
        <v>0</v>
      </c>
      <c r="AD753" s="50">
        <f t="shared" si="1850"/>
        <v>0</v>
      </c>
      <c r="AE753" s="49">
        <f>_xlfn.IFNA(VLOOKUP($I753,'ประกาศราคาZ-Makro'!$A:$K,9,FALSE),0)</f>
        <v>0</v>
      </c>
      <c r="AF753" s="47">
        <v>0</v>
      </c>
      <c r="AG753" s="36">
        <v>0</v>
      </c>
      <c r="AH753" s="50">
        <f t="shared" si="1851"/>
        <v>0</v>
      </c>
      <c r="AI753" s="49">
        <f>_xlfn.IFNA(VLOOKUP($I753,'ประกาศราคาZ-Makro'!$A:$K,9,FALSE),0)</f>
        <v>0</v>
      </c>
      <c r="AJ753" s="47"/>
      <c r="AK753" s="36"/>
      <c r="AL753" s="50">
        <f t="shared" si="1831"/>
        <v>0</v>
      </c>
      <c r="AM753" s="49">
        <f>_xlfn.IFNA(VLOOKUP($I753,'ประกาศราคาZ-Makro'!$A:$K,10,FALSE),0)</f>
        <v>0</v>
      </c>
      <c r="AN753" s="47">
        <v>0</v>
      </c>
      <c r="AO753" s="36">
        <v>0</v>
      </c>
      <c r="AP753" s="72">
        <f t="shared" si="1852"/>
        <v>0</v>
      </c>
      <c r="AQ753" s="49">
        <f>_xlfn.IFNA(VLOOKUP($I753,'ประกาศราคาZ-Makro'!$A:$K,11,FALSE),0)</f>
        <v>0</v>
      </c>
      <c r="AR753" s="47">
        <v>0</v>
      </c>
      <c r="AS753" s="36">
        <v>0</v>
      </c>
      <c r="AT753" s="50">
        <f t="shared" si="1853"/>
        <v>0</v>
      </c>
      <c r="AU753" s="49">
        <f>_xlfn.IFNA(VLOOKUP($I753,'ประกาศราคาZ-Makro'!$A:$L,12,FALSE),0)</f>
        <v>0</v>
      </c>
      <c r="AV753" s="47">
        <v>184</v>
      </c>
      <c r="AW753" s="36">
        <v>179</v>
      </c>
      <c r="AX753" s="50">
        <f t="shared" si="1854"/>
        <v>-5</v>
      </c>
      <c r="AY753" s="49">
        <f>_xlfn.IFNA(VLOOKUP($I753,'ประกาศราคาZ-Makro'!$A:$M,13,FALSE),0)</f>
        <v>0</v>
      </c>
      <c r="AZ753" s="47">
        <v>184</v>
      </c>
      <c r="BA753" s="36">
        <v>179</v>
      </c>
      <c r="BB753" s="50">
        <f t="shared" si="1855"/>
        <v>-5</v>
      </c>
      <c r="BC753" s="76"/>
      <c r="BD753" s="2"/>
      <c r="BF753" s="60"/>
    </row>
    <row r="754" spans="5:58" x14ac:dyDescent="0.4">
      <c r="E754" s="32" t="s">
        <v>1896</v>
      </c>
      <c r="F754" s="33"/>
      <c r="G754" s="37" t="s">
        <v>1906</v>
      </c>
      <c r="H754" s="34" t="s">
        <v>43</v>
      </c>
      <c r="I754" s="35"/>
      <c r="J754" s="56">
        <v>0</v>
      </c>
      <c r="K754" s="49">
        <f>_xlfn.IFNA(VLOOKUP($I754,'ประกาศราคาZ-Makro'!$A:$K,4,FALSE),0)</f>
        <v>0</v>
      </c>
      <c r="L754" s="47">
        <v>0</v>
      </c>
      <c r="M754" s="36">
        <v>0</v>
      </c>
      <c r="N754" s="50">
        <f t="shared" si="1846"/>
        <v>0</v>
      </c>
      <c r="O754" s="49">
        <f>_xlfn.IFNA(VLOOKUP($I754,'ประกาศราคาZ-Makro'!$A:$K,4,FALSE),0)</f>
        <v>0</v>
      </c>
      <c r="P754" s="47">
        <v>0</v>
      </c>
      <c r="Q754" s="36">
        <v>0</v>
      </c>
      <c r="R754" s="50">
        <f t="shared" si="1847"/>
        <v>0</v>
      </c>
      <c r="S754" s="49">
        <f>_xlfn.IFNA(VLOOKUP($I754,'ประกาศราคาZ-Makro'!$A:$K,6,FALSE),0)</f>
        <v>0</v>
      </c>
      <c r="T754" s="47">
        <v>0</v>
      </c>
      <c r="U754" s="36">
        <v>0</v>
      </c>
      <c r="V754" s="50">
        <f t="shared" si="1848"/>
        <v>0</v>
      </c>
      <c r="W754" s="49">
        <f>_xlfn.IFNA(VLOOKUP($I754,'ประกาศราคาZ-Makro'!$A:$K,7,FALSE),0)</f>
        <v>0</v>
      </c>
      <c r="X754" s="47">
        <v>0</v>
      </c>
      <c r="Y754" s="36">
        <v>0</v>
      </c>
      <c r="Z754" s="50">
        <f t="shared" si="1849"/>
        <v>0</v>
      </c>
      <c r="AA754" s="49">
        <f>_xlfn.IFNA(VLOOKUP($I754,'ประกาศราคาZ-Makro'!$A:$K,8,FALSE),0)</f>
        <v>0</v>
      </c>
      <c r="AB754" s="47">
        <v>0</v>
      </c>
      <c r="AC754" s="36">
        <v>0</v>
      </c>
      <c r="AD754" s="50">
        <f t="shared" si="1850"/>
        <v>0</v>
      </c>
      <c r="AE754" s="49">
        <f>_xlfn.IFNA(VLOOKUP($I754,'ประกาศราคาZ-Makro'!$A:$K,9,FALSE),0)</f>
        <v>0</v>
      </c>
      <c r="AF754" s="47">
        <v>0</v>
      </c>
      <c r="AG754" s="36">
        <v>0</v>
      </c>
      <c r="AH754" s="50">
        <f t="shared" si="1851"/>
        <v>0</v>
      </c>
      <c r="AI754" s="49">
        <f>_xlfn.IFNA(VLOOKUP($I754,'ประกาศราคาZ-Makro'!$A:$K,9,FALSE),0)</f>
        <v>0</v>
      </c>
      <c r="AJ754" s="47"/>
      <c r="AK754" s="36"/>
      <c r="AL754" s="50">
        <f t="shared" si="1831"/>
        <v>0</v>
      </c>
      <c r="AM754" s="49">
        <f>_xlfn.IFNA(VLOOKUP($I754,'ประกาศราคาZ-Makro'!$A:$K,10,FALSE),0)</f>
        <v>0</v>
      </c>
      <c r="AN754" s="47">
        <v>0</v>
      </c>
      <c r="AO754" s="36">
        <v>0</v>
      </c>
      <c r="AP754" s="72">
        <f t="shared" si="1852"/>
        <v>0</v>
      </c>
      <c r="AQ754" s="49">
        <f>_xlfn.IFNA(VLOOKUP($I754,'ประกาศราคาZ-Makro'!$A:$K,11,FALSE),0)</f>
        <v>0</v>
      </c>
      <c r="AR754" s="47">
        <v>0</v>
      </c>
      <c r="AS754" s="36">
        <v>0</v>
      </c>
      <c r="AT754" s="50">
        <f t="shared" si="1853"/>
        <v>0</v>
      </c>
      <c r="AU754" s="49">
        <f>_xlfn.IFNA(VLOOKUP($I754,'ประกาศราคาZ-Makro'!$A:$L,12,FALSE),0)</f>
        <v>0</v>
      </c>
      <c r="AV754" s="47">
        <v>189</v>
      </c>
      <c r="AW754" s="36">
        <v>190</v>
      </c>
      <c r="AX754" s="50">
        <f t="shared" si="1854"/>
        <v>1</v>
      </c>
      <c r="AY754" s="49">
        <f>_xlfn.IFNA(VLOOKUP($I754,'ประกาศราคาZ-Makro'!$A:$M,13,FALSE),0)</f>
        <v>0</v>
      </c>
      <c r="AZ754" s="47">
        <v>189</v>
      </c>
      <c r="BA754" s="36">
        <v>190</v>
      </c>
      <c r="BB754" s="50">
        <f t="shared" si="1855"/>
        <v>1</v>
      </c>
      <c r="BC754" s="76"/>
      <c r="BD754" s="2"/>
      <c r="BF754" s="60"/>
    </row>
    <row r="755" spans="5:58" x14ac:dyDescent="0.4">
      <c r="E755" s="32" t="s">
        <v>1897</v>
      </c>
      <c r="F755" s="33"/>
      <c r="G755" s="37" t="s">
        <v>1907</v>
      </c>
      <c r="H755" s="34" t="s">
        <v>43</v>
      </c>
      <c r="I755" s="35"/>
      <c r="J755" s="56">
        <v>0</v>
      </c>
      <c r="K755" s="49">
        <f>_xlfn.IFNA(VLOOKUP($I755,'ประกาศราคาZ-Makro'!$A:$K,4,FALSE),0)</f>
        <v>0</v>
      </c>
      <c r="L755" s="47">
        <v>0</v>
      </c>
      <c r="M755" s="36">
        <v>0</v>
      </c>
      <c r="N755" s="50">
        <f t="shared" si="1846"/>
        <v>0</v>
      </c>
      <c r="O755" s="49">
        <f>_xlfn.IFNA(VLOOKUP($I755,'ประกาศราคาZ-Makro'!$A:$K,4,FALSE),0)</f>
        <v>0</v>
      </c>
      <c r="P755" s="47">
        <v>0</v>
      </c>
      <c r="Q755" s="36">
        <v>0</v>
      </c>
      <c r="R755" s="50">
        <f t="shared" si="1847"/>
        <v>0</v>
      </c>
      <c r="S755" s="49">
        <f>_xlfn.IFNA(VLOOKUP($I755,'ประกาศราคาZ-Makro'!$A:$K,6,FALSE),0)</f>
        <v>0</v>
      </c>
      <c r="T755" s="47">
        <v>0</v>
      </c>
      <c r="U755" s="36">
        <v>0</v>
      </c>
      <c r="V755" s="50">
        <f t="shared" si="1848"/>
        <v>0</v>
      </c>
      <c r="W755" s="49">
        <f>_xlfn.IFNA(VLOOKUP($I755,'ประกาศราคาZ-Makro'!$A:$K,7,FALSE),0)</f>
        <v>0</v>
      </c>
      <c r="X755" s="47">
        <v>0</v>
      </c>
      <c r="Y755" s="36">
        <v>0</v>
      </c>
      <c r="Z755" s="50">
        <f t="shared" si="1849"/>
        <v>0</v>
      </c>
      <c r="AA755" s="49">
        <f>_xlfn.IFNA(VLOOKUP($I755,'ประกาศราคาZ-Makro'!$A:$K,8,FALSE),0)</f>
        <v>0</v>
      </c>
      <c r="AB755" s="47">
        <v>0</v>
      </c>
      <c r="AC755" s="36">
        <v>0</v>
      </c>
      <c r="AD755" s="50">
        <f t="shared" si="1850"/>
        <v>0</v>
      </c>
      <c r="AE755" s="49">
        <f>_xlfn.IFNA(VLOOKUP($I755,'ประกาศราคาZ-Makro'!$A:$K,9,FALSE),0)</f>
        <v>0</v>
      </c>
      <c r="AF755" s="47">
        <v>0</v>
      </c>
      <c r="AG755" s="36">
        <v>0</v>
      </c>
      <c r="AH755" s="50">
        <f t="shared" si="1851"/>
        <v>0</v>
      </c>
      <c r="AI755" s="49">
        <f>_xlfn.IFNA(VLOOKUP($I755,'ประกาศราคาZ-Makro'!$A:$K,9,FALSE),0)</f>
        <v>0</v>
      </c>
      <c r="AJ755" s="47"/>
      <c r="AK755" s="36"/>
      <c r="AL755" s="50">
        <f t="shared" si="1831"/>
        <v>0</v>
      </c>
      <c r="AM755" s="49">
        <f>_xlfn.IFNA(VLOOKUP($I755,'ประกาศราคาZ-Makro'!$A:$K,10,FALSE),0)</f>
        <v>0</v>
      </c>
      <c r="AN755" s="47">
        <v>0</v>
      </c>
      <c r="AO755" s="36">
        <v>0</v>
      </c>
      <c r="AP755" s="72">
        <f t="shared" si="1852"/>
        <v>0</v>
      </c>
      <c r="AQ755" s="49">
        <f>_xlfn.IFNA(VLOOKUP($I755,'ประกาศราคาZ-Makro'!$A:$K,11,FALSE),0)</f>
        <v>0</v>
      </c>
      <c r="AR755" s="47">
        <v>0</v>
      </c>
      <c r="AS755" s="36">
        <v>0</v>
      </c>
      <c r="AT755" s="50">
        <f t="shared" si="1853"/>
        <v>0</v>
      </c>
      <c r="AU755" s="49">
        <f>_xlfn.IFNA(VLOOKUP($I755,'ประกาศราคาZ-Makro'!$A:$L,12,FALSE),0)</f>
        <v>0</v>
      </c>
      <c r="AV755" s="47">
        <v>164</v>
      </c>
      <c r="AW755" s="36">
        <v>164</v>
      </c>
      <c r="AX755" s="50">
        <f t="shared" si="1854"/>
        <v>0</v>
      </c>
      <c r="AY755" s="49">
        <f>_xlfn.IFNA(VLOOKUP($I755,'ประกาศราคาZ-Makro'!$A:$M,13,FALSE),0)</f>
        <v>0</v>
      </c>
      <c r="AZ755" s="47">
        <v>164</v>
      </c>
      <c r="BA755" s="36">
        <v>164</v>
      </c>
      <c r="BB755" s="50">
        <f t="shared" si="1855"/>
        <v>0</v>
      </c>
      <c r="BC755" s="76"/>
      <c r="BD755" s="2"/>
      <c r="BF755" s="60"/>
    </row>
    <row r="756" spans="5:58" x14ac:dyDescent="0.4">
      <c r="E756" s="45" t="s">
        <v>1898</v>
      </c>
      <c r="F756" s="46"/>
      <c r="G756" s="42" t="s">
        <v>1908</v>
      </c>
      <c r="H756" s="34" t="s">
        <v>43</v>
      </c>
      <c r="I756" s="35"/>
      <c r="J756" s="56">
        <v>0</v>
      </c>
      <c r="K756" s="49">
        <f>_xlfn.IFNA(VLOOKUP($I756,'ประกาศราคาZ-Makro'!$A:$K,4,FALSE),0)</f>
        <v>0</v>
      </c>
      <c r="L756" s="47">
        <v>0</v>
      </c>
      <c r="M756" s="36">
        <v>0</v>
      </c>
      <c r="N756" s="50">
        <f t="shared" ref="N756:N760" si="1856">IFERROR(IF(M756=0,0,M756-L756),0)</f>
        <v>0</v>
      </c>
      <c r="O756" s="49">
        <f>_xlfn.IFNA(VLOOKUP($I756,'ประกาศราคาZ-Makro'!$A:$K,5,FALSE),0)</f>
        <v>0</v>
      </c>
      <c r="P756" s="47">
        <v>0</v>
      </c>
      <c r="Q756" s="36">
        <v>0</v>
      </c>
      <c r="R756" s="50">
        <f t="shared" ref="R756:R760" si="1857">IFERROR(IF(Q756=0,0,Q756-P756),0)</f>
        <v>0</v>
      </c>
      <c r="S756" s="49">
        <f>_xlfn.IFNA(VLOOKUP($I756,'ประกาศราคาZ-Makro'!$A:$K,6,FALSE),0)</f>
        <v>0</v>
      </c>
      <c r="T756" s="47">
        <v>0</v>
      </c>
      <c r="U756" s="36">
        <v>0</v>
      </c>
      <c r="V756" s="50">
        <f t="shared" ref="V756:V760" si="1858">IFERROR(IF(U756=0,0,U756-T756),0)</f>
        <v>0</v>
      </c>
      <c r="W756" s="49">
        <f>_xlfn.IFNA(VLOOKUP($I756,'ประกาศราคาZ-Makro'!$A:$K,7,FALSE),0)</f>
        <v>0</v>
      </c>
      <c r="X756" s="47">
        <v>0</v>
      </c>
      <c r="Y756" s="36">
        <v>0</v>
      </c>
      <c r="Z756" s="50">
        <f t="shared" ref="Z756:Z760" si="1859">IFERROR(IF(Y756=0,0,Y756-X756),0)</f>
        <v>0</v>
      </c>
      <c r="AA756" s="49">
        <f>_xlfn.IFNA(VLOOKUP($I756,'ประกาศราคาZ-Makro'!$A:$K,8,FALSE),0)</f>
        <v>0</v>
      </c>
      <c r="AB756" s="47">
        <v>0</v>
      </c>
      <c r="AC756" s="36">
        <v>0</v>
      </c>
      <c r="AD756" s="50">
        <f t="shared" ref="AD756:AD760" si="1860">IFERROR(IF(AC756=0,0,AC756-AB756),0)</f>
        <v>0</v>
      </c>
      <c r="AE756" s="49">
        <f>_xlfn.IFNA(VLOOKUP($I756,'ประกาศราคาZ-Makro'!$A:$K,9,FALSE),0)</f>
        <v>0</v>
      </c>
      <c r="AF756" s="47">
        <v>0</v>
      </c>
      <c r="AG756" s="36">
        <v>0</v>
      </c>
      <c r="AH756" s="50">
        <f t="shared" ref="AH756:AH760" si="1861">IFERROR(IF(AG756=0,0,AG756-AF756),0)</f>
        <v>0</v>
      </c>
      <c r="AI756" s="49">
        <f>_xlfn.IFNA(VLOOKUP($I756,'ประกาศราคาZ-Makro'!$A:$K,9,FALSE),0)</f>
        <v>0</v>
      </c>
      <c r="AJ756" s="47"/>
      <c r="AK756" s="36"/>
      <c r="AL756" s="50">
        <f t="shared" si="1831"/>
        <v>0</v>
      </c>
      <c r="AM756" s="49">
        <f>_xlfn.IFNA(VLOOKUP($I756,'ประกาศราคาZ-Makro'!$A:$K,10,FALSE),0)</f>
        <v>0</v>
      </c>
      <c r="AN756" s="47">
        <v>0</v>
      </c>
      <c r="AO756" s="36">
        <v>0</v>
      </c>
      <c r="AP756" s="72">
        <f t="shared" ref="AP756:AP760" si="1862">IFERROR(IF(AO756=0,0,AO756-AN756),0)</f>
        <v>0</v>
      </c>
      <c r="AQ756" s="49">
        <f>_xlfn.IFNA(VLOOKUP($I756,'ประกาศราคาZ-Makro'!$A:$K,11,FALSE),0)</f>
        <v>0</v>
      </c>
      <c r="AR756" s="47">
        <v>0</v>
      </c>
      <c r="AS756" s="36">
        <v>0</v>
      </c>
      <c r="AT756" s="50">
        <f t="shared" ref="AT756:AT760" si="1863">IFERROR(IF(AS756=0,0,AS756-AR756),0)</f>
        <v>0</v>
      </c>
      <c r="AU756" s="49">
        <f>_xlfn.IFNA(VLOOKUP($I756,'ประกาศราคาZ-Makro'!$A:$L,12,FALSE),0)</f>
        <v>0</v>
      </c>
      <c r="AV756" s="47">
        <v>201</v>
      </c>
      <c r="AW756" s="36">
        <v>201</v>
      </c>
      <c r="AX756" s="50">
        <f t="shared" ref="AX756:AX760" si="1864">IFERROR(IF(AW756=0,0,AW756-AV756),0)</f>
        <v>0</v>
      </c>
      <c r="AY756" s="49">
        <f>_xlfn.IFNA(VLOOKUP($I756,'ประกาศราคาZ-Makro'!$A:$M,13,FALSE),0)</f>
        <v>0</v>
      </c>
      <c r="AZ756" s="47">
        <v>201</v>
      </c>
      <c r="BA756" s="36">
        <v>201</v>
      </c>
      <c r="BB756" s="50">
        <f t="shared" ref="BB756:BB760" si="1865">IFERROR(IF(BA756=0,0,BA756-AZ756),0)</f>
        <v>0</v>
      </c>
      <c r="BC756" s="76"/>
      <c r="BD756" s="2"/>
      <c r="BF756" s="60"/>
    </row>
    <row r="757" spans="5:58" x14ac:dyDescent="0.4">
      <c r="E757" s="45" t="s">
        <v>1899</v>
      </c>
      <c r="F757" s="46"/>
      <c r="G757" s="42" t="s">
        <v>1909</v>
      </c>
      <c r="H757" s="34" t="s">
        <v>43</v>
      </c>
      <c r="I757" s="35"/>
      <c r="J757" s="56">
        <v>0</v>
      </c>
      <c r="K757" s="49">
        <f>_xlfn.IFNA(VLOOKUP($I757,'ประกาศราคาZ-Makro'!$A:$K,4,FALSE),0)</f>
        <v>0</v>
      </c>
      <c r="L757" s="47">
        <v>0</v>
      </c>
      <c r="M757" s="36">
        <v>0</v>
      </c>
      <c r="N757" s="50">
        <f t="shared" si="1856"/>
        <v>0</v>
      </c>
      <c r="O757" s="49">
        <f>_xlfn.IFNA(VLOOKUP($I757,'ประกาศราคาZ-Makro'!$A:$K,5,FALSE),0)</f>
        <v>0</v>
      </c>
      <c r="P757" s="47">
        <v>0</v>
      </c>
      <c r="Q757" s="36">
        <v>0</v>
      </c>
      <c r="R757" s="50">
        <f t="shared" si="1857"/>
        <v>0</v>
      </c>
      <c r="S757" s="49">
        <f>_xlfn.IFNA(VLOOKUP($I757,'ประกาศราคาZ-Makro'!$A:$K,6,FALSE),0)</f>
        <v>0</v>
      </c>
      <c r="T757" s="47">
        <v>0</v>
      </c>
      <c r="U757" s="36">
        <v>0</v>
      </c>
      <c r="V757" s="50">
        <f t="shared" si="1858"/>
        <v>0</v>
      </c>
      <c r="W757" s="49">
        <f>_xlfn.IFNA(VLOOKUP($I757,'ประกาศราคาZ-Makro'!$A:$K,7,FALSE),0)</f>
        <v>0</v>
      </c>
      <c r="X757" s="47">
        <v>0</v>
      </c>
      <c r="Y757" s="36">
        <v>0</v>
      </c>
      <c r="Z757" s="50">
        <f t="shared" si="1859"/>
        <v>0</v>
      </c>
      <c r="AA757" s="49">
        <f>_xlfn.IFNA(VLOOKUP($I757,'ประกาศราคาZ-Makro'!$A:$K,8,FALSE),0)</f>
        <v>0</v>
      </c>
      <c r="AB757" s="47">
        <v>0</v>
      </c>
      <c r="AC757" s="36">
        <v>0</v>
      </c>
      <c r="AD757" s="50">
        <f t="shared" si="1860"/>
        <v>0</v>
      </c>
      <c r="AE757" s="49">
        <f>_xlfn.IFNA(VLOOKUP($I757,'ประกาศราคาZ-Makro'!$A:$K,9,FALSE),0)</f>
        <v>0</v>
      </c>
      <c r="AF757" s="47">
        <v>0</v>
      </c>
      <c r="AG757" s="36">
        <v>0</v>
      </c>
      <c r="AH757" s="50">
        <f t="shared" si="1861"/>
        <v>0</v>
      </c>
      <c r="AI757" s="49">
        <f>_xlfn.IFNA(VLOOKUP($I757,'ประกาศราคาZ-Makro'!$A:$K,9,FALSE),0)</f>
        <v>0</v>
      </c>
      <c r="AJ757" s="47"/>
      <c r="AK757" s="36"/>
      <c r="AL757" s="50">
        <f t="shared" si="1831"/>
        <v>0</v>
      </c>
      <c r="AM757" s="49">
        <f>_xlfn.IFNA(VLOOKUP($I757,'ประกาศราคาZ-Makro'!$A:$K,10,FALSE),0)</f>
        <v>0</v>
      </c>
      <c r="AN757" s="47">
        <v>0</v>
      </c>
      <c r="AO757" s="36">
        <v>0</v>
      </c>
      <c r="AP757" s="72">
        <f t="shared" si="1862"/>
        <v>0</v>
      </c>
      <c r="AQ757" s="49">
        <f>_xlfn.IFNA(VLOOKUP($I757,'ประกาศราคาZ-Makro'!$A:$K,11,FALSE),0)</f>
        <v>0</v>
      </c>
      <c r="AR757" s="47">
        <v>0</v>
      </c>
      <c r="AS757" s="36">
        <v>0</v>
      </c>
      <c r="AT757" s="50">
        <f t="shared" si="1863"/>
        <v>0</v>
      </c>
      <c r="AU757" s="49">
        <f>_xlfn.IFNA(VLOOKUP($I757,'ประกาศราคาZ-Makro'!$A:$L,12,FALSE),0)</f>
        <v>0</v>
      </c>
      <c r="AV757" s="47">
        <v>234</v>
      </c>
      <c r="AW757" s="36">
        <v>230</v>
      </c>
      <c r="AX757" s="50">
        <f t="shared" si="1864"/>
        <v>-4</v>
      </c>
      <c r="AY757" s="49">
        <f>_xlfn.IFNA(VLOOKUP($I757,'ประกาศราคาZ-Makro'!$A:$M,13,FALSE),0)</f>
        <v>0</v>
      </c>
      <c r="AZ757" s="47">
        <v>234</v>
      </c>
      <c r="BA757" s="36">
        <v>230</v>
      </c>
      <c r="BB757" s="50">
        <f t="shared" si="1865"/>
        <v>-4</v>
      </c>
      <c r="BC757" s="76"/>
      <c r="BD757" s="2"/>
      <c r="BF757" s="60"/>
    </row>
    <row r="758" spans="5:58" x14ac:dyDescent="0.4">
      <c r="E758" s="32" t="s">
        <v>1900</v>
      </c>
      <c r="F758" s="33"/>
      <c r="G758" s="37" t="s">
        <v>1910</v>
      </c>
      <c r="H758" s="34" t="s">
        <v>43</v>
      </c>
      <c r="I758" s="35"/>
      <c r="J758" s="56">
        <v>0</v>
      </c>
      <c r="K758" s="49">
        <f>_xlfn.IFNA(VLOOKUP($I758,'ประกาศราคาZ-Makro'!$A:$K,4,FALSE),0)</f>
        <v>0</v>
      </c>
      <c r="L758" s="47">
        <v>0</v>
      </c>
      <c r="M758" s="36">
        <v>0</v>
      </c>
      <c r="N758" s="50">
        <f t="shared" si="1856"/>
        <v>0</v>
      </c>
      <c r="O758" s="49">
        <f>_xlfn.IFNA(VLOOKUP($I758,'ประกาศราคาZ-Makro'!$A:$K,5,FALSE),0)</f>
        <v>0</v>
      </c>
      <c r="P758" s="47">
        <v>0</v>
      </c>
      <c r="Q758" s="36">
        <v>0</v>
      </c>
      <c r="R758" s="50">
        <f t="shared" si="1857"/>
        <v>0</v>
      </c>
      <c r="S758" s="49">
        <f>_xlfn.IFNA(VLOOKUP($I758,'ประกาศราคาZ-Makro'!$A:$K,6,FALSE),0)</f>
        <v>0</v>
      </c>
      <c r="T758" s="47">
        <v>0</v>
      </c>
      <c r="U758" s="36">
        <v>0</v>
      </c>
      <c r="V758" s="50">
        <f t="shared" si="1858"/>
        <v>0</v>
      </c>
      <c r="W758" s="49">
        <f>_xlfn.IFNA(VLOOKUP($I758,'ประกาศราคาZ-Makro'!$A:$K,7,FALSE),0)</f>
        <v>0</v>
      </c>
      <c r="X758" s="47">
        <v>0</v>
      </c>
      <c r="Y758" s="36">
        <v>0</v>
      </c>
      <c r="Z758" s="50">
        <f t="shared" si="1859"/>
        <v>0</v>
      </c>
      <c r="AA758" s="49">
        <f>_xlfn.IFNA(VLOOKUP($I758,'ประกาศราคาZ-Makro'!$A:$K,8,FALSE),0)</f>
        <v>0</v>
      </c>
      <c r="AB758" s="47">
        <v>0</v>
      </c>
      <c r="AC758" s="36">
        <v>0</v>
      </c>
      <c r="AD758" s="50">
        <f t="shared" si="1860"/>
        <v>0</v>
      </c>
      <c r="AE758" s="49">
        <f>_xlfn.IFNA(VLOOKUP($I758,'ประกาศราคาZ-Makro'!$A:$K,9,FALSE),0)</f>
        <v>0</v>
      </c>
      <c r="AF758" s="47">
        <v>0</v>
      </c>
      <c r="AG758" s="36">
        <v>0</v>
      </c>
      <c r="AH758" s="50">
        <f t="shared" si="1861"/>
        <v>0</v>
      </c>
      <c r="AI758" s="49">
        <f>_xlfn.IFNA(VLOOKUP($I758,'ประกาศราคาZ-Makro'!$A:$K,9,FALSE),0)</f>
        <v>0</v>
      </c>
      <c r="AJ758" s="47"/>
      <c r="AK758" s="36"/>
      <c r="AL758" s="50">
        <f t="shared" si="1831"/>
        <v>0</v>
      </c>
      <c r="AM758" s="49">
        <f>_xlfn.IFNA(VLOOKUP($I758,'ประกาศราคาZ-Makro'!$A:$K,10,FALSE),0)</f>
        <v>0</v>
      </c>
      <c r="AN758" s="47">
        <v>0</v>
      </c>
      <c r="AO758" s="36">
        <v>0</v>
      </c>
      <c r="AP758" s="72">
        <f t="shared" si="1862"/>
        <v>0</v>
      </c>
      <c r="AQ758" s="49">
        <f>_xlfn.IFNA(VLOOKUP($I758,'ประกาศราคาZ-Makro'!$A:$K,11,FALSE),0)</f>
        <v>0</v>
      </c>
      <c r="AR758" s="47">
        <v>0</v>
      </c>
      <c r="AS758" s="36">
        <v>0</v>
      </c>
      <c r="AT758" s="50">
        <f t="shared" si="1863"/>
        <v>0</v>
      </c>
      <c r="AU758" s="49">
        <f>_xlfn.IFNA(VLOOKUP($I758,'ประกาศราคาZ-Makro'!$A:$L,12,FALSE),0)</f>
        <v>0</v>
      </c>
      <c r="AV758" s="47">
        <v>217</v>
      </c>
      <c r="AW758" s="36">
        <v>219</v>
      </c>
      <c r="AX758" s="50">
        <f t="shared" si="1864"/>
        <v>2</v>
      </c>
      <c r="AY758" s="49">
        <f>_xlfn.IFNA(VLOOKUP($I758,'ประกาศราคาZ-Makro'!$A:$M,13,FALSE),0)</f>
        <v>0</v>
      </c>
      <c r="AZ758" s="47">
        <v>217</v>
      </c>
      <c r="BA758" s="36">
        <v>219</v>
      </c>
      <c r="BB758" s="50">
        <f t="shared" si="1865"/>
        <v>2</v>
      </c>
      <c r="BC758" s="76"/>
      <c r="BD758" s="2"/>
      <c r="BF758" s="60"/>
    </row>
    <row r="759" spans="5:58" x14ac:dyDescent="0.4">
      <c r="E759" s="32" t="s">
        <v>1901</v>
      </c>
      <c r="F759" s="33"/>
      <c r="G759" s="37" t="s">
        <v>1911</v>
      </c>
      <c r="H759" s="34" t="s">
        <v>43</v>
      </c>
      <c r="I759" s="35"/>
      <c r="J759" s="56">
        <v>0</v>
      </c>
      <c r="K759" s="49">
        <f>_xlfn.IFNA(VLOOKUP($I759,'ประกาศราคาZ-Makro'!$A:$K,4,FALSE),0)</f>
        <v>0</v>
      </c>
      <c r="L759" s="47">
        <v>0</v>
      </c>
      <c r="M759" s="36">
        <v>0</v>
      </c>
      <c r="N759" s="50">
        <f t="shared" si="1856"/>
        <v>0</v>
      </c>
      <c r="O759" s="49">
        <f>_xlfn.IFNA(VLOOKUP($I759,'ประกาศราคาZ-Makro'!$A:$K,4,FALSE),0)</f>
        <v>0</v>
      </c>
      <c r="P759" s="47">
        <v>0</v>
      </c>
      <c r="Q759" s="36">
        <v>0</v>
      </c>
      <c r="R759" s="50">
        <f t="shared" si="1857"/>
        <v>0</v>
      </c>
      <c r="S759" s="49">
        <f>_xlfn.IFNA(VLOOKUP($I759,'ประกาศราคาZ-Makro'!$A:$K,6,FALSE),0)</f>
        <v>0</v>
      </c>
      <c r="T759" s="47">
        <v>0</v>
      </c>
      <c r="U759" s="36">
        <v>0</v>
      </c>
      <c r="V759" s="50">
        <f t="shared" si="1858"/>
        <v>0</v>
      </c>
      <c r="W759" s="49">
        <f>_xlfn.IFNA(VLOOKUP($I759,'ประกาศราคาZ-Makro'!$A:$K,7,FALSE),0)</f>
        <v>0</v>
      </c>
      <c r="X759" s="47">
        <v>0</v>
      </c>
      <c r="Y759" s="36">
        <v>0</v>
      </c>
      <c r="Z759" s="50">
        <f t="shared" si="1859"/>
        <v>0</v>
      </c>
      <c r="AA759" s="49">
        <f>_xlfn.IFNA(VLOOKUP($I759,'ประกาศราคาZ-Makro'!$A:$K,8,FALSE),0)</f>
        <v>0</v>
      </c>
      <c r="AB759" s="47">
        <v>0</v>
      </c>
      <c r="AC759" s="36">
        <v>0</v>
      </c>
      <c r="AD759" s="50">
        <f t="shared" si="1860"/>
        <v>0</v>
      </c>
      <c r="AE759" s="49">
        <f>_xlfn.IFNA(VLOOKUP($I759,'ประกาศราคาZ-Makro'!$A:$K,9,FALSE),0)</f>
        <v>0</v>
      </c>
      <c r="AF759" s="47">
        <v>0</v>
      </c>
      <c r="AG759" s="36">
        <v>0</v>
      </c>
      <c r="AH759" s="50">
        <f t="shared" si="1861"/>
        <v>0</v>
      </c>
      <c r="AI759" s="49">
        <f>_xlfn.IFNA(VLOOKUP($I759,'ประกาศราคาZ-Makro'!$A:$K,9,FALSE),0)</f>
        <v>0</v>
      </c>
      <c r="AJ759" s="47"/>
      <c r="AK759" s="36"/>
      <c r="AL759" s="50">
        <f t="shared" si="1831"/>
        <v>0</v>
      </c>
      <c r="AM759" s="49">
        <f>_xlfn.IFNA(VLOOKUP($I759,'ประกาศราคาZ-Makro'!$A:$K,10,FALSE),0)</f>
        <v>0</v>
      </c>
      <c r="AN759" s="47">
        <v>0</v>
      </c>
      <c r="AO759" s="36">
        <v>0</v>
      </c>
      <c r="AP759" s="72">
        <f t="shared" si="1862"/>
        <v>0</v>
      </c>
      <c r="AQ759" s="49">
        <f>_xlfn.IFNA(VLOOKUP($I759,'ประกาศราคาZ-Makro'!$A:$K,11,FALSE),0)</f>
        <v>0</v>
      </c>
      <c r="AR759" s="47">
        <v>0</v>
      </c>
      <c r="AS759" s="36">
        <v>0</v>
      </c>
      <c r="AT759" s="50">
        <f t="shared" si="1863"/>
        <v>0</v>
      </c>
      <c r="AU759" s="49">
        <f>_xlfn.IFNA(VLOOKUP($I759,'ประกาศราคาZ-Makro'!$A:$L,12,FALSE),0)</f>
        <v>0</v>
      </c>
      <c r="AV759" s="47">
        <v>172</v>
      </c>
      <c r="AW759" s="36">
        <v>172</v>
      </c>
      <c r="AX759" s="50">
        <f t="shared" si="1864"/>
        <v>0</v>
      </c>
      <c r="AY759" s="49">
        <f>_xlfn.IFNA(VLOOKUP($I759,'ประกาศราคาZ-Makro'!$A:$M,13,FALSE),0)</f>
        <v>0</v>
      </c>
      <c r="AZ759" s="47">
        <v>172</v>
      </c>
      <c r="BA759" s="36">
        <v>172</v>
      </c>
      <c r="BB759" s="50">
        <f t="shared" si="1865"/>
        <v>0</v>
      </c>
      <c r="BC759" s="76"/>
      <c r="BD759" s="2"/>
      <c r="BF759" s="60"/>
    </row>
    <row r="760" spans="5:58" x14ac:dyDescent="0.4">
      <c r="E760" s="32" t="s">
        <v>1902</v>
      </c>
      <c r="F760" s="33"/>
      <c r="G760" s="37" t="s">
        <v>1912</v>
      </c>
      <c r="H760" s="34" t="s">
        <v>43</v>
      </c>
      <c r="I760" s="35"/>
      <c r="J760" s="56">
        <v>0</v>
      </c>
      <c r="K760" s="49">
        <f>_xlfn.IFNA(VLOOKUP($I760,'ประกาศราคาZ-Makro'!$A:$K,4,FALSE),0)</f>
        <v>0</v>
      </c>
      <c r="L760" s="47">
        <v>0</v>
      </c>
      <c r="M760" s="36">
        <v>0</v>
      </c>
      <c r="N760" s="50">
        <f t="shared" si="1856"/>
        <v>0</v>
      </c>
      <c r="O760" s="49">
        <f>_xlfn.IFNA(VLOOKUP($I760,'ประกาศราคาZ-Makro'!$A:$K,4,FALSE),0)</f>
        <v>0</v>
      </c>
      <c r="P760" s="47">
        <v>0</v>
      </c>
      <c r="Q760" s="36">
        <v>0</v>
      </c>
      <c r="R760" s="50">
        <f t="shared" si="1857"/>
        <v>0</v>
      </c>
      <c r="S760" s="49">
        <f>_xlfn.IFNA(VLOOKUP($I760,'ประกาศราคาZ-Makro'!$A:$K,6,FALSE),0)</f>
        <v>0</v>
      </c>
      <c r="T760" s="47">
        <v>0</v>
      </c>
      <c r="U760" s="36">
        <v>0</v>
      </c>
      <c r="V760" s="50">
        <f t="shared" si="1858"/>
        <v>0</v>
      </c>
      <c r="W760" s="49">
        <f>_xlfn.IFNA(VLOOKUP($I760,'ประกาศราคาZ-Makro'!$A:$K,7,FALSE),0)</f>
        <v>0</v>
      </c>
      <c r="X760" s="47">
        <v>0</v>
      </c>
      <c r="Y760" s="36">
        <v>0</v>
      </c>
      <c r="Z760" s="50">
        <f t="shared" si="1859"/>
        <v>0</v>
      </c>
      <c r="AA760" s="49">
        <f>_xlfn.IFNA(VLOOKUP($I760,'ประกาศราคาZ-Makro'!$A:$K,8,FALSE),0)</f>
        <v>0</v>
      </c>
      <c r="AB760" s="47">
        <v>0</v>
      </c>
      <c r="AC760" s="36">
        <v>0</v>
      </c>
      <c r="AD760" s="50">
        <f t="shared" si="1860"/>
        <v>0</v>
      </c>
      <c r="AE760" s="49">
        <f>_xlfn.IFNA(VLOOKUP($I760,'ประกาศราคาZ-Makro'!$A:$K,9,FALSE),0)</f>
        <v>0</v>
      </c>
      <c r="AF760" s="47">
        <v>0</v>
      </c>
      <c r="AG760" s="36">
        <v>0</v>
      </c>
      <c r="AH760" s="50">
        <f t="shared" si="1861"/>
        <v>0</v>
      </c>
      <c r="AI760" s="49">
        <f>_xlfn.IFNA(VLOOKUP($I760,'ประกาศราคาZ-Makro'!$A:$K,9,FALSE),0)</f>
        <v>0</v>
      </c>
      <c r="AJ760" s="47"/>
      <c r="AK760" s="36"/>
      <c r="AL760" s="50">
        <f t="shared" si="1831"/>
        <v>0</v>
      </c>
      <c r="AM760" s="49">
        <f>_xlfn.IFNA(VLOOKUP($I760,'ประกาศราคาZ-Makro'!$A:$K,10,FALSE),0)</f>
        <v>0</v>
      </c>
      <c r="AN760" s="47">
        <v>0</v>
      </c>
      <c r="AO760" s="36">
        <v>0</v>
      </c>
      <c r="AP760" s="72">
        <f t="shared" si="1862"/>
        <v>0</v>
      </c>
      <c r="AQ760" s="49">
        <f>_xlfn.IFNA(VLOOKUP($I760,'ประกาศราคาZ-Makro'!$A:$K,11,FALSE),0)</f>
        <v>0</v>
      </c>
      <c r="AR760" s="47">
        <v>0</v>
      </c>
      <c r="AS760" s="36">
        <v>0</v>
      </c>
      <c r="AT760" s="50">
        <f t="shared" si="1863"/>
        <v>0</v>
      </c>
      <c r="AU760" s="49">
        <f>_xlfn.IFNA(VLOOKUP($I760,'ประกาศราคาZ-Makro'!$A:$L,12,FALSE),0)</f>
        <v>0</v>
      </c>
      <c r="AV760" s="47">
        <v>127</v>
      </c>
      <c r="AW760" s="36">
        <v>127</v>
      </c>
      <c r="AX760" s="50">
        <f t="shared" si="1864"/>
        <v>0</v>
      </c>
      <c r="AY760" s="49">
        <f>_xlfn.IFNA(VLOOKUP($I760,'ประกาศราคาZ-Makro'!$A:$M,13,FALSE),0)</f>
        <v>0</v>
      </c>
      <c r="AZ760" s="47">
        <v>127</v>
      </c>
      <c r="BA760" s="36">
        <v>127</v>
      </c>
      <c r="BB760" s="50">
        <f t="shared" si="1865"/>
        <v>0</v>
      </c>
      <c r="BC760" s="76"/>
      <c r="BD760" s="2"/>
      <c r="BF760" s="60"/>
    </row>
    <row r="761" spans="5:58" x14ac:dyDescent="0.4">
      <c r="E761" s="45" t="s">
        <v>1903</v>
      </c>
      <c r="F761" s="46"/>
      <c r="G761" s="42" t="s">
        <v>1913</v>
      </c>
      <c r="H761" s="34" t="s">
        <v>43</v>
      </c>
      <c r="I761" s="35"/>
      <c r="J761" s="56">
        <v>0</v>
      </c>
      <c r="K761" s="49">
        <f>_xlfn.IFNA(VLOOKUP($I761,'ประกาศราคาZ-Makro'!$A:$K,4,FALSE),0)</f>
        <v>0</v>
      </c>
      <c r="L761" s="47">
        <v>0</v>
      </c>
      <c r="M761" s="36">
        <v>0</v>
      </c>
      <c r="N761" s="50">
        <f t="shared" si="1846"/>
        <v>0</v>
      </c>
      <c r="O761" s="49">
        <f>_xlfn.IFNA(VLOOKUP($I761,'ประกาศราคาZ-Makro'!$A:$K,5,FALSE),0)</f>
        <v>0</v>
      </c>
      <c r="P761" s="47">
        <v>0</v>
      </c>
      <c r="Q761" s="36">
        <v>0</v>
      </c>
      <c r="R761" s="50">
        <f t="shared" si="1847"/>
        <v>0</v>
      </c>
      <c r="S761" s="49">
        <f>_xlfn.IFNA(VLOOKUP($I761,'ประกาศราคาZ-Makro'!$A:$K,6,FALSE),0)</f>
        <v>0</v>
      </c>
      <c r="T761" s="47">
        <v>0</v>
      </c>
      <c r="U761" s="36">
        <v>0</v>
      </c>
      <c r="V761" s="50">
        <f t="shared" si="1848"/>
        <v>0</v>
      </c>
      <c r="W761" s="49">
        <f>_xlfn.IFNA(VLOOKUP($I761,'ประกาศราคาZ-Makro'!$A:$K,7,FALSE),0)</f>
        <v>0</v>
      </c>
      <c r="X761" s="47">
        <v>0</v>
      </c>
      <c r="Y761" s="36">
        <v>0</v>
      </c>
      <c r="Z761" s="50">
        <f t="shared" si="1849"/>
        <v>0</v>
      </c>
      <c r="AA761" s="49">
        <f>_xlfn.IFNA(VLOOKUP($I761,'ประกาศราคาZ-Makro'!$A:$K,8,FALSE),0)</f>
        <v>0</v>
      </c>
      <c r="AB761" s="47">
        <v>0</v>
      </c>
      <c r="AC761" s="36">
        <v>0</v>
      </c>
      <c r="AD761" s="50">
        <f t="shared" si="1850"/>
        <v>0</v>
      </c>
      <c r="AE761" s="49">
        <f>_xlfn.IFNA(VLOOKUP($I761,'ประกาศราคาZ-Makro'!$A:$K,9,FALSE),0)</f>
        <v>0</v>
      </c>
      <c r="AF761" s="47">
        <v>0</v>
      </c>
      <c r="AG761" s="36">
        <v>0</v>
      </c>
      <c r="AH761" s="50">
        <f t="shared" si="1851"/>
        <v>0</v>
      </c>
      <c r="AI761" s="49">
        <f>_xlfn.IFNA(VLOOKUP($I761,'ประกาศราคาZ-Makro'!$A:$K,9,FALSE),0)</f>
        <v>0</v>
      </c>
      <c r="AJ761" s="47"/>
      <c r="AK761" s="36"/>
      <c r="AL761" s="50">
        <f t="shared" si="1831"/>
        <v>0</v>
      </c>
      <c r="AM761" s="49">
        <f>_xlfn.IFNA(VLOOKUP($I761,'ประกาศราคาZ-Makro'!$A:$K,10,FALSE),0)</f>
        <v>0</v>
      </c>
      <c r="AN761" s="47">
        <v>0</v>
      </c>
      <c r="AO761" s="36">
        <v>0</v>
      </c>
      <c r="AP761" s="72">
        <f t="shared" si="1852"/>
        <v>0</v>
      </c>
      <c r="AQ761" s="49">
        <f>_xlfn.IFNA(VLOOKUP($I761,'ประกาศราคาZ-Makro'!$A:$K,11,FALSE),0)</f>
        <v>0</v>
      </c>
      <c r="AR761" s="47">
        <v>0</v>
      </c>
      <c r="AS761" s="36">
        <v>0</v>
      </c>
      <c r="AT761" s="50">
        <f t="shared" si="1853"/>
        <v>0</v>
      </c>
      <c r="AU761" s="49">
        <f>_xlfn.IFNA(VLOOKUP($I761,'ประกาศราคาZ-Makro'!$A:$L,12,FALSE),0)</f>
        <v>0</v>
      </c>
      <c r="AV761" s="47">
        <v>61</v>
      </c>
      <c r="AW761" s="36">
        <v>65</v>
      </c>
      <c r="AX761" s="50">
        <f t="shared" si="1854"/>
        <v>4</v>
      </c>
      <c r="AY761" s="49">
        <f>_xlfn.IFNA(VLOOKUP($I761,'ประกาศราคาZ-Makro'!$A:$M,13,FALSE),0)</f>
        <v>0</v>
      </c>
      <c r="AZ761" s="47">
        <v>61</v>
      </c>
      <c r="BA761" s="36">
        <v>65</v>
      </c>
      <c r="BB761" s="50">
        <f t="shared" si="1855"/>
        <v>4</v>
      </c>
      <c r="BC761" s="76"/>
      <c r="BD761" s="2"/>
      <c r="BF761" s="60"/>
    </row>
    <row r="762" spans="5:58" x14ac:dyDescent="0.4">
      <c r="E762" s="45" t="s">
        <v>1904</v>
      </c>
      <c r="F762" s="46"/>
      <c r="G762" s="42" t="s">
        <v>1914</v>
      </c>
      <c r="H762" s="34" t="s">
        <v>43</v>
      </c>
      <c r="I762" s="35"/>
      <c r="J762" s="56">
        <v>0</v>
      </c>
      <c r="K762" s="49">
        <f>_xlfn.IFNA(VLOOKUP($I762,'ประกาศราคาZ-Makro'!$A:$K,4,FALSE),0)</f>
        <v>0</v>
      </c>
      <c r="L762" s="47">
        <v>0</v>
      </c>
      <c r="M762" s="36">
        <v>0</v>
      </c>
      <c r="N762" s="50">
        <f t="shared" ref="N762:N802" si="1866">IFERROR(IF(M762=0,0,M762-L762),0)</f>
        <v>0</v>
      </c>
      <c r="O762" s="49">
        <f>_xlfn.IFNA(VLOOKUP($I762,'ประกาศราคาZ-Makro'!$A:$K,5,FALSE),0)</f>
        <v>0</v>
      </c>
      <c r="P762" s="47">
        <v>0</v>
      </c>
      <c r="Q762" s="36">
        <v>0</v>
      </c>
      <c r="R762" s="50">
        <f t="shared" ref="R762:R802" si="1867">IFERROR(IF(Q762=0,0,Q762-P762),0)</f>
        <v>0</v>
      </c>
      <c r="S762" s="49">
        <f>_xlfn.IFNA(VLOOKUP($I762,'ประกาศราคาZ-Makro'!$A:$K,6,FALSE),0)</f>
        <v>0</v>
      </c>
      <c r="T762" s="47">
        <v>0</v>
      </c>
      <c r="U762" s="36">
        <v>0</v>
      </c>
      <c r="V762" s="50">
        <f t="shared" ref="V762:V802" si="1868">IFERROR(IF(U762=0,0,U762-T762),0)</f>
        <v>0</v>
      </c>
      <c r="W762" s="49">
        <f>_xlfn.IFNA(VLOOKUP($I762,'ประกาศราคาZ-Makro'!$A:$K,7,FALSE),0)</f>
        <v>0</v>
      </c>
      <c r="X762" s="47">
        <v>0</v>
      </c>
      <c r="Y762" s="36">
        <v>0</v>
      </c>
      <c r="Z762" s="50">
        <f t="shared" ref="Z762:Z802" si="1869">IFERROR(IF(Y762=0,0,Y762-X762),0)</f>
        <v>0</v>
      </c>
      <c r="AA762" s="49">
        <f>_xlfn.IFNA(VLOOKUP($I762,'ประกาศราคาZ-Makro'!$A:$K,8,FALSE),0)</f>
        <v>0</v>
      </c>
      <c r="AB762" s="47">
        <v>0</v>
      </c>
      <c r="AC762" s="36">
        <v>0</v>
      </c>
      <c r="AD762" s="50">
        <f t="shared" ref="AD762:AD802" si="1870">IFERROR(IF(AC762=0,0,AC762-AB762),0)</f>
        <v>0</v>
      </c>
      <c r="AE762" s="49">
        <f>_xlfn.IFNA(VLOOKUP($I762,'ประกาศราคาZ-Makro'!$A:$K,9,FALSE),0)</f>
        <v>0</v>
      </c>
      <c r="AF762" s="47">
        <v>0</v>
      </c>
      <c r="AG762" s="36">
        <v>0</v>
      </c>
      <c r="AH762" s="50">
        <f t="shared" ref="AH762:AH802" si="1871">IFERROR(IF(AG762=0,0,AG762-AF762),0)</f>
        <v>0</v>
      </c>
      <c r="AI762" s="49">
        <f>_xlfn.IFNA(VLOOKUP($I762,'ประกาศราคาZ-Makro'!$A:$K,9,FALSE),0)</f>
        <v>0</v>
      </c>
      <c r="AJ762" s="47"/>
      <c r="AK762" s="36"/>
      <c r="AL762" s="50">
        <f t="shared" si="1831"/>
        <v>0</v>
      </c>
      <c r="AM762" s="49">
        <f>_xlfn.IFNA(VLOOKUP($I762,'ประกาศราคาZ-Makro'!$A:$K,10,FALSE),0)</f>
        <v>0</v>
      </c>
      <c r="AN762" s="47">
        <v>0</v>
      </c>
      <c r="AO762" s="36">
        <v>0</v>
      </c>
      <c r="AP762" s="72">
        <f t="shared" ref="AP762:AP802" si="1872">IFERROR(IF(AO762=0,0,AO762-AN762),0)</f>
        <v>0</v>
      </c>
      <c r="AQ762" s="49">
        <f>_xlfn.IFNA(VLOOKUP($I762,'ประกาศราคาZ-Makro'!$A:$K,11,FALSE),0)</f>
        <v>0</v>
      </c>
      <c r="AR762" s="47">
        <v>0</v>
      </c>
      <c r="AS762" s="36">
        <v>0</v>
      </c>
      <c r="AT762" s="50">
        <f t="shared" ref="AT762:AT802" si="1873">IFERROR(IF(AS762=0,0,AS762-AR762),0)</f>
        <v>0</v>
      </c>
      <c r="AU762" s="49">
        <f>_xlfn.IFNA(VLOOKUP($I762,'ประกาศราคาZ-Makro'!$A:$L,12,FALSE),0)</f>
        <v>0</v>
      </c>
      <c r="AV762" s="47">
        <v>240</v>
      </c>
      <c r="AW762" s="36">
        <v>235</v>
      </c>
      <c r="AX762" s="50">
        <f t="shared" ref="AX762:AX802" si="1874">IFERROR(IF(AW762=0,0,AW762-AV762),0)</f>
        <v>-5</v>
      </c>
      <c r="AY762" s="49">
        <f>_xlfn.IFNA(VLOOKUP($I762,'ประกาศราคาZ-Makro'!$A:$M,13,FALSE),0)</f>
        <v>0</v>
      </c>
      <c r="AZ762" s="47">
        <v>240</v>
      </c>
      <c r="BA762" s="36">
        <v>235</v>
      </c>
      <c r="BB762" s="50">
        <f t="shared" ref="BB762:BB802" si="1875">IFERROR(IF(BA762=0,0,BA762-AZ762),0)</f>
        <v>-5</v>
      </c>
      <c r="BC762" s="76"/>
      <c r="BD762" s="2"/>
      <c r="BF762" s="60"/>
    </row>
    <row r="763" spans="5:58" x14ac:dyDescent="0.4">
      <c r="E763" s="45" t="s">
        <v>1973</v>
      </c>
      <c r="F763" s="73"/>
      <c r="G763" s="42" t="s">
        <v>1979</v>
      </c>
      <c r="H763" s="48" t="s">
        <v>43</v>
      </c>
      <c r="I763" s="35"/>
      <c r="J763" s="56">
        <v>0</v>
      </c>
      <c r="K763" s="49">
        <f>_xlfn.IFNA(VLOOKUP($I763,'ประกาศราคาZ-Makro'!$A:$K,4,FALSE),0)</f>
        <v>0</v>
      </c>
      <c r="L763" s="47">
        <v>0</v>
      </c>
      <c r="M763" s="36">
        <v>0</v>
      </c>
      <c r="N763" s="50">
        <f t="shared" si="1866"/>
        <v>0</v>
      </c>
      <c r="O763" s="49">
        <f>_xlfn.IFNA(VLOOKUP($I763,'ประกาศราคาZ-Makro'!$A:$K,5,FALSE),0)</f>
        <v>0</v>
      </c>
      <c r="P763" s="47">
        <v>0</v>
      </c>
      <c r="Q763" s="36">
        <v>0</v>
      </c>
      <c r="R763" s="50">
        <f t="shared" si="1867"/>
        <v>0</v>
      </c>
      <c r="S763" s="49">
        <f>_xlfn.IFNA(VLOOKUP($I763,'ประกาศราคาZ-Makro'!$A:$K,6,FALSE),0)</f>
        <v>0</v>
      </c>
      <c r="T763" s="47">
        <v>0</v>
      </c>
      <c r="U763" s="36">
        <v>0</v>
      </c>
      <c r="V763" s="50">
        <f t="shared" si="1868"/>
        <v>0</v>
      </c>
      <c r="W763" s="49">
        <f>_xlfn.IFNA(VLOOKUP($I763,'ประกาศราคาZ-Makro'!$A:$K,7,FALSE),0)</f>
        <v>0</v>
      </c>
      <c r="X763" s="47">
        <v>0</v>
      </c>
      <c r="Y763" s="36">
        <v>0</v>
      </c>
      <c r="Z763" s="50">
        <f t="shared" si="1869"/>
        <v>0</v>
      </c>
      <c r="AA763" s="49">
        <f>_xlfn.IFNA(VLOOKUP($I763,'ประกาศราคาZ-Makro'!$A:$K,8,FALSE),0)</f>
        <v>0</v>
      </c>
      <c r="AB763" s="47">
        <v>0</v>
      </c>
      <c r="AC763" s="36">
        <v>0</v>
      </c>
      <c r="AD763" s="50">
        <f t="shared" si="1870"/>
        <v>0</v>
      </c>
      <c r="AE763" s="49">
        <f>_xlfn.IFNA(VLOOKUP($I763,'ประกาศราคาZ-Makro'!$A:$K,9,FALSE),0)</f>
        <v>0</v>
      </c>
      <c r="AF763" s="47">
        <v>0</v>
      </c>
      <c r="AG763" s="36">
        <v>0</v>
      </c>
      <c r="AH763" s="50">
        <f t="shared" si="1871"/>
        <v>0</v>
      </c>
      <c r="AI763" s="49">
        <f>_xlfn.IFNA(VLOOKUP($I763,'ประกาศราคาZ-Makro'!$A:$K,9,FALSE),0)</f>
        <v>0</v>
      </c>
      <c r="AJ763" s="47"/>
      <c r="AK763" s="36"/>
      <c r="AL763" s="50">
        <f t="shared" si="1831"/>
        <v>0</v>
      </c>
      <c r="AM763" s="49">
        <f>_xlfn.IFNA(VLOOKUP($I763,'ประกาศราคาZ-Makro'!$A:$K,10,FALSE),0)</f>
        <v>0</v>
      </c>
      <c r="AN763" s="47">
        <v>0</v>
      </c>
      <c r="AO763" s="36">
        <v>0</v>
      </c>
      <c r="AP763" s="72">
        <f t="shared" si="1872"/>
        <v>0</v>
      </c>
      <c r="AQ763" s="49">
        <f>_xlfn.IFNA(VLOOKUP($I763,'ประกาศราคาZ-Makro'!$A:$K,11,FALSE),0)</f>
        <v>0</v>
      </c>
      <c r="AR763" s="47">
        <v>0</v>
      </c>
      <c r="AS763" s="36">
        <v>0</v>
      </c>
      <c r="AT763" s="50">
        <f t="shared" si="1873"/>
        <v>0</v>
      </c>
      <c r="AU763" s="49">
        <f>_xlfn.IFNA(VLOOKUP($I763,'ประกาศราคาZ-Makro'!$A:$L,12,FALSE),0)</f>
        <v>0</v>
      </c>
      <c r="AV763" s="47">
        <v>174</v>
      </c>
      <c r="AW763" s="36">
        <v>174</v>
      </c>
      <c r="AX763" s="50">
        <f t="shared" si="1874"/>
        <v>0</v>
      </c>
      <c r="AY763" s="49">
        <f>_xlfn.IFNA(VLOOKUP($I763,'ประกาศราคาZ-Makro'!$A:$M,13,FALSE),0)</f>
        <v>0</v>
      </c>
      <c r="AZ763" s="47">
        <v>174</v>
      </c>
      <c r="BA763" s="36">
        <v>174</v>
      </c>
      <c r="BB763" s="50">
        <f t="shared" si="1875"/>
        <v>0</v>
      </c>
      <c r="BC763" s="76"/>
      <c r="BD763" s="2"/>
      <c r="BF763" s="60"/>
    </row>
    <row r="764" spans="5:58" x14ac:dyDescent="0.4">
      <c r="E764" s="45" t="s">
        <v>1974</v>
      </c>
      <c r="F764" s="73"/>
      <c r="G764" s="42" t="s">
        <v>1980</v>
      </c>
      <c r="H764" s="48" t="s">
        <v>43</v>
      </c>
      <c r="I764" s="35"/>
      <c r="J764" s="56">
        <v>0</v>
      </c>
      <c r="K764" s="49">
        <f>_xlfn.IFNA(VLOOKUP($I764,'ประกาศราคาZ-Makro'!$A:$K,4,FALSE),0)</f>
        <v>0</v>
      </c>
      <c r="L764" s="47">
        <v>0</v>
      </c>
      <c r="M764" s="36">
        <v>0</v>
      </c>
      <c r="N764" s="50">
        <f t="shared" ref="N764:N768" si="1876">IFERROR(IF(M764=0,0,M764-L764),0)</f>
        <v>0</v>
      </c>
      <c r="O764" s="49">
        <f>_xlfn.IFNA(VLOOKUP($I764,'ประกาศราคาZ-Makro'!$A:$K,4,FALSE),0)</f>
        <v>0</v>
      </c>
      <c r="P764" s="47">
        <v>0</v>
      </c>
      <c r="Q764" s="36">
        <v>0</v>
      </c>
      <c r="R764" s="50">
        <f t="shared" ref="R764:R768" si="1877">IFERROR(IF(Q764=0,0,Q764-P764),0)</f>
        <v>0</v>
      </c>
      <c r="S764" s="49">
        <f>_xlfn.IFNA(VLOOKUP($I764,'ประกาศราคาZ-Makro'!$A:$K,6,FALSE),0)</f>
        <v>0</v>
      </c>
      <c r="T764" s="47">
        <v>0</v>
      </c>
      <c r="U764" s="36">
        <v>0</v>
      </c>
      <c r="V764" s="50">
        <f t="shared" ref="V764:V768" si="1878">IFERROR(IF(U764=0,0,U764-T764),0)</f>
        <v>0</v>
      </c>
      <c r="W764" s="49">
        <f>_xlfn.IFNA(VLOOKUP($I764,'ประกาศราคาZ-Makro'!$A:$K,7,FALSE),0)</f>
        <v>0</v>
      </c>
      <c r="X764" s="47">
        <v>0</v>
      </c>
      <c r="Y764" s="36">
        <v>0</v>
      </c>
      <c r="Z764" s="50">
        <f t="shared" ref="Z764:Z768" si="1879">IFERROR(IF(Y764=0,0,Y764-X764),0)</f>
        <v>0</v>
      </c>
      <c r="AA764" s="49">
        <f>_xlfn.IFNA(VLOOKUP($I764,'ประกาศราคาZ-Makro'!$A:$K,8,FALSE),0)</f>
        <v>0</v>
      </c>
      <c r="AB764" s="47">
        <v>0</v>
      </c>
      <c r="AC764" s="36">
        <v>0</v>
      </c>
      <c r="AD764" s="50">
        <f t="shared" ref="AD764:AD768" si="1880">IFERROR(IF(AC764=0,0,AC764-AB764),0)</f>
        <v>0</v>
      </c>
      <c r="AE764" s="49">
        <f>_xlfn.IFNA(VLOOKUP($I764,'ประกาศราคาZ-Makro'!$A:$K,9,FALSE),0)</f>
        <v>0</v>
      </c>
      <c r="AF764" s="47">
        <v>0</v>
      </c>
      <c r="AG764" s="36">
        <v>0</v>
      </c>
      <c r="AH764" s="50">
        <f t="shared" ref="AH764:AH768" si="1881">IFERROR(IF(AG764=0,0,AG764-AF764),0)</f>
        <v>0</v>
      </c>
      <c r="AI764" s="49">
        <f>_xlfn.IFNA(VLOOKUP($I764,'ประกาศราคาZ-Makro'!$A:$K,9,FALSE),0)</f>
        <v>0</v>
      </c>
      <c r="AJ764" s="47"/>
      <c r="AK764" s="36"/>
      <c r="AL764" s="50">
        <f t="shared" ref="AL764:AL768" si="1882">IFERROR(IF(AK764=0,0,AK764-AJ764),0)</f>
        <v>0</v>
      </c>
      <c r="AM764" s="49">
        <f>_xlfn.IFNA(VLOOKUP($I764,'ประกาศราคาZ-Makro'!$A:$K,10,FALSE),0)</f>
        <v>0</v>
      </c>
      <c r="AN764" s="47">
        <v>0</v>
      </c>
      <c r="AO764" s="36">
        <v>0</v>
      </c>
      <c r="AP764" s="72">
        <f t="shared" ref="AP764:AP768" si="1883">IFERROR(IF(AO764=0,0,AO764-AN764),0)</f>
        <v>0</v>
      </c>
      <c r="AQ764" s="49">
        <f>_xlfn.IFNA(VLOOKUP($I764,'ประกาศราคาZ-Makro'!$A:$K,11,FALSE),0)</f>
        <v>0</v>
      </c>
      <c r="AR764" s="47">
        <v>0</v>
      </c>
      <c r="AS764" s="36">
        <v>0</v>
      </c>
      <c r="AT764" s="50">
        <f t="shared" ref="AT764:AT768" si="1884">IFERROR(IF(AS764=0,0,AS764-AR764),0)</f>
        <v>0</v>
      </c>
      <c r="AU764" s="49">
        <f>_xlfn.IFNA(VLOOKUP($I764,'ประกาศราคาZ-Makro'!$A:$L,12,FALSE),0)</f>
        <v>0</v>
      </c>
      <c r="AV764" s="47">
        <v>206</v>
      </c>
      <c r="AW764" s="36">
        <v>208</v>
      </c>
      <c r="AX764" s="50">
        <f t="shared" ref="AX764:AX768" si="1885">IFERROR(IF(AW764=0,0,AW764-AV764),0)</f>
        <v>2</v>
      </c>
      <c r="AY764" s="49">
        <f>_xlfn.IFNA(VLOOKUP($I764,'ประกาศราคาZ-Makro'!$A:$M,13,FALSE),0)</f>
        <v>0</v>
      </c>
      <c r="AZ764" s="47">
        <v>206</v>
      </c>
      <c r="BA764" s="36">
        <v>208</v>
      </c>
      <c r="BB764" s="50">
        <f t="shared" ref="BB764:BB768" si="1886">IFERROR(IF(BA764=0,0,BA764-AZ764),0)</f>
        <v>2</v>
      </c>
      <c r="BC764" s="76"/>
      <c r="BD764" s="2"/>
      <c r="BF764" s="60"/>
    </row>
    <row r="765" spans="5:58" x14ac:dyDescent="0.4">
      <c r="E765" s="45" t="s">
        <v>1975</v>
      </c>
      <c r="F765" s="73"/>
      <c r="G765" s="42" t="s">
        <v>1981</v>
      </c>
      <c r="H765" s="48" t="s">
        <v>43</v>
      </c>
      <c r="I765" s="35"/>
      <c r="J765" s="56">
        <v>0</v>
      </c>
      <c r="K765" s="49">
        <f>_xlfn.IFNA(VLOOKUP($I765,'ประกาศราคาZ-Makro'!$A:$K,4,FALSE),0)</f>
        <v>0</v>
      </c>
      <c r="L765" s="47">
        <v>0</v>
      </c>
      <c r="M765" s="36">
        <v>0</v>
      </c>
      <c r="N765" s="50">
        <f t="shared" si="1876"/>
        <v>0</v>
      </c>
      <c r="O765" s="49">
        <f>_xlfn.IFNA(VLOOKUP($I765,'ประกาศราคาZ-Makro'!$A:$K,4,FALSE),0)</f>
        <v>0</v>
      </c>
      <c r="P765" s="47">
        <v>0</v>
      </c>
      <c r="Q765" s="36">
        <v>0</v>
      </c>
      <c r="R765" s="50">
        <f t="shared" si="1877"/>
        <v>0</v>
      </c>
      <c r="S765" s="49">
        <f>_xlfn.IFNA(VLOOKUP($I765,'ประกาศราคาZ-Makro'!$A:$K,6,FALSE),0)</f>
        <v>0</v>
      </c>
      <c r="T765" s="47">
        <v>0</v>
      </c>
      <c r="U765" s="36">
        <v>0</v>
      </c>
      <c r="V765" s="50">
        <f t="shared" si="1878"/>
        <v>0</v>
      </c>
      <c r="W765" s="49">
        <f>_xlfn.IFNA(VLOOKUP($I765,'ประกาศราคาZ-Makro'!$A:$K,7,FALSE),0)</f>
        <v>0</v>
      </c>
      <c r="X765" s="47">
        <v>0</v>
      </c>
      <c r="Y765" s="36">
        <v>0</v>
      </c>
      <c r="Z765" s="50">
        <f t="shared" si="1879"/>
        <v>0</v>
      </c>
      <c r="AA765" s="49">
        <f>_xlfn.IFNA(VLOOKUP($I765,'ประกาศราคาZ-Makro'!$A:$K,8,FALSE),0)</f>
        <v>0</v>
      </c>
      <c r="AB765" s="47">
        <v>0</v>
      </c>
      <c r="AC765" s="36">
        <v>0</v>
      </c>
      <c r="AD765" s="50">
        <f t="shared" si="1880"/>
        <v>0</v>
      </c>
      <c r="AE765" s="49">
        <f>_xlfn.IFNA(VLOOKUP($I765,'ประกาศราคาZ-Makro'!$A:$K,9,FALSE),0)</f>
        <v>0</v>
      </c>
      <c r="AF765" s="47">
        <v>0</v>
      </c>
      <c r="AG765" s="36">
        <v>0</v>
      </c>
      <c r="AH765" s="50">
        <f t="shared" si="1881"/>
        <v>0</v>
      </c>
      <c r="AI765" s="49">
        <f>_xlfn.IFNA(VLOOKUP($I765,'ประกาศราคาZ-Makro'!$A:$K,9,FALSE),0)</f>
        <v>0</v>
      </c>
      <c r="AJ765" s="47"/>
      <c r="AK765" s="36"/>
      <c r="AL765" s="50">
        <f t="shared" si="1882"/>
        <v>0</v>
      </c>
      <c r="AM765" s="49">
        <f>_xlfn.IFNA(VLOOKUP($I765,'ประกาศราคาZ-Makro'!$A:$K,10,FALSE),0)</f>
        <v>0</v>
      </c>
      <c r="AN765" s="47">
        <v>0</v>
      </c>
      <c r="AO765" s="36">
        <v>0</v>
      </c>
      <c r="AP765" s="72">
        <f t="shared" si="1883"/>
        <v>0</v>
      </c>
      <c r="AQ765" s="49">
        <f>_xlfn.IFNA(VLOOKUP($I765,'ประกาศราคาZ-Makro'!$A:$K,11,FALSE),0)</f>
        <v>0</v>
      </c>
      <c r="AR765" s="47">
        <v>0</v>
      </c>
      <c r="AS765" s="36">
        <v>0</v>
      </c>
      <c r="AT765" s="50">
        <f t="shared" si="1884"/>
        <v>0</v>
      </c>
      <c r="AU765" s="49">
        <f>_xlfn.IFNA(VLOOKUP($I765,'ประกาศราคาZ-Makro'!$A:$L,12,FALSE),0)</f>
        <v>0</v>
      </c>
      <c r="AV765" s="47">
        <v>254</v>
      </c>
      <c r="AW765" s="36">
        <v>250</v>
      </c>
      <c r="AX765" s="50">
        <f t="shared" si="1885"/>
        <v>-4</v>
      </c>
      <c r="AY765" s="49">
        <f>_xlfn.IFNA(VLOOKUP($I765,'ประกาศราคาZ-Makro'!$A:$M,13,FALSE),0)</f>
        <v>0</v>
      </c>
      <c r="AZ765" s="47">
        <v>254</v>
      </c>
      <c r="BA765" s="36">
        <v>250</v>
      </c>
      <c r="BB765" s="50">
        <f t="shared" si="1886"/>
        <v>-4</v>
      </c>
      <c r="BC765" s="76"/>
      <c r="BD765" s="2"/>
      <c r="BF765" s="60"/>
    </row>
    <row r="766" spans="5:58" x14ac:dyDescent="0.4">
      <c r="E766" s="45" t="s">
        <v>1976</v>
      </c>
      <c r="F766" s="73"/>
      <c r="G766" s="42" t="s">
        <v>1982</v>
      </c>
      <c r="H766" s="48" t="s">
        <v>43</v>
      </c>
      <c r="I766" s="35"/>
      <c r="J766" s="56">
        <v>0</v>
      </c>
      <c r="K766" s="49">
        <f>_xlfn.IFNA(VLOOKUP($I766,'ประกาศราคาZ-Makro'!$A:$K,4,FALSE),0)</f>
        <v>0</v>
      </c>
      <c r="L766" s="47">
        <v>0</v>
      </c>
      <c r="M766" s="36">
        <v>0</v>
      </c>
      <c r="N766" s="50">
        <f t="shared" si="1876"/>
        <v>0</v>
      </c>
      <c r="O766" s="49">
        <f>_xlfn.IFNA(VLOOKUP($I766,'ประกาศราคาZ-Makro'!$A:$K,5,FALSE),0)</f>
        <v>0</v>
      </c>
      <c r="P766" s="47">
        <v>0</v>
      </c>
      <c r="Q766" s="36">
        <v>0</v>
      </c>
      <c r="R766" s="50">
        <f t="shared" si="1877"/>
        <v>0</v>
      </c>
      <c r="S766" s="49">
        <f>_xlfn.IFNA(VLOOKUP($I766,'ประกาศราคาZ-Makro'!$A:$K,6,FALSE),0)</f>
        <v>0</v>
      </c>
      <c r="T766" s="47">
        <v>0</v>
      </c>
      <c r="U766" s="36">
        <v>0</v>
      </c>
      <c r="V766" s="50">
        <f t="shared" si="1878"/>
        <v>0</v>
      </c>
      <c r="W766" s="49">
        <f>_xlfn.IFNA(VLOOKUP($I766,'ประกาศราคาZ-Makro'!$A:$K,7,FALSE),0)</f>
        <v>0</v>
      </c>
      <c r="X766" s="47">
        <v>0</v>
      </c>
      <c r="Y766" s="36">
        <v>0</v>
      </c>
      <c r="Z766" s="50">
        <f t="shared" si="1879"/>
        <v>0</v>
      </c>
      <c r="AA766" s="49">
        <f>_xlfn.IFNA(VLOOKUP($I766,'ประกาศราคาZ-Makro'!$A:$K,8,FALSE),0)</f>
        <v>0</v>
      </c>
      <c r="AB766" s="47">
        <v>0</v>
      </c>
      <c r="AC766" s="36">
        <v>0</v>
      </c>
      <c r="AD766" s="50">
        <f t="shared" si="1880"/>
        <v>0</v>
      </c>
      <c r="AE766" s="49">
        <f>_xlfn.IFNA(VLOOKUP($I766,'ประกาศราคาZ-Makro'!$A:$K,9,FALSE),0)</f>
        <v>0</v>
      </c>
      <c r="AF766" s="47">
        <v>0</v>
      </c>
      <c r="AG766" s="36">
        <v>0</v>
      </c>
      <c r="AH766" s="50">
        <f t="shared" si="1881"/>
        <v>0</v>
      </c>
      <c r="AI766" s="49">
        <f>_xlfn.IFNA(VLOOKUP($I766,'ประกาศราคาZ-Makro'!$A:$K,9,FALSE),0)</f>
        <v>0</v>
      </c>
      <c r="AJ766" s="47"/>
      <c r="AK766" s="36"/>
      <c r="AL766" s="50">
        <f t="shared" si="1882"/>
        <v>0</v>
      </c>
      <c r="AM766" s="49">
        <f>_xlfn.IFNA(VLOOKUP($I766,'ประกาศราคาZ-Makro'!$A:$K,10,FALSE),0)</f>
        <v>0</v>
      </c>
      <c r="AN766" s="47">
        <v>0</v>
      </c>
      <c r="AO766" s="36">
        <v>0</v>
      </c>
      <c r="AP766" s="72">
        <f t="shared" si="1883"/>
        <v>0</v>
      </c>
      <c r="AQ766" s="49">
        <f>_xlfn.IFNA(VLOOKUP($I766,'ประกาศราคาZ-Makro'!$A:$K,11,FALSE),0)</f>
        <v>0</v>
      </c>
      <c r="AR766" s="47">
        <v>0</v>
      </c>
      <c r="AS766" s="36">
        <v>0</v>
      </c>
      <c r="AT766" s="50">
        <f t="shared" si="1884"/>
        <v>0</v>
      </c>
      <c r="AU766" s="49">
        <f>_xlfn.IFNA(VLOOKUP($I766,'ประกาศราคาZ-Makro'!$A:$L,12,FALSE),0)</f>
        <v>0</v>
      </c>
      <c r="AV766" s="47">
        <v>192</v>
      </c>
      <c r="AW766" s="36">
        <v>187</v>
      </c>
      <c r="AX766" s="50">
        <f t="shared" si="1885"/>
        <v>-5</v>
      </c>
      <c r="AY766" s="49">
        <f>_xlfn.IFNA(VLOOKUP($I766,'ประกาศราคาZ-Makro'!$A:$M,13,FALSE),0)</f>
        <v>0</v>
      </c>
      <c r="AZ766" s="47">
        <v>192</v>
      </c>
      <c r="BA766" s="36">
        <v>187</v>
      </c>
      <c r="BB766" s="50">
        <f t="shared" si="1886"/>
        <v>-5</v>
      </c>
      <c r="BC766" s="76"/>
      <c r="BD766" s="2"/>
      <c r="BF766" s="60"/>
    </row>
    <row r="767" spans="5:58" x14ac:dyDescent="0.4">
      <c r="E767" s="45" t="s">
        <v>1977</v>
      </c>
      <c r="F767" s="73"/>
      <c r="G767" s="42" t="s">
        <v>1983</v>
      </c>
      <c r="H767" s="48" t="s">
        <v>43</v>
      </c>
      <c r="I767" s="35"/>
      <c r="J767" s="56">
        <v>0</v>
      </c>
      <c r="K767" s="49">
        <f>_xlfn.IFNA(VLOOKUP($I767,'ประกาศราคาZ-Makro'!$A:$K,4,FALSE),0)</f>
        <v>0</v>
      </c>
      <c r="L767" s="47">
        <v>0</v>
      </c>
      <c r="M767" s="36">
        <v>0</v>
      </c>
      <c r="N767" s="50">
        <f t="shared" si="1876"/>
        <v>0</v>
      </c>
      <c r="O767" s="49">
        <f>_xlfn.IFNA(VLOOKUP($I767,'ประกาศราคาZ-Makro'!$A:$K,5,FALSE),0)</f>
        <v>0</v>
      </c>
      <c r="P767" s="47">
        <v>0</v>
      </c>
      <c r="Q767" s="36">
        <v>0</v>
      </c>
      <c r="R767" s="50">
        <f t="shared" si="1877"/>
        <v>0</v>
      </c>
      <c r="S767" s="49">
        <f>_xlfn.IFNA(VLOOKUP($I767,'ประกาศราคาZ-Makro'!$A:$K,6,FALSE),0)</f>
        <v>0</v>
      </c>
      <c r="T767" s="47">
        <v>0</v>
      </c>
      <c r="U767" s="36">
        <v>0</v>
      </c>
      <c r="V767" s="50">
        <f t="shared" si="1878"/>
        <v>0</v>
      </c>
      <c r="W767" s="49">
        <f>_xlfn.IFNA(VLOOKUP($I767,'ประกาศราคาZ-Makro'!$A:$K,7,FALSE),0)</f>
        <v>0</v>
      </c>
      <c r="X767" s="47">
        <v>0</v>
      </c>
      <c r="Y767" s="36">
        <v>0</v>
      </c>
      <c r="Z767" s="50">
        <f t="shared" si="1879"/>
        <v>0</v>
      </c>
      <c r="AA767" s="49">
        <f>_xlfn.IFNA(VLOOKUP($I767,'ประกาศราคาZ-Makro'!$A:$K,8,FALSE),0)</f>
        <v>0</v>
      </c>
      <c r="AB767" s="47">
        <v>0</v>
      </c>
      <c r="AC767" s="36">
        <v>0</v>
      </c>
      <c r="AD767" s="50">
        <f t="shared" si="1880"/>
        <v>0</v>
      </c>
      <c r="AE767" s="49">
        <f>_xlfn.IFNA(VLOOKUP($I767,'ประกาศราคาZ-Makro'!$A:$K,9,FALSE),0)</f>
        <v>0</v>
      </c>
      <c r="AF767" s="47">
        <v>0</v>
      </c>
      <c r="AG767" s="36">
        <v>0</v>
      </c>
      <c r="AH767" s="50">
        <f t="shared" si="1881"/>
        <v>0</v>
      </c>
      <c r="AI767" s="49">
        <f>_xlfn.IFNA(VLOOKUP($I767,'ประกาศราคาZ-Makro'!$A:$K,9,FALSE),0)</f>
        <v>0</v>
      </c>
      <c r="AJ767" s="47"/>
      <c r="AK767" s="36"/>
      <c r="AL767" s="50">
        <f t="shared" si="1882"/>
        <v>0</v>
      </c>
      <c r="AM767" s="49">
        <f>_xlfn.IFNA(VLOOKUP($I767,'ประกาศราคาZ-Makro'!$A:$K,10,FALSE),0)</f>
        <v>0</v>
      </c>
      <c r="AN767" s="47">
        <v>0</v>
      </c>
      <c r="AO767" s="36">
        <v>0</v>
      </c>
      <c r="AP767" s="72">
        <f t="shared" si="1883"/>
        <v>0</v>
      </c>
      <c r="AQ767" s="49">
        <f>_xlfn.IFNA(VLOOKUP($I767,'ประกาศราคาZ-Makro'!$A:$K,11,FALSE),0)</f>
        <v>0</v>
      </c>
      <c r="AR767" s="47">
        <v>0</v>
      </c>
      <c r="AS767" s="36">
        <v>0</v>
      </c>
      <c r="AT767" s="50">
        <f t="shared" si="1884"/>
        <v>0</v>
      </c>
      <c r="AU767" s="49">
        <f>_xlfn.IFNA(VLOOKUP($I767,'ประกาศราคาZ-Makro'!$A:$L,12,FALSE),0)</f>
        <v>0</v>
      </c>
      <c r="AV767" s="47">
        <v>185</v>
      </c>
      <c r="AW767" s="36">
        <v>186</v>
      </c>
      <c r="AX767" s="50">
        <f t="shared" si="1885"/>
        <v>1</v>
      </c>
      <c r="AY767" s="49">
        <f>_xlfn.IFNA(VLOOKUP($I767,'ประกาศราคาZ-Makro'!$A:$M,13,FALSE),0)</f>
        <v>0</v>
      </c>
      <c r="AZ767" s="47">
        <v>185</v>
      </c>
      <c r="BA767" s="36">
        <v>186</v>
      </c>
      <c r="BB767" s="50">
        <f t="shared" si="1886"/>
        <v>1</v>
      </c>
      <c r="BC767" s="76"/>
      <c r="BD767" s="2"/>
      <c r="BF767" s="60"/>
    </row>
    <row r="768" spans="5:58" x14ac:dyDescent="0.4">
      <c r="E768" s="45" t="s">
        <v>1978</v>
      </c>
      <c r="F768" s="73"/>
      <c r="G768" s="42" t="s">
        <v>1984</v>
      </c>
      <c r="H768" s="48" t="s">
        <v>43</v>
      </c>
      <c r="I768" s="35"/>
      <c r="J768" s="56">
        <v>0</v>
      </c>
      <c r="K768" s="49">
        <f>_xlfn.IFNA(VLOOKUP($I768,'ประกาศราคาZ-Makro'!$A:$K,4,FALSE),0)</f>
        <v>0</v>
      </c>
      <c r="L768" s="47">
        <v>0</v>
      </c>
      <c r="M768" s="36">
        <v>0</v>
      </c>
      <c r="N768" s="50">
        <f t="shared" si="1876"/>
        <v>0</v>
      </c>
      <c r="O768" s="49">
        <f>_xlfn.IFNA(VLOOKUP($I768,'ประกาศราคาZ-Makro'!$A:$K,5,FALSE),0)</f>
        <v>0</v>
      </c>
      <c r="P768" s="47">
        <v>0</v>
      </c>
      <c r="Q768" s="36">
        <v>0</v>
      </c>
      <c r="R768" s="50">
        <f t="shared" si="1877"/>
        <v>0</v>
      </c>
      <c r="S768" s="49">
        <f>_xlfn.IFNA(VLOOKUP($I768,'ประกาศราคาZ-Makro'!$A:$K,6,FALSE),0)</f>
        <v>0</v>
      </c>
      <c r="T768" s="47">
        <v>0</v>
      </c>
      <c r="U768" s="36">
        <v>0</v>
      </c>
      <c r="V768" s="50">
        <f t="shared" si="1878"/>
        <v>0</v>
      </c>
      <c r="W768" s="49">
        <f>_xlfn.IFNA(VLOOKUP($I768,'ประกาศราคาZ-Makro'!$A:$K,7,FALSE),0)</f>
        <v>0</v>
      </c>
      <c r="X768" s="47">
        <v>0</v>
      </c>
      <c r="Y768" s="36">
        <v>0</v>
      </c>
      <c r="Z768" s="50">
        <f t="shared" si="1879"/>
        <v>0</v>
      </c>
      <c r="AA768" s="49">
        <f>_xlfn.IFNA(VLOOKUP($I768,'ประกาศราคาZ-Makro'!$A:$K,8,FALSE),0)</f>
        <v>0</v>
      </c>
      <c r="AB768" s="47">
        <v>0</v>
      </c>
      <c r="AC768" s="36">
        <v>0</v>
      </c>
      <c r="AD768" s="50">
        <f t="shared" si="1880"/>
        <v>0</v>
      </c>
      <c r="AE768" s="49">
        <f>_xlfn.IFNA(VLOOKUP($I768,'ประกาศราคาZ-Makro'!$A:$K,9,FALSE),0)</f>
        <v>0</v>
      </c>
      <c r="AF768" s="47">
        <v>0</v>
      </c>
      <c r="AG768" s="36">
        <v>0</v>
      </c>
      <c r="AH768" s="50">
        <f t="shared" si="1881"/>
        <v>0</v>
      </c>
      <c r="AI768" s="49">
        <f>_xlfn.IFNA(VLOOKUP($I768,'ประกาศราคาZ-Makro'!$A:$K,9,FALSE),0)</f>
        <v>0</v>
      </c>
      <c r="AJ768" s="47"/>
      <c r="AK768" s="36"/>
      <c r="AL768" s="50">
        <f t="shared" si="1882"/>
        <v>0</v>
      </c>
      <c r="AM768" s="49">
        <f>_xlfn.IFNA(VLOOKUP($I768,'ประกาศราคาZ-Makro'!$A:$K,10,FALSE),0)</f>
        <v>0</v>
      </c>
      <c r="AN768" s="47">
        <v>0</v>
      </c>
      <c r="AO768" s="36">
        <v>0</v>
      </c>
      <c r="AP768" s="72">
        <f t="shared" si="1883"/>
        <v>0</v>
      </c>
      <c r="AQ768" s="49">
        <f>_xlfn.IFNA(VLOOKUP($I768,'ประกาศราคาZ-Makro'!$A:$K,11,FALSE),0)</f>
        <v>0</v>
      </c>
      <c r="AR768" s="47">
        <v>0</v>
      </c>
      <c r="AS768" s="36">
        <v>0</v>
      </c>
      <c r="AT768" s="50">
        <f t="shared" si="1884"/>
        <v>0</v>
      </c>
      <c r="AU768" s="49">
        <f>_xlfn.IFNA(VLOOKUP($I768,'ประกาศราคาZ-Makro'!$A:$L,12,FALSE),0)</f>
        <v>0</v>
      </c>
      <c r="AV768" s="47">
        <v>173</v>
      </c>
      <c r="AW768" s="36">
        <v>172</v>
      </c>
      <c r="AX768" s="50">
        <f t="shared" si="1885"/>
        <v>-1</v>
      </c>
      <c r="AY768" s="49">
        <f>_xlfn.IFNA(VLOOKUP($I768,'ประกาศราคาZ-Makro'!$A:$M,13,FALSE),0)</f>
        <v>0</v>
      </c>
      <c r="AZ768" s="47">
        <v>173</v>
      </c>
      <c r="BA768" s="36">
        <v>172</v>
      </c>
      <c r="BB768" s="50">
        <f t="shared" si="1886"/>
        <v>-1</v>
      </c>
      <c r="BC768" s="76"/>
      <c r="BD768" s="2"/>
      <c r="BF768" s="60"/>
    </row>
    <row r="769" spans="1:56" x14ac:dyDescent="0.4">
      <c r="A769" s="2" t="s">
        <v>1038</v>
      </c>
      <c r="B769" s="2" t="s">
        <v>1035</v>
      </c>
      <c r="C769" s="2" t="s">
        <v>1037</v>
      </c>
      <c r="D769" s="2" t="s">
        <v>1040</v>
      </c>
      <c r="E769" s="111" t="s">
        <v>2011</v>
      </c>
      <c r="F769" s="112"/>
      <c r="G769" s="113" t="s">
        <v>2012</v>
      </c>
      <c r="H769" s="114" t="s">
        <v>1695</v>
      </c>
      <c r="I769" s="35"/>
      <c r="J769" s="56">
        <v>0</v>
      </c>
      <c r="K769" s="49">
        <f>_xlfn.IFNA(VLOOKUP($I769,'ประกาศราคาZ-Makro'!$A:$K,4,FALSE),0)</f>
        <v>0</v>
      </c>
      <c r="L769" s="47">
        <v>173</v>
      </c>
      <c r="M769" s="36">
        <v>173</v>
      </c>
      <c r="N769" s="50">
        <f t="shared" ref="N769" si="1887">IFERROR(IF(M769=0,0,M769-L769),0)</f>
        <v>0</v>
      </c>
      <c r="O769" s="49">
        <f>_xlfn.IFNA(VLOOKUP($I769,'ประกาศราคาZ-Makro'!$A:$K,5,FALSE),0)</f>
        <v>0</v>
      </c>
      <c r="P769" s="47">
        <v>0</v>
      </c>
      <c r="Q769" s="36">
        <v>0</v>
      </c>
      <c r="R769" s="50">
        <f t="shared" ref="R769" si="1888">IFERROR(IF(Q769=0,0,Q769-P769),0)</f>
        <v>0</v>
      </c>
      <c r="S769" s="49">
        <f>_xlfn.IFNA(VLOOKUP($I769,'ประกาศราคาZ-Makro'!$A:$K,6,FALSE),0)</f>
        <v>0</v>
      </c>
      <c r="T769" s="47">
        <v>0</v>
      </c>
      <c r="U769" s="36">
        <v>0</v>
      </c>
      <c r="V769" s="50">
        <f t="shared" ref="V769" si="1889">IFERROR(IF(U769=0,0,U769-T769),0)</f>
        <v>0</v>
      </c>
      <c r="W769" s="49">
        <f>_xlfn.IFNA(VLOOKUP($I769,'ประกาศราคาZ-Makro'!$A:$K,7,FALSE),0)</f>
        <v>0</v>
      </c>
      <c r="X769" s="47">
        <v>0</v>
      </c>
      <c r="Y769" s="36">
        <v>0</v>
      </c>
      <c r="Z769" s="50">
        <f t="shared" ref="Z769" si="1890">IFERROR(IF(Y769=0,0,Y769-X769),0)</f>
        <v>0</v>
      </c>
      <c r="AA769" s="49">
        <f>_xlfn.IFNA(VLOOKUP($I769,'ประกาศราคาZ-Makro'!$A:$K,8,FALSE),0)</f>
        <v>0</v>
      </c>
      <c r="AB769" s="47">
        <v>0</v>
      </c>
      <c r="AC769" s="36">
        <v>0</v>
      </c>
      <c r="AD769" s="50">
        <f t="shared" ref="AD769" si="1891">IFERROR(IF(AC769=0,0,AC769-AB769),0)</f>
        <v>0</v>
      </c>
      <c r="AE769" s="49">
        <f>_xlfn.IFNA(VLOOKUP($I769,'ประกาศราคาZ-Makro'!$A:$K,9,FALSE),0)</f>
        <v>0</v>
      </c>
      <c r="AF769" s="47">
        <v>0</v>
      </c>
      <c r="AG769" s="36">
        <v>0</v>
      </c>
      <c r="AH769" s="50">
        <f t="shared" ref="AH769" si="1892">IFERROR(IF(AG769=0,0,AG769-AF769),0)</f>
        <v>0</v>
      </c>
      <c r="AI769" s="49">
        <f>_xlfn.IFNA(VLOOKUP($I769,'ประกาศราคาZ-Makro'!$A:$K,9,FALSE),0)</f>
        <v>0</v>
      </c>
      <c r="AJ769" s="47"/>
      <c r="AK769" s="36"/>
      <c r="AL769" s="50">
        <f t="shared" ref="AL769" si="1893">IFERROR(IF(AK769=0,0,AK769-AJ769),0)</f>
        <v>0</v>
      </c>
      <c r="AM769" s="49">
        <f>_xlfn.IFNA(VLOOKUP($I769,'ประกาศราคาZ-Makro'!$A:$K,10,FALSE),0)</f>
        <v>0</v>
      </c>
      <c r="AN769" s="47">
        <v>0</v>
      </c>
      <c r="AO769" s="36">
        <v>0</v>
      </c>
      <c r="AP769" s="72">
        <f t="shared" ref="AP769" si="1894">IFERROR(IF(AO769=0,0,AO769-AN769),0)</f>
        <v>0</v>
      </c>
      <c r="AQ769" s="49">
        <f>_xlfn.IFNA(VLOOKUP($I769,'ประกาศราคาZ-Makro'!$A:$K,11,FALSE),0)</f>
        <v>0</v>
      </c>
      <c r="AR769" s="47">
        <v>173</v>
      </c>
      <c r="AS769" s="36">
        <v>173</v>
      </c>
      <c r="AT769" s="50">
        <f t="shared" ref="AT769" si="1895">IFERROR(IF(AS769=0,0,AS769-AR769),0)</f>
        <v>0</v>
      </c>
      <c r="AU769" s="49">
        <f>_xlfn.IFNA(VLOOKUP($I769,'ประกาศราคาZ-Makro'!$A:$L,12,FALSE),0)</f>
        <v>0</v>
      </c>
      <c r="AV769" s="47">
        <v>0</v>
      </c>
      <c r="AW769" s="36">
        <v>0</v>
      </c>
      <c r="AX769" s="50">
        <f t="shared" ref="AX769" si="1896">IFERROR(IF(AW769=0,0,AW769-AV769),0)</f>
        <v>0</v>
      </c>
      <c r="AY769" s="49">
        <f>_xlfn.IFNA(VLOOKUP($I769,'ประกาศราคาZ-Makro'!$A:$M,13,FALSE),0)</f>
        <v>0</v>
      </c>
      <c r="AZ769" s="47">
        <v>0</v>
      </c>
      <c r="BA769" s="36">
        <v>0</v>
      </c>
      <c r="BB769" s="50">
        <f t="shared" ref="BB769" si="1897">IFERROR(IF(BA769=0,0,BA769-AZ769),0)</f>
        <v>0</v>
      </c>
      <c r="BC769" s="76"/>
      <c r="BD769" s="2"/>
    </row>
    <row r="770" spans="1:56" x14ac:dyDescent="0.4">
      <c r="A770" s="2" t="s">
        <v>1038</v>
      </c>
      <c r="B770" s="2" t="s">
        <v>1035</v>
      </c>
      <c r="C770" s="2" t="s">
        <v>1037</v>
      </c>
      <c r="D770" s="2" t="s">
        <v>1040</v>
      </c>
      <c r="E770" s="111" t="s">
        <v>1634</v>
      </c>
      <c r="F770" s="112" t="s">
        <v>51</v>
      </c>
      <c r="G770" s="113" t="s">
        <v>1635</v>
      </c>
      <c r="H770" s="114" t="s">
        <v>43</v>
      </c>
      <c r="I770" s="35"/>
      <c r="J770" s="56">
        <v>0</v>
      </c>
      <c r="K770" s="49">
        <f>_xlfn.IFNA(VLOOKUP($I770,'ประกาศราคาZ-Makro'!$A:$K,4,FALSE),0)</f>
        <v>0</v>
      </c>
      <c r="L770" s="47">
        <v>171</v>
      </c>
      <c r="M770" s="36">
        <v>171</v>
      </c>
      <c r="N770" s="50">
        <f t="shared" ref="N770" si="1898">IFERROR(IF(M770=0,0,M770-L770),0)</f>
        <v>0</v>
      </c>
      <c r="O770" s="49">
        <f>_xlfn.IFNA(VLOOKUP($I770,'ประกาศราคาZ-Makro'!$A:$K,5,FALSE),0)</f>
        <v>0</v>
      </c>
      <c r="P770" s="47">
        <v>171</v>
      </c>
      <c r="Q770" s="36">
        <v>171</v>
      </c>
      <c r="R770" s="50">
        <f t="shared" ref="R770" si="1899">IFERROR(IF(Q770=0,0,Q770-P770),0)</f>
        <v>0</v>
      </c>
      <c r="S770" s="49">
        <f>_xlfn.IFNA(VLOOKUP($I770,'ประกาศราคาZ-Makro'!$A:$K,6,FALSE),0)</f>
        <v>0</v>
      </c>
      <c r="T770" s="47">
        <v>171</v>
      </c>
      <c r="U770" s="36">
        <v>171</v>
      </c>
      <c r="V770" s="50">
        <f t="shared" ref="V770" si="1900">IFERROR(IF(U770=0,0,U770-T770),0)</f>
        <v>0</v>
      </c>
      <c r="W770" s="49">
        <f>_xlfn.IFNA(VLOOKUP($I770,'ประกาศราคาZ-Makro'!$A:$K,7,FALSE),0)</f>
        <v>0</v>
      </c>
      <c r="X770" s="47">
        <v>0</v>
      </c>
      <c r="Y770" s="36">
        <v>0</v>
      </c>
      <c r="Z770" s="50">
        <f t="shared" ref="Z770" si="1901">IFERROR(IF(Y770=0,0,Y770-X770),0)</f>
        <v>0</v>
      </c>
      <c r="AA770" s="49">
        <f>_xlfn.IFNA(VLOOKUP($I770,'ประกาศราคาZ-Makro'!$A:$K,8,FALSE),0)</f>
        <v>0</v>
      </c>
      <c r="AB770" s="47">
        <v>0</v>
      </c>
      <c r="AC770" s="36">
        <v>0</v>
      </c>
      <c r="AD770" s="50">
        <f t="shared" ref="AD770" si="1902">IFERROR(IF(AC770=0,0,AC770-AB770),0)</f>
        <v>0</v>
      </c>
      <c r="AE770" s="49">
        <f>_xlfn.IFNA(VLOOKUP($I770,'ประกาศราคาZ-Makro'!$A:$K,9,FALSE),0)</f>
        <v>0</v>
      </c>
      <c r="AF770" s="47">
        <v>0</v>
      </c>
      <c r="AG770" s="36">
        <v>0</v>
      </c>
      <c r="AH770" s="50">
        <f t="shared" ref="AH770" si="1903">IFERROR(IF(AG770=0,0,AG770-AF770),0)</f>
        <v>0</v>
      </c>
      <c r="AI770" s="49">
        <f>_xlfn.IFNA(VLOOKUP($I770,'ประกาศราคาZ-Makro'!$A:$K,9,FALSE),0)</f>
        <v>0</v>
      </c>
      <c r="AJ770" s="47"/>
      <c r="AK770" s="36"/>
      <c r="AL770" s="50">
        <f t="shared" ref="AL770:AL778" si="1904">IFERROR(IF(AK770=0,0,AK770-AJ770),0)</f>
        <v>0</v>
      </c>
      <c r="AM770" s="49">
        <f>_xlfn.IFNA(VLOOKUP($I770,'ประกาศราคาZ-Makro'!$A:$K,10,FALSE),0)</f>
        <v>0</v>
      </c>
      <c r="AN770" s="47">
        <v>171</v>
      </c>
      <c r="AO770" s="36">
        <v>171</v>
      </c>
      <c r="AP770" s="72">
        <f>IFERROR(IF(AO770=0,0,AO770-AN770),0)</f>
        <v>0</v>
      </c>
      <c r="AQ770" s="49">
        <f>_xlfn.IFNA(VLOOKUP($I770,'ประกาศราคาZ-Makro'!$A:$K,11,FALSE),0)</f>
        <v>0</v>
      </c>
      <c r="AR770" s="47">
        <v>0</v>
      </c>
      <c r="AS770" s="36">
        <v>0</v>
      </c>
      <c r="AT770" s="50">
        <f t="shared" ref="AT770" si="1905">IFERROR(IF(AS770=0,0,AS770-AR770),0)</f>
        <v>0</v>
      </c>
      <c r="AU770" s="49">
        <f>_xlfn.IFNA(VLOOKUP($I770,'ประกาศราคาZ-Makro'!$A:$L,12,FALSE),0)</f>
        <v>0</v>
      </c>
      <c r="AV770" s="47">
        <v>0</v>
      </c>
      <c r="AW770" s="36">
        <v>0</v>
      </c>
      <c r="AX770" s="50">
        <f>IFERROR(IF(AW770=0,0,AW770-AV770),0)</f>
        <v>0</v>
      </c>
      <c r="AY770" s="49">
        <f>_xlfn.IFNA(VLOOKUP($I770,'ประกาศราคาZ-Makro'!$A:$M,13,FALSE),0)</f>
        <v>0</v>
      </c>
      <c r="AZ770" s="47">
        <v>0</v>
      </c>
      <c r="BA770" s="36">
        <v>0</v>
      </c>
      <c r="BB770" s="50">
        <f>IFERROR(IF(BA770=0,0,BA770-AZ770),0)</f>
        <v>0</v>
      </c>
      <c r="BC770" s="76"/>
      <c r="BD770" s="2"/>
    </row>
    <row r="771" spans="1:56" x14ac:dyDescent="0.4">
      <c r="A771" s="2" t="s">
        <v>1038</v>
      </c>
      <c r="B771" s="2" t="s">
        <v>1035</v>
      </c>
      <c r="C771" s="2" t="s">
        <v>1037</v>
      </c>
      <c r="D771" s="2" t="s">
        <v>1040</v>
      </c>
      <c r="E771" s="111" t="s">
        <v>1998</v>
      </c>
      <c r="F771" s="112" t="s">
        <v>51</v>
      </c>
      <c r="G771" s="113" t="s">
        <v>1999</v>
      </c>
      <c r="H771" s="114" t="s">
        <v>1695</v>
      </c>
      <c r="I771" s="35"/>
      <c r="J771" s="56">
        <v>0</v>
      </c>
      <c r="K771" s="49">
        <f>_xlfn.IFNA(VLOOKUP($I771,'ประกาศราคาZ-Makro'!$A:$K,4,FALSE),0)</f>
        <v>0</v>
      </c>
      <c r="L771" s="47">
        <v>175</v>
      </c>
      <c r="M771" s="36">
        <v>175</v>
      </c>
      <c r="N771" s="50">
        <f t="shared" ref="N771:N778" si="1906">IFERROR(IF(M771=0,0,M771-L771),0)</f>
        <v>0</v>
      </c>
      <c r="O771" s="49">
        <f>_xlfn.IFNA(VLOOKUP($I771,'ประกาศราคาZ-Makro'!$A:$K,5,FALSE),0)</f>
        <v>0</v>
      </c>
      <c r="P771" s="47">
        <v>0</v>
      </c>
      <c r="Q771" s="36">
        <v>0</v>
      </c>
      <c r="R771" s="50">
        <f t="shared" ref="R771:R778" si="1907">IFERROR(IF(Q771=0,0,Q771-P771),0)</f>
        <v>0</v>
      </c>
      <c r="S771" s="49">
        <f>_xlfn.IFNA(VLOOKUP($I771,'ประกาศราคาZ-Makro'!$A:$K,6,FALSE),0)</f>
        <v>0</v>
      </c>
      <c r="T771" s="47">
        <v>0</v>
      </c>
      <c r="U771" s="36">
        <v>0</v>
      </c>
      <c r="V771" s="50">
        <f t="shared" ref="V771:V778" si="1908">IFERROR(IF(U771=0,0,U771-T771),0)</f>
        <v>0</v>
      </c>
      <c r="W771" s="49">
        <f>_xlfn.IFNA(VLOOKUP($I771,'ประกาศราคาZ-Makro'!$A:$K,7,FALSE),0)</f>
        <v>0</v>
      </c>
      <c r="X771" s="47">
        <v>0</v>
      </c>
      <c r="Y771" s="36">
        <v>0</v>
      </c>
      <c r="Z771" s="50">
        <f t="shared" ref="Z771:Z778" si="1909">IFERROR(IF(Y771=0,0,Y771-X771),0)</f>
        <v>0</v>
      </c>
      <c r="AA771" s="49">
        <f>_xlfn.IFNA(VLOOKUP($I771,'ประกาศราคาZ-Makro'!$A:$K,8,FALSE),0)</f>
        <v>0</v>
      </c>
      <c r="AB771" s="47">
        <v>0</v>
      </c>
      <c r="AC771" s="36">
        <v>0</v>
      </c>
      <c r="AD771" s="50">
        <f t="shared" ref="AD771:AD778" si="1910">IFERROR(IF(AC771=0,0,AC771-AB771),0)</f>
        <v>0</v>
      </c>
      <c r="AE771" s="49">
        <f>_xlfn.IFNA(VLOOKUP($I771,'ประกาศราคาZ-Makro'!$A:$K,9,FALSE),0)</f>
        <v>0</v>
      </c>
      <c r="AF771" s="47">
        <v>0</v>
      </c>
      <c r="AG771" s="36">
        <v>0</v>
      </c>
      <c r="AH771" s="50">
        <f t="shared" ref="AH771:AH778" si="1911">IFERROR(IF(AG771=0,0,AG771-AF771),0)</f>
        <v>0</v>
      </c>
      <c r="AI771" s="49">
        <f>_xlfn.IFNA(VLOOKUP($I771,'ประกาศราคาZ-Makro'!$A:$K,9,FALSE),0)</f>
        <v>0</v>
      </c>
      <c r="AJ771" s="47"/>
      <c r="AK771" s="36"/>
      <c r="AL771" s="50">
        <f t="shared" si="1904"/>
        <v>0</v>
      </c>
      <c r="AM771" s="49">
        <f>_xlfn.IFNA(VLOOKUP($I771,'ประกาศราคาZ-Makro'!$A:$K,10,FALSE),0)</f>
        <v>0</v>
      </c>
      <c r="AN771" s="47">
        <v>175</v>
      </c>
      <c r="AO771" s="36">
        <v>175</v>
      </c>
      <c r="AP771" s="72">
        <f>IFERROR(IF(AO771=0,0,AO771-AN771),0)</f>
        <v>0</v>
      </c>
      <c r="AQ771" s="49">
        <f>_xlfn.IFNA(VLOOKUP($I771,'ประกาศราคาZ-Makro'!$A:$K,11,FALSE),0)</f>
        <v>0</v>
      </c>
      <c r="AR771" s="47">
        <v>155</v>
      </c>
      <c r="AS771" s="36">
        <v>175</v>
      </c>
      <c r="AT771" s="50">
        <f t="shared" ref="AT771:AT778" si="1912">IFERROR(IF(AS771=0,0,AS771-AR771),0)</f>
        <v>20</v>
      </c>
      <c r="AU771" s="49">
        <f>_xlfn.IFNA(VLOOKUP($I771,'ประกาศราคาZ-Makro'!$A:$L,12,FALSE),0)</f>
        <v>0</v>
      </c>
      <c r="AV771" s="47">
        <v>0</v>
      </c>
      <c r="AW771" s="36">
        <v>0</v>
      </c>
      <c r="AX771" s="50">
        <f t="shared" ref="AX771" si="1913">IFERROR(IF(AW771=0,0,AW771-AV771),0)</f>
        <v>0</v>
      </c>
      <c r="AY771" s="49">
        <f>_xlfn.IFNA(VLOOKUP($I771,'ประกาศราคาZ-Makro'!$A:$M,13,FALSE),0)</f>
        <v>0</v>
      </c>
      <c r="AZ771" s="47">
        <v>0</v>
      </c>
      <c r="BA771" s="36">
        <v>0</v>
      </c>
      <c r="BB771" s="50">
        <f t="shared" ref="BB771" si="1914">IFERROR(IF(BA771=0,0,BA771-AZ771),0)</f>
        <v>0</v>
      </c>
      <c r="BC771" s="76"/>
      <c r="BD771" s="2"/>
    </row>
    <row r="772" spans="1:56" x14ac:dyDescent="0.4">
      <c r="A772" s="2" t="s">
        <v>1038</v>
      </c>
      <c r="B772" s="2" t="s">
        <v>1035</v>
      </c>
      <c r="C772" s="2" t="s">
        <v>1037</v>
      </c>
      <c r="D772" s="2" t="s">
        <v>1040</v>
      </c>
      <c r="E772" s="111" t="s">
        <v>1632</v>
      </c>
      <c r="F772" s="112" t="s">
        <v>51</v>
      </c>
      <c r="G772" s="113" t="s">
        <v>1633</v>
      </c>
      <c r="H772" s="114" t="s">
        <v>1695</v>
      </c>
      <c r="I772" s="35"/>
      <c r="J772" s="56">
        <v>0</v>
      </c>
      <c r="K772" s="49">
        <f>_xlfn.IFNA(VLOOKUP($I772,'ประกาศราคาZ-Makro'!$A:$K,4,FALSE),0)</f>
        <v>0</v>
      </c>
      <c r="L772" s="47">
        <v>175</v>
      </c>
      <c r="M772" s="36">
        <v>175</v>
      </c>
      <c r="N772" s="50">
        <f t="shared" si="1906"/>
        <v>0</v>
      </c>
      <c r="O772" s="49">
        <f>_xlfn.IFNA(VLOOKUP($I772,'ประกาศราคาZ-Makro'!$A:$K,5,FALSE),0)</f>
        <v>0</v>
      </c>
      <c r="P772" s="47">
        <v>0</v>
      </c>
      <c r="Q772" s="36">
        <v>0</v>
      </c>
      <c r="R772" s="50">
        <f t="shared" si="1907"/>
        <v>0</v>
      </c>
      <c r="S772" s="49">
        <f>_xlfn.IFNA(VLOOKUP($I772,'ประกาศราคาZ-Makro'!$A:$K,6,FALSE),0)</f>
        <v>0</v>
      </c>
      <c r="T772" s="47">
        <v>175</v>
      </c>
      <c r="U772" s="36">
        <v>175</v>
      </c>
      <c r="V772" s="50">
        <f t="shared" si="1908"/>
        <v>0</v>
      </c>
      <c r="W772" s="49">
        <f>_xlfn.IFNA(VLOOKUP($I772,'ประกาศราคาZ-Makro'!$A:$K,7,FALSE),0)</f>
        <v>0</v>
      </c>
      <c r="X772" s="47">
        <v>0</v>
      </c>
      <c r="Y772" s="36">
        <v>0</v>
      </c>
      <c r="Z772" s="50">
        <f t="shared" si="1909"/>
        <v>0</v>
      </c>
      <c r="AA772" s="49">
        <f>_xlfn.IFNA(VLOOKUP($I772,'ประกาศราคาZ-Makro'!$A:$K,8,FALSE),0)</f>
        <v>0</v>
      </c>
      <c r="AB772" s="47">
        <v>0</v>
      </c>
      <c r="AC772" s="36">
        <v>0</v>
      </c>
      <c r="AD772" s="50">
        <f t="shared" si="1910"/>
        <v>0</v>
      </c>
      <c r="AE772" s="49">
        <f>_xlfn.IFNA(VLOOKUP($I772,'ประกาศราคาZ-Makro'!$A:$K,9,FALSE),0)</f>
        <v>0</v>
      </c>
      <c r="AF772" s="47">
        <v>0</v>
      </c>
      <c r="AG772" s="36">
        <v>0</v>
      </c>
      <c r="AH772" s="50">
        <f t="shared" si="1911"/>
        <v>0</v>
      </c>
      <c r="AI772" s="49">
        <f>_xlfn.IFNA(VLOOKUP($I772,'ประกาศราคาZ-Makro'!$A:$K,9,FALSE),0)</f>
        <v>0</v>
      </c>
      <c r="AJ772" s="47"/>
      <c r="AK772" s="36"/>
      <c r="AL772" s="50">
        <f t="shared" si="1904"/>
        <v>0</v>
      </c>
      <c r="AM772" s="49">
        <f>_xlfn.IFNA(VLOOKUP($I772,'ประกาศราคาZ-Makro'!$A:$K,10,FALSE),0)</f>
        <v>0</v>
      </c>
      <c r="AN772" s="47">
        <v>175</v>
      </c>
      <c r="AO772" s="36">
        <v>175</v>
      </c>
      <c r="AP772" s="72">
        <f>IFERROR(IF(AO772=0,0,AO772-AN772),0)</f>
        <v>0</v>
      </c>
      <c r="AQ772" s="49">
        <f>_xlfn.IFNA(VLOOKUP($I772,'ประกาศราคาZ-Makro'!$A:$K,11,FALSE),0)</f>
        <v>0</v>
      </c>
      <c r="AR772" s="47">
        <v>0</v>
      </c>
      <c r="AS772" s="36">
        <v>0</v>
      </c>
      <c r="AT772" s="50">
        <f t="shared" si="1912"/>
        <v>0</v>
      </c>
      <c r="AU772" s="49">
        <f>_xlfn.IFNA(VLOOKUP($I772,'ประกาศราคาZ-Makro'!$A:$L,12,FALSE),0)</f>
        <v>0</v>
      </c>
      <c r="AV772" s="47">
        <v>0</v>
      </c>
      <c r="AW772" s="36">
        <v>0</v>
      </c>
      <c r="AX772" s="50">
        <f t="shared" ref="AX772" si="1915">IFERROR(IF(AW772=0,0,AW772-AV772),0)</f>
        <v>0</v>
      </c>
      <c r="AY772" s="49">
        <f>_xlfn.IFNA(VLOOKUP($I772,'ประกาศราคาZ-Makro'!$A:$M,13,FALSE),0)</f>
        <v>0</v>
      </c>
      <c r="AZ772" s="47">
        <v>0</v>
      </c>
      <c r="BA772" s="36">
        <v>0</v>
      </c>
      <c r="BB772" s="50">
        <f t="shared" ref="BB772" si="1916">IFERROR(IF(BA772=0,0,BA772-AZ772),0)</f>
        <v>0</v>
      </c>
      <c r="BC772" s="76"/>
      <c r="BD772" s="2"/>
    </row>
    <row r="773" spans="1:56" x14ac:dyDescent="0.4">
      <c r="A773" s="2" t="s">
        <v>1038</v>
      </c>
      <c r="B773" s="2" t="s">
        <v>1035</v>
      </c>
      <c r="C773" s="2" t="s">
        <v>1037</v>
      </c>
      <c r="D773" s="2" t="s">
        <v>1040</v>
      </c>
      <c r="E773" s="111" t="s">
        <v>1930</v>
      </c>
      <c r="F773" s="112" t="s">
        <v>51</v>
      </c>
      <c r="G773" s="113" t="s">
        <v>1931</v>
      </c>
      <c r="H773" s="114" t="s">
        <v>1695</v>
      </c>
      <c r="I773" s="35"/>
      <c r="J773" s="56">
        <v>0</v>
      </c>
      <c r="K773" s="49">
        <f>_xlfn.IFNA(VLOOKUP($I773,'ประกาศราคาZ-Makro'!$A:$K,4,FALSE),0)</f>
        <v>0</v>
      </c>
      <c r="L773" s="47">
        <v>179</v>
      </c>
      <c r="M773" s="36">
        <v>179</v>
      </c>
      <c r="N773" s="50">
        <f t="shared" si="1906"/>
        <v>0</v>
      </c>
      <c r="O773" s="49">
        <f>_xlfn.IFNA(VLOOKUP($I773,'ประกาศราคาZ-Makro'!$A:$K,5,FALSE),0)</f>
        <v>0</v>
      </c>
      <c r="P773" s="47">
        <v>0</v>
      </c>
      <c r="Q773" s="36">
        <v>0</v>
      </c>
      <c r="R773" s="50">
        <f t="shared" si="1907"/>
        <v>0</v>
      </c>
      <c r="S773" s="49">
        <f>_xlfn.IFNA(VLOOKUP($I773,'ประกาศราคาZ-Makro'!$A:$K,6,FALSE),0)</f>
        <v>0</v>
      </c>
      <c r="T773" s="47">
        <v>0</v>
      </c>
      <c r="U773" s="36">
        <v>0</v>
      </c>
      <c r="V773" s="50">
        <f t="shared" si="1908"/>
        <v>0</v>
      </c>
      <c r="W773" s="49">
        <f>_xlfn.IFNA(VLOOKUP($I773,'ประกาศราคาZ-Makro'!$A:$K,7,FALSE),0)</f>
        <v>0</v>
      </c>
      <c r="X773" s="47">
        <v>0</v>
      </c>
      <c r="Y773" s="36">
        <v>0</v>
      </c>
      <c r="Z773" s="50">
        <f t="shared" si="1909"/>
        <v>0</v>
      </c>
      <c r="AA773" s="49">
        <f>_xlfn.IFNA(VLOOKUP($I773,'ประกาศราคาZ-Makro'!$A:$K,8,FALSE),0)</f>
        <v>0</v>
      </c>
      <c r="AB773" s="47">
        <v>0</v>
      </c>
      <c r="AC773" s="36">
        <v>0</v>
      </c>
      <c r="AD773" s="50">
        <f t="shared" si="1910"/>
        <v>0</v>
      </c>
      <c r="AE773" s="49">
        <f>_xlfn.IFNA(VLOOKUP($I773,'ประกาศราคาZ-Makro'!$A:$K,9,FALSE),0)</f>
        <v>0</v>
      </c>
      <c r="AF773" s="47">
        <v>0</v>
      </c>
      <c r="AG773" s="36">
        <v>0</v>
      </c>
      <c r="AH773" s="50">
        <f t="shared" si="1911"/>
        <v>0</v>
      </c>
      <c r="AI773" s="49">
        <f>_xlfn.IFNA(VLOOKUP($I773,'ประกาศราคาZ-Makro'!$A:$K,9,FALSE),0)</f>
        <v>0</v>
      </c>
      <c r="AJ773" s="47"/>
      <c r="AK773" s="36"/>
      <c r="AL773" s="50">
        <f t="shared" si="1904"/>
        <v>0</v>
      </c>
      <c r="AM773" s="49">
        <f>_xlfn.IFNA(VLOOKUP($I773,'ประกาศราคาZ-Makro'!$A:$K,10,FALSE),0)</f>
        <v>0</v>
      </c>
      <c r="AN773" s="47">
        <v>155</v>
      </c>
      <c r="AO773" s="36">
        <v>179</v>
      </c>
      <c r="AP773" s="72">
        <f t="shared" ref="AP773" si="1917">IFERROR(IF(AO773=0,0,AO773-AN773),0)</f>
        <v>24</v>
      </c>
      <c r="AQ773" s="49">
        <f>_xlfn.IFNA(VLOOKUP($I773,'ประกาศราคาZ-Makro'!$A:$K,11,FALSE),0)</f>
        <v>0</v>
      </c>
      <c r="AR773" s="47">
        <v>155</v>
      </c>
      <c r="AS773" s="36">
        <v>179</v>
      </c>
      <c r="AT773" s="50">
        <f t="shared" si="1912"/>
        <v>24</v>
      </c>
      <c r="AU773" s="49">
        <f>_xlfn.IFNA(VLOOKUP($I773,'ประกาศราคาZ-Makro'!$A:$L,12,FALSE),0)</f>
        <v>0</v>
      </c>
      <c r="AV773" s="47">
        <v>0</v>
      </c>
      <c r="AW773" s="36">
        <v>0</v>
      </c>
      <c r="AX773" s="50">
        <f t="shared" ref="AX773" si="1918">IFERROR(IF(AW773=0,0,AW773-AV773),0)</f>
        <v>0</v>
      </c>
      <c r="AY773" s="49">
        <f>_xlfn.IFNA(VLOOKUP($I773,'ประกาศราคาZ-Makro'!$A:$M,13,FALSE),0)</f>
        <v>0</v>
      </c>
      <c r="AZ773" s="47">
        <v>0</v>
      </c>
      <c r="BA773" s="36">
        <v>0</v>
      </c>
      <c r="BB773" s="50">
        <f t="shared" ref="BB773" si="1919">IFERROR(IF(BA773=0,0,BA773-AZ773),0)</f>
        <v>0</v>
      </c>
      <c r="BC773" s="76"/>
      <c r="BD773" s="2"/>
    </row>
    <row r="774" spans="1:56" x14ac:dyDescent="0.4">
      <c r="A774" s="2" t="s">
        <v>1038</v>
      </c>
      <c r="B774" s="2" t="s">
        <v>1035</v>
      </c>
      <c r="C774" s="2" t="s">
        <v>1037</v>
      </c>
      <c r="D774" s="2" t="s">
        <v>1040</v>
      </c>
      <c r="E774" s="111" t="s">
        <v>1916</v>
      </c>
      <c r="F774" s="112"/>
      <c r="G774" s="113" t="s">
        <v>1915</v>
      </c>
      <c r="H774" s="114" t="s">
        <v>1695</v>
      </c>
      <c r="I774" s="35"/>
      <c r="J774" s="56">
        <v>0</v>
      </c>
      <c r="K774" s="49">
        <f>_xlfn.IFNA(VLOOKUP($I774,'ประกาศราคาZ-Makro'!$A:$K,4,FALSE),0)</f>
        <v>0</v>
      </c>
      <c r="L774" s="47">
        <v>176</v>
      </c>
      <c r="M774" s="36">
        <v>176</v>
      </c>
      <c r="N774" s="50">
        <f t="shared" si="1906"/>
        <v>0</v>
      </c>
      <c r="O774" s="49">
        <f>_xlfn.IFNA(VLOOKUP($I774,'ประกาศราคาZ-Makro'!$A:$K,5,FALSE),0)</f>
        <v>0</v>
      </c>
      <c r="P774" s="47">
        <v>176</v>
      </c>
      <c r="Q774" s="36">
        <v>176</v>
      </c>
      <c r="R774" s="50">
        <f t="shared" si="1907"/>
        <v>0</v>
      </c>
      <c r="S774" s="49">
        <f>_xlfn.IFNA(VLOOKUP($I774,'ประกาศราคาZ-Makro'!$A:$K,6,FALSE),0)</f>
        <v>0</v>
      </c>
      <c r="T774" s="47">
        <v>0</v>
      </c>
      <c r="U774" s="36">
        <v>0</v>
      </c>
      <c r="V774" s="50">
        <f t="shared" si="1908"/>
        <v>0</v>
      </c>
      <c r="W774" s="49">
        <f>_xlfn.IFNA(VLOOKUP($I774,'ประกาศราคาZ-Makro'!$A:$K,7,FALSE),0)</f>
        <v>0</v>
      </c>
      <c r="X774" s="47">
        <v>0</v>
      </c>
      <c r="Y774" s="36">
        <v>0</v>
      </c>
      <c r="Z774" s="50">
        <f t="shared" si="1909"/>
        <v>0</v>
      </c>
      <c r="AA774" s="49">
        <f>_xlfn.IFNA(VLOOKUP($I774,'ประกาศราคาZ-Makro'!$A:$K,8,FALSE),0)</f>
        <v>0</v>
      </c>
      <c r="AB774" s="47">
        <v>0</v>
      </c>
      <c r="AC774" s="36">
        <v>0</v>
      </c>
      <c r="AD774" s="50">
        <f t="shared" si="1910"/>
        <v>0</v>
      </c>
      <c r="AE774" s="49">
        <f>_xlfn.IFNA(VLOOKUP($I774,'ประกาศราคาZ-Makro'!$A:$K,9,FALSE),0)</f>
        <v>0</v>
      </c>
      <c r="AF774" s="47">
        <v>0</v>
      </c>
      <c r="AG774" s="36">
        <v>0</v>
      </c>
      <c r="AH774" s="50">
        <f t="shared" si="1911"/>
        <v>0</v>
      </c>
      <c r="AI774" s="49">
        <f>_xlfn.IFNA(VLOOKUP($I774,'ประกาศราคาZ-Makro'!$A:$K,9,FALSE),0)</f>
        <v>0</v>
      </c>
      <c r="AJ774" s="47"/>
      <c r="AK774" s="36"/>
      <c r="AL774" s="50">
        <f t="shared" si="1904"/>
        <v>0</v>
      </c>
      <c r="AM774" s="49">
        <f>_xlfn.IFNA(VLOOKUP($I774,'ประกาศราคาZ-Makro'!$A:$K,10,FALSE),0)</f>
        <v>0</v>
      </c>
      <c r="AN774" s="47">
        <v>0</v>
      </c>
      <c r="AO774" s="36">
        <v>0</v>
      </c>
      <c r="AP774" s="72">
        <f t="shared" ref="AP774" si="1920">IFERROR(IF(AO774=0,0,AO774-AN774),0)</f>
        <v>0</v>
      </c>
      <c r="AQ774" s="49">
        <f>_xlfn.IFNA(VLOOKUP($I774,'ประกาศราคาZ-Makro'!$A:$K,11,FALSE),0)</f>
        <v>0</v>
      </c>
      <c r="AR774" s="47">
        <v>0</v>
      </c>
      <c r="AS774" s="36">
        <v>0</v>
      </c>
      <c r="AT774" s="50">
        <f t="shared" si="1912"/>
        <v>0</v>
      </c>
      <c r="AU774" s="49">
        <f>_xlfn.IFNA(VLOOKUP($I774,'ประกาศราคาZ-Makro'!$A:$L,12,FALSE),0)</f>
        <v>0</v>
      </c>
      <c r="AV774" s="47">
        <v>0</v>
      </c>
      <c r="AW774" s="36">
        <v>0</v>
      </c>
      <c r="AX774" s="50">
        <f t="shared" ref="AX774" si="1921">IFERROR(IF(AW774=0,0,AW774-AV774),0)</f>
        <v>0</v>
      </c>
      <c r="AY774" s="49">
        <f>_xlfn.IFNA(VLOOKUP($I774,'ประกาศราคาZ-Makro'!$A:$M,13,FALSE),0)</f>
        <v>0</v>
      </c>
      <c r="AZ774" s="47">
        <v>0</v>
      </c>
      <c r="BA774" s="36">
        <v>0</v>
      </c>
      <c r="BB774" s="50">
        <f t="shared" ref="BB774" si="1922">IFERROR(IF(BA774=0,0,BA774-AZ774),0)</f>
        <v>0</v>
      </c>
      <c r="BC774" s="76"/>
      <c r="BD774" s="2"/>
    </row>
    <row r="775" spans="1:56" x14ac:dyDescent="0.4">
      <c r="A775" s="2" t="s">
        <v>1038</v>
      </c>
      <c r="B775" s="2" t="s">
        <v>1035</v>
      </c>
      <c r="C775" s="2" t="s">
        <v>1037</v>
      </c>
      <c r="D775" s="2" t="s">
        <v>1040</v>
      </c>
      <c r="E775" s="111" t="s">
        <v>1638</v>
      </c>
      <c r="F775" s="112" t="s">
        <v>51</v>
      </c>
      <c r="G775" s="113" t="s">
        <v>1637</v>
      </c>
      <c r="H775" s="114" t="s">
        <v>43</v>
      </c>
      <c r="I775" s="35"/>
      <c r="J775" s="56">
        <v>0</v>
      </c>
      <c r="K775" s="49">
        <f>_xlfn.IFNA(VLOOKUP($I775,'ประกาศราคาZ-Makro'!$A:$K,4,FALSE),0)</f>
        <v>0</v>
      </c>
      <c r="L775" s="47">
        <v>221</v>
      </c>
      <c r="M775" s="36">
        <v>217</v>
      </c>
      <c r="N775" s="50">
        <f t="shared" si="1906"/>
        <v>-4</v>
      </c>
      <c r="O775" s="49">
        <f>_xlfn.IFNA(VLOOKUP($I775,'ประกาศราคาZ-Makro'!$A:$K,5,FALSE),0)</f>
        <v>0</v>
      </c>
      <c r="P775" s="47">
        <v>221</v>
      </c>
      <c r="Q775" s="36">
        <v>217</v>
      </c>
      <c r="R775" s="50">
        <f t="shared" si="1907"/>
        <v>-4</v>
      </c>
      <c r="S775" s="49">
        <f>_xlfn.IFNA(VLOOKUP($I775,'ประกาศราคาZ-Makro'!$A:$K,6,FALSE),0)</f>
        <v>0</v>
      </c>
      <c r="T775" s="47">
        <v>221</v>
      </c>
      <c r="U775" s="36">
        <v>217</v>
      </c>
      <c r="V775" s="50">
        <f t="shared" si="1908"/>
        <v>-4</v>
      </c>
      <c r="W775" s="49">
        <f>_xlfn.IFNA(VLOOKUP($I775,'ประกาศราคาZ-Makro'!$A:$K,7,FALSE),0)</f>
        <v>0</v>
      </c>
      <c r="X775" s="47">
        <v>0</v>
      </c>
      <c r="Y775" s="36">
        <v>0</v>
      </c>
      <c r="Z775" s="50">
        <f t="shared" si="1909"/>
        <v>0</v>
      </c>
      <c r="AA775" s="49">
        <f>_xlfn.IFNA(VLOOKUP($I775,'ประกาศราคาZ-Makro'!$A:$K,8,FALSE),0)</f>
        <v>0</v>
      </c>
      <c r="AB775" s="47">
        <v>0</v>
      </c>
      <c r="AC775" s="36">
        <v>0</v>
      </c>
      <c r="AD775" s="50">
        <f t="shared" si="1910"/>
        <v>0</v>
      </c>
      <c r="AE775" s="49">
        <f>_xlfn.IFNA(VLOOKUP($I775,'ประกาศราคาZ-Makro'!$A:$K,9,FALSE),0)</f>
        <v>0</v>
      </c>
      <c r="AF775" s="47">
        <v>0</v>
      </c>
      <c r="AG775" s="36">
        <v>0</v>
      </c>
      <c r="AH775" s="50">
        <f t="shared" si="1911"/>
        <v>0</v>
      </c>
      <c r="AI775" s="49">
        <f>_xlfn.IFNA(VLOOKUP($I775,'ประกาศราคาZ-Makro'!$A:$K,9,FALSE),0)</f>
        <v>0</v>
      </c>
      <c r="AJ775" s="47"/>
      <c r="AK775" s="36"/>
      <c r="AL775" s="50">
        <f t="shared" si="1904"/>
        <v>0</v>
      </c>
      <c r="AM775" s="49">
        <f>_xlfn.IFNA(VLOOKUP($I775,'ประกาศราคาZ-Makro'!$A:$K,10,FALSE),0)</f>
        <v>0</v>
      </c>
      <c r="AN775" s="47">
        <v>0</v>
      </c>
      <c r="AO775" s="36">
        <v>0</v>
      </c>
      <c r="AP775" s="72">
        <f>IFERROR(IF(AO775=0,0,AO775-AN775),0)</f>
        <v>0</v>
      </c>
      <c r="AQ775" s="49">
        <f>_xlfn.IFNA(VLOOKUP($I775,'ประกาศราคาZ-Makro'!$A:$K,11,FALSE),0)</f>
        <v>0</v>
      </c>
      <c r="AR775" s="47">
        <v>0</v>
      </c>
      <c r="AS775" s="36">
        <v>0</v>
      </c>
      <c r="AT775" s="50">
        <f t="shared" si="1912"/>
        <v>0</v>
      </c>
      <c r="AU775" s="49">
        <f>_xlfn.IFNA(VLOOKUP($I775,'ประกาศราคาZ-Makro'!$A:$L,12,FALSE),0)</f>
        <v>0</v>
      </c>
      <c r="AV775" s="47">
        <v>0</v>
      </c>
      <c r="AW775" s="36">
        <v>0</v>
      </c>
      <c r="AX775" s="50">
        <f>IFERROR(IF(AW775=0,0,AW775-AV775),0)</f>
        <v>0</v>
      </c>
      <c r="AY775" s="49">
        <f>_xlfn.IFNA(VLOOKUP($I775,'ประกาศราคาZ-Makro'!$A:$M,13,FALSE),0)</f>
        <v>0</v>
      </c>
      <c r="AZ775" s="47">
        <v>0</v>
      </c>
      <c r="BA775" s="36">
        <v>0</v>
      </c>
      <c r="BB775" s="50">
        <f>IFERROR(IF(BA775=0,0,BA775-AZ775),0)</f>
        <v>0</v>
      </c>
      <c r="BC775" s="76"/>
      <c r="BD775" s="2"/>
    </row>
    <row r="776" spans="1:56" x14ac:dyDescent="0.4">
      <c r="A776" s="2" t="s">
        <v>1038</v>
      </c>
      <c r="B776" s="2" t="s">
        <v>1035</v>
      </c>
      <c r="C776" s="2" t="s">
        <v>1037</v>
      </c>
      <c r="D776" s="2" t="s">
        <v>1040</v>
      </c>
      <c r="E776" s="111" t="s">
        <v>1708</v>
      </c>
      <c r="F776" s="112"/>
      <c r="G776" s="113" t="s">
        <v>1709</v>
      </c>
      <c r="H776" s="114" t="s">
        <v>1695</v>
      </c>
      <c r="I776" s="35"/>
      <c r="J776" s="56">
        <v>0</v>
      </c>
      <c r="K776" s="49">
        <f>_xlfn.IFNA(VLOOKUP($I776,'ประกาศราคาZ-Makro'!$A:$K,4,FALSE),0)</f>
        <v>0</v>
      </c>
      <c r="L776" s="47">
        <v>117.5</v>
      </c>
      <c r="M776" s="36">
        <v>115.5</v>
      </c>
      <c r="N776" s="50">
        <f t="shared" si="1906"/>
        <v>-2</v>
      </c>
      <c r="O776" s="49">
        <f>_xlfn.IFNA(VLOOKUP($I776,'ประกาศราคาZ-Makro'!$A:$K,5,FALSE),0)</f>
        <v>0</v>
      </c>
      <c r="P776" s="47">
        <v>117.5</v>
      </c>
      <c r="Q776" s="36">
        <v>115.5</v>
      </c>
      <c r="R776" s="50">
        <f t="shared" si="1907"/>
        <v>-2</v>
      </c>
      <c r="S776" s="49">
        <f>_xlfn.IFNA(VLOOKUP($I776,'ประกาศราคาZ-Makro'!$A:$K,6,FALSE),0)</f>
        <v>0</v>
      </c>
      <c r="T776" s="47">
        <v>0</v>
      </c>
      <c r="U776" s="36">
        <v>0</v>
      </c>
      <c r="V776" s="50">
        <f t="shared" si="1908"/>
        <v>0</v>
      </c>
      <c r="W776" s="49">
        <f>_xlfn.IFNA(VLOOKUP($I776,'ประกาศราคาZ-Makro'!$A:$K,7,FALSE),0)</f>
        <v>0</v>
      </c>
      <c r="X776" s="47">
        <v>0</v>
      </c>
      <c r="Y776" s="36">
        <v>0</v>
      </c>
      <c r="Z776" s="50">
        <f t="shared" si="1909"/>
        <v>0</v>
      </c>
      <c r="AA776" s="49">
        <f>_xlfn.IFNA(VLOOKUP($I776,'ประกาศราคาZ-Makro'!$A:$K,8,FALSE),0)</f>
        <v>0</v>
      </c>
      <c r="AB776" s="47">
        <v>0</v>
      </c>
      <c r="AC776" s="36">
        <v>0</v>
      </c>
      <c r="AD776" s="50">
        <f t="shared" si="1910"/>
        <v>0</v>
      </c>
      <c r="AE776" s="49">
        <f>_xlfn.IFNA(VLOOKUP($I776,'ประกาศราคาZ-Makro'!$A:$K,9,FALSE),0)</f>
        <v>0</v>
      </c>
      <c r="AF776" s="47">
        <v>0</v>
      </c>
      <c r="AG776" s="36">
        <v>0</v>
      </c>
      <c r="AH776" s="50">
        <f t="shared" si="1911"/>
        <v>0</v>
      </c>
      <c r="AI776" s="49">
        <f>_xlfn.IFNA(VLOOKUP($I776,'ประกาศราคาZ-Makro'!$A:$K,9,FALSE),0)</f>
        <v>0</v>
      </c>
      <c r="AJ776" s="47"/>
      <c r="AK776" s="36"/>
      <c r="AL776" s="50">
        <f t="shared" si="1904"/>
        <v>0</v>
      </c>
      <c r="AM776" s="49">
        <f>_xlfn.IFNA(VLOOKUP($I776,'ประกาศราคาZ-Makro'!$A:$K,10,FALSE),0)</f>
        <v>0</v>
      </c>
      <c r="AN776" s="47">
        <v>0</v>
      </c>
      <c r="AO776" s="36">
        <v>0</v>
      </c>
      <c r="AP776" s="72">
        <f t="shared" ref="AP776" si="1923">IFERROR(IF(AO776=0,0,AO776-AN776),0)</f>
        <v>0</v>
      </c>
      <c r="AQ776" s="49">
        <f>_xlfn.IFNA(VLOOKUP($I776,'ประกาศราคาZ-Makro'!$A:$K,11,FALSE),0)</f>
        <v>0</v>
      </c>
      <c r="AR776" s="47">
        <v>0</v>
      </c>
      <c r="AS776" s="36">
        <v>0</v>
      </c>
      <c r="AT776" s="50">
        <f t="shared" si="1912"/>
        <v>0</v>
      </c>
      <c r="AU776" s="49">
        <f>_xlfn.IFNA(VLOOKUP($I776,'ประกาศราคาZ-Makro'!$A:$L,12,FALSE),0)</f>
        <v>0</v>
      </c>
      <c r="AV776" s="47">
        <v>117.5</v>
      </c>
      <c r="AW776" s="36">
        <v>115.5</v>
      </c>
      <c r="AX776" s="50">
        <f t="shared" ref="AX776" si="1924">IFERROR(IF(AW776=0,0,AW776-AV776),0)</f>
        <v>-2</v>
      </c>
      <c r="AY776" s="49">
        <f>_xlfn.IFNA(VLOOKUP($I776,'ประกาศราคาZ-Makro'!$A:$M,13,FALSE),0)</f>
        <v>0</v>
      </c>
      <c r="AZ776" s="47">
        <v>117.5</v>
      </c>
      <c r="BA776" s="36">
        <v>115.5</v>
      </c>
      <c r="BB776" s="50">
        <f t="shared" ref="BB776" si="1925">IFERROR(IF(BA776=0,0,BA776-AZ776),0)</f>
        <v>-2</v>
      </c>
      <c r="BC776" s="76"/>
      <c r="BD776" s="2"/>
    </row>
    <row r="777" spans="1:56" x14ac:dyDescent="0.4">
      <c r="A777" s="2" t="s">
        <v>1038</v>
      </c>
      <c r="B777" s="2" t="s">
        <v>1035</v>
      </c>
      <c r="C777" s="2" t="s">
        <v>1037</v>
      </c>
      <c r="D777" s="2" t="s">
        <v>1040</v>
      </c>
      <c r="E777" s="111" t="s">
        <v>1714</v>
      </c>
      <c r="F777" s="112"/>
      <c r="G777" s="113" t="s">
        <v>1715</v>
      </c>
      <c r="H777" s="114" t="s">
        <v>1695</v>
      </c>
      <c r="I777" s="35"/>
      <c r="J777" s="56">
        <v>0</v>
      </c>
      <c r="K777" s="49">
        <f>_xlfn.IFNA(VLOOKUP($I777,'ประกาศราคาZ-Makro'!$A:$K,4,FALSE),0)</f>
        <v>0</v>
      </c>
      <c r="L777" s="47">
        <v>92.5</v>
      </c>
      <c r="M777" s="36">
        <v>90</v>
      </c>
      <c r="N777" s="50">
        <f t="shared" si="1906"/>
        <v>-2.5</v>
      </c>
      <c r="O777" s="49">
        <f>_xlfn.IFNA(VLOOKUP($I777,'ประกาศราคาZ-Makro'!$A:$K,5,FALSE),0)</f>
        <v>0</v>
      </c>
      <c r="P777" s="47">
        <v>92.5</v>
      </c>
      <c r="Q777" s="36">
        <v>90</v>
      </c>
      <c r="R777" s="50">
        <f t="shared" si="1907"/>
        <v>-2.5</v>
      </c>
      <c r="S777" s="49">
        <f>_xlfn.IFNA(VLOOKUP($I777,'ประกาศราคาZ-Makro'!$A:$K,6,FALSE),0)</f>
        <v>0</v>
      </c>
      <c r="T777" s="47">
        <v>0</v>
      </c>
      <c r="U777" s="36">
        <v>0</v>
      </c>
      <c r="V777" s="50">
        <f t="shared" si="1908"/>
        <v>0</v>
      </c>
      <c r="W777" s="49">
        <f>_xlfn.IFNA(VLOOKUP($I777,'ประกาศราคาZ-Makro'!$A:$K,7,FALSE),0)</f>
        <v>0</v>
      </c>
      <c r="X777" s="47">
        <v>0</v>
      </c>
      <c r="Y777" s="36">
        <v>0</v>
      </c>
      <c r="Z777" s="50">
        <f t="shared" si="1909"/>
        <v>0</v>
      </c>
      <c r="AA777" s="49">
        <f>_xlfn.IFNA(VLOOKUP($I777,'ประกาศราคาZ-Makro'!$A:$K,8,FALSE),0)</f>
        <v>0</v>
      </c>
      <c r="AB777" s="47">
        <v>0</v>
      </c>
      <c r="AC777" s="36">
        <v>0</v>
      </c>
      <c r="AD777" s="50">
        <f t="shared" si="1910"/>
        <v>0</v>
      </c>
      <c r="AE777" s="49">
        <f>_xlfn.IFNA(VLOOKUP($I777,'ประกาศราคาZ-Makro'!$A:$K,9,FALSE),0)</f>
        <v>0</v>
      </c>
      <c r="AF777" s="47">
        <v>0</v>
      </c>
      <c r="AG777" s="36">
        <v>0</v>
      </c>
      <c r="AH777" s="50">
        <f t="shared" si="1911"/>
        <v>0</v>
      </c>
      <c r="AI777" s="49">
        <f>_xlfn.IFNA(VLOOKUP($I777,'ประกาศราคาZ-Makro'!$A:$K,9,FALSE),0)</f>
        <v>0</v>
      </c>
      <c r="AJ777" s="47"/>
      <c r="AK777" s="36"/>
      <c r="AL777" s="50">
        <f t="shared" si="1904"/>
        <v>0</v>
      </c>
      <c r="AM777" s="49">
        <f>_xlfn.IFNA(VLOOKUP($I777,'ประกาศราคาZ-Makro'!$A:$K,10,FALSE),0)</f>
        <v>0</v>
      </c>
      <c r="AN777" s="47">
        <v>0</v>
      </c>
      <c r="AO777" s="36">
        <v>0</v>
      </c>
      <c r="AP777" s="72">
        <f>IFERROR(IF(AO777=0,0,AO777-AN777),0)</f>
        <v>0</v>
      </c>
      <c r="AQ777" s="49">
        <f>_xlfn.IFNA(VLOOKUP($I777,'ประกาศราคาZ-Makro'!$A:$K,11,FALSE),0)</f>
        <v>0</v>
      </c>
      <c r="AR777" s="47">
        <v>0</v>
      </c>
      <c r="AS777" s="36">
        <v>0</v>
      </c>
      <c r="AT777" s="50">
        <f t="shared" si="1912"/>
        <v>0</v>
      </c>
      <c r="AU777" s="49">
        <f>_xlfn.IFNA(VLOOKUP($I777,'ประกาศราคาZ-Makro'!$A:$L,12,FALSE),0)</f>
        <v>0</v>
      </c>
      <c r="AV777" s="47">
        <v>92.5</v>
      </c>
      <c r="AW777" s="36">
        <v>90</v>
      </c>
      <c r="AX777" s="50">
        <f t="shared" ref="AX777:AX778" si="1926">IFERROR(IF(AW777=0,0,AW777-AV777),0)</f>
        <v>-2.5</v>
      </c>
      <c r="AY777" s="49">
        <f>_xlfn.IFNA(VLOOKUP($I777,'ประกาศราคาZ-Makro'!$A:$M,13,FALSE),0)</f>
        <v>0</v>
      </c>
      <c r="AZ777" s="47">
        <v>92.5</v>
      </c>
      <c r="BA777" s="36">
        <v>90</v>
      </c>
      <c r="BB777" s="50">
        <f t="shared" ref="BB777:BB778" si="1927">IFERROR(IF(BA777=0,0,BA777-AZ777),0)</f>
        <v>-2.5</v>
      </c>
      <c r="BC777" s="76"/>
      <c r="BD777" s="2"/>
    </row>
    <row r="778" spans="1:56" x14ac:dyDescent="0.4">
      <c r="A778" s="2" t="s">
        <v>1038</v>
      </c>
      <c r="B778" s="2" t="s">
        <v>1035</v>
      </c>
      <c r="C778" s="2" t="s">
        <v>1037</v>
      </c>
      <c r="D778" s="2" t="s">
        <v>1040</v>
      </c>
      <c r="E778" s="111" t="s">
        <v>2000</v>
      </c>
      <c r="F778" s="112" t="s">
        <v>51</v>
      </c>
      <c r="G778" s="113" t="s">
        <v>2001</v>
      </c>
      <c r="H778" s="114" t="s">
        <v>1695</v>
      </c>
      <c r="I778" s="35"/>
      <c r="J778" s="56">
        <v>0</v>
      </c>
      <c r="K778" s="49">
        <f>_xlfn.IFNA(VLOOKUP($I778,'ประกาศราคาZ-Makro'!$A:$K,4,FALSE),0)</f>
        <v>0</v>
      </c>
      <c r="L778" s="47">
        <v>47.5</v>
      </c>
      <c r="M778" s="36">
        <v>46.25</v>
      </c>
      <c r="N778" s="50">
        <f t="shared" si="1906"/>
        <v>-1.25</v>
      </c>
      <c r="O778" s="49">
        <f>_xlfn.IFNA(VLOOKUP($I778,'ประกาศราคาZ-Makro'!$A:$K,5,FALSE),0)</f>
        <v>0</v>
      </c>
      <c r="P778" s="47">
        <v>0</v>
      </c>
      <c r="Q778" s="36">
        <v>0</v>
      </c>
      <c r="R778" s="50">
        <f t="shared" si="1907"/>
        <v>0</v>
      </c>
      <c r="S778" s="49">
        <f>_xlfn.IFNA(VLOOKUP($I778,'ประกาศราคาZ-Makro'!$A:$K,6,FALSE),0)</f>
        <v>0</v>
      </c>
      <c r="T778" s="47">
        <v>0</v>
      </c>
      <c r="U778" s="36">
        <v>0</v>
      </c>
      <c r="V778" s="50">
        <f t="shared" si="1908"/>
        <v>0</v>
      </c>
      <c r="W778" s="49">
        <f>_xlfn.IFNA(VLOOKUP($I778,'ประกาศราคาZ-Makro'!$A:$K,7,FALSE),0)</f>
        <v>0</v>
      </c>
      <c r="X778" s="47">
        <v>0</v>
      </c>
      <c r="Y778" s="36">
        <v>0</v>
      </c>
      <c r="Z778" s="50">
        <f t="shared" si="1909"/>
        <v>0</v>
      </c>
      <c r="AA778" s="49">
        <f>_xlfn.IFNA(VLOOKUP($I778,'ประกาศราคาZ-Makro'!$A:$K,8,FALSE),0)</f>
        <v>0</v>
      </c>
      <c r="AB778" s="47">
        <v>0</v>
      </c>
      <c r="AC778" s="36">
        <v>0</v>
      </c>
      <c r="AD778" s="50">
        <f t="shared" si="1910"/>
        <v>0</v>
      </c>
      <c r="AE778" s="49">
        <f>_xlfn.IFNA(VLOOKUP($I778,'ประกาศราคาZ-Makro'!$A:$K,9,FALSE),0)</f>
        <v>0</v>
      </c>
      <c r="AF778" s="47">
        <v>0</v>
      </c>
      <c r="AG778" s="36">
        <v>0</v>
      </c>
      <c r="AH778" s="50">
        <f t="shared" si="1911"/>
        <v>0</v>
      </c>
      <c r="AI778" s="49">
        <f>_xlfn.IFNA(VLOOKUP($I778,'ประกาศราคาZ-Makro'!$A:$K,9,FALSE),0)</f>
        <v>0</v>
      </c>
      <c r="AJ778" s="47"/>
      <c r="AK778" s="36"/>
      <c r="AL778" s="50">
        <f t="shared" si="1904"/>
        <v>0</v>
      </c>
      <c r="AM778" s="49">
        <f>_xlfn.IFNA(VLOOKUP($I778,'ประกาศราคาZ-Makro'!$A:$K,10,FALSE),0)</f>
        <v>0</v>
      </c>
      <c r="AN778" s="47">
        <v>37</v>
      </c>
      <c r="AO778" s="36">
        <v>46.25</v>
      </c>
      <c r="AP778" s="72">
        <f>IFERROR(IF(AO778=0,0,AO778-AN778),0)</f>
        <v>9.25</v>
      </c>
      <c r="AQ778" s="49">
        <f>_xlfn.IFNA(VLOOKUP($I778,'ประกาศราคาZ-Makro'!$A:$K,11,FALSE),0)</f>
        <v>0</v>
      </c>
      <c r="AR778" s="47">
        <v>38</v>
      </c>
      <c r="AS778" s="36">
        <v>46.25</v>
      </c>
      <c r="AT778" s="50">
        <f t="shared" si="1912"/>
        <v>8.25</v>
      </c>
      <c r="AU778" s="49">
        <f>_xlfn.IFNA(VLOOKUP($I778,'ประกาศราคาZ-Makro'!$A:$L,12,FALSE),0)</f>
        <v>0</v>
      </c>
      <c r="AV778" s="47">
        <v>0</v>
      </c>
      <c r="AW778" s="36">
        <v>0</v>
      </c>
      <c r="AX778" s="50">
        <f t="shared" si="1926"/>
        <v>0</v>
      </c>
      <c r="AY778" s="49">
        <f>_xlfn.IFNA(VLOOKUP($I778,'ประกาศราคาZ-Makro'!$A:$M,13,FALSE),0)</f>
        <v>0</v>
      </c>
      <c r="AZ778" s="47">
        <v>0</v>
      </c>
      <c r="BA778" s="36">
        <v>0</v>
      </c>
      <c r="BB778" s="50">
        <f t="shared" si="1927"/>
        <v>0</v>
      </c>
      <c r="BC778" s="76"/>
      <c r="BD778" s="2"/>
    </row>
    <row r="779" spans="1:56" x14ac:dyDescent="0.4">
      <c r="A779" s="2" t="s">
        <v>1038</v>
      </c>
      <c r="B779" s="2" t="s">
        <v>1035</v>
      </c>
      <c r="C779" s="2" t="s">
        <v>1037</v>
      </c>
      <c r="D779" s="2" t="s">
        <v>1044</v>
      </c>
      <c r="E779" s="111" t="s">
        <v>1959</v>
      </c>
      <c r="F779" s="112"/>
      <c r="G779" s="113" t="s">
        <v>1960</v>
      </c>
      <c r="H779" s="114" t="s">
        <v>43</v>
      </c>
      <c r="I779" s="58"/>
      <c r="J779" s="57">
        <v>0</v>
      </c>
      <c r="K779" s="49">
        <f>_xlfn.IFNA(VLOOKUP($I779,'ประกาศราคาZ-Makro'!$A:$K,4,FALSE),0)</f>
        <v>0</v>
      </c>
      <c r="L779" s="47">
        <v>182</v>
      </c>
      <c r="M779" s="36">
        <v>183</v>
      </c>
      <c r="N779" s="50">
        <f t="shared" ref="N779" si="1928">IFERROR(IF(M779=0,0,M779-L779),0)</f>
        <v>1</v>
      </c>
      <c r="O779" s="49">
        <f>_xlfn.IFNA(VLOOKUP($I779,'ประกาศราคาZ-Makro'!$A:$K,5,FALSE),0)</f>
        <v>0</v>
      </c>
      <c r="P779" s="47">
        <v>0</v>
      </c>
      <c r="Q779" s="36">
        <v>0</v>
      </c>
      <c r="R779" s="50">
        <f t="shared" ref="R779" si="1929">IFERROR(IF(Q779=0,0,Q779-P779),0)</f>
        <v>0</v>
      </c>
      <c r="S779" s="49">
        <f>_xlfn.IFNA(VLOOKUP($I779,'ประกาศราคาZ-Makro'!$A:$K,6,FALSE),0)</f>
        <v>0</v>
      </c>
      <c r="T779" s="47">
        <v>0</v>
      </c>
      <c r="U779" s="36">
        <v>0</v>
      </c>
      <c r="V779" s="50">
        <f t="shared" ref="V779" si="1930">IFERROR(IF(U779=0,0,U779-T779),0)</f>
        <v>0</v>
      </c>
      <c r="W779" s="49">
        <f>_xlfn.IFNA(VLOOKUP($I779,'ประกาศราคาZ-Makro'!$A:$K,7,FALSE),0)</f>
        <v>0</v>
      </c>
      <c r="X779" s="47">
        <v>0</v>
      </c>
      <c r="Y779" s="36">
        <v>0</v>
      </c>
      <c r="Z779" s="50">
        <f t="shared" ref="Z779" si="1931">IFERROR(IF(Y779=0,0,Y779-X779),0)</f>
        <v>0</v>
      </c>
      <c r="AA779" s="49">
        <f>_xlfn.IFNA(VLOOKUP($I779,'ประกาศราคาZ-Makro'!$A:$K,8,FALSE),0)</f>
        <v>0</v>
      </c>
      <c r="AB779" s="47">
        <v>0</v>
      </c>
      <c r="AC779" s="36">
        <v>0</v>
      </c>
      <c r="AD779" s="50">
        <f t="shared" ref="AD779" si="1932">IFERROR(IF(AC779=0,0,AC779-AB779),0)</f>
        <v>0</v>
      </c>
      <c r="AE779" s="49">
        <f>_xlfn.IFNA(VLOOKUP($I779,'ประกาศราคาZ-Makro'!$A:$K,9,FALSE),0)</f>
        <v>0</v>
      </c>
      <c r="AF779" s="47">
        <v>0</v>
      </c>
      <c r="AG779" s="36">
        <v>0</v>
      </c>
      <c r="AH779" s="50">
        <f t="shared" ref="AH779" si="1933">IFERROR(IF(AG779=0,0,AG779-AF779),0)</f>
        <v>0</v>
      </c>
      <c r="AI779" s="49">
        <f>_xlfn.IFNA(VLOOKUP($I779,'ประกาศราคาZ-Makro'!$A:$K,9,FALSE),0)</f>
        <v>0</v>
      </c>
      <c r="AJ779" s="47"/>
      <c r="AK779" s="36"/>
      <c r="AL779" s="50">
        <f t="shared" ref="AL779" si="1934">IFERROR(IF(AK779=0,0,AK779-AJ779),0)</f>
        <v>0</v>
      </c>
      <c r="AM779" s="49">
        <f>_xlfn.IFNA(VLOOKUP($I779,'ประกาศราคาZ-Makro'!$A:$K,10,FALSE),0)</f>
        <v>0</v>
      </c>
      <c r="AN779" s="47">
        <v>0</v>
      </c>
      <c r="AO779" s="36">
        <v>0</v>
      </c>
      <c r="AP779" s="72">
        <f t="shared" ref="AP779:AP780" si="1935">IFERROR(IF(AO779=0,0,AO779-AN779),0)</f>
        <v>0</v>
      </c>
      <c r="AQ779" s="49">
        <f>_xlfn.IFNA(VLOOKUP($I779,'ประกาศราคาZ-Makro'!$A:$K,11,FALSE),0)</f>
        <v>0</v>
      </c>
      <c r="AR779" s="47">
        <v>0</v>
      </c>
      <c r="AS779" s="36">
        <v>0</v>
      </c>
      <c r="AT779" s="50">
        <f t="shared" ref="AT779" si="1936">IFERROR(IF(AS779=0,0,AS779-AR779),0)</f>
        <v>0</v>
      </c>
      <c r="AU779" s="49">
        <f>_xlfn.IFNA(VLOOKUP($I779,'ประกาศราคาZ-Makro'!$A:$L,12,FALSE),0)</f>
        <v>0</v>
      </c>
      <c r="AV779" s="47">
        <v>0</v>
      </c>
      <c r="AW779" s="36">
        <v>0</v>
      </c>
      <c r="AX779" s="50">
        <f t="shared" ref="AX779:AX780" si="1937">IFERROR(IF(AW779=0,0,AW779-AV779),0)</f>
        <v>0</v>
      </c>
      <c r="AY779" s="49">
        <f>_xlfn.IFNA(VLOOKUP($I779,'ประกาศราคาZ-Makro'!$A:$M,13,FALSE),0)</f>
        <v>0</v>
      </c>
      <c r="AZ779" s="47">
        <v>0</v>
      </c>
      <c r="BA779" s="36">
        <v>0</v>
      </c>
      <c r="BB779" s="50">
        <f t="shared" ref="BB779:BB780" si="1938">IFERROR(IF(BA779=0,0,BA779-AZ779),0)</f>
        <v>0</v>
      </c>
      <c r="BC779" s="76"/>
      <c r="BD779" s="2"/>
    </row>
    <row r="780" spans="1:56" x14ac:dyDescent="0.4">
      <c r="A780" s="2" t="s">
        <v>1038</v>
      </c>
      <c r="B780" s="2" t="s">
        <v>1035</v>
      </c>
      <c r="C780" s="2" t="s">
        <v>1037</v>
      </c>
      <c r="D780" s="2" t="s">
        <v>1040</v>
      </c>
      <c r="E780" s="111" t="s">
        <v>2013</v>
      </c>
      <c r="F780" s="112" t="s">
        <v>51</v>
      </c>
      <c r="G780" s="113" t="s">
        <v>2002</v>
      </c>
      <c r="H780" s="114" t="s">
        <v>43</v>
      </c>
      <c r="I780" s="35"/>
      <c r="J780" s="56">
        <v>0</v>
      </c>
      <c r="K780" s="49">
        <f>_xlfn.IFNA(VLOOKUP($I780,'ประกาศราคาZ-Makro'!$A:$K,4,FALSE),0)</f>
        <v>0</v>
      </c>
      <c r="L780" s="47">
        <v>185</v>
      </c>
      <c r="M780" s="36">
        <v>186</v>
      </c>
      <c r="N780" s="50">
        <f>IFERROR(IF(M780=0,0,M780-L780),0)</f>
        <v>1</v>
      </c>
      <c r="O780" s="49">
        <f>_xlfn.IFNA(VLOOKUP($I780,'ประกาศราคาZ-Makro'!$A:$K,5,FALSE),0)</f>
        <v>0</v>
      </c>
      <c r="P780" s="47">
        <v>0</v>
      </c>
      <c r="Q780" s="36">
        <v>0</v>
      </c>
      <c r="R780" s="50">
        <f>IFERROR(IF(Q780=0,0,Q780-P780),0)</f>
        <v>0</v>
      </c>
      <c r="S780" s="49">
        <f>_xlfn.IFNA(VLOOKUP($I780,'ประกาศราคาZ-Makro'!$A:$K,6,FALSE),0)</f>
        <v>0</v>
      </c>
      <c r="T780" s="47">
        <v>0</v>
      </c>
      <c r="U780" s="36">
        <v>0</v>
      </c>
      <c r="V780" s="50">
        <f>IFERROR(IF(U780=0,0,U780-T780),0)</f>
        <v>0</v>
      </c>
      <c r="W780" s="49">
        <f>_xlfn.IFNA(VLOOKUP($I780,'ประกาศราคาZ-Makro'!$A:$K,7,FALSE),0)</f>
        <v>0</v>
      </c>
      <c r="X780" s="47">
        <v>0</v>
      </c>
      <c r="Y780" s="36">
        <v>0</v>
      </c>
      <c r="Z780" s="50">
        <f>IFERROR(IF(Y780=0,0,Y780-X780),0)</f>
        <v>0</v>
      </c>
      <c r="AA780" s="49">
        <f>_xlfn.IFNA(VLOOKUP($I780,'ประกาศราคาZ-Makro'!$A:$K,8,FALSE),0)</f>
        <v>0</v>
      </c>
      <c r="AB780" s="47">
        <v>0</v>
      </c>
      <c r="AC780" s="36">
        <v>0</v>
      </c>
      <c r="AD780" s="50">
        <f t="shared" ref="AD780:AD787" si="1939">IFERROR(IF(AC780=0,0,AC780-AB780),0)</f>
        <v>0</v>
      </c>
      <c r="AE780" s="49">
        <f>_xlfn.IFNA(VLOOKUP($I780,'ประกาศราคาZ-Makro'!$A:$K,9,FALSE),0)</f>
        <v>0</v>
      </c>
      <c r="AF780" s="47">
        <v>0</v>
      </c>
      <c r="AG780" s="36">
        <v>0</v>
      </c>
      <c r="AH780" s="50">
        <f>IFERROR(IF(AG780=0,0,AG780-AF780),0)</f>
        <v>0</v>
      </c>
      <c r="AI780" s="49">
        <f>_xlfn.IFNA(VLOOKUP($I780,'ประกาศราคาZ-Makro'!$A:$K,9,FALSE),0)</f>
        <v>0</v>
      </c>
      <c r="AJ780" s="47"/>
      <c r="AK780" s="36"/>
      <c r="AL780" s="50">
        <f t="shared" ref="AL780:AL787" si="1940">IFERROR(IF(AK780=0,0,AK780-AJ780),0)</f>
        <v>0</v>
      </c>
      <c r="AM780" s="49">
        <f>_xlfn.IFNA(VLOOKUP($I780,'ประกาศราคาZ-Makro'!$A:$K,10,FALSE),0)</f>
        <v>0</v>
      </c>
      <c r="AN780" s="47">
        <v>133</v>
      </c>
      <c r="AO780" s="36">
        <v>186</v>
      </c>
      <c r="AP780" s="72">
        <f t="shared" si="1935"/>
        <v>53</v>
      </c>
      <c r="AQ780" s="49">
        <f>_xlfn.IFNA(VLOOKUP($I780,'ประกาศราคาZ-Makro'!$A:$K,11,FALSE),0)</f>
        <v>0</v>
      </c>
      <c r="AR780" s="47">
        <v>155</v>
      </c>
      <c r="AS780" s="36">
        <v>186</v>
      </c>
      <c r="AT780" s="50">
        <f>IFERROR(IF(AS780=0,0,AS780-AR780),0)</f>
        <v>31</v>
      </c>
      <c r="AU780" s="49">
        <f>_xlfn.IFNA(VLOOKUP($I780,'ประกาศราคาZ-Makro'!$A:$L,12,FALSE),0)</f>
        <v>0</v>
      </c>
      <c r="AV780" s="47">
        <v>0</v>
      </c>
      <c r="AW780" s="36">
        <v>0</v>
      </c>
      <c r="AX780" s="50">
        <f t="shared" si="1937"/>
        <v>0</v>
      </c>
      <c r="AY780" s="49">
        <f>_xlfn.IFNA(VLOOKUP($I780,'ประกาศราคาZ-Makro'!$A:$M,13,FALSE),0)</f>
        <v>0</v>
      </c>
      <c r="AZ780" s="47">
        <v>0</v>
      </c>
      <c r="BA780" s="36">
        <v>0</v>
      </c>
      <c r="BB780" s="50">
        <f t="shared" si="1938"/>
        <v>0</v>
      </c>
      <c r="BC780" s="76"/>
      <c r="BD780" s="2"/>
    </row>
    <row r="781" spans="1:56" x14ac:dyDescent="0.4">
      <c r="A781" s="2" t="s">
        <v>1038</v>
      </c>
      <c r="B781" s="2" t="s">
        <v>1035</v>
      </c>
      <c r="C781" s="2" t="s">
        <v>1037</v>
      </c>
      <c r="D781" s="2" t="s">
        <v>1040</v>
      </c>
      <c r="E781" s="111" t="s">
        <v>1639</v>
      </c>
      <c r="F781" s="112" t="s">
        <v>51</v>
      </c>
      <c r="G781" s="113" t="s">
        <v>1640</v>
      </c>
      <c r="H781" s="114" t="s">
        <v>1417</v>
      </c>
      <c r="I781" s="35"/>
      <c r="J781" s="56">
        <v>0</v>
      </c>
      <c r="K781" s="49">
        <f>_xlfn.IFNA(VLOOKUP($I781,'ประกาศราคาZ-Makro'!$A:$K,4,FALSE),0)</f>
        <v>0</v>
      </c>
      <c r="L781" s="47">
        <v>208</v>
      </c>
      <c r="M781" s="36">
        <v>210</v>
      </c>
      <c r="N781" s="50">
        <f>IFERROR(IF(M781=0,0,M781-L781),0)</f>
        <v>2</v>
      </c>
      <c r="O781" s="49">
        <f>_xlfn.IFNA(VLOOKUP($I781,'ประกาศราคาZ-Makro'!$A:$K,5,FALSE),0)</f>
        <v>0</v>
      </c>
      <c r="P781" s="47">
        <v>0</v>
      </c>
      <c r="Q781" s="36">
        <v>0</v>
      </c>
      <c r="R781" s="50">
        <f>IFERROR(IF(Q781=0,0,Q781-P781),0)</f>
        <v>0</v>
      </c>
      <c r="S781" s="49">
        <f>_xlfn.IFNA(VLOOKUP($I781,'ประกาศราคาZ-Makro'!$A:$K,6,FALSE),0)</f>
        <v>0</v>
      </c>
      <c r="T781" s="47">
        <v>208</v>
      </c>
      <c r="U781" s="36">
        <v>210</v>
      </c>
      <c r="V781" s="50">
        <f>IFERROR(IF(U781=0,0,U781-T781),0)</f>
        <v>2</v>
      </c>
      <c r="W781" s="49">
        <f>_xlfn.IFNA(VLOOKUP($I781,'ประกาศราคาZ-Makro'!$A:$K,7,FALSE),0)</f>
        <v>0</v>
      </c>
      <c r="X781" s="47">
        <v>0</v>
      </c>
      <c r="Y781" s="36">
        <v>0</v>
      </c>
      <c r="Z781" s="50">
        <f>IFERROR(IF(Y781=0,0,Y781-X781),0)</f>
        <v>0</v>
      </c>
      <c r="AA781" s="49">
        <f>_xlfn.IFNA(VLOOKUP($I781,'ประกาศราคาZ-Makro'!$A:$K,8,FALSE),0)</f>
        <v>0</v>
      </c>
      <c r="AB781" s="47">
        <v>0</v>
      </c>
      <c r="AC781" s="36">
        <v>0</v>
      </c>
      <c r="AD781" s="50">
        <f t="shared" si="1939"/>
        <v>0</v>
      </c>
      <c r="AE781" s="49">
        <f>_xlfn.IFNA(VLOOKUP($I781,'ประกาศราคาZ-Makro'!$A:$K,9,FALSE),0)</f>
        <v>0</v>
      </c>
      <c r="AF781" s="47">
        <v>0</v>
      </c>
      <c r="AG781" s="36">
        <v>0</v>
      </c>
      <c r="AH781" s="50">
        <f>IFERROR(IF(AG781=0,0,AG781-AF781),0)</f>
        <v>0</v>
      </c>
      <c r="AI781" s="49">
        <f>_xlfn.IFNA(VLOOKUP($I781,'ประกาศราคาZ-Makro'!$A:$K,9,FALSE),0)</f>
        <v>0</v>
      </c>
      <c r="AJ781" s="47"/>
      <c r="AK781" s="36"/>
      <c r="AL781" s="50">
        <f t="shared" si="1940"/>
        <v>0</v>
      </c>
      <c r="AM781" s="49">
        <f>_xlfn.IFNA(VLOOKUP($I781,'ประกาศราคาZ-Makro'!$A:$K,10,FALSE),0)</f>
        <v>0</v>
      </c>
      <c r="AN781" s="47">
        <v>0</v>
      </c>
      <c r="AO781" s="36">
        <v>0</v>
      </c>
      <c r="AP781" s="72">
        <f>IFERROR(IF(AO781=0,0,AO781-AN781),0)</f>
        <v>0</v>
      </c>
      <c r="AQ781" s="49">
        <f>_xlfn.IFNA(VLOOKUP($I781,'ประกาศราคาZ-Makro'!$A:$K,11,FALSE),0)</f>
        <v>0</v>
      </c>
      <c r="AR781" s="47">
        <v>0</v>
      </c>
      <c r="AS781" s="36">
        <v>0</v>
      </c>
      <c r="AT781" s="50">
        <f>IFERROR(IF(AS781=0,0,AS781-AR781),0)</f>
        <v>0</v>
      </c>
      <c r="AU781" s="49">
        <f>_xlfn.IFNA(VLOOKUP($I781,'ประกาศราคาZ-Makro'!$A:$L,12,FALSE),0)</f>
        <v>0</v>
      </c>
      <c r="AV781" s="47">
        <v>0</v>
      </c>
      <c r="AW781" s="36">
        <v>0</v>
      </c>
      <c r="AX781" s="50">
        <f>IFERROR(IF(AW781=0,0,AW781-AV781),0)</f>
        <v>0</v>
      </c>
      <c r="AY781" s="49">
        <f>_xlfn.IFNA(VLOOKUP($I781,'ประกาศราคาZ-Makro'!$A:$M,13,FALSE),0)</f>
        <v>0</v>
      </c>
      <c r="AZ781" s="47">
        <v>0</v>
      </c>
      <c r="BA781" s="36">
        <v>0</v>
      </c>
      <c r="BB781" s="50">
        <f>IFERROR(IF(BA781=0,0,BA781-AZ781),0)</f>
        <v>0</v>
      </c>
      <c r="BC781" s="76"/>
      <c r="BD781" s="2"/>
    </row>
    <row r="782" spans="1:56" x14ac:dyDescent="0.4">
      <c r="A782" s="2" t="s">
        <v>1038</v>
      </c>
      <c r="B782" s="2" t="s">
        <v>1035</v>
      </c>
      <c r="C782" s="2" t="s">
        <v>1037</v>
      </c>
      <c r="D782" s="2" t="s">
        <v>1040</v>
      </c>
      <c r="E782" s="111" t="s">
        <v>1684</v>
      </c>
      <c r="F782" s="112"/>
      <c r="G782" s="113" t="s">
        <v>1683</v>
      </c>
      <c r="H782" s="114" t="s">
        <v>43</v>
      </c>
      <c r="I782" s="35"/>
      <c r="J782" s="56">
        <v>0</v>
      </c>
      <c r="K782" s="49">
        <f>_xlfn.IFNA(VLOOKUP($I782,'ประกาศราคาZ-Makro'!$A:$K,4,FALSE),0)</f>
        <v>0</v>
      </c>
      <c r="L782" s="47">
        <v>208</v>
      </c>
      <c r="M782" s="36">
        <v>210</v>
      </c>
      <c r="N782" s="50">
        <f t="shared" ref="N782" si="1941">IFERROR(IF(M782=0,0,M782-L782),0)</f>
        <v>2</v>
      </c>
      <c r="O782" s="49">
        <f>_xlfn.IFNA(VLOOKUP($I782,'ประกาศราคาZ-Makro'!$A:$K,5,FALSE),0)</f>
        <v>0</v>
      </c>
      <c r="P782" s="47">
        <v>0</v>
      </c>
      <c r="Q782" s="36">
        <v>0</v>
      </c>
      <c r="R782" s="50">
        <f t="shared" ref="R782" si="1942">IFERROR(IF(Q782=0,0,Q782-P782),0)</f>
        <v>0</v>
      </c>
      <c r="S782" s="49">
        <f>_xlfn.IFNA(VLOOKUP($I782,'ประกาศราคาZ-Makro'!$A:$K,6,FALSE),0)</f>
        <v>0</v>
      </c>
      <c r="T782" s="47">
        <v>0</v>
      </c>
      <c r="U782" s="36">
        <v>0</v>
      </c>
      <c r="V782" s="50">
        <f t="shared" ref="V782" si="1943">IFERROR(IF(U782=0,0,U782-T782),0)</f>
        <v>0</v>
      </c>
      <c r="W782" s="49">
        <f>_xlfn.IFNA(VLOOKUP($I782,'ประกาศราคาZ-Makro'!$A:$K,7,FALSE),0)</f>
        <v>0</v>
      </c>
      <c r="X782" s="47">
        <v>0</v>
      </c>
      <c r="Y782" s="36">
        <v>0</v>
      </c>
      <c r="Z782" s="50">
        <f t="shared" ref="Z782" si="1944">IFERROR(IF(Y782=0,0,Y782-X782),0)</f>
        <v>0</v>
      </c>
      <c r="AA782" s="49">
        <f>_xlfn.IFNA(VLOOKUP($I782,'ประกาศราคาZ-Makro'!$A:$K,8,FALSE),0)</f>
        <v>0</v>
      </c>
      <c r="AB782" s="47">
        <v>0</v>
      </c>
      <c r="AC782" s="36">
        <v>0</v>
      </c>
      <c r="AD782" s="50">
        <f t="shared" si="1939"/>
        <v>0</v>
      </c>
      <c r="AE782" s="49">
        <f>_xlfn.IFNA(VLOOKUP($I782,'ประกาศราคาZ-Makro'!$A:$K,9,FALSE),0)</f>
        <v>0</v>
      </c>
      <c r="AF782" s="47">
        <v>0</v>
      </c>
      <c r="AG782" s="36">
        <v>0</v>
      </c>
      <c r="AH782" s="50">
        <f t="shared" ref="AH782" si="1945">IFERROR(IF(AG782=0,0,AG782-AF782),0)</f>
        <v>0</v>
      </c>
      <c r="AI782" s="49">
        <f>_xlfn.IFNA(VLOOKUP($I782,'ประกาศราคาZ-Makro'!$A:$K,9,FALSE),0)</f>
        <v>0</v>
      </c>
      <c r="AJ782" s="47"/>
      <c r="AK782" s="36"/>
      <c r="AL782" s="50">
        <f t="shared" si="1940"/>
        <v>0</v>
      </c>
      <c r="AM782" s="49">
        <f>_xlfn.IFNA(VLOOKUP($I782,'ประกาศราคาZ-Makro'!$A:$K,10,FALSE),0)</f>
        <v>0</v>
      </c>
      <c r="AN782" s="47">
        <v>208</v>
      </c>
      <c r="AO782" s="36">
        <v>210</v>
      </c>
      <c r="AP782" s="72">
        <f>IFERROR(IF(AO782=0,0,AO782-AN782),0)</f>
        <v>2</v>
      </c>
      <c r="AQ782" s="49">
        <f>_xlfn.IFNA(VLOOKUP($I782,'ประกาศราคาZ-Makro'!$A:$K,11,FALSE),0)</f>
        <v>0</v>
      </c>
      <c r="AR782" s="47">
        <v>0</v>
      </c>
      <c r="AS782" s="36">
        <v>0</v>
      </c>
      <c r="AT782" s="50">
        <f t="shared" ref="AT782" si="1946">IFERROR(IF(AS782=0,0,AS782-AR782),0)</f>
        <v>0</v>
      </c>
      <c r="AU782" s="49">
        <f>_xlfn.IFNA(VLOOKUP($I782,'ประกาศราคาZ-Makro'!$A:$L,12,FALSE),0)</f>
        <v>0</v>
      </c>
      <c r="AV782" s="47">
        <v>0</v>
      </c>
      <c r="AW782" s="36">
        <v>0</v>
      </c>
      <c r="AX782" s="50">
        <f>IFERROR(IF(AW782=0,0,AW782-AV782),0)</f>
        <v>0</v>
      </c>
      <c r="AY782" s="49">
        <f>_xlfn.IFNA(VLOOKUP($I782,'ประกาศราคาZ-Makro'!$A:$M,13,FALSE),0)</f>
        <v>0</v>
      </c>
      <c r="AZ782" s="47">
        <v>0</v>
      </c>
      <c r="BA782" s="36">
        <v>0</v>
      </c>
      <c r="BB782" s="50">
        <f>IFERROR(IF(BA782=0,0,BA782-AZ782),0)</f>
        <v>0</v>
      </c>
      <c r="BC782" s="76"/>
      <c r="BD782" s="2"/>
    </row>
    <row r="783" spans="1:56" x14ac:dyDescent="0.4">
      <c r="A783" s="2" t="s">
        <v>1038</v>
      </c>
      <c r="B783" s="2" t="s">
        <v>1035</v>
      </c>
      <c r="C783" s="2" t="s">
        <v>1037</v>
      </c>
      <c r="D783" s="2" t="s">
        <v>1040</v>
      </c>
      <c r="E783" s="111" t="s">
        <v>1710</v>
      </c>
      <c r="F783" s="112"/>
      <c r="G783" s="113" t="s">
        <v>1712</v>
      </c>
      <c r="H783" s="114" t="s">
        <v>1695</v>
      </c>
      <c r="I783" s="35"/>
      <c r="J783" s="56">
        <v>0</v>
      </c>
      <c r="K783" s="49">
        <f>_xlfn.IFNA(VLOOKUP($I783,'ประกาศราคาZ-Makro'!$A:$K,4,FALSE),0)</f>
        <v>0</v>
      </c>
      <c r="L783" s="47">
        <v>210</v>
      </c>
      <c r="M783" s="36">
        <v>212</v>
      </c>
      <c r="N783" s="50">
        <f>IFERROR(IF(M783=0,0,M783-L783),0)</f>
        <v>2</v>
      </c>
      <c r="O783" s="49">
        <f>_xlfn.IFNA(VLOOKUP($I783,'ประกาศราคาZ-Makro'!$A:$K,5,FALSE),0)</f>
        <v>0</v>
      </c>
      <c r="P783" s="47">
        <v>210</v>
      </c>
      <c r="Q783" s="36">
        <v>212</v>
      </c>
      <c r="R783" s="50">
        <f>IFERROR(IF(Q783=0,0,Q783-P783),0)</f>
        <v>2</v>
      </c>
      <c r="S783" s="49">
        <f>_xlfn.IFNA(VLOOKUP($I783,'ประกาศราคาZ-Makro'!$A:$K,6,FALSE),0)</f>
        <v>0</v>
      </c>
      <c r="T783" s="47">
        <v>0</v>
      </c>
      <c r="U783" s="36">
        <v>0</v>
      </c>
      <c r="V783" s="50">
        <f>IFERROR(IF(U783=0,0,U783-T783),0)</f>
        <v>0</v>
      </c>
      <c r="W783" s="49">
        <f>_xlfn.IFNA(VLOOKUP($I783,'ประกาศราคาZ-Makro'!$A:$K,7,FALSE),0)</f>
        <v>0</v>
      </c>
      <c r="X783" s="47">
        <v>0</v>
      </c>
      <c r="Y783" s="36">
        <v>0</v>
      </c>
      <c r="Z783" s="50">
        <f>IFERROR(IF(Y783=0,0,Y783-X783),0)</f>
        <v>0</v>
      </c>
      <c r="AA783" s="49">
        <f>_xlfn.IFNA(VLOOKUP($I783,'ประกาศราคาZ-Makro'!$A:$K,8,FALSE),0)</f>
        <v>0</v>
      </c>
      <c r="AB783" s="47">
        <v>0</v>
      </c>
      <c r="AC783" s="36">
        <v>0</v>
      </c>
      <c r="AD783" s="50">
        <f t="shared" si="1939"/>
        <v>0</v>
      </c>
      <c r="AE783" s="49">
        <f>_xlfn.IFNA(VLOOKUP($I783,'ประกาศราคาZ-Makro'!$A:$K,9,FALSE),0)</f>
        <v>0</v>
      </c>
      <c r="AF783" s="47">
        <v>0</v>
      </c>
      <c r="AG783" s="36">
        <v>0</v>
      </c>
      <c r="AH783" s="50">
        <f>IFERROR(IF(AG783=0,0,AG783-AF783),0)</f>
        <v>0</v>
      </c>
      <c r="AI783" s="49">
        <f>_xlfn.IFNA(VLOOKUP($I783,'ประกาศราคาZ-Makro'!$A:$K,9,FALSE),0)</f>
        <v>0</v>
      </c>
      <c r="AJ783" s="47"/>
      <c r="AK783" s="36"/>
      <c r="AL783" s="50">
        <f t="shared" si="1940"/>
        <v>0</v>
      </c>
      <c r="AM783" s="49">
        <f>_xlfn.IFNA(VLOOKUP($I783,'ประกาศราคาZ-Makro'!$A:$K,10,FALSE),0)</f>
        <v>0</v>
      </c>
      <c r="AN783" s="47">
        <v>0</v>
      </c>
      <c r="AO783" s="36">
        <v>0</v>
      </c>
      <c r="AP783" s="72">
        <f>IFERROR(IF(AO783=0,0,AO783-AN783),0)</f>
        <v>0</v>
      </c>
      <c r="AQ783" s="49">
        <f>_xlfn.IFNA(VLOOKUP($I783,'ประกาศราคาZ-Makro'!$A:$K,11,FALSE),0)</f>
        <v>0</v>
      </c>
      <c r="AR783" s="47">
        <v>0</v>
      </c>
      <c r="AS783" s="36">
        <v>0</v>
      </c>
      <c r="AT783" s="50">
        <f>IFERROR(IF(AS783=0,0,AS783-AR783),0)</f>
        <v>0</v>
      </c>
      <c r="AU783" s="49">
        <f>_xlfn.IFNA(VLOOKUP($I783,'ประกาศราคาZ-Makro'!$A:$L,12,FALSE),0)</f>
        <v>0</v>
      </c>
      <c r="AV783" s="47">
        <v>210</v>
      </c>
      <c r="AW783" s="36">
        <v>212</v>
      </c>
      <c r="AX783" s="50">
        <f>IFERROR(IF(AW783=0,0,AW783-AV783),0)</f>
        <v>2</v>
      </c>
      <c r="AY783" s="49">
        <f>_xlfn.IFNA(VLOOKUP($I783,'ประกาศราคาZ-Makro'!$A:$M,13,FALSE),0)</f>
        <v>0</v>
      </c>
      <c r="AZ783" s="47">
        <v>210</v>
      </c>
      <c r="BA783" s="36">
        <v>212</v>
      </c>
      <c r="BB783" s="50">
        <f>IFERROR(IF(BA783=0,0,BA783-AZ783),0)</f>
        <v>2</v>
      </c>
      <c r="BC783" s="76"/>
      <c r="BD783" s="2"/>
    </row>
    <row r="784" spans="1:56" x14ac:dyDescent="0.4">
      <c r="A784" s="2" t="s">
        <v>1038</v>
      </c>
      <c r="B784" s="2" t="s">
        <v>1035</v>
      </c>
      <c r="C784" s="2" t="s">
        <v>1037</v>
      </c>
      <c r="D784" s="2" t="s">
        <v>1040</v>
      </c>
      <c r="E784" s="111" t="s">
        <v>1848</v>
      </c>
      <c r="F784" s="112"/>
      <c r="G784" s="113" t="s">
        <v>1849</v>
      </c>
      <c r="H784" s="114" t="s">
        <v>1695</v>
      </c>
      <c r="I784" s="35"/>
      <c r="J784" s="56">
        <v>0</v>
      </c>
      <c r="K784" s="49">
        <f>_xlfn.IFNA(VLOOKUP($I784,'ประกาศราคาZ-Makro'!$A:$K,4,FALSE),0)</f>
        <v>0</v>
      </c>
      <c r="L784" s="47">
        <v>105.5</v>
      </c>
      <c r="M784" s="36">
        <v>106.5</v>
      </c>
      <c r="N784" s="50">
        <f>IFERROR(IF(M784=0,0,M784-L784),0)</f>
        <v>1</v>
      </c>
      <c r="O784" s="49">
        <f>_xlfn.IFNA(VLOOKUP($I784,'ประกาศราคาZ-Makro'!$A:$K,5,FALSE),0)</f>
        <v>0</v>
      </c>
      <c r="P784" s="47">
        <v>105.5</v>
      </c>
      <c r="Q784" s="36">
        <v>106.5</v>
      </c>
      <c r="R784" s="50">
        <f>IFERROR(IF(Q784=0,0,Q784-P784),0)</f>
        <v>1</v>
      </c>
      <c r="S784" s="49">
        <f>_xlfn.IFNA(VLOOKUP($I784,'ประกาศราคาZ-Makro'!$A:$K,6,FALSE),0)</f>
        <v>0</v>
      </c>
      <c r="T784" s="47">
        <v>0</v>
      </c>
      <c r="U784" s="36">
        <v>0</v>
      </c>
      <c r="V784" s="50">
        <f>IFERROR(IF(U784=0,0,U784-T784),0)</f>
        <v>0</v>
      </c>
      <c r="W784" s="49">
        <f>_xlfn.IFNA(VLOOKUP($I784,'ประกาศราคาZ-Makro'!$A:$K,7,FALSE),0)</f>
        <v>0</v>
      </c>
      <c r="X784" s="47">
        <v>0</v>
      </c>
      <c r="Y784" s="36">
        <v>0</v>
      </c>
      <c r="Z784" s="50">
        <f>IFERROR(IF(Y784=0,0,Y784-X784),0)</f>
        <v>0</v>
      </c>
      <c r="AA784" s="49">
        <f>_xlfn.IFNA(VLOOKUP($I784,'ประกาศราคาZ-Makro'!$A:$K,8,FALSE),0)</f>
        <v>0</v>
      </c>
      <c r="AB784" s="47">
        <v>0</v>
      </c>
      <c r="AC784" s="36">
        <v>0</v>
      </c>
      <c r="AD784" s="50">
        <f t="shared" si="1939"/>
        <v>0</v>
      </c>
      <c r="AE784" s="49">
        <f>_xlfn.IFNA(VLOOKUP($I784,'ประกาศราคาZ-Makro'!$A:$K,9,FALSE),0)</f>
        <v>0</v>
      </c>
      <c r="AF784" s="47">
        <v>0</v>
      </c>
      <c r="AG784" s="36">
        <v>0</v>
      </c>
      <c r="AH784" s="50">
        <f>IFERROR(IF(AG784=0,0,AG784-AF784),0)</f>
        <v>0</v>
      </c>
      <c r="AI784" s="49">
        <f>_xlfn.IFNA(VLOOKUP($I784,'ประกาศราคาZ-Makro'!$A:$K,9,FALSE),0)</f>
        <v>0</v>
      </c>
      <c r="AJ784" s="47"/>
      <c r="AK784" s="36"/>
      <c r="AL784" s="50">
        <f t="shared" si="1940"/>
        <v>0</v>
      </c>
      <c r="AM784" s="49">
        <f>_xlfn.IFNA(VLOOKUP($I784,'ประกาศราคาZ-Makro'!$A:$K,10,FALSE),0)</f>
        <v>0</v>
      </c>
      <c r="AN784" s="47">
        <v>0</v>
      </c>
      <c r="AO784" s="36">
        <v>0</v>
      </c>
      <c r="AP784" s="72">
        <f>IFERROR(IF(AO784=0,0,AO784-AN784),0)</f>
        <v>0</v>
      </c>
      <c r="AQ784" s="49">
        <f>_xlfn.IFNA(VLOOKUP($I784,'ประกาศราคาZ-Makro'!$A:$K,11,FALSE),0)</f>
        <v>0</v>
      </c>
      <c r="AR784" s="47">
        <v>0</v>
      </c>
      <c r="AS784" s="36">
        <v>0</v>
      </c>
      <c r="AT784" s="50">
        <f>IFERROR(IF(AS784=0,0,AS784-AR784),0)</f>
        <v>0</v>
      </c>
      <c r="AU784" s="49">
        <f>_xlfn.IFNA(VLOOKUP($I784,'ประกาศราคาZ-Makro'!$A:$L,12,FALSE),0)</f>
        <v>0</v>
      </c>
      <c r="AV784" s="47">
        <v>0</v>
      </c>
      <c r="AW784" s="36">
        <v>0</v>
      </c>
      <c r="AX784" s="50">
        <f>IFERROR(IF(AW784=0,0,AW784-AV784),0)</f>
        <v>0</v>
      </c>
      <c r="AY784" s="49">
        <f>_xlfn.IFNA(VLOOKUP($I784,'ประกาศราคาZ-Makro'!$A:$M,13,FALSE),0)</f>
        <v>0</v>
      </c>
      <c r="AZ784" s="47">
        <v>0</v>
      </c>
      <c r="BA784" s="36">
        <v>0</v>
      </c>
      <c r="BB784" s="50">
        <f>IFERROR(IF(BA784=0,0,BA784-AZ784),0)</f>
        <v>0</v>
      </c>
      <c r="BC784" s="76"/>
      <c r="BD784" s="2"/>
    </row>
    <row r="785" spans="1:56" x14ac:dyDescent="0.4">
      <c r="A785" s="2" t="s">
        <v>1038</v>
      </c>
      <c r="B785" s="2" t="s">
        <v>1035</v>
      </c>
      <c r="C785" s="2" t="s">
        <v>1037</v>
      </c>
      <c r="D785" s="2" t="s">
        <v>1040</v>
      </c>
      <c r="E785" s="111" t="s">
        <v>1711</v>
      </c>
      <c r="F785" s="112"/>
      <c r="G785" s="113" t="s">
        <v>1713</v>
      </c>
      <c r="H785" s="114" t="s">
        <v>1695</v>
      </c>
      <c r="I785" s="35"/>
      <c r="J785" s="56">
        <v>0</v>
      </c>
      <c r="K785" s="49">
        <f>_xlfn.IFNA(VLOOKUP($I785,'ประกาศราคาZ-Makro'!$A:$K,4,FALSE),0)</f>
        <v>0</v>
      </c>
      <c r="L785" s="47">
        <v>108</v>
      </c>
      <c r="M785" s="36">
        <v>109</v>
      </c>
      <c r="N785" s="50">
        <f>IFERROR(IF(M785=0,0,M785-L785),0)</f>
        <v>1</v>
      </c>
      <c r="O785" s="49">
        <f>_xlfn.IFNA(VLOOKUP($I785,'ประกาศราคาZ-Makro'!$A:$K,5,FALSE),0)</f>
        <v>0</v>
      </c>
      <c r="P785" s="47">
        <v>108</v>
      </c>
      <c r="Q785" s="36">
        <v>109</v>
      </c>
      <c r="R785" s="50">
        <f>IFERROR(IF(Q785=0,0,Q785-P785),0)</f>
        <v>1</v>
      </c>
      <c r="S785" s="49">
        <f>_xlfn.IFNA(VLOOKUP($I785,'ประกาศราคาZ-Makro'!$A:$K,6,FALSE),0)</f>
        <v>0</v>
      </c>
      <c r="T785" s="47">
        <v>0</v>
      </c>
      <c r="U785" s="36">
        <v>0</v>
      </c>
      <c r="V785" s="50">
        <f>IFERROR(IF(U785=0,0,U785-T785),0)</f>
        <v>0</v>
      </c>
      <c r="W785" s="49">
        <f>_xlfn.IFNA(VLOOKUP($I785,'ประกาศราคาZ-Makro'!$A:$K,7,FALSE),0)</f>
        <v>0</v>
      </c>
      <c r="X785" s="47">
        <v>0</v>
      </c>
      <c r="Y785" s="36">
        <v>0</v>
      </c>
      <c r="Z785" s="50">
        <f>IFERROR(IF(Y785=0,0,Y785-X785),0)</f>
        <v>0</v>
      </c>
      <c r="AA785" s="49">
        <f>_xlfn.IFNA(VLOOKUP($I785,'ประกาศราคาZ-Makro'!$A:$K,8,FALSE),0)</f>
        <v>0</v>
      </c>
      <c r="AB785" s="47">
        <v>0</v>
      </c>
      <c r="AC785" s="36">
        <v>0</v>
      </c>
      <c r="AD785" s="50">
        <f t="shared" si="1939"/>
        <v>0</v>
      </c>
      <c r="AE785" s="49">
        <f>_xlfn.IFNA(VLOOKUP($I785,'ประกาศราคาZ-Makro'!$A:$K,9,FALSE),0)</f>
        <v>0</v>
      </c>
      <c r="AF785" s="47">
        <v>0</v>
      </c>
      <c r="AG785" s="36">
        <v>0</v>
      </c>
      <c r="AH785" s="50">
        <f>IFERROR(IF(AG785=0,0,AG785-AF785),0)</f>
        <v>0</v>
      </c>
      <c r="AI785" s="49">
        <f>_xlfn.IFNA(VLOOKUP($I785,'ประกาศราคาZ-Makro'!$A:$K,9,FALSE),0)</f>
        <v>0</v>
      </c>
      <c r="AJ785" s="47"/>
      <c r="AK785" s="36"/>
      <c r="AL785" s="50">
        <f t="shared" si="1940"/>
        <v>0</v>
      </c>
      <c r="AM785" s="49">
        <f>_xlfn.IFNA(VLOOKUP($I785,'ประกาศราคาZ-Makro'!$A:$K,10,FALSE),0)</f>
        <v>0</v>
      </c>
      <c r="AN785" s="47">
        <v>0</v>
      </c>
      <c r="AO785" s="36">
        <v>0</v>
      </c>
      <c r="AP785" s="72">
        <f t="shared" ref="AP785" si="1947">IFERROR(IF(AO785=0,0,AO785-AN785),0)</f>
        <v>0</v>
      </c>
      <c r="AQ785" s="49">
        <f>_xlfn.IFNA(VLOOKUP($I785,'ประกาศราคาZ-Makro'!$A:$K,11,FALSE),0)</f>
        <v>0</v>
      </c>
      <c r="AR785" s="47">
        <v>0</v>
      </c>
      <c r="AS785" s="36">
        <v>0</v>
      </c>
      <c r="AT785" s="50">
        <f>IFERROR(IF(AS785=0,0,AS785-AR785),0)</f>
        <v>0</v>
      </c>
      <c r="AU785" s="49">
        <f>_xlfn.IFNA(VLOOKUP($I785,'ประกาศราคาZ-Makro'!$A:$L,12,FALSE),0)</f>
        <v>0</v>
      </c>
      <c r="AV785" s="47">
        <v>108</v>
      </c>
      <c r="AW785" s="36">
        <v>109</v>
      </c>
      <c r="AX785" s="50">
        <f t="shared" ref="AX785" si="1948">IFERROR(IF(AW785=0,0,AW785-AV785),0)</f>
        <v>1</v>
      </c>
      <c r="AY785" s="49">
        <f>_xlfn.IFNA(VLOOKUP($I785,'ประกาศราคาZ-Makro'!$A:$M,13,FALSE),0)</f>
        <v>0</v>
      </c>
      <c r="AZ785" s="47">
        <v>108</v>
      </c>
      <c r="BA785" s="36">
        <v>109</v>
      </c>
      <c r="BB785" s="50">
        <f t="shared" ref="BB785" si="1949">IFERROR(IF(BA785=0,0,BA785-AZ785),0)</f>
        <v>1</v>
      </c>
      <c r="BC785" s="76"/>
      <c r="BD785" s="2"/>
    </row>
    <row r="786" spans="1:56" x14ac:dyDescent="0.4">
      <c r="A786" s="2" t="s">
        <v>1038</v>
      </c>
      <c r="B786" s="2" t="s">
        <v>1035</v>
      </c>
      <c r="C786" s="2" t="s">
        <v>1037</v>
      </c>
      <c r="D786" s="2" t="s">
        <v>1040</v>
      </c>
      <c r="E786" s="111" t="s">
        <v>1921</v>
      </c>
      <c r="F786" s="112"/>
      <c r="G786" s="113" t="s">
        <v>1922</v>
      </c>
      <c r="H786" s="114" t="s">
        <v>1695</v>
      </c>
      <c r="I786" s="35"/>
      <c r="J786" s="56">
        <v>0</v>
      </c>
      <c r="K786" s="49">
        <f>_xlfn.IFNA(VLOOKUP($I786,'ประกาศราคาZ-Makro'!$A:$K,4,FALSE),0)</f>
        <v>0</v>
      </c>
      <c r="L786" s="47">
        <v>113.5</v>
      </c>
      <c r="M786" s="36">
        <v>114.5</v>
      </c>
      <c r="N786" s="50">
        <f>IFERROR(IF(M786=0,0,M786-L786),0)</f>
        <v>1</v>
      </c>
      <c r="O786" s="49">
        <f>_xlfn.IFNA(VLOOKUP($I786,'ประกาศราคาZ-Makro'!$A:$K,5,FALSE),0)</f>
        <v>0</v>
      </c>
      <c r="P786" s="47">
        <v>0</v>
      </c>
      <c r="Q786" s="36">
        <v>0</v>
      </c>
      <c r="R786" s="50">
        <f>IFERROR(IF(Q786=0,0,Q786-P786),0)</f>
        <v>0</v>
      </c>
      <c r="S786" s="49">
        <f>_xlfn.IFNA(VLOOKUP($I786,'ประกาศราคาZ-Makro'!$A:$K,6,FALSE),0)</f>
        <v>0</v>
      </c>
      <c r="T786" s="47">
        <v>0</v>
      </c>
      <c r="U786" s="36">
        <v>0</v>
      </c>
      <c r="V786" s="50">
        <f>IFERROR(IF(U786=0,0,U786-T786),0)</f>
        <v>0</v>
      </c>
      <c r="W786" s="49">
        <f>_xlfn.IFNA(VLOOKUP($I786,'ประกาศราคาZ-Makro'!$A:$K,7,FALSE),0)</f>
        <v>0</v>
      </c>
      <c r="X786" s="47">
        <v>0</v>
      </c>
      <c r="Y786" s="36">
        <v>0</v>
      </c>
      <c r="Z786" s="50">
        <f>IFERROR(IF(Y786=0,0,Y786-X786),0)</f>
        <v>0</v>
      </c>
      <c r="AA786" s="49">
        <f>_xlfn.IFNA(VLOOKUP($I786,'ประกาศราคาZ-Makro'!$A:$K,8,FALSE),0)</f>
        <v>0</v>
      </c>
      <c r="AB786" s="47">
        <v>0</v>
      </c>
      <c r="AC786" s="36">
        <v>0</v>
      </c>
      <c r="AD786" s="50">
        <f t="shared" si="1939"/>
        <v>0</v>
      </c>
      <c r="AE786" s="49">
        <f>_xlfn.IFNA(VLOOKUP($I786,'ประกาศราคาZ-Makro'!$A:$K,9,FALSE),0)</f>
        <v>0</v>
      </c>
      <c r="AF786" s="47">
        <v>0</v>
      </c>
      <c r="AG786" s="36">
        <v>0</v>
      </c>
      <c r="AH786" s="50">
        <f>IFERROR(IF(AG786=0,0,AG786-AF786),0)</f>
        <v>0</v>
      </c>
      <c r="AI786" s="49">
        <f>_xlfn.IFNA(VLOOKUP($I786,'ประกาศราคาZ-Makro'!$A:$K,9,FALSE),0)</f>
        <v>0</v>
      </c>
      <c r="AJ786" s="47"/>
      <c r="AK786" s="36"/>
      <c r="AL786" s="50">
        <f t="shared" si="1940"/>
        <v>0</v>
      </c>
      <c r="AM786" s="49">
        <f>_xlfn.IFNA(VLOOKUP($I786,'ประกาศราคาZ-Makro'!$A:$K,10,FALSE),0)</f>
        <v>0</v>
      </c>
      <c r="AN786" s="47">
        <v>0</v>
      </c>
      <c r="AO786" s="36">
        <v>0</v>
      </c>
      <c r="AP786" s="72">
        <f t="shared" ref="AP786" si="1950">IFERROR(IF(AO786=0,0,AO786-AN786),0)</f>
        <v>0</v>
      </c>
      <c r="AQ786" s="49">
        <f>_xlfn.IFNA(VLOOKUP($I786,'ประกาศราคาZ-Makro'!$A:$K,11,FALSE),0)</f>
        <v>0</v>
      </c>
      <c r="AR786" s="47">
        <v>0</v>
      </c>
      <c r="AS786" s="36">
        <v>0</v>
      </c>
      <c r="AT786" s="50">
        <f>IFERROR(IF(AS786=0,0,AS786-AR786),0)</f>
        <v>0</v>
      </c>
      <c r="AU786" s="49">
        <f>_xlfn.IFNA(VLOOKUP($I786,'ประกาศราคาZ-Makro'!$A:$L,12,FALSE),0)</f>
        <v>0</v>
      </c>
      <c r="AV786" s="47">
        <v>113.5</v>
      </c>
      <c r="AW786" s="36">
        <v>114.5</v>
      </c>
      <c r="AX786" s="50">
        <f t="shared" ref="AX786" si="1951">IFERROR(IF(AW786=0,0,AW786-AV786),0)</f>
        <v>1</v>
      </c>
      <c r="AY786" s="49">
        <f>_xlfn.IFNA(VLOOKUP($I786,'ประกาศราคาZ-Makro'!$A:$M,13,FALSE),0)</f>
        <v>0</v>
      </c>
      <c r="AZ786" s="47">
        <v>113.5</v>
      </c>
      <c r="BA786" s="36">
        <v>114.5</v>
      </c>
      <c r="BB786" s="50">
        <f t="shared" ref="BB786" si="1952">IFERROR(IF(BA786=0,0,BA786-AZ786),0)</f>
        <v>1</v>
      </c>
      <c r="BC786" s="76"/>
      <c r="BD786" s="2"/>
    </row>
    <row r="787" spans="1:56" ht="20.25" customHeight="1" x14ac:dyDescent="0.4">
      <c r="A787" s="2" t="s">
        <v>1038</v>
      </c>
      <c r="B787" s="2" t="s">
        <v>1035</v>
      </c>
      <c r="C787" s="2" t="s">
        <v>1037</v>
      </c>
      <c r="D787" s="2" t="s">
        <v>1040</v>
      </c>
      <c r="E787" s="111" t="s">
        <v>1643</v>
      </c>
      <c r="F787" s="112" t="s">
        <v>51</v>
      </c>
      <c r="G787" s="113" t="s">
        <v>1644</v>
      </c>
      <c r="H787" s="114" t="s">
        <v>1695</v>
      </c>
      <c r="I787" s="35"/>
      <c r="J787" s="56">
        <v>0</v>
      </c>
      <c r="K787" s="49">
        <f>_xlfn.IFNA(VLOOKUP($I787,'ประกาศราคาZ-Makro'!$A:$K,4,FALSE),0)</f>
        <v>0</v>
      </c>
      <c r="L787" s="47">
        <v>161</v>
      </c>
      <c r="M787" s="36">
        <v>161</v>
      </c>
      <c r="N787" s="50">
        <f>IFERROR(IF(M787=0,0,M787-L787),0)</f>
        <v>0</v>
      </c>
      <c r="O787" s="49">
        <f>_xlfn.IFNA(VLOOKUP($I787,'ประกาศราคาZ-Makro'!$A:$K,5,FALSE),0)</f>
        <v>0</v>
      </c>
      <c r="P787" s="47">
        <v>0</v>
      </c>
      <c r="Q787" s="36">
        <v>0</v>
      </c>
      <c r="R787" s="50">
        <f>IFERROR(IF(Q787=0,0,Q787-P787),0)</f>
        <v>0</v>
      </c>
      <c r="S787" s="49">
        <f>_xlfn.IFNA(VLOOKUP($I787,'ประกาศราคาZ-Makro'!$A:$K,6,FALSE),0)</f>
        <v>0</v>
      </c>
      <c r="T787" s="47">
        <v>161</v>
      </c>
      <c r="U787" s="36">
        <v>161</v>
      </c>
      <c r="V787" s="50">
        <f>IFERROR(IF(U787=0,0,U787-T787),0)</f>
        <v>0</v>
      </c>
      <c r="W787" s="49">
        <f>_xlfn.IFNA(VLOOKUP($I787,'ประกาศราคาZ-Makro'!$A:$K,7,FALSE),0)</f>
        <v>0</v>
      </c>
      <c r="X787" s="47">
        <v>0</v>
      </c>
      <c r="Y787" s="36">
        <v>0</v>
      </c>
      <c r="Z787" s="50">
        <f>IFERROR(IF(Y787=0,0,Y787-X787),0)</f>
        <v>0</v>
      </c>
      <c r="AA787" s="49">
        <f>_xlfn.IFNA(VLOOKUP($I787,'ประกาศราคาZ-Makro'!$A:$K,8,FALSE),0)</f>
        <v>0</v>
      </c>
      <c r="AB787" s="47">
        <v>0</v>
      </c>
      <c r="AC787" s="36">
        <v>0</v>
      </c>
      <c r="AD787" s="50">
        <f t="shared" si="1939"/>
        <v>0</v>
      </c>
      <c r="AE787" s="49">
        <f>_xlfn.IFNA(VLOOKUP($I787,'ประกาศราคาZ-Makro'!$A:$K,9,FALSE),0)</f>
        <v>0</v>
      </c>
      <c r="AF787" s="47">
        <v>0</v>
      </c>
      <c r="AG787" s="36">
        <v>0</v>
      </c>
      <c r="AH787" s="50">
        <f>IFERROR(IF(AG787=0,0,AG787-AF787),0)</f>
        <v>0</v>
      </c>
      <c r="AI787" s="49">
        <f>_xlfn.IFNA(VLOOKUP($I787,'ประกาศราคาZ-Makro'!$A:$K,9,FALSE),0)</f>
        <v>0</v>
      </c>
      <c r="AJ787" s="47"/>
      <c r="AK787" s="36"/>
      <c r="AL787" s="50">
        <f t="shared" si="1940"/>
        <v>0</v>
      </c>
      <c r="AM787" s="49">
        <f>_xlfn.IFNA(VLOOKUP($I787,'ประกาศราคาZ-Makro'!$A:$K,10,FALSE),0)</f>
        <v>0</v>
      </c>
      <c r="AN787" s="47">
        <v>0</v>
      </c>
      <c r="AO787" s="36">
        <v>0</v>
      </c>
      <c r="AP787" s="72">
        <f>IFERROR(IF(AO787=0,0,AO787-AN787),0)</f>
        <v>0</v>
      </c>
      <c r="AQ787" s="49">
        <f>_xlfn.IFNA(VLOOKUP($I787,'ประกาศราคาZ-Makro'!$A:$K,11,FALSE),0)</f>
        <v>0</v>
      </c>
      <c r="AR787" s="47">
        <v>0</v>
      </c>
      <c r="AS787" s="36">
        <v>0</v>
      </c>
      <c r="AT787" s="50">
        <f>IFERROR(IF(AS787=0,0,AS787-AR787),0)</f>
        <v>0</v>
      </c>
      <c r="AU787" s="49">
        <f>_xlfn.IFNA(VLOOKUP($I787,'ประกาศราคาZ-Makro'!$A:$L,12,FALSE),0)</f>
        <v>0</v>
      </c>
      <c r="AV787" s="47">
        <v>161</v>
      </c>
      <c r="AW787" s="36">
        <v>161</v>
      </c>
      <c r="AX787" s="50">
        <f>IFERROR(IF(AW787=0,0,AW787-AV787),0)</f>
        <v>0</v>
      </c>
      <c r="AY787" s="49">
        <f>_xlfn.IFNA(VLOOKUP($I787,'ประกาศราคาZ-Makro'!$A:$M,13,FALSE),0)</f>
        <v>0</v>
      </c>
      <c r="AZ787" s="47">
        <v>161</v>
      </c>
      <c r="BA787" s="36">
        <v>161</v>
      </c>
      <c r="BB787" s="50">
        <f>IFERROR(IF(BA787=0,0,BA787-AZ787),0)</f>
        <v>0</v>
      </c>
      <c r="BC787" s="76"/>
      <c r="BD787" s="2"/>
    </row>
    <row r="788" spans="1:56" x14ac:dyDescent="0.4">
      <c r="A788" s="2" t="s">
        <v>1038</v>
      </c>
      <c r="B788" s="2" t="s">
        <v>1035</v>
      </c>
      <c r="C788" s="2" t="s">
        <v>1037</v>
      </c>
      <c r="D788" s="2" t="s">
        <v>1039</v>
      </c>
      <c r="E788" s="111" t="s">
        <v>1891</v>
      </c>
      <c r="F788" s="112"/>
      <c r="G788" s="113" t="s">
        <v>1892</v>
      </c>
      <c r="H788" s="114" t="s">
        <v>43</v>
      </c>
      <c r="I788" s="58"/>
      <c r="J788" s="57">
        <v>0</v>
      </c>
      <c r="K788" s="49">
        <f>_xlfn.IFNA(VLOOKUP($I788,'ประกาศราคาZ-Makro'!$A:$K,4,FALSE),0)</f>
        <v>0</v>
      </c>
      <c r="L788" s="47">
        <v>162</v>
      </c>
      <c r="M788" s="63">
        <v>162</v>
      </c>
      <c r="N788" s="50">
        <f t="shared" ref="N788" si="1953">IFERROR(IF(M788=0,0,M788-L788),0)</f>
        <v>0</v>
      </c>
      <c r="O788" s="49">
        <f>_xlfn.IFNA(VLOOKUP($I788,'ประกาศราคาZ-Makro'!$A:$K,5,FALSE),0)</f>
        <v>0</v>
      </c>
      <c r="P788" s="47">
        <v>162</v>
      </c>
      <c r="Q788" s="63">
        <v>162</v>
      </c>
      <c r="R788" s="50">
        <f t="shared" ref="R788" si="1954">IFERROR(IF(Q788=0,0,Q788-P788),0)</f>
        <v>0</v>
      </c>
      <c r="S788" s="49">
        <f>_xlfn.IFNA(VLOOKUP($I788,'ประกาศราคาZ-Makro'!$A:$K,6,FALSE),0)</f>
        <v>0</v>
      </c>
      <c r="T788" s="47">
        <v>0</v>
      </c>
      <c r="U788" s="63">
        <v>0</v>
      </c>
      <c r="V788" s="50">
        <f t="shared" ref="V788" si="1955">IFERROR(IF(U788=0,0,U788-T788),0)</f>
        <v>0</v>
      </c>
      <c r="W788" s="49">
        <f>_xlfn.IFNA(VLOOKUP($I788,'ประกาศราคาZ-Makro'!$A:$K,7,FALSE),0)</f>
        <v>0</v>
      </c>
      <c r="X788" s="47">
        <v>0</v>
      </c>
      <c r="Y788" s="63">
        <v>0</v>
      </c>
      <c r="Z788" s="50">
        <f t="shared" ref="Z788" si="1956">IFERROR(IF(Y788=0,0,Y788-X788),0)</f>
        <v>0</v>
      </c>
      <c r="AA788" s="49">
        <f>_xlfn.IFNA(VLOOKUP($I788,'ประกาศราคาZ-Makro'!$A:$K,8,FALSE),0)</f>
        <v>0</v>
      </c>
      <c r="AB788" s="47">
        <v>0</v>
      </c>
      <c r="AC788" s="63">
        <v>0</v>
      </c>
      <c r="AD788" s="50">
        <f t="shared" ref="AD788" si="1957">IFERROR(IF(AC788=0,0,AC788-AB788),0)</f>
        <v>0</v>
      </c>
      <c r="AE788" s="49">
        <f>_xlfn.IFNA(VLOOKUP($I788,'ประกาศราคาZ-Makro'!$A:$K,9,FALSE),0)</f>
        <v>0</v>
      </c>
      <c r="AF788" s="47">
        <v>0</v>
      </c>
      <c r="AG788" s="63">
        <v>0</v>
      </c>
      <c r="AH788" s="50">
        <f t="shared" ref="AH788" si="1958">IFERROR(IF(AG788=0,0,AG788-AF788),0)</f>
        <v>0</v>
      </c>
      <c r="AI788" s="49">
        <f>_xlfn.IFNA(VLOOKUP($I788,'ประกาศราคาZ-Makro'!$A:$K,9,FALSE),0)</f>
        <v>0</v>
      </c>
      <c r="AJ788" s="47"/>
      <c r="AK788" s="63"/>
      <c r="AL788" s="50">
        <f t="shared" ref="AL788:AL790" si="1959">IFERROR(IF(AK788=0,0,AK788-AJ788),0)</f>
        <v>0</v>
      </c>
      <c r="AM788" s="49">
        <f>_xlfn.IFNA(VLOOKUP($I788,'ประกาศราคาZ-Makro'!$A:$K,10,FALSE),0)</f>
        <v>0</v>
      </c>
      <c r="AN788" s="47">
        <v>0</v>
      </c>
      <c r="AO788" s="36">
        <v>0</v>
      </c>
      <c r="AP788" s="72">
        <f t="shared" ref="AP788" si="1960">IFERROR(IF(AO788=0,0,AO788-AN788),0)</f>
        <v>0</v>
      </c>
      <c r="AQ788" s="49">
        <f>_xlfn.IFNA(VLOOKUP($I788,'ประกาศราคาZ-Makro'!$A:$K,11,FALSE),0)</f>
        <v>0</v>
      </c>
      <c r="AR788" s="47">
        <v>0</v>
      </c>
      <c r="AS788" s="63">
        <v>0</v>
      </c>
      <c r="AT788" s="50">
        <f t="shared" ref="AT788" si="1961">IFERROR(IF(AS788=0,0,AS788-AR788),0)</f>
        <v>0</v>
      </c>
      <c r="AU788" s="49">
        <f>_xlfn.IFNA(VLOOKUP($I788,'ประกาศราคาZ-Makro'!$A:$L,12,FALSE),0)</f>
        <v>0</v>
      </c>
      <c r="AV788" s="47">
        <v>0</v>
      </c>
      <c r="AW788" s="63">
        <v>0</v>
      </c>
      <c r="AX788" s="50">
        <f t="shared" ref="AX788" si="1962">IFERROR(IF(AW788=0,0,AW788-AV788),0)</f>
        <v>0</v>
      </c>
      <c r="AY788" s="49">
        <f>_xlfn.IFNA(VLOOKUP($I788,'ประกาศราคาZ-Makro'!$A:$M,13,FALSE),0)</f>
        <v>0</v>
      </c>
      <c r="AZ788" s="47">
        <v>0</v>
      </c>
      <c r="BA788" s="63">
        <v>0</v>
      </c>
      <c r="BB788" s="50">
        <f t="shared" ref="BB788" si="1963">IFERROR(IF(BA788=0,0,BA788-AZ788),0)</f>
        <v>0</v>
      </c>
      <c r="BC788" s="76"/>
      <c r="BD788" s="2"/>
    </row>
    <row r="789" spans="1:56" x14ac:dyDescent="0.4">
      <c r="A789" s="2" t="s">
        <v>1038</v>
      </c>
      <c r="B789" s="2" t="s">
        <v>1035</v>
      </c>
      <c r="C789" s="2" t="s">
        <v>1037</v>
      </c>
      <c r="D789" s="2" t="s">
        <v>1039</v>
      </c>
      <c r="E789" s="111" t="s">
        <v>1886</v>
      </c>
      <c r="F789" s="112"/>
      <c r="G789" s="113" t="s">
        <v>1881</v>
      </c>
      <c r="H789" s="114" t="s">
        <v>43</v>
      </c>
      <c r="I789" s="58"/>
      <c r="J789" s="57">
        <v>0</v>
      </c>
      <c r="K789" s="49">
        <f>_xlfn.IFNA(VLOOKUP($I789,'ประกาศราคาZ-Makro'!$A:$K,4,FALSE),0)</f>
        <v>0</v>
      </c>
      <c r="L789" s="47">
        <v>142</v>
      </c>
      <c r="M789" s="63">
        <v>157</v>
      </c>
      <c r="N789" s="50">
        <f>IFERROR(IF(M789=0,0,M789-L789),0)</f>
        <v>15</v>
      </c>
      <c r="O789" s="49">
        <f>_xlfn.IFNA(VLOOKUP($I789,'ประกาศราคาZ-Makro'!$A:$K,5,FALSE),0)</f>
        <v>0</v>
      </c>
      <c r="P789" s="47">
        <v>142</v>
      </c>
      <c r="Q789" s="63">
        <v>157</v>
      </c>
      <c r="R789" s="50">
        <f>IFERROR(IF(Q789=0,0,Q789-P789),0)</f>
        <v>15</v>
      </c>
      <c r="S789" s="49">
        <f>_xlfn.IFNA(VLOOKUP($I789,'ประกาศราคาZ-Makro'!$A:$K,6,FALSE),0)</f>
        <v>0</v>
      </c>
      <c r="T789" s="47">
        <v>142</v>
      </c>
      <c r="U789" s="63">
        <v>157</v>
      </c>
      <c r="V789" s="50">
        <f>IFERROR(IF(U789=0,0,U789-T789),0)</f>
        <v>15</v>
      </c>
      <c r="W789" s="49">
        <f>_xlfn.IFNA(VLOOKUP($I789,'ประกาศราคาZ-Makro'!$A:$K,7,FALSE),0)</f>
        <v>0</v>
      </c>
      <c r="X789" s="47">
        <v>142</v>
      </c>
      <c r="Y789" s="63">
        <v>157</v>
      </c>
      <c r="Z789" s="50">
        <f>IFERROR(IF(Y789=0,0,Y789-X789),0)</f>
        <v>15</v>
      </c>
      <c r="AA789" s="49">
        <f>_xlfn.IFNA(VLOOKUP($I789,'ประกาศราคาZ-Makro'!$A:$K,8,FALSE),0)</f>
        <v>0</v>
      </c>
      <c r="AB789" s="47">
        <v>142</v>
      </c>
      <c r="AC789" s="63">
        <v>157</v>
      </c>
      <c r="AD789" s="50">
        <f>IFERROR(IF(AC789=0,0,AC789-AB789),0)</f>
        <v>15</v>
      </c>
      <c r="AE789" s="49">
        <f>_xlfn.IFNA(VLOOKUP($I789,'ประกาศราคาZ-Makro'!$A:$K,9,FALSE),0)</f>
        <v>0</v>
      </c>
      <c r="AF789" s="47">
        <v>0</v>
      </c>
      <c r="AG789" s="63">
        <v>0</v>
      </c>
      <c r="AH789" s="50">
        <f>IFERROR(IF(AG789=0,0,AG789-AF789),0)</f>
        <v>0</v>
      </c>
      <c r="AI789" s="49">
        <f>_xlfn.IFNA(VLOOKUP($I789,'ประกาศราคาZ-Makro'!$A:$K,9,FALSE),0)</f>
        <v>0</v>
      </c>
      <c r="AJ789" s="47"/>
      <c r="AK789" s="63"/>
      <c r="AL789" s="50">
        <f t="shared" si="1959"/>
        <v>0</v>
      </c>
      <c r="AM789" s="49">
        <f>_xlfn.IFNA(VLOOKUP($I789,'ประกาศราคาZ-Makro'!$A:$K,10,FALSE),0)</f>
        <v>0</v>
      </c>
      <c r="AN789" s="47">
        <v>141</v>
      </c>
      <c r="AO789" s="36">
        <v>157</v>
      </c>
      <c r="AP789" s="72">
        <f t="shared" ref="AP789:AP790" si="1964">IFERROR(IF(AO789=0,0,AO789-AN789),0)</f>
        <v>16</v>
      </c>
      <c r="AQ789" s="49">
        <f>_xlfn.IFNA(VLOOKUP($I789,'ประกาศราคาZ-Makro'!$A:$K,11,FALSE),0)</f>
        <v>0</v>
      </c>
      <c r="AR789" s="47">
        <v>141</v>
      </c>
      <c r="AS789" s="63">
        <v>157</v>
      </c>
      <c r="AT789" s="50">
        <f>IFERROR(IF(AS789=0,0,AS789-AR789),0)</f>
        <v>16</v>
      </c>
      <c r="AU789" s="49">
        <f>_xlfn.IFNA(VLOOKUP($I789,'ประกาศราคาZ-Makro'!$A:$L,12,FALSE),0)</f>
        <v>0</v>
      </c>
      <c r="AV789" s="47">
        <v>142</v>
      </c>
      <c r="AW789" s="63">
        <v>157</v>
      </c>
      <c r="AX789" s="50">
        <f>IFERROR(IF(AW789=0,0,AW789-AV789),0)</f>
        <v>15</v>
      </c>
      <c r="AY789" s="49">
        <f>_xlfn.IFNA(VLOOKUP($I789,'ประกาศราคาZ-Makro'!$A:$M,13,FALSE),0)</f>
        <v>0</v>
      </c>
      <c r="AZ789" s="47">
        <v>142</v>
      </c>
      <c r="BA789" s="63">
        <v>157</v>
      </c>
      <c r="BB789" s="50">
        <f>IFERROR(IF(BA789=0,0,BA789-AZ789),0)</f>
        <v>15</v>
      </c>
      <c r="BC789" s="76"/>
      <c r="BD789" s="2"/>
    </row>
    <row r="790" spans="1:56" x14ac:dyDescent="0.4">
      <c r="A790" s="2" t="s">
        <v>1038</v>
      </c>
      <c r="B790" s="2" t="s">
        <v>1035</v>
      </c>
      <c r="C790" s="2" t="s">
        <v>1037</v>
      </c>
      <c r="D790" s="2" t="s">
        <v>1039</v>
      </c>
      <c r="E790" s="111" t="s">
        <v>1882</v>
      </c>
      <c r="F790" s="112"/>
      <c r="G790" s="113" t="s">
        <v>1883</v>
      </c>
      <c r="H790" s="114" t="s">
        <v>1412</v>
      </c>
      <c r="I790" s="58"/>
      <c r="J790" s="57">
        <v>0</v>
      </c>
      <c r="K790" s="49">
        <f>_xlfn.IFNA(VLOOKUP($I790,'ประกาศราคาZ-Makro'!$A:$K,4,FALSE),0)</f>
        <v>0</v>
      </c>
      <c r="L790" s="47">
        <v>103</v>
      </c>
      <c r="M790" s="63">
        <v>103</v>
      </c>
      <c r="N790" s="50">
        <f t="shared" ref="N790" si="1965">IFERROR(IF(M790=0,0,M790-L790),0)</f>
        <v>0</v>
      </c>
      <c r="O790" s="49">
        <f>_xlfn.IFNA(VLOOKUP($I790,'ประกาศราคาZ-Makro'!$A:$K,5,FALSE),0)</f>
        <v>0</v>
      </c>
      <c r="P790" s="47">
        <v>0</v>
      </c>
      <c r="Q790" s="63">
        <v>0</v>
      </c>
      <c r="R790" s="50">
        <f t="shared" ref="R790" si="1966">IFERROR(IF(Q790=0,0,Q790-P790),0)</f>
        <v>0</v>
      </c>
      <c r="S790" s="49">
        <f>_xlfn.IFNA(VLOOKUP($I790,'ประกาศราคาZ-Makro'!$A:$K,6,FALSE),0)</f>
        <v>0</v>
      </c>
      <c r="T790" s="47">
        <v>0</v>
      </c>
      <c r="U790" s="63">
        <v>0</v>
      </c>
      <c r="V790" s="50">
        <f t="shared" ref="V790" si="1967">IFERROR(IF(U790=0,0,U790-T790),0)</f>
        <v>0</v>
      </c>
      <c r="W790" s="49">
        <f>_xlfn.IFNA(VLOOKUP($I790,'ประกาศราคาZ-Makro'!$A:$K,7,FALSE),0)</f>
        <v>0</v>
      </c>
      <c r="X790" s="47">
        <v>0</v>
      </c>
      <c r="Y790" s="63">
        <v>0</v>
      </c>
      <c r="Z790" s="50">
        <f t="shared" ref="Z790" si="1968">IFERROR(IF(Y790=0,0,Y790-X790),0)</f>
        <v>0</v>
      </c>
      <c r="AA790" s="49">
        <f>_xlfn.IFNA(VLOOKUP($I790,'ประกาศราคาZ-Makro'!$A:$K,8,FALSE),0)</f>
        <v>0</v>
      </c>
      <c r="AB790" s="47">
        <v>0</v>
      </c>
      <c r="AC790" s="63">
        <v>0</v>
      </c>
      <c r="AD790" s="50">
        <f t="shared" ref="AD790" si="1969">IFERROR(IF(AC790=0,0,AC790-AB790),0)</f>
        <v>0</v>
      </c>
      <c r="AE790" s="49">
        <f>_xlfn.IFNA(VLOOKUP($I790,'ประกาศราคาZ-Makro'!$A:$K,9,FALSE),0)</f>
        <v>0</v>
      </c>
      <c r="AF790" s="47">
        <v>0</v>
      </c>
      <c r="AG790" s="63">
        <v>0</v>
      </c>
      <c r="AH790" s="50">
        <f t="shared" ref="AH790" si="1970">IFERROR(IF(AG790=0,0,AG790-AF790),0)</f>
        <v>0</v>
      </c>
      <c r="AI790" s="49">
        <f>_xlfn.IFNA(VLOOKUP($I790,'ประกาศราคาZ-Makro'!$A:$K,9,FALSE),0)</f>
        <v>0</v>
      </c>
      <c r="AJ790" s="47"/>
      <c r="AK790" s="63"/>
      <c r="AL790" s="50">
        <f t="shared" si="1959"/>
        <v>0</v>
      </c>
      <c r="AM790" s="49">
        <f>_xlfn.IFNA(VLOOKUP($I790,'ประกาศราคาZ-Makro'!$A:$K,10,FALSE),0)</f>
        <v>0</v>
      </c>
      <c r="AN790" s="47">
        <v>0</v>
      </c>
      <c r="AO790" s="36">
        <v>0</v>
      </c>
      <c r="AP790" s="72">
        <f t="shared" si="1964"/>
        <v>0</v>
      </c>
      <c r="AQ790" s="49">
        <f>_xlfn.IFNA(VLOOKUP($I790,'ประกาศราคาZ-Makro'!$A:$K,11,FALSE),0)</f>
        <v>0</v>
      </c>
      <c r="AR790" s="47">
        <v>0</v>
      </c>
      <c r="AS790" s="63">
        <v>0</v>
      </c>
      <c r="AT790" s="50">
        <f t="shared" ref="AT790" si="1971">IFERROR(IF(AS790=0,0,AS790-AR790),0)</f>
        <v>0</v>
      </c>
      <c r="AU790" s="49">
        <f>_xlfn.IFNA(VLOOKUP($I790,'ประกาศราคาZ-Makro'!$A:$L,12,FALSE),0)</f>
        <v>0</v>
      </c>
      <c r="AV790" s="47">
        <v>0</v>
      </c>
      <c r="AW790" s="63">
        <v>0</v>
      </c>
      <c r="AX790" s="50">
        <f t="shared" ref="AX790" si="1972">IFERROR(IF(AW790=0,0,AW790-AV790),0)</f>
        <v>0</v>
      </c>
      <c r="AY790" s="49">
        <f>_xlfn.IFNA(VLOOKUP($I790,'ประกาศราคาZ-Makro'!$A:$M,13,FALSE),0)</f>
        <v>0</v>
      </c>
      <c r="AZ790" s="47">
        <v>0</v>
      </c>
      <c r="BA790" s="63">
        <v>0</v>
      </c>
      <c r="BB790" s="50">
        <f t="shared" ref="BB790" si="1973">IFERROR(IF(BA790=0,0,BA790-AZ790),0)</f>
        <v>0</v>
      </c>
      <c r="BC790" s="76"/>
      <c r="BD790" s="2"/>
    </row>
    <row r="791" spans="1:56" x14ac:dyDescent="0.4">
      <c r="A791" s="2" t="s">
        <v>1038</v>
      </c>
      <c r="B791" s="2" t="s">
        <v>1035</v>
      </c>
      <c r="C791" s="2" t="s">
        <v>1037</v>
      </c>
      <c r="D791" s="2" t="s">
        <v>1039</v>
      </c>
      <c r="E791" s="111" t="s">
        <v>1924</v>
      </c>
      <c r="F791" s="112"/>
      <c r="G791" s="113" t="s">
        <v>1923</v>
      </c>
      <c r="H791" s="114" t="s">
        <v>1695</v>
      </c>
      <c r="I791" s="58"/>
      <c r="J791" s="57">
        <v>0</v>
      </c>
      <c r="K791" s="49">
        <f>_xlfn.IFNA(VLOOKUP($I791,'ประกาศราคาZ-Makro'!$A:$K,4,FALSE),0)</f>
        <v>0</v>
      </c>
      <c r="L791" s="47">
        <v>199</v>
      </c>
      <c r="M791" s="63">
        <v>199</v>
      </c>
      <c r="N791" s="50">
        <f t="shared" ref="N791" si="1974">IFERROR(IF(M791=0,0,M791-L791),0)</f>
        <v>0</v>
      </c>
      <c r="O791" s="49">
        <f>_xlfn.IFNA(VLOOKUP($I791,'ประกาศราคาZ-Makro'!$A:$K,5,FALSE),0)</f>
        <v>0</v>
      </c>
      <c r="P791" s="47">
        <v>199</v>
      </c>
      <c r="Q791" s="63">
        <v>199</v>
      </c>
      <c r="R791" s="50">
        <f t="shared" ref="R791" si="1975">IFERROR(IF(Q791=0,0,Q791-P791),0)</f>
        <v>0</v>
      </c>
      <c r="S791" s="49">
        <f>_xlfn.IFNA(VLOOKUP($I791,'ประกาศราคาZ-Makro'!$A:$K,6,FALSE),0)</f>
        <v>0</v>
      </c>
      <c r="T791" s="47">
        <v>0</v>
      </c>
      <c r="U791" s="63">
        <v>0</v>
      </c>
      <c r="V791" s="50">
        <f t="shared" ref="V791" si="1976">IFERROR(IF(U791=0,0,U791-T791),0)</f>
        <v>0</v>
      </c>
      <c r="W791" s="49">
        <f>_xlfn.IFNA(VLOOKUP($I791,'ประกาศราคาZ-Makro'!$A:$K,7,FALSE),0)</f>
        <v>0</v>
      </c>
      <c r="X791" s="47">
        <v>0</v>
      </c>
      <c r="Y791" s="63">
        <v>0</v>
      </c>
      <c r="Z791" s="50">
        <f t="shared" ref="Z791" si="1977">IFERROR(IF(Y791=0,0,Y791-X791),0)</f>
        <v>0</v>
      </c>
      <c r="AA791" s="49">
        <f>_xlfn.IFNA(VLOOKUP($I791,'ประกาศราคาZ-Makro'!$A:$K,8,FALSE),0)</f>
        <v>0</v>
      </c>
      <c r="AB791" s="47">
        <v>0</v>
      </c>
      <c r="AC791" s="63">
        <v>0</v>
      </c>
      <c r="AD791" s="50">
        <f t="shared" ref="AD791" si="1978">IFERROR(IF(AC791=0,0,AC791-AB791),0)</f>
        <v>0</v>
      </c>
      <c r="AE791" s="49">
        <f>_xlfn.IFNA(VLOOKUP($I791,'ประกาศราคาZ-Makro'!$A:$K,9,FALSE),0)</f>
        <v>0</v>
      </c>
      <c r="AF791" s="47">
        <v>0</v>
      </c>
      <c r="AG791" s="63">
        <v>0</v>
      </c>
      <c r="AH791" s="50">
        <f t="shared" ref="AH791" si="1979">IFERROR(IF(AG791=0,0,AG791-AF791),0)</f>
        <v>0</v>
      </c>
      <c r="AI791" s="49">
        <f>_xlfn.IFNA(VLOOKUP($I791,'ประกาศราคาZ-Makro'!$A:$K,9,FALSE),0)</f>
        <v>0</v>
      </c>
      <c r="AJ791" s="47"/>
      <c r="AK791" s="63"/>
      <c r="AL791" s="50">
        <f>IFERROR(IF(AK791=0,0,AK791-AJ791),0)</f>
        <v>0</v>
      </c>
      <c r="AM791" s="49">
        <f>_xlfn.IFNA(VLOOKUP($I791,'ประกาศราคาZ-Makro'!$A:$K,10,FALSE),0)</f>
        <v>0</v>
      </c>
      <c r="AN791" s="47">
        <v>0</v>
      </c>
      <c r="AO791" s="36">
        <v>0</v>
      </c>
      <c r="AP791" s="72">
        <f t="shared" ref="AP791" si="1980">IFERROR(IF(AO791=0,0,AO791-AN791),0)</f>
        <v>0</v>
      </c>
      <c r="AQ791" s="49">
        <f>_xlfn.IFNA(VLOOKUP($I791,'ประกาศราคาZ-Makro'!$A:$K,11,FALSE),0)</f>
        <v>0</v>
      </c>
      <c r="AR791" s="47">
        <v>0</v>
      </c>
      <c r="AS791" s="63">
        <v>0</v>
      </c>
      <c r="AT791" s="50">
        <f t="shared" ref="AT791" si="1981">IFERROR(IF(AS791=0,0,AS791-AR791),0)</f>
        <v>0</v>
      </c>
      <c r="AU791" s="49">
        <f>_xlfn.IFNA(VLOOKUP($I791,'ประกาศราคาZ-Makro'!$A:$L,12,FALSE),0)</f>
        <v>0</v>
      </c>
      <c r="AV791" s="47" t="s">
        <v>1701</v>
      </c>
      <c r="AW791" s="63" t="s">
        <v>1701</v>
      </c>
      <c r="AX791" s="50">
        <f t="shared" ref="AX791" si="1982">IFERROR(IF(AW791=0,0,AW791-AV791),0)</f>
        <v>0</v>
      </c>
      <c r="AY791" s="49">
        <f>_xlfn.IFNA(VLOOKUP($I791,'ประกาศราคาZ-Makro'!$A:$M,13,FALSE),0)</f>
        <v>0</v>
      </c>
      <c r="AZ791" s="47" t="s">
        <v>1701</v>
      </c>
      <c r="BA791" s="63" t="s">
        <v>1701</v>
      </c>
      <c r="BB791" s="50">
        <f>IFERROR(IF(BA791=0,0,BA791-AZ791),0)</f>
        <v>0</v>
      </c>
      <c r="BC791" s="76"/>
      <c r="BD791" s="2"/>
    </row>
    <row r="792" spans="1:56" x14ac:dyDescent="0.4">
      <c r="A792" s="2" t="s">
        <v>1038</v>
      </c>
      <c r="B792" s="2" t="s">
        <v>1035</v>
      </c>
      <c r="C792" s="2" t="s">
        <v>1037</v>
      </c>
      <c r="D792" s="2" t="s">
        <v>1039</v>
      </c>
      <c r="E792" s="111" t="s">
        <v>1885</v>
      </c>
      <c r="F792" s="112"/>
      <c r="G792" s="113" t="s">
        <v>1884</v>
      </c>
      <c r="H792" s="114" t="s">
        <v>1695</v>
      </c>
      <c r="I792" s="58"/>
      <c r="J792" s="57">
        <v>0</v>
      </c>
      <c r="K792" s="49">
        <f>_xlfn.IFNA(VLOOKUP($I792,'ประกาศราคาZ-Makro'!$A:$K,4,FALSE),0)</f>
        <v>0</v>
      </c>
      <c r="L792" s="47">
        <v>142</v>
      </c>
      <c r="M792" s="63">
        <v>142</v>
      </c>
      <c r="N792" s="50">
        <f>IFERROR(IF(M792=0,0,M792-L792),0)</f>
        <v>0</v>
      </c>
      <c r="O792" s="49">
        <f>_xlfn.IFNA(VLOOKUP($I792,'ประกาศราคาZ-Makro'!$A:$K,5,FALSE),0)</f>
        <v>0</v>
      </c>
      <c r="P792" s="47">
        <v>0</v>
      </c>
      <c r="Q792" s="63">
        <v>0</v>
      </c>
      <c r="R792" s="50">
        <f>IFERROR(IF(Q792=0,0,Q792-P792),0)</f>
        <v>0</v>
      </c>
      <c r="S792" s="49">
        <f>_xlfn.IFNA(VLOOKUP($I792,'ประกาศราคาZ-Makro'!$A:$K,6,FALSE),0)</f>
        <v>0</v>
      </c>
      <c r="T792" s="47">
        <v>142</v>
      </c>
      <c r="U792" s="63">
        <v>142</v>
      </c>
      <c r="V792" s="50">
        <f>IFERROR(IF(U792=0,0,U792-T792),0)</f>
        <v>0</v>
      </c>
      <c r="W792" s="49">
        <f>_xlfn.IFNA(VLOOKUP($I792,'ประกาศราคาZ-Makro'!$A:$K,7,FALSE),0)</f>
        <v>0</v>
      </c>
      <c r="X792" s="47">
        <v>142</v>
      </c>
      <c r="Y792" s="63">
        <v>142</v>
      </c>
      <c r="Z792" s="50">
        <f>IFERROR(IF(Y792=0,0,Y792-X792),0)</f>
        <v>0</v>
      </c>
      <c r="AA792" s="49">
        <f>_xlfn.IFNA(VLOOKUP($I792,'ประกาศราคาZ-Makro'!$A:$K,8,FALSE),0)</f>
        <v>0</v>
      </c>
      <c r="AB792" s="47">
        <v>142</v>
      </c>
      <c r="AC792" s="63">
        <v>142</v>
      </c>
      <c r="AD792" s="50">
        <f>IFERROR(IF(AC792=0,0,AC792-AB792),0)</f>
        <v>0</v>
      </c>
      <c r="AE792" s="49">
        <f>_xlfn.IFNA(VLOOKUP($I792,'ประกาศราคาZ-Makro'!$A:$K,9,FALSE),0)</f>
        <v>0</v>
      </c>
      <c r="AF792" s="47">
        <v>0</v>
      </c>
      <c r="AG792" s="63">
        <v>0</v>
      </c>
      <c r="AH792" s="50">
        <f>IFERROR(IF(AG792=0,0,AG792-AF792),0)</f>
        <v>0</v>
      </c>
      <c r="AI792" s="49">
        <f>_xlfn.IFNA(VLOOKUP($I792,'ประกาศราคาZ-Makro'!$A:$K,9,FALSE),0)</f>
        <v>0</v>
      </c>
      <c r="AJ792" s="47"/>
      <c r="AK792" s="63"/>
      <c r="AL792" s="50">
        <f>IFERROR(IF(AK792=0,0,AK792-AJ792),0)</f>
        <v>0</v>
      </c>
      <c r="AM792" s="49">
        <f>_xlfn.IFNA(VLOOKUP($I792,'ประกาศราคาZ-Makro'!$A:$K,10,FALSE),0)</f>
        <v>0</v>
      </c>
      <c r="AN792" s="47">
        <v>141</v>
      </c>
      <c r="AO792" s="36">
        <v>142</v>
      </c>
      <c r="AP792" s="72">
        <f t="shared" ref="AP792" si="1983">IFERROR(IF(AO792=0,0,AO792-AN792),0)</f>
        <v>1</v>
      </c>
      <c r="AQ792" s="49">
        <f>_xlfn.IFNA(VLOOKUP($I792,'ประกาศราคาZ-Makro'!$A:$K,11,FALSE),0)</f>
        <v>0</v>
      </c>
      <c r="AR792" s="47">
        <v>0</v>
      </c>
      <c r="AS792" s="63">
        <v>0</v>
      </c>
      <c r="AT792" s="50">
        <f>IFERROR(IF(AS792=0,0,AS792-AR792),0)</f>
        <v>0</v>
      </c>
      <c r="AU792" s="49">
        <f>_xlfn.IFNA(VLOOKUP($I792,'ประกาศราคาZ-Makro'!$A:$L,12,FALSE),0)</f>
        <v>0</v>
      </c>
      <c r="AV792" s="47">
        <v>142</v>
      </c>
      <c r="AW792" s="63">
        <v>142</v>
      </c>
      <c r="AX792" s="50">
        <f>IFERROR(IF(AW792=0,0,AW792-AV792),0)</f>
        <v>0</v>
      </c>
      <c r="AY792" s="49">
        <f>_xlfn.IFNA(VLOOKUP($I792,'ประกาศราคาZ-Makro'!$A:$M,13,FALSE),0)</f>
        <v>0</v>
      </c>
      <c r="AZ792" s="47">
        <v>142</v>
      </c>
      <c r="BA792" s="63">
        <v>142</v>
      </c>
      <c r="BB792" s="50">
        <f t="shared" ref="BB792" si="1984">IFERROR(IF(BA792=0,0,BA792-AZ792),0)</f>
        <v>0</v>
      </c>
      <c r="BC792" s="76"/>
      <c r="BD792" s="2"/>
    </row>
    <row r="793" spans="1:56" x14ac:dyDescent="0.4">
      <c r="A793" s="2" t="s">
        <v>1038</v>
      </c>
      <c r="B793" s="2" t="s">
        <v>1035</v>
      </c>
      <c r="C793" s="2" t="s">
        <v>1037</v>
      </c>
      <c r="D793" s="2" t="s">
        <v>1040</v>
      </c>
      <c r="E793" s="111" t="s">
        <v>1649</v>
      </c>
      <c r="F793" s="112" t="s">
        <v>51</v>
      </c>
      <c r="G793" s="113" t="s">
        <v>1636</v>
      </c>
      <c r="H793" s="114" t="s">
        <v>43</v>
      </c>
      <c r="I793" s="35"/>
      <c r="J793" s="56">
        <v>0</v>
      </c>
      <c r="K793" s="49">
        <f>_xlfn.IFNA(VLOOKUP($I793,'ประกาศราคาZ-Makro'!$A:$K,4,FALSE),0)</f>
        <v>0</v>
      </c>
      <c r="L793" s="47">
        <v>272</v>
      </c>
      <c r="M793" s="36">
        <v>279</v>
      </c>
      <c r="N793" s="50">
        <f>IFERROR(IF(M793=0,0,M793-L793),0)</f>
        <v>7</v>
      </c>
      <c r="O793" s="49">
        <f>_xlfn.IFNA(VLOOKUP($I793,'ประกาศราคาZ-Makro'!$A:$K,5,FALSE),0)</f>
        <v>0</v>
      </c>
      <c r="P793" s="47">
        <v>272</v>
      </c>
      <c r="Q793" s="36">
        <v>279</v>
      </c>
      <c r="R793" s="50">
        <f>IFERROR(IF(Q793=0,0,Q793-P793),0)</f>
        <v>7</v>
      </c>
      <c r="S793" s="49">
        <f>_xlfn.IFNA(VLOOKUP($I793,'ประกาศราคาZ-Makro'!$A:$K,6,FALSE),0)</f>
        <v>0</v>
      </c>
      <c r="T793" s="47">
        <v>272</v>
      </c>
      <c r="U793" s="36">
        <v>279</v>
      </c>
      <c r="V793" s="50">
        <f>IFERROR(IF(U793=0,0,U793-T793),0)</f>
        <v>7</v>
      </c>
      <c r="W793" s="49">
        <f>_xlfn.IFNA(VLOOKUP($I793,'ประกาศราคาZ-Makro'!$A:$K,7,FALSE),0)</f>
        <v>0</v>
      </c>
      <c r="X793" s="47">
        <v>0</v>
      </c>
      <c r="Y793" s="36">
        <v>0</v>
      </c>
      <c r="Z793" s="50">
        <f>IFERROR(IF(Y793=0,0,Y793-X793),0)</f>
        <v>0</v>
      </c>
      <c r="AA793" s="49">
        <f>_xlfn.IFNA(VLOOKUP($I793,'ประกาศราคาZ-Makro'!$A:$K,8,FALSE),0)</f>
        <v>0</v>
      </c>
      <c r="AB793" s="47">
        <v>0</v>
      </c>
      <c r="AC793" s="36">
        <v>0</v>
      </c>
      <c r="AD793" s="50">
        <f>IFERROR(IF(AC793=0,0,AC793-AB793),0)</f>
        <v>0</v>
      </c>
      <c r="AE793" s="49">
        <f>_xlfn.IFNA(VLOOKUP($I793,'ประกาศราคาZ-Makro'!$A:$K,9,FALSE),0)</f>
        <v>0</v>
      </c>
      <c r="AF793" s="47">
        <v>0</v>
      </c>
      <c r="AG793" s="36">
        <v>0</v>
      </c>
      <c r="AH793" s="50">
        <f>IFERROR(IF(AG793=0,0,AG793-AF793),0)</f>
        <v>0</v>
      </c>
      <c r="AI793" s="49">
        <f>_xlfn.IFNA(VLOOKUP($I793,'ประกาศราคาZ-Makro'!$A:$K,9,FALSE),0)</f>
        <v>0</v>
      </c>
      <c r="AJ793" s="47"/>
      <c r="AK793" s="36"/>
      <c r="AL793" s="50">
        <f>IFERROR(IF(AK793=0,0,AK793-AJ793),0)</f>
        <v>0</v>
      </c>
      <c r="AM793" s="49">
        <f>_xlfn.IFNA(VLOOKUP($I793,'ประกาศราคาZ-Makro'!$A:$K,10,FALSE),0)</f>
        <v>0</v>
      </c>
      <c r="AN793" s="47">
        <v>0</v>
      </c>
      <c r="AO793" s="36">
        <v>0</v>
      </c>
      <c r="AP793" s="72">
        <f>IFERROR(IF(AO793=0,0,AO793-AN793),0)</f>
        <v>0</v>
      </c>
      <c r="AQ793" s="49">
        <f>_xlfn.IFNA(VLOOKUP($I793,'ประกาศราคาZ-Makro'!$A:$K,11,FALSE),0)</f>
        <v>0</v>
      </c>
      <c r="AR793" s="47">
        <v>0</v>
      </c>
      <c r="AS793" s="36">
        <v>0</v>
      </c>
      <c r="AT793" s="50">
        <f>IFERROR(IF(AS793=0,0,AS793-AR793),0)</f>
        <v>0</v>
      </c>
      <c r="AU793" s="49">
        <f>_xlfn.IFNA(VLOOKUP($I793,'ประกาศราคาZ-Makro'!$A:$L,12,FALSE),0)</f>
        <v>0</v>
      </c>
      <c r="AV793" s="47">
        <v>0</v>
      </c>
      <c r="AW793" s="36">
        <v>0</v>
      </c>
      <c r="AX793" s="50">
        <f>IFERROR(IF(AW793=0,0,AW793-AV793),0)</f>
        <v>0</v>
      </c>
      <c r="AY793" s="49">
        <f>_xlfn.IFNA(VLOOKUP($I793,'ประกาศราคาZ-Makro'!$A:$M,13,FALSE),0)</f>
        <v>0</v>
      </c>
      <c r="AZ793" s="47">
        <v>0</v>
      </c>
      <c r="BA793" s="36">
        <v>0</v>
      </c>
      <c r="BB793" s="50">
        <f>IFERROR(IF(BA793=0,0,BA793-AZ793),0)</f>
        <v>0</v>
      </c>
      <c r="BC793" s="76"/>
      <c r="BD793" s="2"/>
    </row>
    <row r="794" spans="1:56" x14ac:dyDescent="0.4">
      <c r="A794" s="2" t="s">
        <v>1038</v>
      </c>
      <c r="B794" s="2" t="s">
        <v>1035</v>
      </c>
      <c r="C794" s="2" t="s">
        <v>1037</v>
      </c>
      <c r="D794" s="2" t="s">
        <v>1040</v>
      </c>
      <c r="E794" s="111" t="s">
        <v>1996</v>
      </c>
      <c r="F794" s="112" t="s">
        <v>51</v>
      </c>
      <c r="G794" s="113" t="s">
        <v>1997</v>
      </c>
      <c r="H794" s="114" t="s">
        <v>43</v>
      </c>
      <c r="I794" s="35"/>
      <c r="J794" s="56">
        <v>0</v>
      </c>
      <c r="K794" s="49">
        <f>_xlfn.IFNA(VLOOKUP($I794,'ประกาศราคาZ-Makro'!$A:$K,4,FALSE),0)</f>
        <v>0</v>
      </c>
      <c r="L794" s="47">
        <v>276</v>
      </c>
      <c r="M794" s="36">
        <v>283</v>
      </c>
      <c r="N794" s="50">
        <f t="shared" ref="N794" si="1985">IFERROR(IF(M794=0,0,M794-L794),0)</f>
        <v>7</v>
      </c>
      <c r="O794" s="49">
        <f>_xlfn.IFNA(VLOOKUP($I794,'ประกาศราคาZ-Makro'!$A:$K,5,FALSE),0)</f>
        <v>0</v>
      </c>
      <c r="P794" s="47">
        <v>276</v>
      </c>
      <c r="Q794" s="36">
        <v>283</v>
      </c>
      <c r="R794" s="50">
        <f t="shared" ref="R794" si="1986">IFERROR(IF(Q794=0,0,Q794-P794),0)</f>
        <v>7</v>
      </c>
      <c r="S794" s="49">
        <f>_xlfn.IFNA(VLOOKUP($I794,'ประกาศราคาZ-Makro'!$A:$K,6,FALSE),0)</f>
        <v>0</v>
      </c>
      <c r="T794" s="47">
        <v>0</v>
      </c>
      <c r="U794" s="36">
        <v>0</v>
      </c>
      <c r="V794" s="50">
        <f t="shared" ref="V794" si="1987">IFERROR(IF(U794=0,0,U794-T794),0)</f>
        <v>0</v>
      </c>
      <c r="W794" s="49">
        <f>_xlfn.IFNA(VLOOKUP($I794,'ประกาศราคาZ-Makro'!$A:$K,7,FALSE),0)</f>
        <v>0</v>
      </c>
      <c r="X794" s="47">
        <v>0</v>
      </c>
      <c r="Y794" s="36">
        <v>0</v>
      </c>
      <c r="Z794" s="50">
        <f t="shared" ref="Z794" si="1988">IFERROR(IF(Y794=0,0,Y794-X794),0)</f>
        <v>0</v>
      </c>
      <c r="AA794" s="49">
        <f>_xlfn.IFNA(VLOOKUP($I794,'ประกาศราคาZ-Makro'!$A:$K,8,FALSE),0)</f>
        <v>0</v>
      </c>
      <c r="AB794" s="47">
        <v>0</v>
      </c>
      <c r="AC794" s="36">
        <v>0</v>
      </c>
      <c r="AD794" s="50">
        <f t="shared" ref="AD794" si="1989">IFERROR(IF(AC794=0,0,AC794-AB794),0)</f>
        <v>0</v>
      </c>
      <c r="AE794" s="49">
        <f>_xlfn.IFNA(VLOOKUP($I794,'ประกาศราคาZ-Makro'!$A:$K,9,FALSE),0)</f>
        <v>0</v>
      </c>
      <c r="AF794" s="47">
        <v>0</v>
      </c>
      <c r="AG794" s="36">
        <v>0</v>
      </c>
      <c r="AH794" s="50">
        <f t="shared" ref="AH794" si="1990">IFERROR(IF(AG794=0,0,AG794-AF794),0)</f>
        <v>0</v>
      </c>
      <c r="AI794" s="49">
        <f>_xlfn.IFNA(VLOOKUP($I794,'ประกาศราคาZ-Makro'!$A:$K,9,FALSE),0)</f>
        <v>0</v>
      </c>
      <c r="AJ794" s="47"/>
      <c r="AK794" s="36"/>
      <c r="AL794" s="50">
        <f t="shared" ref="AL794" si="1991">IFERROR(IF(AK794=0,0,AK794-AJ794),0)</f>
        <v>0</v>
      </c>
      <c r="AM794" s="49">
        <f>_xlfn.IFNA(VLOOKUP($I794,'ประกาศราคาZ-Makro'!$A:$K,10,FALSE),0)</f>
        <v>0</v>
      </c>
      <c r="AN794" s="47">
        <v>0</v>
      </c>
      <c r="AO794" s="36">
        <v>0</v>
      </c>
      <c r="AP794" s="72">
        <f t="shared" ref="AP794" si="1992">IFERROR(IF(AO794=0,0,AO794-AN794),0)</f>
        <v>0</v>
      </c>
      <c r="AQ794" s="49">
        <f>_xlfn.IFNA(VLOOKUP($I794,'ประกาศราคาZ-Makro'!$A:$K,11,FALSE),0)</f>
        <v>0</v>
      </c>
      <c r="AR794" s="47">
        <v>0</v>
      </c>
      <c r="AS794" s="36">
        <v>0</v>
      </c>
      <c r="AT794" s="50">
        <f t="shared" ref="AT794" si="1993">IFERROR(IF(AS794=0,0,AS794-AR794),0)</f>
        <v>0</v>
      </c>
      <c r="AU794" s="49">
        <f>_xlfn.IFNA(VLOOKUP($I794,'ประกาศราคาZ-Makro'!$A:$L,12,FALSE),0)</f>
        <v>0</v>
      </c>
      <c r="AV794" s="47">
        <v>0</v>
      </c>
      <c r="AW794" s="36">
        <v>0</v>
      </c>
      <c r="AX794" s="50">
        <f t="shared" ref="AX794" si="1994">IFERROR(IF(AW794=0,0,AW794-AV794),0)</f>
        <v>0</v>
      </c>
      <c r="AY794" s="49">
        <f>_xlfn.IFNA(VLOOKUP($I794,'ประกาศราคาZ-Makro'!$A:$M,13,FALSE),0)</f>
        <v>0</v>
      </c>
      <c r="AZ794" s="47">
        <v>0</v>
      </c>
      <c r="BA794" s="36">
        <v>0</v>
      </c>
      <c r="BB794" s="50">
        <f t="shared" ref="BB794" si="1995">IFERROR(IF(BA794=0,0,BA794-AZ794),0)</f>
        <v>0</v>
      </c>
      <c r="BC794" s="76"/>
      <c r="BD794" s="2"/>
    </row>
    <row r="795" spans="1:56" x14ac:dyDescent="0.4">
      <c r="A795" s="2" t="s">
        <v>1038</v>
      </c>
      <c r="B795" s="2" t="s">
        <v>1035</v>
      </c>
      <c r="C795" s="2" t="s">
        <v>1037</v>
      </c>
      <c r="D795" s="2" t="s">
        <v>1040</v>
      </c>
      <c r="E795" s="111" t="s">
        <v>1646</v>
      </c>
      <c r="F795" s="112" t="s">
        <v>51</v>
      </c>
      <c r="G795" s="113" t="s">
        <v>1645</v>
      </c>
      <c r="H795" s="114" t="s">
        <v>43</v>
      </c>
      <c r="I795" s="35"/>
      <c r="J795" s="56">
        <v>0</v>
      </c>
      <c r="K795" s="49">
        <f>_xlfn.IFNA(VLOOKUP($I795,'ประกาศราคาZ-Makro'!$A:$K,4,FALSE),0)</f>
        <v>0</v>
      </c>
      <c r="L795" s="47">
        <v>156</v>
      </c>
      <c r="M795" s="36">
        <v>160</v>
      </c>
      <c r="N795" s="50">
        <f>IFERROR(IF(M795=0,0,M795-L795),0)</f>
        <v>4</v>
      </c>
      <c r="O795" s="49">
        <f>_xlfn.IFNA(VLOOKUP($I795,'ประกาศราคาZ-Makro'!$A:$K,5,FALSE),0)</f>
        <v>0</v>
      </c>
      <c r="P795" s="47">
        <v>156</v>
      </c>
      <c r="Q795" s="36">
        <v>160</v>
      </c>
      <c r="R795" s="50">
        <f>IFERROR(IF(Q795=0,0,Q795-P795),0)</f>
        <v>4</v>
      </c>
      <c r="S795" s="49">
        <f>_xlfn.IFNA(VLOOKUP($I795,'ประกาศราคาZ-Makro'!$A:$K,6,FALSE),0)</f>
        <v>0</v>
      </c>
      <c r="T795" s="47">
        <v>0</v>
      </c>
      <c r="U795" s="36">
        <v>0</v>
      </c>
      <c r="V795" s="50">
        <f>IFERROR(IF(U795=0,0,U795-T795),0)</f>
        <v>0</v>
      </c>
      <c r="W795" s="49">
        <f>_xlfn.IFNA(VLOOKUP($I795,'ประกาศราคาZ-Makro'!$A:$K,7,FALSE),0)</f>
        <v>0</v>
      </c>
      <c r="X795" s="47">
        <v>0</v>
      </c>
      <c r="Y795" s="36">
        <v>0</v>
      </c>
      <c r="Z795" s="50">
        <f>IFERROR(IF(Y795=0,0,Y795-X795),0)</f>
        <v>0</v>
      </c>
      <c r="AA795" s="49">
        <f>_xlfn.IFNA(VLOOKUP($I795,'ประกาศราคาZ-Makro'!$A:$K,8,FALSE),0)</f>
        <v>0</v>
      </c>
      <c r="AB795" s="47">
        <v>0</v>
      </c>
      <c r="AC795" s="36">
        <v>0</v>
      </c>
      <c r="AD795" s="50">
        <f>IFERROR(IF(AC795=0,0,AC795-AB795),0)</f>
        <v>0</v>
      </c>
      <c r="AE795" s="49">
        <f>_xlfn.IFNA(VLOOKUP($I795,'ประกาศราคาZ-Makro'!$A:$K,9,FALSE),0)</f>
        <v>0</v>
      </c>
      <c r="AF795" s="47">
        <v>0</v>
      </c>
      <c r="AG795" s="36">
        <v>0</v>
      </c>
      <c r="AH795" s="50">
        <f>IFERROR(IF(AG795=0,0,AG795-AF795),0)</f>
        <v>0</v>
      </c>
      <c r="AI795" s="49">
        <f>_xlfn.IFNA(VLOOKUP($I795,'ประกาศราคาZ-Makro'!$A:$K,9,FALSE),0)</f>
        <v>0</v>
      </c>
      <c r="AJ795" s="47"/>
      <c r="AK795" s="36"/>
      <c r="AL795" s="50">
        <f t="shared" ref="AL795:AL800" si="1996">IFERROR(IF(AK795=0,0,AK795-AJ795),0)</f>
        <v>0</v>
      </c>
      <c r="AM795" s="49">
        <f>_xlfn.IFNA(VLOOKUP($I795,'ประกาศราคาZ-Makro'!$A:$K,10,FALSE),0)</f>
        <v>0</v>
      </c>
      <c r="AN795" s="47">
        <v>156</v>
      </c>
      <c r="AO795" s="36">
        <v>160</v>
      </c>
      <c r="AP795" s="72">
        <f>IFERROR(IF(AO795=0,0,AO795-AN795),0)</f>
        <v>4</v>
      </c>
      <c r="AQ795" s="49">
        <f>_xlfn.IFNA(VLOOKUP($I795,'ประกาศราคาZ-Makro'!$A:$K,11,FALSE),0)</f>
        <v>0</v>
      </c>
      <c r="AR795" s="47">
        <v>0</v>
      </c>
      <c r="AS795" s="36">
        <v>0</v>
      </c>
      <c r="AT795" s="50">
        <f>IFERROR(IF(AS795=0,0,AS795-AR795),0)</f>
        <v>0</v>
      </c>
      <c r="AU795" s="49">
        <f>_xlfn.IFNA(VLOOKUP($I795,'ประกาศราคาZ-Makro'!$A:$L,12,FALSE),0)</f>
        <v>0</v>
      </c>
      <c r="AV795" s="47">
        <v>0</v>
      </c>
      <c r="AW795" s="36">
        <v>0</v>
      </c>
      <c r="AX795" s="50">
        <f>IFERROR(IF(AW795=0,0,AW795-AV795),0)</f>
        <v>0</v>
      </c>
      <c r="AY795" s="49">
        <f>_xlfn.IFNA(VLOOKUP($I795,'ประกาศราคาZ-Makro'!$A:$M,13,FALSE),0)</f>
        <v>0</v>
      </c>
      <c r="AZ795" s="47">
        <v>0</v>
      </c>
      <c r="BA795" s="36">
        <v>0</v>
      </c>
      <c r="BB795" s="50">
        <f>IFERROR(IF(BA795=0,0,BA795-AZ795),0)</f>
        <v>0</v>
      </c>
      <c r="BC795" s="76"/>
      <c r="BD795" s="2"/>
    </row>
    <row r="796" spans="1:56" x14ac:dyDescent="0.4">
      <c r="A796" s="2" t="s">
        <v>1038</v>
      </c>
      <c r="B796" s="2" t="s">
        <v>1035</v>
      </c>
      <c r="C796" s="2" t="s">
        <v>1037</v>
      </c>
      <c r="D796" s="2" t="s">
        <v>1040</v>
      </c>
      <c r="E796" s="111" t="s">
        <v>1932</v>
      </c>
      <c r="F796" s="112" t="s">
        <v>51</v>
      </c>
      <c r="G796" s="113" t="s">
        <v>1933</v>
      </c>
      <c r="H796" s="114" t="s">
        <v>1695</v>
      </c>
      <c r="I796" s="35"/>
      <c r="J796" s="56">
        <v>0</v>
      </c>
      <c r="K796" s="49">
        <f>_xlfn.IFNA(VLOOKUP($I796,'ประกาศราคาZ-Makro'!$A:$K,4,FALSE),0)</f>
        <v>0</v>
      </c>
      <c r="L796" s="47">
        <v>160</v>
      </c>
      <c r="M796" s="36">
        <v>164</v>
      </c>
      <c r="N796" s="50">
        <f t="shared" ref="N796" si="1997">IFERROR(IF(M796=0,0,M796-L796),0)</f>
        <v>4</v>
      </c>
      <c r="O796" s="49">
        <f>_xlfn.IFNA(VLOOKUP($I796,'ประกาศราคาZ-Makro'!$A:$K,5,FALSE),0)</f>
        <v>0</v>
      </c>
      <c r="P796" s="47">
        <v>160</v>
      </c>
      <c r="Q796" s="36">
        <v>164</v>
      </c>
      <c r="R796" s="50">
        <f t="shared" ref="R796" si="1998">IFERROR(IF(Q796=0,0,Q796-P796),0)</f>
        <v>4</v>
      </c>
      <c r="S796" s="49">
        <f>_xlfn.IFNA(VLOOKUP($I796,'ประกาศราคาZ-Makro'!$A:$K,6,FALSE),0)</f>
        <v>0</v>
      </c>
      <c r="T796" s="47">
        <v>0</v>
      </c>
      <c r="U796" s="36">
        <v>0</v>
      </c>
      <c r="V796" s="50">
        <f t="shared" ref="V796" si="1999">IFERROR(IF(U796=0,0,U796-T796),0)</f>
        <v>0</v>
      </c>
      <c r="W796" s="49">
        <f>_xlfn.IFNA(VLOOKUP($I796,'ประกาศราคาZ-Makro'!$A:$K,7,FALSE),0)</f>
        <v>0</v>
      </c>
      <c r="X796" s="47">
        <v>0</v>
      </c>
      <c r="Y796" s="36">
        <v>0</v>
      </c>
      <c r="Z796" s="50">
        <f t="shared" ref="Z796" si="2000">IFERROR(IF(Y796=0,0,Y796-X796),0)</f>
        <v>0</v>
      </c>
      <c r="AA796" s="49">
        <f>_xlfn.IFNA(VLOOKUP($I796,'ประกาศราคาZ-Makro'!$A:$K,8,FALSE),0)</f>
        <v>0</v>
      </c>
      <c r="AB796" s="47">
        <v>0</v>
      </c>
      <c r="AC796" s="36">
        <v>0</v>
      </c>
      <c r="AD796" s="50">
        <f t="shared" ref="AD796" si="2001">IFERROR(IF(AC796=0,0,AC796-AB796),0)</f>
        <v>0</v>
      </c>
      <c r="AE796" s="49">
        <f>_xlfn.IFNA(VLOOKUP($I796,'ประกาศราคาZ-Makro'!$A:$K,9,FALSE),0)</f>
        <v>0</v>
      </c>
      <c r="AF796" s="47">
        <v>0</v>
      </c>
      <c r="AG796" s="36">
        <v>0</v>
      </c>
      <c r="AH796" s="50">
        <f t="shared" ref="AH796" si="2002">IFERROR(IF(AG796=0,0,AG796-AF796),0)</f>
        <v>0</v>
      </c>
      <c r="AI796" s="49">
        <f>_xlfn.IFNA(VLOOKUP($I796,'ประกาศราคาZ-Makro'!$A:$K,9,FALSE),0)</f>
        <v>0</v>
      </c>
      <c r="AJ796" s="47"/>
      <c r="AK796" s="36"/>
      <c r="AL796" s="50">
        <f t="shared" si="1996"/>
        <v>0</v>
      </c>
      <c r="AM796" s="49">
        <f>_xlfn.IFNA(VLOOKUP($I796,'ประกาศราคาZ-Makro'!$A:$K,10,FALSE),0)</f>
        <v>0</v>
      </c>
      <c r="AN796" s="47">
        <v>0</v>
      </c>
      <c r="AO796" s="36">
        <v>0</v>
      </c>
      <c r="AP796" s="72">
        <f t="shared" ref="AP796" si="2003">IFERROR(IF(AO796=0,0,AO796-AN796),0)</f>
        <v>0</v>
      </c>
      <c r="AQ796" s="49">
        <f>_xlfn.IFNA(VLOOKUP($I796,'ประกาศราคาZ-Makro'!$A:$K,11,FALSE),0)</f>
        <v>0</v>
      </c>
      <c r="AR796" s="47">
        <v>0</v>
      </c>
      <c r="AS796" s="36">
        <v>0</v>
      </c>
      <c r="AT796" s="50">
        <f t="shared" ref="AT796" si="2004">IFERROR(IF(AS796=0,0,AS796-AR796),0)</f>
        <v>0</v>
      </c>
      <c r="AU796" s="49">
        <f>_xlfn.IFNA(VLOOKUP($I796,'ประกาศราคาZ-Makro'!$A:$L,12,FALSE),0)</f>
        <v>0</v>
      </c>
      <c r="AV796" s="47">
        <v>0</v>
      </c>
      <c r="AW796" s="36">
        <v>0</v>
      </c>
      <c r="AX796" s="50">
        <f t="shared" ref="AX796" si="2005">IFERROR(IF(AW796=0,0,AW796-AV796),0)</f>
        <v>0</v>
      </c>
      <c r="AY796" s="49">
        <f>_xlfn.IFNA(VLOOKUP($I796,'ประกาศราคาZ-Makro'!$A:$M,13,FALSE),0)</f>
        <v>0</v>
      </c>
      <c r="AZ796" s="47">
        <v>0</v>
      </c>
      <c r="BA796" s="36">
        <v>0</v>
      </c>
      <c r="BB796" s="50">
        <f t="shared" ref="BB796" si="2006">IFERROR(IF(BA796=0,0,BA796-AZ796),0)</f>
        <v>0</v>
      </c>
      <c r="BC796" s="76"/>
      <c r="BD796" s="2"/>
    </row>
    <row r="797" spans="1:56" x14ac:dyDescent="0.4">
      <c r="A797" s="2" t="s">
        <v>1038</v>
      </c>
      <c r="B797" s="2" t="s">
        <v>1035</v>
      </c>
      <c r="C797" s="2" t="s">
        <v>1037</v>
      </c>
      <c r="D797" s="2" t="s">
        <v>1047</v>
      </c>
      <c r="E797" s="111" t="s">
        <v>864</v>
      </c>
      <c r="F797" s="112"/>
      <c r="G797" s="113" t="s">
        <v>865</v>
      </c>
      <c r="H797" s="114" t="s">
        <v>43</v>
      </c>
      <c r="I797" s="78"/>
      <c r="J797" s="79">
        <v>0</v>
      </c>
      <c r="K797" s="49">
        <f>_xlfn.IFNA(VLOOKUP($I797,'ประกาศราคาZ-Makro'!$A:$K,4,FALSE),0)</f>
        <v>0</v>
      </c>
      <c r="L797" s="47">
        <v>113</v>
      </c>
      <c r="M797" s="36">
        <v>137</v>
      </c>
      <c r="N797" s="50">
        <f>IFERROR(IF(M797=0,0,M797-L797),0)</f>
        <v>24</v>
      </c>
      <c r="O797" s="49">
        <f>_xlfn.IFNA(VLOOKUP($I797,'ประกาศราคาZ-Makro'!$A:$K,5,FALSE),0)</f>
        <v>0</v>
      </c>
      <c r="P797" s="47">
        <v>113</v>
      </c>
      <c r="Q797" s="36">
        <v>137</v>
      </c>
      <c r="R797" s="50">
        <f>IFERROR(IF(Q797=0,0,Q797-P797),0)</f>
        <v>24</v>
      </c>
      <c r="S797" s="49">
        <f>_xlfn.IFNA(VLOOKUP($I797,'ประกาศราคาZ-Makro'!$A:$K,6,FALSE),0)</f>
        <v>0</v>
      </c>
      <c r="T797" s="47">
        <v>0</v>
      </c>
      <c r="U797" s="36">
        <v>0</v>
      </c>
      <c r="V797" s="50">
        <f>IFERROR(IF(U797=0,0,U797-T797),0)</f>
        <v>0</v>
      </c>
      <c r="W797" s="49">
        <f>_xlfn.IFNA(VLOOKUP($I797,'ประกาศราคาZ-Makro'!$A:$K,7,FALSE),0)</f>
        <v>0</v>
      </c>
      <c r="X797" s="47">
        <v>0</v>
      </c>
      <c r="Y797" s="36">
        <v>0</v>
      </c>
      <c r="Z797" s="50">
        <f>IFERROR(IF(Y797=0,0,Y797-X797),0)</f>
        <v>0</v>
      </c>
      <c r="AA797" s="49">
        <f>_xlfn.IFNA(VLOOKUP($I797,'ประกาศราคาZ-Makro'!$A:$K,8,FALSE),0)</f>
        <v>0</v>
      </c>
      <c r="AB797" s="47">
        <v>0</v>
      </c>
      <c r="AC797" s="36">
        <v>0</v>
      </c>
      <c r="AD797" s="50">
        <f>IFERROR(IF(AC797=0,0,AC797-AB797),0)</f>
        <v>0</v>
      </c>
      <c r="AE797" s="49">
        <f>_xlfn.IFNA(VLOOKUP($I797,'ประกาศราคาZ-Makro'!$A:$K,9,FALSE),0)</f>
        <v>0</v>
      </c>
      <c r="AF797" s="47">
        <v>0</v>
      </c>
      <c r="AG797" s="36">
        <v>0</v>
      </c>
      <c r="AH797" s="50">
        <f>IFERROR(IF(AG797=0,0,AG797-AF797),0)</f>
        <v>0</v>
      </c>
      <c r="AI797" s="49">
        <f>_xlfn.IFNA(VLOOKUP($I797,'ประกาศราคาZ-Makro'!$A:$K,9,FALSE),0)</f>
        <v>0</v>
      </c>
      <c r="AJ797" s="47"/>
      <c r="AK797" s="36"/>
      <c r="AL797" s="50">
        <f t="shared" si="1996"/>
        <v>0</v>
      </c>
      <c r="AM797" s="49">
        <f>_xlfn.IFNA(VLOOKUP($I797,'ประกาศราคาZ-Makro'!$A:$K,10,FALSE),0)</f>
        <v>0</v>
      </c>
      <c r="AN797" s="47">
        <v>113</v>
      </c>
      <c r="AO797" s="36">
        <v>137</v>
      </c>
      <c r="AP797" s="72">
        <f>IFERROR(IF(AO797=0,0,AO797-AN797),0)</f>
        <v>24</v>
      </c>
      <c r="AQ797" s="49">
        <f>_xlfn.IFNA(VLOOKUP($I797,'ประกาศราคาZ-Makro'!$A:$K,11,FALSE),0)</f>
        <v>0</v>
      </c>
      <c r="AR797" s="47">
        <v>0</v>
      </c>
      <c r="AS797" s="36">
        <v>0</v>
      </c>
      <c r="AT797" s="50">
        <f>IFERROR(IF(AS797=0,0,AS797-AR797),0)</f>
        <v>0</v>
      </c>
      <c r="AU797" s="49">
        <f>_xlfn.IFNA(VLOOKUP($I797,'ประกาศราคาZ-Makro'!$A:$L,12,FALSE),0)</f>
        <v>0</v>
      </c>
      <c r="AV797" s="47">
        <v>0</v>
      </c>
      <c r="AW797" s="36">
        <v>0</v>
      </c>
      <c r="AX797" s="50">
        <f>IFERROR(IF(AW797=0,0,AW797-AV797),0)</f>
        <v>0</v>
      </c>
      <c r="AY797" s="49">
        <f>_xlfn.IFNA(VLOOKUP($I797,'ประกาศราคาZ-Makro'!$A:$M,13,FALSE),0)</f>
        <v>0</v>
      </c>
      <c r="AZ797" s="47">
        <v>0</v>
      </c>
      <c r="BA797" s="36">
        <v>0</v>
      </c>
      <c r="BB797" s="50">
        <f>IFERROR(IF(BA797=0,0,BA797-AZ797),0)</f>
        <v>0</v>
      </c>
      <c r="BC797" s="76"/>
      <c r="BD797" s="2"/>
    </row>
    <row r="798" spans="1:56" x14ac:dyDescent="0.4">
      <c r="A798" s="2" t="s">
        <v>1038</v>
      </c>
      <c r="B798" s="2" t="s">
        <v>1035</v>
      </c>
      <c r="C798" s="2" t="s">
        <v>1037</v>
      </c>
      <c r="D798" s="2" t="s">
        <v>1047</v>
      </c>
      <c r="E798" s="111" t="s">
        <v>866</v>
      </c>
      <c r="F798" s="112"/>
      <c r="G798" s="113" t="s">
        <v>867</v>
      </c>
      <c r="H798" s="114" t="s">
        <v>43</v>
      </c>
      <c r="I798" s="35"/>
      <c r="J798" s="56">
        <v>0</v>
      </c>
      <c r="K798" s="49">
        <f>_xlfn.IFNA(VLOOKUP($I798,'ประกาศราคาZ-Makro'!$A:$K,4,FALSE),0)</f>
        <v>0</v>
      </c>
      <c r="L798" s="47">
        <v>115</v>
      </c>
      <c r="M798" s="36">
        <v>135</v>
      </c>
      <c r="N798" s="50">
        <f>IFERROR(IF(M798=0,0,M798-L798),0)</f>
        <v>20</v>
      </c>
      <c r="O798" s="49">
        <f>_xlfn.IFNA(VLOOKUP($I798,'ประกาศราคาZ-Makro'!$A:$K,5,FALSE),0)</f>
        <v>0</v>
      </c>
      <c r="P798" s="47">
        <v>115</v>
      </c>
      <c r="Q798" s="36">
        <v>135</v>
      </c>
      <c r="R798" s="50">
        <f>IFERROR(IF(Q798=0,0,Q798-P798),0)</f>
        <v>20</v>
      </c>
      <c r="S798" s="49">
        <f>_xlfn.IFNA(VLOOKUP($I798,'ประกาศราคาZ-Makro'!$A:$K,6,FALSE),0)</f>
        <v>0</v>
      </c>
      <c r="T798" s="47">
        <v>0</v>
      </c>
      <c r="U798" s="36">
        <v>0</v>
      </c>
      <c r="V798" s="50">
        <f>IFERROR(IF(U798=0,0,U798-T798),0)</f>
        <v>0</v>
      </c>
      <c r="W798" s="49">
        <f>_xlfn.IFNA(VLOOKUP($I798,'ประกาศราคาZ-Makro'!$A:$K,7,FALSE),0)</f>
        <v>0</v>
      </c>
      <c r="X798" s="47">
        <v>115</v>
      </c>
      <c r="Y798" s="36">
        <v>135</v>
      </c>
      <c r="Z798" s="50">
        <f>IFERROR(IF(Y798=0,0,Y798-X798),0)</f>
        <v>20</v>
      </c>
      <c r="AA798" s="49">
        <f>_xlfn.IFNA(VLOOKUP($I798,'ประกาศราคาZ-Makro'!$A:$K,8,FALSE),0)</f>
        <v>0</v>
      </c>
      <c r="AB798" s="47">
        <v>115</v>
      </c>
      <c r="AC798" s="36">
        <v>135</v>
      </c>
      <c r="AD798" s="50">
        <f>IFERROR(IF(AC798=0,0,AC798-AB798),0)</f>
        <v>20</v>
      </c>
      <c r="AE798" s="49">
        <f>_xlfn.IFNA(VLOOKUP($I798,'ประกาศราคาZ-Makro'!$A:$K,9,FALSE),0)</f>
        <v>0</v>
      </c>
      <c r="AF798" s="47">
        <v>0</v>
      </c>
      <c r="AG798" s="36">
        <v>0</v>
      </c>
      <c r="AH798" s="50">
        <f>IFERROR(IF(AG798=0,0,AG798-AF798),0)</f>
        <v>0</v>
      </c>
      <c r="AI798" s="49">
        <f>_xlfn.IFNA(VLOOKUP($I798,'ประกาศราคาZ-Makro'!$A:$K,9,FALSE),0)</f>
        <v>0</v>
      </c>
      <c r="AJ798" s="47"/>
      <c r="AK798" s="36"/>
      <c r="AL798" s="50">
        <f t="shared" si="1996"/>
        <v>0</v>
      </c>
      <c r="AM798" s="49">
        <f>_xlfn.IFNA(VLOOKUP($I798,'ประกาศราคาZ-Makro'!$A:$K,10,FALSE),0)</f>
        <v>0</v>
      </c>
      <c r="AN798" s="47">
        <v>115</v>
      </c>
      <c r="AO798" s="36">
        <v>135</v>
      </c>
      <c r="AP798" s="72">
        <f>IFERROR(IF(AO798=0,0,AO798-AN798),0)</f>
        <v>20</v>
      </c>
      <c r="AQ798" s="49">
        <f>_xlfn.IFNA(VLOOKUP($I798,'ประกาศราคาZ-Makro'!$A:$K,11,FALSE),0)</f>
        <v>0</v>
      </c>
      <c r="AR798" s="47">
        <v>0</v>
      </c>
      <c r="AS798" s="36">
        <v>0</v>
      </c>
      <c r="AT798" s="50">
        <f>IFERROR(IF(AS798=0,0,AS798-AR798),0)</f>
        <v>0</v>
      </c>
      <c r="AU798" s="49">
        <f>_xlfn.IFNA(VLOOKUP($I798,'ประกาศราคาZ-Makro'!$A:$L,12,FALSE),0)</f>
        <v>0</v>
      </c>
      <c r="AV798" s="47">
        <v>0</v>
      </c>
      <c r="AW798" s="36">
        <v>0</v>
      </c>
      <c r="AX798" s="50">
        <f>IFERROR(IF(AW798=0,0,AW798-AV798),0)</f>
        <v>0</v>
      </c>
      <c r="AY798" s="49">
        <f>_xlfn.IFNA(VLOOKUP($I798,'ประกาศราคาZ-Makro'!$A:$M,13,FALSE),0)</f>
        <v>0</v>
      </c>
      <c r="AZ798" s="47">
        <v>0</v>
      </c>
      <c r="BA798" s="36">
        <v>0</v>
      </c>
      <c r="BB798" s="50">
        <f>IFERROR(IF(BA798=0,0,BA798-AZ798),0)</f>
        <v>0</v>
      </c>
      <c r="BC798" s="76"/>
      <c r="BD798" s="2"/>
    </row>
    <row r="799" spans="1:56" x14ac:dyDescent="0.4">
      <c r="A799" s="2" t="s">
        <v>1038</v>
      </c>
      <c r="B799" s="2" t="s">
        <v>1035</v>
      </c>
      <c r="C799" s="2" t="s">
        <v>1037</v>
      </c>
      <c r="D799" s="2" t="s">
        <v>1040</v>
      </c>
      <c r="E799" s="111" t="s">
        <v>1647</v>
      </c>
      <c r="F799" s="112" t="s">
        <v>51</v>
      </c>
      <c r="G799" s="113" t="s">
        <v>1648</v>
      </c>
      <c r="H799" s="114" t="s">
        <v>1695</v>
      </c>
      <c r="I799" s="35"/>
      <c r="J799" s="56">
        <v>0</v>
      </c>
      <c r="K799" s="49">
        <f>_xlfn.IFNA(VLOOKUP($I799,'ประกาศราคาZ-Makro'!$A:$K,4,FALSE),0)</f>
        <v>0</v>
      </c>
      <c r="L799" s="47">
        <v>162.5</v>
      </c>
      <c r="M799" s="36">
        <v>166.5</v>
      </c>
      <c r="N799" s="50">
        <f>IFERROR(IF(M799=0,0,M799-L799),0)</f>
        <v>4</v>
      </c>
      <c r="O799" s="49">
        <f>_xlfn.IFNA(VLOOKUP($I799,'ประกาศราคาZ-Makro'!$A:$K,5,FALSE),0)</f>
        <v>0</v>
      </c>
      <c r="P799" s="47">
        <v>0</v>
      </c>
      <c r="Q799" s="36">
        <v>0</v>
      </c>
      <c r="R799" s="50">
        <f>IFERROR(IF(Q799=0,0,Q799-P799),0)</f>
        <v>0</v>
      </c>
      <c r="S799" s="49">
        <f>_xlfn.IFNA(VLOOKUP($I799,'ประกาศราคาZ-Makro'!$A:$K,6,FALSE),0)</f>
        <v>0</v>
      </c>
      <c r="T799" s="47">
        <v>162.5</v>
      </c>
      <c r="U799" s="36">
        <v>166.5</v>
      </c>
      <c r="V799" s="50">
        <f>IFERROR(IF(U799=0,0,U799-T799),0)</f>
        <v>4</v>
      </c>
      <c r="W799" s="49">
        <f>_xlfn.IFNA(VLOOKUP($I799,'ประกาศราคาZ-Makro'!$A:$K,7,FALSE),0)</f>
        <v>0</v>
      </c>
      <c r="X799" s="47">
        <v>0</v>
      </c>
      <c r="Y799" s="36">
        <v>0</v>
      </c>
      <c r="Z799" s="50">
        <f>IFERROR(IF(Y799=0,0,Y799-X799),0)</f>
        <v>0</v>
      </c>
      <c r="AA799" s="49">
        <f>_xlfn.IFNA(VLOOKUP($I799,'ประกาศราคาZ-Makro'!$A:$K,8,FALSE),0)</f>
        <v>0</v>
      </c>
      <c r="AB799" s="47">
        <v>0</v>
      </c>
      <c r="AC799" s="36">
        <v>0</v>
      </c>
      <c r="AD799" s="50">
        <f>IFERROR(IF(AC799=0,0,AC799-AB799),0)</f>
        <v>0</v>
      </c>
      <c r="AE799" s="49">
        <f>_xlfn.IFNA(VLOOKUP($I799,'ประกาศราคาZ-Makro'!$A:$K,9,FALSE),0)</f>
        <v>0</v>
      </c>
      <c r="AF799" s="47">
        <v>0</v>
      </c>
      <c r="AG799" s="36">
        <v>0</v>
      </c>
      <c r="AH799" s="50">
        <f>IFERROR(IF(AG799=0,0,AG799-AF799),0)</f>
        <v>0</v>
      </c>
      <c r="AI799" s="49">
        <f>_xlfn.IFNA(VLOOKUP($I799,'ประกาศราคาZ-Makro'!$A:$K,9,FALSE),0)</f>
        <v>0</v>
      </c>
      <c r="AJ799" s="47"/>
      <c r="AK799" s="36"/>
      <c r="AL799" s="50">
        <f t="shared" si="1996"/>
        <v>0</v>
      </c>
      <c r="AM799" s="49">
        <f>_xlfn.IFNA(VLOOKUP($I799,'ประกาศราคาZ-Makro'!$A:$K,10,FALSE),0)</f>
        <v>0</v>
      </c>
      <c r="AN799" s="47">
        <v>0</v>
      </c>
      <c r="AO799" s="36">
        <v>0</v>
      </c>
      <c r="AP799" s="72">
        <f>IFERROR(IF(AO799=0,0,AO799-AN799),0)</f>
        <v>0</v>
      </c>
      <c r="AQ799" s="49">
        <f>_xlfn.IFNA(VLOOKUP($I799,'ประกาศราคาZ-Makro'!$A:$K,11,FALSE),0)</f>
        <v>0</v>
      </c>
      <c r="AR799" s="47">
        <v>0</v>
      </c>
      <c r="AS799" s="36">
        <v>0</v>
      </c>
      <c r="AT799" s="50">
        <f>IFERROR(IF(AS799=0,0,AS799-AR799),0)</f>
        <v>0</v>
      </c>
      <c r="AU799" s="49">
        <f>_xlfn.IFNA(VLOOKUP($I799,'ประกาศราคาZ-Makro'!$A:$L,12,FALSE),0)</f>
        <v>0</v>
      </c>
      <c r="AV799" s="47">
        <v>0</v>
      </c>
      <c r="AW799" s="36">
        <v>0</v>
      </c>
      <c r="AX799" s="50">
        <f>IFERROR(IF(AW799=0,0,AW799-AV799),0)</f>
        <v>0</v>
      </c>
      <c r="AY799" s="49">
        <f>_xlfn.IFNA(VLOOKUP($I799,'ประกาศราคาZ-Makro'!$A:$M,13,FALSE),0)</f>
        <v>0</v>
      </c>
      <c r="AZ799" s="47">
        <v>0</v>
      </c>
      <c r="BA799" s="36">
        <v>0</v>
      </c>
      <c r="BB799" s="50">
        <f t="shared" ref="BB799" si="2007">IFERROR(IF(BA799=0,0,BA799-AZ799),0)</f>
        <v>0</v>
      </c>
      <c r="BC799" s="76"/>
      <c r="BD799" s="2"/>
    </row>
    <row r="800" spans="1:56" x14ac:dyDescent="0.4">
      <c r="A800" s="2" t="s">
        <v>1038</v>
      </c>
      <c r="B800" s="2" t="s">
        <v>1035</v>
      </c>
      <c r="C800" s="2" t="s">
        <v>1037</v>
      </c>
      <c r="D800" s="2" t="s">
        <v>1040</v>
      </c>
      <c r="E800" s="111" t="s">
        <v>1934</v>
      </c>
      <c r="F800" s="112"/>
      <c r="G800" s="113" t="s">
        <v>1935</v>
      </c>
      <c r="H800" s="114" t="s">
        <v>1695</v>
      </c>
      <c r="I800" s="35"/>
      <c r="J800" s="56">
        <v>0</v>
      </c>
      <c r="K800" s="49">
        <f>_xlfn.IFNA(VLOOKUP($I800,'ประกาศราคาZ-Makro'!$A:$K,4,FALSE),0)</f>
        <v>0</v>
      </c>
      <c r="L800" s="47">
        <v>61</v>
      </c>
      <c r="M800" s="36">
        <v>65</v>
      </c>
      <c r="N800" s="50">
        <f>IFERROR(IF(M800=0,0,M800-L800),0)</f>
        <v>4</v>
      </c>
      <c r="O800" s="49">
        <f>_xlfn.IFNA(VLOOKUP($I800,'ประกาศราคาZ-Makro'!$A:$K,5,FALSE),0)</f>
        <v>0</v>
      </c>
      <c r="P800" s="47">
        <v>61</v>
      </c>
      <c r="Q800" s="36">
        <v>65</v>
      </c>
      <c r="R800" s="50">
        <f>IFERROR(IF(Q800=0,0,Q800-P800),0)</f>
        <v>4</v>
      </c>
      <c r="S800" s="49">
        <f>_xlfn.IFNA(VLOOKUP($I800,'ประกาศราคาZ-Makro'!$A:$K,6,FALSE),0)</f>
        <v>0</v>
      </c>
      <c r="T800" s="47">
        <v>0</v>
      </c>
      <c r="U800" s="36">
        <v>0</v>
      </c>
      <c r="V800" s="50">
        <f>IFERROR(IF(U800=0,0,U800-T800),0)</f>
        <v>0</v>
      </c>
      <c r="W800" s="49">
        <f>_xlfn.IFNA(VLOOKUP($I800,'ประกาศราคาZ-Makro'!$A:$K,7,FALSE),0)</f>
        <v>0</v>
      </c>
      <c r="X800" s="47">
        <v>0</v>
      </c>
      <c r="Y800" s="36">
        <v>0</v>
      </c>
      <c r="Z800" s="50">
        <f>IFERROR(IF(Y800=0,0,Y800-X800),0)</f>
        <v>0</v>
      </c>
      <c r="AA800" s="49">
        <f>_xlfn.IFNA(VLOOKUP($I800,'ประกาศราคาZ-Makro'!$A:$K,8,FALSE),0)</f>
        <v>0</v>
      </c>
      <c r="AB800" s="47">
        <v>0</v>
      </c>
      <c r="AC800" s="36">
        <v>0</v>
      </c>
      <c r="AD800" s="50">
        <f>IFERROR(IF(AC800=0,0,AC800-AB800),0)</f>
        <v>0</v>
      </c>
      <c r="AE800" s="49">
        <f>_xlfn.IFNA(VLOOKUP($I800,'ประกาศราคาZ-Makro'!$A:$K,9,FALSE),0)</f>
        <v>0</v>
      </c>
      <c r="AF800" s="47">
        <v>0</v>
      </c>
      <c r="AG800" s="36">
        <v>0</v>
      </c>
      <c r="AH800" s="50">
        <f>IFERROR(IF(AG800=0,0,AG800-AF800),0)</f>
        <v>0</v>
      </c>
      <c r="AI800" s="49">
        <f>_xlfn.IFNA(VLOOKUP($I800,'ประกาศราคาZ-Makro'!$A:$K,9,FALSE),0)</f>
        <v>0</v>
      </c>
      <c r="AJ800" s="47"/>
      <c r="AK800" s="36"/>
      <c r="AL800" s="50">
        <f t="shared" si="1996"/>
        <v>0</v>
      </c>
      <c r="AM800" s="49">
        <f>_xlfn.IFNA(VLOOKUP($I800,'ประกาศราคาZ-Makro'!$A:$K,10,FALSE),0)</f>
        <v>0</v>
      </c>
      <c r="AN800" s="47">
        <v>0</v>
      </c>
      <c r="AO800" s="36">
        <v>0</v>
      </c>
      <c r="AP800" s="72">
        <f t="shared" ref="AP800" si="2008">IFERROR(IF(AO800=0,0,AO800-AN800),0)</f>
        <v>0</v>
      </c>
      <c r="AQ800" s="49">
        <f>_xlfn.IFNA(VLOOKUP($I800,'ประกาศราคาZ-Makro'!$A:$K,11,FALSE),0)</f>
        <v>0</v>
      </c>
      <c r="AR800" s="47">
        <v>0</v>
      </c>
      <c r="AS800" s="36">
        <v>0</v>
      </c>
      <c r="AT800" s="50">
        <f>IFERROR(IF(AS800=0,0,AS800-AR800),0)</f>
        <v>0</v>
      </c>
      <c r="AU800" s="49">
        <f>_xlfn.IFNA(VLOOKUP($I800,'ประกาศราคาZ-Makro'!$A:$L,12,FALSE),0)</f>
        <v>0</v>
      </c>
      <c r="AV800" s="47">
        <v>0</v>
      </c>
      <c r="AW800" s="36">
        <v>0</v>
      </c>
      <c r="AX800" s="50">
        <f t="shared" ref="AX800" si="2009">IFERROR(IF(AW800=0,0,AW800-AV800),0)</f>
        <v>0</v>
      </c>
      <c r="AY800" s="49">
        <f>_xlfn.IFNA(VLOOKUP($I800,'ประกาศราคาZ-Makro'!$A:$M,13,FALSE),0)</f>
        <v>0</v>
      </c>
      <c r="AZ800" s="47">
        <v>0</v>
      </c>
      <c r="BA800" s="36">
        <v>0</v>
      </c>
      <c r="BB800" s="50">
        <f t="shared" ref="BB800" si="2010">IFERROR(IF(BA800=0,0,BA800-AZ800),0)</f>
        <v>0</v>
      </c>
      <c r="BC800" s="76"/>
      <c r="BD800" s="2"/>
    </row>
    <row r="801" spans="5:58" x14ac:dyDescent="0.4">
      <c r="E801" s="32"/>
      <c r="F801" s="33"/>
      <c r="G801" s="37"/>
      <c r="H801" s="34"/>
      <c r="I801" s="35"/>
      <c r="J801" s="56">
        <v>0</v>
      </c>
      <c r="K801" s="49">
        <f>_xlfn.IFNA(VLOOKUP($I801,'ประกาศราคาZ-Makro'!$A:$K,4,FALSE),0)</f>
        <v>0</v>
      </c>
      <c r="L801" s="47">
        <v>0</v>
      </c>
      <c r="M801" s="36">
        <v>0</v>
      </c>
      <c r="N801" s="50">
        <f t="shared" si="1866"/>
        <v>0</v>
      </c>
      <c r="O801" s="49">
        <f>_xlfn.IFNA(VLOOKUP($I801,'ประกาศราคาZ-Makro'!$A:$K,4,FALSE),0)</f>
        <v>0</v>
      </c>
      <c r="P801" s="47">
        <v>0</v>
      </c>
      <c r="Q801" s="36">
        <v>0</v>
      </c>
      <c r="R801" s="50">
        <f t="shared" si="1867"/>
        <v>0</v>
      </c>
      <c r="S801" s="49">
        <f>_xlfn.IFNA(VLOOKUP($I801,'ประกาศราคาZ-Makro'!$A:$K,6,FALSE),0)</f>
        <v>0</v>
      </c>
      <c r="T801" s="47">
        <v>0</v>
      </c>
      <c r="U801" s="36">
        <v>0</v>
      </c>
      <c r="V801" s="50">
        <f t="shared" si="1868"/>
        <v>0</v>
      </c>
      <c r="W801" s="49">
        <f>_xlfn.IFNA(VLOOKUP($I801,'ประกาศราคาZ-Makro'!$A:$K,7,FALSE),0)</f>
        <v>0</v>
      </c>
      <c r="X801" s="47">
        <v>0</v>
      </c>
      <c r="Y801" s="36">
        <v>0</v>
      </c>
      <c r="Z801" s="50">
        <f t="shared" si="1869"/>
        <v>0</v>
      </c>
      <c r="AA801" s="49">
        <f>_xlfn.IFNA(VLOOKUP($I801,'ประกาศราคาZ-Makro'!$A:$K,8,FALSE),0)</f>
        <v>0</v>
      </c>
      <c r="AB801" s="47">
        <v>0</v>
      </c>
      <c r="AC801" s="36">
        <v>0</v>
      </c>
      <c r="AD801" s="50">
        <f t="shared" si="1870"/>
        <v>0</v>
      </c>
      <c r="AE801" s="49">
        <f>_xlfn.IFNA(VLOOKUP($I801,'ประกาศราคาZ-Makro'!$A:$K,9,FALSE),0)</f>
        <v>0</v>
      </c>
      <c r="AF801" s="47">
        <v>0</v>
      </c>
      <c r="AG801" s="36">
        <v>0</v>
      </c>
      <c r="AH801" s="50">
        <f t="shared" si="1871"/>
        <v>0</v>
      </c>
      <c r="AI801" s="49">
        <f>_xlfn.IFNA(VLOOKUP($I801,'ประกาศราคาZ-Makro'!$A:$K,9,FALSE),0)</f>
        <v>0</v>
      </c>
      <c r="AJ801" s="47"/>
      <c r="AK801" s="36"/>
      <c r="AL801" s="50">
        <f t="shared" si="1831"/>
        <v>0</v>
      </c>
      <c r="AM801" s="49">
        <f>_xlfn.IFNA(VLOOKUP($I801,'ประกาศราคาZ-Makro'!$A:$K,10,FALSE),0)</f>
        <v>0</v>
      </c>
      <c r="AN801" s="47">
        <v>0</v>
      </c>
      <c r="AO801" s="36">
        <v>0</v>
      </c>
      <c r="AP801" s="72">
        <f t="shared" si="1872"/>
        <v>0</v>
      </c>
      <c r="AQ801" s="49">
        <f>_xlfn.IFNA(VLOOKUP($I801,'ประกาศราคาZ-Makro'!$A:$K,11,FALSE),0)</f>
        <v>0</v>
      </c>
      <c r="AR801" s="47">
        <v>0</v>
      </c>
      <c r="AS801" s="36">
        <v>0</v>
      </c>
      <c r="AT801" s="50">
        <f t="shared" si="1873"/>
        <v>0</v>
      </c>
      <c r="AU801" s="49">
        <f>_xlfn.IFNA(VLOOKUP($I801,'ประกาศราคาZ-Makro'!$A:$L,12,FALSE),0)</f>
        <v>0</v>
      </c>
      <c r="AV801" s="47">
        <v>0</v>
      </c>
      <c r="AW801" s="36">
        <v>0</v>
      </c>
      <c r="AX801" s="50">
        <f t="shared" si="1874"/>
        <v>0</v>
      </c>
      <c r="AY801" s="49">
        <f>_xlfn.IFNA(VLOOKUP($I801,'ประกาศราคาZ-Makro'!$A:$M,13,FALSE),0)</f>
        <v>0</v>
      </c>
      <c r="AZ801" s="47">
        <v>0</v>
      </c>
      <c r="BA801" s="36">
        <v>0</v>
      </c>
      <c r="BB801" s="50">
        <f t="shared" si="1875"/>
        <v>0</v>
      </c>
      <c r="BC801" s="76"/>
      <c r="BD801" s="2"/>
      <c r="BF801" s="60"/>
    </row>
    <row r="802" spans="5:58" x14ac:dyDescent="0.4">
      <c r="E802" s="32"/>
      <c r="F802" s="33"/>
      <c r="G802" s="37"/>
      <c r="H802" s="34"/>
      <c r="I802" s="35"/>
      <c r="J802" s="56">
        <v>0</v>
      </c>
      <c r="K802" s="49">
        <f>_xlfn.IFNA(VLOOKUP($I802,'ประกาศราคาZ-Makro'!$A:$K,4,FALSE),0)</f>
        <v>0</v>
      </c>
      <c r="L802" s="47">
        <v>0</v>
      </c>
      <c r="M802" s="36">
        <v>0</v>
      </c>
      <c r="N802" s="50">
        <f t="shared" si="1866"/>
        <v>0</v>
      </c>
      <c r="O802" s="49">
        <f>_xlfn.IFNA(VLOOKUP($I802,'ประกาศราคาZ-Makro'!$A:$K,4,FALSE),0)</f>
        <v>0</v>
      </c>
      <c r="P802" s="47">
        <v>0</v>
      </c>
      <c r="Q802" s="36">
        <v>0</v>
      </c>
      <c r="R802" s="50">
        <f t="shared" si="1867"/>
        <v>0</v>
      </c>
      <c r="S802" s="49">
        <f>_xlfn.IFNA(VLOOKUP($I802,'ประกาศราคาZ-Makro'!$A:$K,6,FALSE),0)</f>
        <v>0</v>
      </c>
      <c r="T802" s="47">
        <v>0</v>
      </c>
      <c r="U802" s="36">
        <v>0</v>
      </c>
      <c r="V802" s="50">
        <f t="shared" si="1868"/>
        <v>0</v>
      </c>
      <c r="W802" s="49">
        <f>_xlfn.IFNA(VLOOKUP($I802,'ประกาศราคาZ-Makro'!$A:$K,7,FALSE),0)</f>
        <v>0</v>
      </c>
      <c r="X802" s="47">
        <v>0</v>
      </c>
      <c r="Y802" s="36">
        <v>0</v>
      </c>
      <c r="Z802" s="50">
        <f t="shared" si="1869"/>
        <v>0</v>
      </c>
      <c r="AA802" s="49">
        <f>_xlfn.IFNA(VLOOKUP($I802,'ประกาศราคาZ-Makro'!$A:$K,8,FALSE),0)</f>
        <v>0</v>
      </c>
      <c r="AB802" s="47">
        <v>0</v>
      </c>
      <c r="AC802" s="36">
        <v>0</v>
      </c>
      <c r="AD802" s="50">
        <f t="shared" si="1870"/>
        <v>0</v>
      </c>
      <c r="AE802" s="49">
        <f>_xlfn.IFNA(VLOOKUP($I802,'ประกาศราคาZ-Makro'!$A:$K,9,FALSE),0)</f>
        <v>0</v>
      </c>
      <c r="AF802" s="47">
        <v>0</v>
      </c>
      <c r="AG802" s="36">
        <v>0</v>
      </c>
      <c r="AH802" s="50">
        <f t="shared" si="1871"/>
        <v>0</v>
      </c>
      <c r="AI802" s="49">
        <f>_xlfn.IFNA(VLOOKUP($I802,'ประกาศราคาZ-Makro'!$A:$K,9,FALSE),0)</f>
        <v>0</v>
      </c>
      <c r="AJ802" s="47"/>
      <c r="AK802" s="36"/>
      <c r="AL802" s="50">
        <f t="shared" si="1831"/>
        <v>0</v>
      </c>
      <c r="AM802" s="49">
        <f>_xlfn.IFNA(VLOOKUP($I802,'ประกาศราคาZ-Makro'!$A:$K,10,FALSE),0)</f>
        <v>0</v>
      </c>
      <c r="AN802" s="47">
        <v>0</v>
      </c>
      <c r="AO802" s="36">
        <v>0</v>
      </c>
      <c r="AP802" s="72">
        <f t="shared" si="1872"/>
        <v>0</v>
      </c>
      <c r="AQ802" s="49">
        <f>_xlfn.IFNA(VLOOKUP($I802,'ประกาศราคาZ-Makro'!$A:$K,11,FALSE),0)</f>
        <v>0</v>
      </c>
      <c r="AR802" s="47">
        <v>0</v>
      </c>
      <c r="AS802" s="36">
        <v>0</v>
      </c>
      <c r="AT802" s="50">
        <f t="shared" si="1873"/>
        <v>0</v>
      </c>
      <c r="AU802" s="49">
        <f>_xlfn.IFNA(VLOOKUP($I802,'ประกาศราคาZ-Makro'!$A:$L,12,FALSE),0)</f>
        <v>0</v>
      </c>
      <c r="AV802" s="47">
        <v>0</v>
      </c>
      <c r="AW802" s="36">
        <v>0</v>
      </c>
      <c r="AX802" s="50">
        <f t="shared" si="1874"/>
        <v>0</v>
      </c>
      <c r="AY802" s="49">
        <f>_xlfn.IFNA(VLOOKUP($I802,'ประกาศราคาZ-Makro'!$A:$M,13,FALSE),0)</f>
        <v>0</v>
      </c>
      <c r="AZ802" s="47">
        <v>0</v>
      </c>
      <c r="BA802" s="36">
        <v>0</v>
      </c>
      <c r="BB802" s="50">
        <f t="shared" si="1875"/>
        <v>0</v>
      </c>
      <c r="BC802" s="76"/>
      <c r="BD802" s="2"/>
      <c r="BF802" s="60"/>
    </row>
    <row r="803" spans="5:58" x14ac:dyDescent="0.4">
      <c r="E803" s="45"/>
      <c r="F803" s="46"/>
      <c r="G803" s="42"/>
      <c r="H803" s="34"/>
      <c r="I803" s="35"/>
      <c r="J803" s="56">
        <v>0</v>
      </c>
      <c r="K803" s="49">
        <f>_xlfn.IFNA(VLOOKUP($I803,'ประกาศราคาZ-Makro'!$A:$K,4,FALSE),0)</f>
        <v>0</v>
      </c>
      <c r="L803" s="47">
        <v>0</v>
      </c>
      <c r="M803" s="36">
        <v>0</v>
      </c>
      <c r="N803" s="50">
        <f t="shared" si="1846"/>
        <v>0</v>
      </c>
      <c r="O803" s="49">
        <f>_xlfn.IFNA(VLOOKUP($I803,'ประกาศราคาZ-Makro'!$A:$K,5,FALSE),0)</f>
        <v>0</v>
      </c>
      <c r="P803" s="47">
        <v>0</v>
      </c>
      <c r="Q803" s="36">
        <v>0</v>
      </c>
      <c r="R803" s="50">
        <f t="shared" si="1847"/>
        <v>0</v>
      </c>
      <c r="S803" s="49">
        <f>_xlfn.IFNA(VLOOKUP($I803,'ประกาศราคาZ-Makro'!$A:$K,6,FALSE),0)</f>
        <v>0</v>
      </c>
      <c r="T803" s="47">
        <v>0</v>
      </c>
      <c r="U803" s="36">
        <v>0</v>
      </c>
      <c r="V803" s="50">
        <f t="shared" si="1848"/>
        <v>0</v>
      </c>
      <c r="W803" s="49">
        <f>_xlfn.IFNA(VLOOKUP($I803,'ประกาศราคาZ-Makro'!$A:$K,7,FALSE),0)</f>
        <v>0</v>
      </c>
      <c r="X803" s="47">
        <v>0</v>
      </c>
      <c r="Y803" s="36">
        <v>0</v>
      </c>
      <c r="Z803" s="50">
        <f t="shared" si="1849"/>
        <v>0</v>
      </c>
      <c r="AA803" s="49">
        <f>_xlfn.IFNA(VLOOKUP($I803,'ประกาศราคาZ-Makro'!$A:$K,8,FALSE),0)</f>
        <v>0</v>
      </c>
      <c r="AB803" s="47">
        <v>0</v>
      </c>
      <c r="AC803" s="36">
        <v>0</v>
      </c>
      <c r="AD803" s="50">
        <f t="shared" si="1850"/>
        <v>0</v>
      </c>
      <c r="AE803" s="49">
        <f>_xlfn.IFNA(VLOOKUP($I803,'ประกาศราคาZ-Makro'!$A:$K,9,FALSE),0)</f>
        <v>0</v>
      </c>
      <c r="AF803" s="47">
        <v>0</v>
      </c>
      <c r="AG803" s="36">
        <v>0</v>
      </c>
      <c r="AH803" s="50">
        <f t="shared" si="1851"/>
        <v>0</v>
      </c>
      <c r="AI803" s="49">
        <f>_xlfn.IFNA(VLOOKUP($I803,'ประกาศราคาZ-Makro'!$A:$K,9,FALSE),0)</f>
        <v>0</v>
      </c>
      <c r="AJ803" s="47"/>
      <c r="AK803" s="36"/>
      <c r="AL803" s="50">
        <f t="shared" si="1831"/>
        <v>0</v>
      </c>
      <c r="AM803" s="49">
        <f>_xlfn.IFNA(VLOOKUP($I803,'ประกาศราคาZ-Makro'!$A:$K,10,FALSE),0)</f>
        <v>0</v>
      </c>
      <c r="AN803" s="47">
        <v>0</v>
      </c>
      <c r="AO803" s="36">
        <v>0</v>
      </c>
      <c r="AP803" s="72">
        <f t="shared" si="1852"/>
        <v>0</v>
      </c>
      <c r="AQ803" s="49">
        <f>_xlfn.IFNA(VLOOKUP($I803,'ประกาศราคาZ-Makro'!$A:$K,11,FALSE),0)</f>
        <v>0</v>
      </c>
      <c r="AR803" s="47">
        <v>0</v>
      </c>
      <c r="AS803" s="36">
        <v>0</v>
      </c>
      <c r="AT803" s="50">
        <f t="shared" si="1853"/>
        <v>0</v>
      </c>
      <c r="AU803" s="49">
        <f>_xlfn.IFNA(VLOOKUP($I803,'ประกาศราคาZ-Makro'!$A:$L,12,FALSE),0)</f>
        <v>0</v>
      </c>
      <c r="AV803" s="47">
        <v>0</v>
      </c>
      <c r="AW803" s="36">
        <v>0</v>
      </c>
      <c r="AX803" s="50">
        <f t="shared" si="1854"/>
        <v>0</v>
      </c>
      <c r="AY803" s="49">
        <f>_xlfn.IFNA(VLOOKUP($I803,'ประกาศราคาZ-Makro'!$A:$M,13,FALSE),0)</f>
        <v>0</v>
      </c>
      <c r="AZ803" s="47">
        <v>0</v>
      </c>
      <c r="BA803" s="36">
        <v>0</v>
      </c>
      <c r="BB803" s="50">
        <f t="shared" si="1855"/>
        <v>0</v>
      </c>
      <c r="BC803" s="76"/>
      <c r="BD803" s="2"/>
      <c r="BF803" s="60"/>
    </row>
    <row r="804" spans="5:58" x14ac:dyDescent="0.4">
      <c r="E804" s="45"/>
      <c r="F804" s="46"/>
      <c r="G804" s="42"/>
      <c r="H804" s="34"/>
      <c r="I804" s="35"/>
      <c r="J804" s="56">
        <v>0</v>
      </c>
      <c r="K804" s="49">
        <f>_xlfn.IFNA(VLOOKUP($I804,'ประกาศราคาZ-Makro'!$A:$K,4,FALSE),0)</f>
        <v>0</v>
      </c>
      <c r="L804" s="47">
        <v>0</v>
      </c>
      <c r="M804" s="36">
        <v>0</v>
      </c>
      <c r="N804" s="50">
        <f t="shared" si="1846"/>
        <v>0</v>
      </c>
      <c r="O804" s="49">
        <f>_xlfn.IFNA(VLOOKUP($I804,'ประกาศราคาZ-Makro'!$A:$K,5,FALSE),0)</f>
        <v>0</v>
      </c>
      <c r="P804" s="47">
        <v>0</v>
      </c>
      <c r="Q804" s="36">
        <v>0</v>
      </c>
      <c r="R804" s="50">
        <f t="shared" si="1847"/>
        <v>0</v>
      </c>
      <c r="S804" s="49">
        <f>_xlfn.IFNA(VLOOKUP($I804,'ประกาศราคาZ-Makro'!$A:$K,6,FALSE),0)</f>
        <v>0</v>
      </c>
      <c r="T804" s="47">
        <v>0</v>
      </c>
      <c r="U804" s="36">
        <v>0</v>
      </c>
      <c r="V804" s="50">
        <f t="shared" si="1848"/>
        <v>0</v>
      </c>
      <c r="W804" s="49">
        <f>_xlfn.IFNA(VLOOKUP($I804,'ประกาศราคาZ-Makro'!$A:$K,7,FALSE),0)</f>
        <v>0</v>
      </c>
      <c r="X804" s="47">
        <v>0</v>
      </c>
      <c r="Y804" s="36">
        <v>0</v>
      </c>
      <c r="Z804" s="50">
        <f t="shared" si="1849"/>
        <v>0</v>
      </c>
      <c r="AA804" s="49">
        <f>_xlfn.IFNA(VLOOKUP($I804,'ประกาศราคาZ-Makro'!$A:$K,8,FALSE),0)</f>
        <v>0</v>
      </c>
      <c r="AB804" s="47">
        <v>0</v>
      </c>
      <c r="AC804" s="36">
        <v>0</v>
      </c>
      <c r="AD804" s="50">
        <f t="shared" si="1850"/>
        <v>0</v>
      </c>
      <c r="AE804" s="49">
        <f>_xlfn.IFNA(VLOOKUP($I804,'ประกาศราคาZ-Makro'!$A:$K,9,FALSE),0)</f>
        <v>0</v>
      </c>
      <c r="AF804" s="47">
        <v>0</v>
      </c>
      <c r="AG804" s="36">
        <v>0</v>
      </c>
      <c r="AH804" s="50">
        <f t="shared" si="1851"/>
        <v>0</v>
      </c>
      <c r="AI804" s="49">
        <f>_xlfn.IFNA(VLOOKUP($I804,'ประกาศราคาZ-Makro'!$A:$K,9,FALSE),0)</f>
        <v>0</v>
      </c>
      <c r="AJ804" s="47"/>
      <c r="AK804" s="36"/>
      <c r="AL804" s="50">
        <f t="shared" si="1831"/>
        <v>0</v>
      </c>
      <c r="AM804" s="49">
        <f>_xlfn.IFNA(VLOOKUP($I804,'ประกาศราคาZ-Makro'!$A:$K,10,FALSE),0)</f>
        <v>0</v>
      </c>
      <c r="AN804" s="47">
        <v>0</v>
      </c>
      <c r="AO804" s="36">
        <v>0</v>
      </c>
      <c r="AP804" s="72">
        <f t="shared" si="1852"/>
        <v>0</v>
      </c>
      <c r="AQ804" s="49">
        <f>_xlfn.IFNA(VLOOKUP($I804,'ประกาศราคาZ-Makro'!$A:$K,11,FALSE),0)</f>
        <v>0</v>
      </c>
      <c r="AR804" s="47">
        <v>0</v>
      </c>
      <c r="AS804" s="36">
        <v>0</v>
      </c>
      <c r="AT804" s="50">
        <f t="shared" si="1853"/>
        <v>0</v>
      </c>
      <c r="AU804" s="49">
        <f>_xlfn.IFNA(VLOOKUP($I804,'ประกาศราคาZ-Makro'!$A:$L,12,FALSE),0)</f>
        <v>0</v>
      </c>
      <c r="AV804" s="47">
        <v>0</v>
      </c>
      <c r="AW804" s="36">
        <v>0</v>
      </c>
      <c r="AX804" s="50">
        <f t="shared" si="1854"/>
        <v>0</v>
      </c>
      <c r="AY804" s="49">
        <f>_xlfn.IFNA(VLOOKUP($I804,'ประกาศราคาZ-Makro'!$A:$M,13,FALSE),0)</f>
        <v>0</v>
      </c>
      <c r="AZ804" s="47">
        <v>0</v>
      </c>
      <c r="BA804" s="36">
        <v>0</v>
      </c>
      <c r="BB804" s="50">
        <f t="shared" si="1855"/>
        <v>0</v>
      </c>
      <c r="BC804" s="76"/>
      <c r="BD804" s="2"/>
      <c r="BF804" s="60"/>
    </row>
    <row r="805" spans="5:58" x14ac:dyDescent="0.4">
      <c r="E805" s="32"/>
      <c r="F805" s="33"/>
      <c r="G805" s="37"/>
      <c r="H805" s="34"/>
      <c r="I805" s="35"/>
      <c r="J805" s="56">
        <v>0</v>
      </c>
      <c r="K805" s="49">
        <f>_xlfn.IFNA(VLOOKUP($I805,'ประกาศราคาZ-Makro'!$A:$K,4,FALSE),0)</f>
        <v>0</v>
      </c>
      <c r="L805" s="47">
        <v>0</v>
      </c>
      <c r="M805" s="36">
        <v>0</v>
      </c>
      <c r="N805" s="50">
        <f t="shared" si="1846"/>
        <v>0</v>
      </c>
      <c r="O805" s="49">
        <f>_xlfn.IFNA(VLOOKUP($I805,'ประกาศราคาZ-Makro'!$A:$K,5,FALSE),0)</f>
        <v>0</v>
      </c>
      <c r="P805" s="47">
        <v>0</v>
      </c>
      <c r="Q805" s="36">
        <v>0</v>
      </c>
      <c r="R805" s="50">
        <f t="shared" si="1847"/>
        <v>0</v>
      </c>
      <c r="S805" s="49">
        <f>_xlfn.IFNA(VLOOKUP($I805,'ประกาศราคาZ-Makro'!$A:$K,6,FALSE),0)</f>
        <v>0</v>
      </c>
      <c r="T805" s="47">
        <v>0</v>
      </c>
      <c r="U805" s="36">
        <v>0</v>
      </c>
      <c r="V805" s="50">
        <f t="shared" si="1848"/>
        <v>0</v>
      </c>
      <c r="W805" s="49">
        <f>_xlfn.IFNA(VLOOKUP($I805,'ประกาศราคาZ-Makro'!$A:$K,7,FALSE),0)</f>
        <v>0</v>
      </c>
      <c r="X805" s="47">
        <v>0</v>
      </c>
      <c r="Y805" s="36">
        <v>0</v>
      </c>
      <c r="Z805" s="50">
        <f t="shared" si="1849"/>
        <v>0</v>
      </c>
      <c r="AA805" s="49">
        <f>_xlfn.IFNA(VLOOKUP($I805,'ประกาศราคาZ-Makro'!$A:$K,8,FALSE),0)</f>
        <v>0</v>
      </c>
      <c r="AB805" s="47">
        <v>0</v>
      </c>
      <c r="AC805" s="36">
        <v>0</v>
      </c>
      <c r="AD805" s="50">
        <f t="shared" si="1850"/>
        <v>0</v>
      </c>
      <c r="AE805" s="49">
        <f>_xlfn.IFNA(VLOOKUP($I805,'ประกาศราคาZ-Makro'!$A:$K,9,FALSE),0)</f>
        <v>0</v>
      </c>
      <c r="AF805" s="47">
        <v>0</v>
      </c>
      <c r="AG805" s="36">
        <v>0</v>
      </c>
      <c r="AH805" s="50">
        <f t="shared" si="1851"/>
        <v>0</v>
      </c>
      <c r="AI805" s="49">
        <f>_xlfn.IFNA(VLOOKUP($I805,'ประกาศราคาZ-Makro'!$A:$K,9,FALSE),0)</f>
        <v>0</v>
      </c>
      <c r="AJ805" s="47"/>
      <c r="AK805" s="36"/>
      <c r="AL805" s="50">
        <f t="shared" si="1831"/>
        <v>0</v>
      </c>
      <c r="AM805" s="49">
        <f>_xlfn.IFNA(VLOOKUP($I805,'ประกาศราคาZ-Makro'!$A:$K,10,FALSE),0)</f>
        <v>0</v>
      </c>
      <c r="AN805" s="47">
        <v>0</v>
      </c>
      <c r="AO805" s="36">
        <v>0</v>
      </c>
      <c r="AP805" s="72">
        <f t="shared" si="1852"/>
        <v>0</v>
      </c>
      <c r="AQ805" s="49">
        <f>_xlfn.IFNA(VLOOKUP($I805,'ประกาศราคาZ-Makro'!$A:$K,11,FALSE),0)</f>
        <v>0</v>
      </c>
      <c r="AR805" s="47">
        <v>0</v>
      </c>
      <c r="AS805" s="36">
        <v>0</v>
      </c>
      <c r="AT805" s="50">
        <f t="shared" si="1853"/>
        <v>0</v>
      </c>
      <c r="AU805" s="49">
        <f>_xlfn.IFNA(VLOOKUP($I805,'ประกาศราคาZ-Makro'!$A:$L,12,FALSE),0)</f>
        <v>0</v>
      </c>
      <c r="AV805" s="47">
        <v>0</v>
      </c>
      <c r="AW805" s="36">
        <v>0</v>
      </c>
      <c r="AX805" s="50">
        <f t="shared" si="1854"/>
        <v>0</v>
      </c>
      <c r="AY805" s="49">
        <f>_xlfn.IFNA(VLOOKUP($I805,'ประกาศราคาZ-Makro'!$A:$M,13,FALSE),0)</f>
        <v>0</v>
      </c>
      <c r="AZ805" s="47">
        <v>0</v>
      </c>
      <c r="BA805" s="36">
        <v>0</v>
      </c>
      <c r="BB805" s="50">
        <f t="shared" si="1855"/>
        <v>0</v>
      </c>
      <c r="BC805" s="76"/>
      <c r="BD805" s="2"/>
      <c r="BF805" s="60"/>
    </row>
    <row r="806" spans="5:58" x14ac:dyDescent="0.4">
      <c r="E806" s="32"/>
      <c r="F806" s="33"/>
      <c r="G806" s="37"/>
      <c r="H806" s="34"/>
      <c r="I806" s="35"/>
      <c r="J806" s="56">
        <v>0</v>
      </c>
      <c r="K806" s="49">
        <f>_xlfn.IFNA(VLOOKUP($I806,'ประกาศราคาZ-Makro'!$A:$K,4,FALSE),0)</f>
        <v>0</v>
      </c>
      <c r="L806" s="47">
        <v>0</v>
      </c>
      <c r="M806" s="36">
        <v>0</v>
      </c>
      <c r="N806" s="50">
        <f t="shared" ref="N806:N807" si="2011">IFERROR(IF(M806=0,0,M806-L806),0)</f>
        <v>0</v>
      </c>
      <c r="O806" s="49">
        <f>_xlfn.IFNA(VLOOKUP($I806,'ประกาศราคาZ-Makro'!$A:$K,4,FALSE),0)</f>
        <v>0</v>
      </c>
      <c r="P806" s="47">
        <v>0</v>
      </c>
      <c r="Q806" s="36">
        <v>0</v>
      </c>
      <c r="R806" s="50">
        <f t="shared" ref="R806:R807" si="2012">IFERROR(IF(Q806=0,0,Q806-P806),0)</f>
        <v>0</v>
      </c>
      <c r="S806" s="49">
        <f>_xlfn.IFNA(VLOOKUP($I806,'ประกาศราคาZ-Makro'!$A:$K,6,FALSE),0)</f>
        <v>0</v>
      </c>
      <c r="T806" s="47">
        <v>0</v>
      </c>
      <c r="U806" s="36">
        <v>0</v>
      </c>
      <c r="V806" s="50">
        <f t="shared" ref="V806:V807" si="2013">IFERROR(IF(U806=0,0,U806-T806),0)</f>
        <v>0</v>
      </c>
      <c r="W806" s="49">
        <f>_xlfn.IFNA(VLOOKUP($I806,'ประกาศราคาZ-Makro'!$A:$K,7,FALSE),0)</f>
        <v>0</v>
      </c>
      <c r="X806" s="47">
        <v>0</v>
      </c>
      <c r="Y806" s="36">
        <v>0</v>
      </c>
      <c r="Z806" s="50">
        <f t="shared" ref="Z806:Z807" si="2014">IFERROR(IF(Y806=0,0,Y806-X806),0)</f>
        <v>0</v>
      </c>
      <c r="AA806" s="49">
        <f>_xlfn.IFNA(VLOOKUP($I806,'ประกาศราคาZ-Makro'!$A:$K,8,FALSE),0)</f>
        <v>0</v>
      </c>
      <c r="AB806" s="47">
        <v>0</v>
      </c>
      <c r="AC806" s="36">
        <v>0</v>
      </c>
      <c r="AD806" s="50">
        <f t="shared" ref="AD806:AD807" si="2015">IFERROR(IF(AC806=0,0,AC806-AB806),0)</f>
        <v>0</v>
      </c>
      <c r="AE806" s="49">
        <f>_xlfn.IFNA(VLOOKUP($I806,'ประกาศราคาZ-Makro'!$A:$K,9,FALSE),0)</f>
        <v>0</v>
      </c>
      <c r="AF806" s="47">
        <v>0</v>
      </c>
      <c r="AG806" s="36">
        <v>0</v>
      </c>
      <c r="AH806" s="50">
        <f t="shared" ref="AH806:AH807" si="2016">IFERROR(IF(AG806=0,0,AG806-AF806),0)</f>
        <v>0</v>
      </c>
      <c r="AI806" s="49">
        <f>_xlfn.IFNA(VLOOKUP($I806,'ประกาศราคาZ-Makro'!$A:$K,9,FALSE),0)</f>
        <v>0</v>
      </c>
      <c r="AJ806" s="47"/>
      <c r="AK806" s="36"/>
      <c r="AL806" s="50">
        <f t="shared" si="1831"/>
        <v>0</v>
      </c>
      <c r="AM806" s="49">
        <f>_xlfn.IFNA(VLOOKUP($I806,'ประกาศราคาZ-Makro'!$A:$K,10,FALSE),0)</f>
        <v>0</v>
      </c>
      <c r="AN806" s="47">
        <v>0</v>
      </c>
      <c r="AO806" s="36">
        <v>0</v>
      </c>
      <c r="AP806" s="72">
        <f t="shared" ref="AP806:AP807" si="2017">IFERROR(IF(AO806=0,0,AO806-AN806),0)</f>
        <v>0</v>
      </c>
      <c r="AQ806" s="49">
        <f>_xlfn.IFNA(VLOOKUP($I806,'ประกาศราคาZ-Makro'!$A:$K,11,FALSE),0)</f>
        <v>0</v>
      </c>
      <c r="AR806" s="47">
        <v>0</v>
      </c>
      <c r="AS806" s="36">
        <v>0</v>
      </c>
      <c r="AT806" s="50">
        <f t="shared" ref="AT806:AT807" si="2018">IFERROR(IF(AS806=0,0,AS806-AR806),0)</f>
        <v>0</v>
      </c>
      <c r="AU806" s="49">
        <f>_xlfn.IFNA(VLOOKUP($I806,'ประกาศราคาZ-Makro'!$A:$L,12,FALSE),0)</f>
        <v>0</v>
      </c>
      <c r="AV806" s="47">
        <v>0</v>
      </c>
      <c r="AW806" s="36">
        <v>0</v>
      </c>
      <c r="AX806" s="50">
        <f t="shared" ref="AX806:AX807" si="2019">IFERROR(IF(AW806=0,0,AW806-AV806),0)</f>
        <v>0</v>
      </c>
      <c r="AY806" s="49">
        <f>_xlfn.IFNA(VLOOKUP($I806,'ประกาศราคาZ-Makro'!$A:$M,13,FALSE),0)</f>
        <v>0</v>
      </c>
      <c r="AZ806" s="47">
        <v>0</v>
      </c>
      <c r="BA806" s="36">
        <v>0</v>
      </c>
      <c r="BB806" s="50">
        <f t="shared" ref="BB806:BB807" si="2020">IFERROR(IF(BA806=0,0,BA806-AZ806),0)</f>
        <v>0</v>
      </c>
      <c r="BC806" s="76"/>
      <c r="BD806" s="2"/>
      <c r="BF806" s="60"/>
    </row>
    <row r="807" spans="5:58" x14ac:dyDescent="0.4">
      <c r="E807" s="32"/>
      <c r="F807" s="33"/>
      <c r="G807" s="37"/>
      <c r="H807" s="34"/>
      <c r="I807" s="35"/>
      <c r="J807" s="56">
        <v>0</v>
      </c>
      <c r="K807" s="49">
        <f>_xlfn.IFNA(VLOOKUP($I807,'ประกาศราคาZ-Makro'!$A:$K,4,FALSE),0)</f>
        <v>0</v>
      </c>
      <c r="L807" s="47">
        <v>0</v>
      </c>
      <c r="M807" s="36">
        <v>0</v>
      </c>
      <c r="N807" s="50">
        <f t="shared" si="2011"/>
        <v>0</v>
      </c>
      <c r="O807" s="49">
        <f>_xlfn.IFNA(VLOOKUP($I807,'ประกาศราคาZ-Makro'!$A:$K,4,FALSE),0)</f>
        <v>0</v>
      </c>
      <c r="P807" s="47">
        <v>0</v>
      </c>
      <c r="Q807" s="36">
        <v>0</v>
      </c>
      <c r="R807" s="50">
        <f t="shared" si="2012"/>
        <v>0</v>
      </c>
      <c r="S807" s="49">
        <f>_xlfn.IFNA(VLOOKUP($I807,'ประกาศราคาZ-Makro'!$A:$K,6,FALSE),0)</f>
        <v>0</v>
      </c>
      <c r="T807" s="47">
        <v>0</v>
      </c>
      <c r="U807" s="36">
        <v>0</v>
      </c>
      <c r="V807" s="50">
        <f t="shared" si="2013"/>
        <v>0</v>
      </c>
      <c r="W807" s="49">
        <f>_xlfn.IFNA(VLOOKUP($I807,'ประกาศราคาZ-Makro'!$A:$K,7,FALSE),0)</f>
        <v>0</v>
      </c>
      <c r="X807" s="47">
        <v>0</v>
      </c>
      <c r="Y807" s="36">
        <v>0</v>
      </c>
      <c r="Z807" s="50">
        <f t="shared" si="2014"/>
        <v>0</v>
      </c>
      <c r="AA807" s="49">
        <f>_xlfn.IFNA(VLOOKUP($I807,'ประกาศราคาZ-Makro'!$A:$K,8,FALSE),0)</f>
        <v>0</v>
      </c>
      <c r="AB807" s="47">
        <v>0</v>
      </c>
      <c r="AC807" s="36">
        <v>0</v>
      </c>
      <c r="AD807" s="50">
        <f t="shared" si="2015"/>
        <v>0</v>
      </c>
      <c r="AE807" s="49">
        <f>_xlfn.IFNA(VLOOKUP($I807,'ประกาศราคาZ-Makro'!$A:$K,9,FALSE),0)</f>
        <v>0</v>
      </c>
      <c r="AF807" s="47">
        <v>0</v>
      </c>
      <c r="AG807" s="36">
        <v>0</v>
      </c>
      <c r="AH807" s="50">
        <f t="shared" si="2016"/>
        <v>0</v>
      </c>
      <c r="AI807" s="49">
        <f>_xlfn.IFNA(VLOOKUP($I807,'ประกาศราคาZ-Makro'!$A:$K,9,FALSE),0)</f>
        <v>0</v>
      </c>
      <c r="AJ807" s="47"/>
      <c r="AK807" s="36"/>
      <c r="AL807" s="50">
        <f t="shared" si="1831"/>
        <v>0</v>
      </c>
      <c r="AM807" s="49">
        <f>_xlfn.IFNA(VLOOKUP($I807,'ประกาศราคาZ-Makro'!$A:$K,10,FALSE),0)</f>
        <v>0</v>
      </c>
      <c r="AN807" s="47">
        <v>0</v>
      </c>
      <c r="AO807" s="36">
        <v>0</v>
      </c>
      <c r="AP807" s="72">
        <f t="shared" si="2017"/>
        <v>0</v>
      </c>
      <c r="AQ807" s="49">
        <f>_xlfn.IFNA(VLOOKUP($I807,'ประกาศราคาZ-Makro'!$A:$K,11,FALSE),0)</f>
        <v>0</v>
      </c>
      <c r="AR807" s="47">
        <v>0</v>
      </c>
      <c r="AS807" s="36">
        <v>0</v>
      </c>
      <c r="AT807" s="50">
        <f t="shared" si="2018"/>
        <v>0</v>
      </c>
      <c r="AU807" s="49">
        <f>_xlfn.IFNA(VLOOKUP($I807,'ประกาศราคาZ-Makro'!$A:$L,12,FALSE),0)</f>
        <v>0</v>
      </c>
      <c r="AV807" s="47">
        <v>0</v>
      </c>
      <c r="AW807" s="36">
        <v>0</v>
      </c>
      <c r="AX807" s="50">
        <f t="shared" si="2019"/>
        <v>0</v>
      </c>
      <c r="AY807" s="49">
        <f>_xlfn.IFNA(VLOOKUP($I807,'ประกาศราคาZ-Makro'!$A:$M,13,FALSE),0)</f>
        <v>0</v>
      </c>
      <c r="AZ807" s="47">
        <v>0</v>
      </c>
      <c r="BA807" s="36">
        <v>0</v>
      </c>
      <c r="BB807" s="50">
        <f t="shared" si="2020"/>
        <v>0</v>
      </c>
      <c r="BC807" s="76"/>
      <c r="BD807" s="2"/>
      <c r="BF807" s="60"/>
    </row>
    <row r="809" spans="5:58" x14ac:dyDescent="0.4">
      <c r="E809" s="2" t="s">
        <v>908</v>
      </c>
      <c r="F809" s="1" t="s">
        <v>909</v>
      </c>
    </row>
  </sheetData>
  <autoFilter ref="A16:BG807"/>
  <mergeCells count="38">
    <mergeCell ref="AK6:AL6"/>
    <mergeCell ref="AI12:AL12"/>
    <mergeCell ref="AJ13:AL13"/>
    <mergeCell ref="BA6:BB6"/>
    <mergeCell ref="AY12:BB12"/>
    <mergeCell ref="AZ13:BB13"/>
    <mergeCell ref="AW6:AX6"/>
    <mergeCell ref="AU12:AX12"/>
    <mergeCell ref="AV13:AX13"/>
    <mergeCell ref="M6:N6"/>
    <mergeCell ref="E12:F15"/>
    <mergeCell ref="G12:G15"/>
    <mergeCell ref="H12:H15"/>
    <mergeCell ref="I12:J13"/>
    <mergeCell ref="K12:N12"/>
    <mergeCell ref="L13:N13"/>
    <mergeCell ref="Q6:R6"/>
    <mergeCell ref="O12:R12"/>
    <mergeCell ref="P13:R13"/>
    <mergeCell ref="Y6:Z6"/>
    <mergeCell ref="W12:Z12"/>
    <mergeCell ref="X13:Z13"/>
    <mergeCell ref="BC12:BC16"/>
    <mergeCell ref="AS6:AT6"/>
    <mergeCell ref="AQ12:AT12"/>
    <mergeCell ref="AR13:AT13"/>
    <mergeCell ref="U6:V6"/>
    <mergeCell ref="S12:V12"/>
    <mergeCell ref="T13:V13"/>
    <mergeCell ref="AG6:AH6"/>
    <mergeCell ref="AE12:AH12"/>
    <mergeCell ref="AF13:AH13"/>
    <mergeCell ref="AO6:AP6"/>
    <mergeCell ref="AM12:AP12"/>
    <mergeCell ref="AN13:AP13"/>
    <mergeCell ref="AC6:AD6"/>
    <mergeCell ref="AA12:AD12"/>
    <mergeCell ref="AB13:AD13"/>
  </mergeCells>
  <conditionalFormatting sqref="E249">
    <cfRule type="duplicateValues" dxfId="654" priority="736"/>
  </conditionalFormatting>
  <conditionalFormatting sqref="E24">
    <cfRule type="duplicateValues" dxfId="653" priority="735"/>
  </conditionalFormatting>
  <conditionalFormatting sqref="E707">
    <cfRule type="duplicateValues" dxfId="652" priority="734"/>
  </conditionalFormatting>
  <conditionalFormatting sqref="E649">
    <cfRule type="duplicateValues" dxfId="651" priority="733"/>
  </conditionalFormatting>
  <conditionalFormatting sqref="E730 E696:E697 E705:E706 E708">
    <cfRule type="duplicateValues" dxfId="650" priority="813"/>
  </conditionalFormatting>
  <conditionalFormatting sqref="E705:E706 E696:E697 E708">
    <cfRule type="duplicateValues" dxfId="649" priority="817"/>
  </conditionalFormatting>
  <conditionalFormatting sqref="E714:E715 E710 E720:E725 E718">
    <cfRule type="duplicateValues" dxfId="648" priority="830"/>
  </conditionalFormatting>
  <conditionalFormatting sqref="E699:E701 E650 E669:E678 E686:E688 E680:E684">
    <cfRule type="duplicateValues" dxfId="647" priority="861"/>
  </conditionalFormatting>
  <conditionalFormatting sqref="E661:E668 E647:E648 E651:E656">
    <cfRule type="duplicateValues" dxfId="646" priority="882"/>
  </conditionalFormatting>
  <conditionalFormatting sqref="E657:E660 E192:E193 E453 E421 E589:E593 E585 E564 E572 E601:E619 E89 E37 E71 E138 E142 E566:E570 E578:E583 E574 E462:E463 E473:E484 E576 E465:E468 E486:E487 E424 E636:E646 E627:E634 E621:E624">
    <cfRule type="duplicateValues" dxfId="645" priority="999"/>
  </conditionalFormatting>
  <conditionalFormatting sqref="E54">
    <cfRule type="duplicateValues" dxfId="644" priority="728"/>
  </conditionalFormatting>
  <conditionalFormatting sqref="E54">
    <cfRule type="duplicateValues" dxfId="643" priority="729"/>
  </conditionalFormatting>
  <conditionalFormatting sqref="E254">
    <cfRule type="duplicateValues" dxfId="642" priority="726"/>
  </conditionalFormatting>
  <conditionalFormatting sqref="E254">
    <cfRule type="duplicateValues" dxfId="641" priority="727"/>
  </conditionalFormatting>
  <conditionalFormatting sqref="E131">
    <cfRule type="duplicateValues" dxfId="640" priority="724"/>
  </conditionalFormatting>
  <conditionalFormatting sqref="E131">
    <cfRule type="duplicateValues" dxfId="639" priority="725"/>
  </conditionalFormatting>
  <conditionalFormatting sqref="E469">
    <cfRule type="duplicateValues" dxfId="638" priority="722"/>
  </conditionalFormatting>
  <conditionalFormatting sqref="E469">
    <cfRule type="duplicateValues" dxfId="637" priority="723"/>
  </conditionalFormatting>
  <conditionalFormatting sqref="E310">
    <cfRule type="duplicateValues" dxfId="636" priority="720"/>
  </conditionalFormatting>
  <conditionalFormatting sqref="E310">
    <cfRule type="duplicateValues" dxfId="635" priority="721"/>
  </conditionalFormatting>
  <conditionalFormatting sqref="E600">
    <cfRule type="duplicateValues" dxfId="634" priority="718"/>
  </conditionalFormatting>
  <conditionalFormatting sqref="E600">
    <cfRule type="duplicateValues" dxfId="633" priority="719"/>
  </conditionalFormatting>
  <conditionalFormatting sqref="E500">
    <cfRule type="duplicateValues" dxfId="632" priority="716"/>
  </conditionalFormatting>
  <conditionalFormatting sqref="E500">
    <cfRule type="duplicateValues" dxfId="631" priority="717"/>
  </conditionalFormatting>
  <conditionalFormatting sqref="E140">
    <cfRule type="duplicateValues" dxfId="630" priority="714"/>
  </conditionalFormatting>
  <conditionalFormatting sqref="E140">
    <cfRule type="duplicateValues" dxfId="629" priority="715"/>
  </conditionalFormatting>
  <conditionalFormatting sqref="E381">
    <cfRule type="duplicateValues" dxfId="628" priority="712"/>
  </conditionalFormatting>
  <conditionalFormatting sqref="E381">
    <cfRule type="duplicateValues" dxfId="627" priority="713"/>
  </conditionalFormatting>
  <conditionalFormatting sqref="E286">
    <cfRule type="duplicateValues" dxfId="626" priority="710"/>
  </conditionalFormatting>
  <conditionalFormatting sqref="E286">
    <cfRule type="duplicateValues" dxfId="625" priority="711"/>
  </conditionalFormatting>
  <conditionalFormatting sqref="E91">
    <cfRule type="duplicateValues" dxfId="624" priority="708"/>
  </conditionalFormatting>
  <conditionalFormatting sqref="E91">
    <cfRule type="duplicateValues" dxfId="623" priority="709"/>
  </conditionalFormatting>
  <conditionalFormatting sqref="E194">
    <cfRule type="duplicateValues" dxfId="622" priority="706"/>
  </conditionalFormatting>
  <conditionalFormatting sqref="E194">
    <cfRule type="duplicateValues" dxfId="621" priority="707"/>
  </conditionalFormatting>
  <conditionalFormatting sqref="E108">
    <cfRule type="duplicateValues" dxfId="620" priority="704"/>
  </conditionalFormatting>
  <conditionalFormatting sqref="E108">
    <cfRule type="duplicateValues" dxfId="619" priority="705"/>
  </conditionalFormatting>
  <conditionalFormatting sqref="E155">
    <cfRule type="duplicateValues" dxfId="618" priority="702"/>
  </conditionalFormatting>
  <conditionalFormatting sqref="E155">
    <cfRule type="duplicateValues" dxfId="617" priority="703"/>
  </conditionalFormatting>
  <conditionalFormatting sqref="E565">
    <cfRule type="duplicateValues" dxfId="616" priority="700"/>
  </conditionalFormatting>
  <conditionalFormatting sqref="E565">
    <cfRule type="duplicateValues" dxfId="615" priority="701"/>
  </conditionalFormatting>
  <conditionalFormatting sqref="E58">
    <cfRule type="duplicateValues" dxfId="614" priority="698"/>
  </conditionalFormatting>
  <conditionalFormatting sqref="E58">
    <cfRule type="duplicateValues" dxfId="613" priority="699"/>
  </conditionalFormatting>
  <conditionalFormatting sqref="E372">
    <cfRule type="duplicateValues" dxfId="612" priority="696"/>
  </conditionalFormatting>
  <conditionalFormatting sqref="E372">
    <cfRule type="duplicateValues" dxfId="611" priority="697"/>
  </conditionalFormatting>
  <conditionalFormatting sqref="E417">
    <cfRule type="duplicateValues" dxfId="610" priority="694"/>
  </conditionalFormatting>
  <conditionalFormatting sqref="E417">
    <cfRule type="duplicateValues" dxfId="609" priority="695"/>
  </conditionalFormatting>
  <conditionalFormatting sqref="E595">
    <cfRule type="duplicateValues" dxfId="608" priority="692"/>
  </conditionalFormatting>
  <conditionalFormatting sqref="E595">
    <cfRule type="duplicateValues" dxfId="607" priority="693"/>
  </conditionalFormatting>
  <conditionalFormatting sqref="E237">
    <cfRule type="duplicateValues" dxfId="606" priority="690"/>
  </conditionalFormatting>
  <conditionalFormatting sqref="E237">
    <cfRule type="duplicateValues" dxfId="605" priority="691"/>
  </conditionalFormatting>
  <conditionalFormatting sqref="E39">
    <cfRule type="duplicateValues" dxfId="604" priority="688"/>
  </conditionalFormatting>
  <conditionalFormatting sqref="E39">
    <cfRule type="duplicateValues" dxfId="603" priority="689"/>
  </conditionalFormatting>
  <conditionalFormatting sqref="E329">
    <cfRule type="duplicateValues" dxfId="602" priority="686"/>
  </conditionalFormatting>
  <conditionalFormatting sqref="E329">
    <cfRule type="duplicateValues" dxfId="601" priority="687"/>
  </conditionalFormatting>
  <conditionalFormatting sqref="E350">
    <cfRule type="duplicateValues" dxfId="600" priority="684"/>
  </conditionalFormatting>
  <conditionalFormatting sqref="E350">
    <cfRule type="duplicateValues" dxfId="599" priority="685"/>
  </conditionalFormatting>
  <conditionalFormatting sqref="E42">
    <cfRule type="duplicateValues" dxfId="598" priority="682"/>
  </conditionalFormatting>
  <conditionalFormatting sqref="E42">
    <cfRule type="duplicateValues" dxfId="597" priority="683"/>
  </conditionalFormatting>
  <conditionalFormatting sqref="E242">
    <cfRule type="duplicateValues" dxfId="596" priority="680"/>
  </conditionalFormatting>
  <conditionalFormatting sqref="E242">
    <cfRule type="duplicateValues" dxfId="595" priority="681"/>
  </conditionalFormatting>
  <conditionalFormatting sqref="E501">
    <cfRule type="duplicateValues" dxfId="594" priority="678"/>
  </conditionalFormatting>
  <conditionalFormatting sqref="E501">
    <cfRule type="duplicateValues" dxfId="593" priority="679"/>
  </conditionalFormatting>
  <conditionalFormatting sqref="E40">
    <cfRule type="duplicateValues" dxfId="592" priority="676"/>
  </conditionalFormatting>
  <conditionalFormatting sqref="E40">
    <cfRule type="duplicateValues" dxfId="591" priority="677"/>
  </conditionalFormatting>
  <conditionalFormatting sqref="E472">
    <cfRule type="duplicateValues" dxfId="590" priority="674"/>
  </conditionalFormatting>
  <conditionalFormatting sqref="E472">
    <cfRule type="duplicateValues" dxfId="589" priority="675"/>
  </conditionalFormatting>
  <conditionalFormatting sqref="E508">
    <cfRule type="duplicateValues" dxfId="588" priority="672"/>
  </conditionalFormatting>
  <conditionalFormatting sqref="E508">
    <cfRule type="duplicateValues" dxfId="587" priority="673"/>
  </conditionalFormatting>
  <conditionalFormatting sqref="E519">
    <cfRule type="duplicateValues" dxfId="586" priority="670"/>
  </conditionalFormatting>
  <conditionalFormatting sqref="E519">
    <cfRule type="duplicateValues" dxfId="585" priority="671"/>
  </conditionalFormatting>
  <conditionalFormatting sqref="E411">
    <cfRule type="duplicateValues" dxfId="584" priority="668"/>
  </conditionalFormatting>
  <conditionalFormatting sqref="E411">
    <cfRule type="duplicateValues" dxfId="583" priority="669"/>
  </conditionalFormatting>
  <conditionalFormatting sqref="E299">
    <cfRule type="duplicateValues" dxfId="582" priority="666"/>
  </conditionalFormatting>
  <conditionalFormatting sqref="E299">
    <cfRule type="duplicateValues" dxfId="581" priority="667"/>
  </conditionalFormatting>
  <conditionalFormatting sqref="E300">
    <cfRule type="duplicateValues" dxfId="580" priority="664"/>
  </conditionalFormatting>
  <conditionalFormatting sqref="E300">
    <cfRule type="duplicateValues" dxfId="579" priority="665"/>
  </conditionalFormatting>
  <conditionalFormatting sqref="E489">
    <cfRule type="duplicateValues" dxfId="578" priority="662"/>
  </conditionalFormatting>
  <conditionalFormatting sqref="E489">
    <cfRule type="duplicateValues" dxfId="577" priority="663"/>
  </conditionalFormatting>
  <conditionalFormatting sqref="E221">
    <cfRule type="duplicateValues" dxfId="576" priority="660"/>
  </conditionalFormatting>
  <conditionalFormatting sqref="E221">
    <cfRule type="duplicateValues" dxfId="575" priority="661"/>
  </conditionalFormatting>
  <conditionalFormatting sqref="E182">
    <cfRule type="duplicateValues" dxfId="574" priority="658"/>
  </conditionalFormatting>
  <conditionalFormatting sqref="E182">
    <cfRule type="duplicateValues" dxfId="573" priority="659"/>
  </conditionalFormatting>
  <conditionalFormatting sqref="E346">
    <cfRule type="duplicateValues" dxfId="572" priority="656"/>
  </conditionalFormatting>
  <conditionalFormatting sqref="E346">
    <cfRule type="duplicateValues" dxfId="571" priority="657"/>
  </conditionalFormatting>
  <conditionalFormatting sqref="E368">
    <cfRule type="duplicateValues" dxfId="570" priority="654"/>
  </conditionalFormatting>
  <conditionalFormatting sqref="E368">
    <cfRule type="duplicateValues" dxfId="569" priority="655"/>
  </conditionalFormatting>
  <conditionalFormatting sqref="E19">
    <cfRule type="duplicateValues" dxfId="568" priority="652"/>
  </conditionalFormatting>
  <conditionalFormatting sqref="E19">
    <cfRule type="duplicateValues" dxfId="567" priority="653"/>
  </conditionalFormatting>
  <conditionalFormatting sqref="E153">
    <cfRule type="duplicateValues" dxfId="566" priority="650"/>
  </conditionalFormatting>
  <conditionalFormatting sqref="E153">
    <cfRule type="duplicateValues" dxfId="565" priority="651"/>
  </conditionalFormatting>
  <conditionalFormatting sqref="E74">
    <cfRule type="duplicateValues" dxfId="564" priority="648"/>
  </conditionalFormatting>
  <conditionalFormatting sqref="E74">
    <cfRule type="duplicateValues" dxfId="563" priority="649"/>
  </conditionalFormatting>
  <conditionalFormatting sqref="E347">
    <cfRule type="duplicateValues" dxfId="562" priority="646"/>
  </conditionalFormatting>
  <conditionalFormatting sqref="E347">
    <cfRule type="duplicateValues" dxfId="561" priority="647"/>
  </conditionalFormatting>
  <conditionalFormatting sqref="E180">
    <cfRule type="duplicateValues" dxfId="560" priority="644"/>
  </conditionalFormatting>
  <conditionalFormatting sqref="E180">
    <cfRule type="duplicateValues" dxfId="559" priority="645"/>
  </conditionalFormatting>
  <conditionalFormatting sqref="E370">
    <cfRule type="duplicateValues" dxfId="558" priority="642"/>
  </conditionalFormatting>
  <conditionalFormatting sqref="E370">
    <cfRule type="duplicateValues" dxfId="557" priority="643"/>
  </conditionalFormatting>
  <conditionalFormatting sqref="E679">
    <cfRule type="duplicateValues" dxfId="556" priority="639"/>
  </conditionalFormatting>
  <conditionalFormatting sqref="E679">
    <cfRule type="duplicateValues" dxfId="555" priority="640"/>
  </conditionalFormatting>
  <conditionalFormatting sqref="E679">
    <cfRule type="duplicateValues" dxfId="554" priority="641"/>
  </conditionalFormatting>
  <conditionalFormatting sqref="E499">
    <cfRule type="duplicateValues" dxfId="553" priority="635"/>
  </conditionalFormatting>
  <conditionalFormatting sqref="E499">
    <cfRule type="duplicateValues" dxfId="552" priority="636"/>
  </conditionalFormatting>
  <conditionalFormatting sqref="E86">
    <cfRule type="duplicateValues" dxfId="551" priority="633"/>
  </conditionalFormatting>
  <conditionalFormatting sqref="E86">
    <cfRule type="duplicateValues" dxfId="550" priority="634"/>
  </conditionalFormatting>
  <conditionalFormatting sqref="E285">
    <cfRule type="duplicateValues" dxfId="549" priority="631"/>
  </conditionalFormatting>
  <conditionalFormatting sqref="E285">
    <cfRule type="duplicateValues" dxfId="548" priority="632"/>
  </conditionalFormatting>
  <conditionalFormatting sqref="E204">
    <cfRule type="duplicateValues" dxfId="547" priority="629"/>
  </conditionalFormatting>
  <conditionalFormatting sqref="E204">
    <cfRule type="duplicateValues" dxfId="546" priority="630"/>
  </conditionalFormatting>
  <conditionalFormatting sqref="E432">
    <cfRule type="duplicateValues" dxfId="545" priority="627"/>
  </conditionalFormatting>
  <conditionalFormatting sqref="E432">
    <cfRule type="duplicateValues" dxfId="544" priority="628"/>
  </conditionalFormatting>
  <conditionalFormatting sqref="E210">
    <cfRule type="duplicateValues" dxfId="543" priority="625"/>
  </conditionalFormatting>
  <conditionalFormatting sqref="E210">
    <cfRule type="duplicateValues" dxfId="542" priority="626"/>
  </conditionalFormatting>
  <conditionalFormatting sqref="E87">
    <cfRule type="duplicateValues" dxfId="541" priority="623"/>
  </conditionalFormatting>
  <conditionalFormatting sqref="E87">
    <cfRule type="duplicateValues" dxfId="540" priority="624"/>
  </conditionalFormatting>
  <conditionalFormatting sqref="E203">
    <cfRule type="duplicateValues" dxfId="539" priority="621"/>
  </conditionalFormatting>
  <conditionalFormatting sqref="E203">
    <cfRule type="duplicateValues" dxfId="538" priority="622"/>
  </conditionalFormatting>
  <conditionalFormatting sqref="E202">
    <cfRule type="duplicateValues" dxfId="537" priority="619"/>
  </conditionalFormatting>
  <conditionalFormatting sqref="E202">
    <cfRule type="duplicateValues" dxfId="536" priority="620"/>
  </conditionalFormatting>
  <conditionalFormatting sqref="E450">
    <cfRule type="duplicateValues" dxfId="535" priority="617"/>
  </conditionalFormatting>
  <conditionalFormatting sqref="E450">
    <cfRule type="duplicateValues" dxfId="534" priority="618"/>
  </conditionalFormatting>
  <conditionalFormatting sqref="E46">
    <cfRule type="duplicateValues" dxfId="533" priority="615"/>
  </conditionalFormatting>
  <conditionalFormatting sqref="E46">
    <cfRule type="duplicateValues" dxfId="532" priority="616"/>
  </conditionalFormatting>
  <conditionalFormatting sqref="E289">
    <cfRule type="duplicateValues" dxfId="531" priority="613"/>
  </conditionalFormatting>
  <conditionalFormatting sqref="E289">
    <cfRule type="duplicateValues" dxfId="530" priority="614"/>
  </conditionalFormatting>
  <conditionalFormatting sqref="E43">
    <cfRule type="duplicateValues" dxfId="529" priority="611"/>
  </conditionalFormatting>
  <conditionalFormatting sqref="E43">
    <cfRule type="duplicateValues" dxfId="528" priority="612"/>
  </conditionalFormatting>
  <conditionalFormatting sqref="E61">
    <cfRule type="duplicateValues" dxfId="527" priority="609"/>
  </conditionalFormatting>
  <conditionalFormatting sqref="E61">
    <cfRule type="duplicateValues" dxfId="526" priority="610"/>
  </conditionalFormatting>
  <conditionalFormatting sqref="E94">
    <cfRule type="duplicateValues" dxfId="525" priority="607"/>
  </conditionalFormatting>
  <conditionalFormatting sqref="E94">
    <cfRule type="duplicateValues" dxfId="524" priority="608"/>
  </conditionalFormatting>
  <conditionalFormatting sqref="E111">
    <cfRule type="duplicateValues" dxfId="523" priority="605"/>
  </conditionalFormatting>
  <conditionalFormatting sqref="E111">
    <cfRule type="duplicateValues" dxfId="522" priority="606"/>
  </conditionalFormatting>
  <conditionalFormatting sqref="E156">
    <cfRule type="duplicateValues" dxfId="521" priority="603"/>
  </conditionalFormatting>
  <conditionalFormatting sqref="E156">
    <cfRule type="duplicateValues" dxfId="520" priority="604"/>
  </conditionalFormatting>
  <conditionalFormatting sqref="E187">
    <cfRule type="duplicateValues" dxfId="519" priority="601"/>
  </conditionalFormatting>
  <conditionalFormatting sqref="E187">
    <cfRule type="duplicateValues" dxfId="518" priority="602"/>
  </conditionalFormatting>
  <conditionalFormatting sqref="E250">
    <cfRule type="duplicateValues" dxfId="517" priority="599"/>
  </conditionalFormatting>
  <conditionalFormatting sqref="E250">
    <cfRule type="duplicateValues" dxfId="516" priority="600"/>
  </conditionalFormatting>
  <conditionalFormatting sqref="E232">
    <cfRule type="duplicateValues" dxfId="515" priority="597"/>
  </conditionalFormatting>
  <conditionalFormatting sqref="E232">
    <cfRule type="duplicateValues" dxfId="514" priority="598"/>
  </conditionalFormatting>
  <conditionalFormatting sqref="E241">
    <cfRule type="duplicateValues" dxfId="513" priority="595"/>
  </conditionalFormatting>
  <conditionalFormatting sqref="E241">
    <cfRule type="duplicateValues" dxfId="512" priority="596"/>
  </conditionalFormatting>
  <conditionalFormatting sqref="E292">
    <cfRule type="duplicateValues" dxfId="511" priority="593"/>
  </conditionalFormatting>
  <conditionalFormatting sqref="E292">
    <cfRule type="duplicateValues" dxfId="510" priority="594"/>
  </conditionalFormatting>
  <conditionalFormatting sqref="E553">
    <cfRule type="duplicateValues" dxfId="509" priority="591"/>
  </conditionalFormatting>
  <conditionalFormatting sqref="E553">
    <cfRule type="duplicateValues" dxfId="508" priority="592"/>
  </conditionalFormatting>
  <conditionalFormatting sqref="E341">
    <cfRule type="duplicateValues" dxfId="507" priority="589"/>
  </conditionalFormatting>
  <conditionalFormatting sqref="E341">
    <cfRule type="duplicateValues" dxfId="506" priority="590"/>
  </conditionalFormatting>
  <conditionalFormatting sqref="E343">
    <cfRule type="duplicateValues" dxfId="505" priority="587"/>
  </conditionalFormatting>
  <conditionalFormatting sqref="E343">
    <cfRule type="duplicateValues" dxfId="504" priority="588"/>
  </conditionalFormatting>
  <conditionalFormatting sqref="E555">
    <cfRule type="duplicateValues" dxfId="503" priority="585"/>
  </conditionalFormatting>
  <conditionalFormatting sqref="E555">
    <cfRule type="duplicateValues" dxfId="502" priority="586"/>
  </conditionalFormatting>
  <conditionalFormatting sqref="E18">
    <cfRule type="duplicateValues" dxfId="501" priority="583"/>
  </conditionalFormatting>
  <conditionalFormatting sqref="E18">
    <cfRule type="duplicateValues" dxfId="500" priority="584"/>
  </conditionalFormatting>
  <conditionalFormatting sqref="E147">
    <cfRule type="duplicateValues" dxfId="499" priority="581"/>
  </conditionalFormatting>
  <conditionalFormatting sqref="E147">
    <cfRule type="duplicateValues" dxfId="498" priority="582"/>
  </conditionalFormatting>
  <conditionalFormatting sqref="E149">
    <cfRule type="duplicateValues" dxfId="497" priority="579"/>
  </conditionalFormatting>
  <conditionalFormatting sqref="E149">
    <cfRule type="duplicateValues" dxfId="496" priority="580"/>
  </conditionalFormatting>
  <conditionalFormatting sqref="E148">
    <cfRule type="duplicateValues" dxfId="495" priority="577"/>
  </conditionalFormatting>
  <conditionalFormatting sqref="E148">
    <cfRule type="duplicateValues" dxfId="494" priority="578"/>
  </conditionalFormatting>
  <conditionalFormatting sqref="E363">
    <cfRule type="duplicateValues" dxfId="493" priority="575"/>
  </conditionalFormatting>
  <conditionalFormatting sqref="E363">
    <cfRule type="duplicateValues" dxfId="492" priority="576"/>
  </conditionalFormatting>
  <conditionalFormatting sqref="E386">
    <cfRule type="duplicateValues" dxfId="491" priority="573"/>
  </conditionalFormatting>
  <conditionalFormatting sqref="E386">
    <cfRule type="duplicateValues" dxfId="490" priority="574"/>
  </conditionalFormatting>
  <conditionalFormatting sqref="E366">
    <cfRule type="duplicateValues" dxfId="489" priority="571"/>
  </conditionalFormatting>
  <conditionalFormatting sqref="E366">
    <cfRule type="duplicateValues" dxfId="488" priority="572"/>
  </conditionalFormatting>
  <conditionalFormatting sqref="E33">
    <cfRule type="duplicateValues" dxfId="487" priority="569"/>
  </conditionalFormatting>
  <conditionalFormatting sqref="E33">
    <cfRule type="duplicateValues" dxfId="486" priority="570"/>
  </conditionalFormatting>
  <conditionalFormatting sqref="E214">
    <cfRule type="duplicateValues" dxfId="485" priority="567"/>
  </conditionalFormatting>
  <conditionalFormatting sqref="E214">
    <cfRule type="duplicateValues" dxfId="484" priority="568"/>
  </conditionalFormatting>
  <conditionalFormatting sqref="E199">
    <cfRule type="duplicateValues" dxfId="483" priority="565"/>
  </conditionalFormatting>
  <conditionalFormatting sqref="E199">
    <cfRule type="duplicateValues" dxfId="482" priority="566"/>
  </conditionalFormatting>
  <conditionalFormatting sqref="E571">
    <cfRule type="duplicateValues" dxfId="481" priority="563"/>
  </conditionalFormatting>
  <conditionalFormatting sqref="E571">
    <cfRule type="duplicateValues" dxfId="480" priority="564"/>
  </conditionalFormatting>
  <conditionalFormatting sqref="E410">
    <cfRule type="duplicateValues" dxfId="479" priority="559"/>
  </conditionalFormatting>
  <conditionalFormatting sqref="E410">
    <cfRule type="duplicateValues" dxfId="478" priority="560"/>
  </conditionalFormatting>
  <conditionalFormatting sqref="E93">
    <cfRule type="duplicateValues" dxfId="477" priority="557"/>
  </conditionalFormatting>
  <conditionalFormatting sqref="E93">
    <cfRule type="duplicateValues" dxfId="476" priority="558"/>
  </conditionalFormatting>
  <conditionalFormatting sqref="E188">
    <cfRule type="duplicateValues" dxfId="475" priority="555"/>
  </conditionalFormatting>
  <conditionalFormatting sqref="E188">
    <cfRule type="duplicateValues" dxfId="474" priority="556"/>
  </conditionalFormatting>
  <conditionalFormatting sqref="E296">
    <cfRule type="duplicateValues" dxfId="473" priority="551"/>
  </conditionalFormatting>
  <conditionalFormatting sqref="E296">
    <cfRule type="duplicateValues" dxfId="472" priority="552"/>
  </conditionalFormatting>
  <conditionalFormatting sqref="E51">
    <cfRule type="duplicateValues" dxfId="471" priority="549"/>
  </conditionalFormatting>
  <conditionalFormatting sqref="E51">
    <cfRule type="duplicateValues" dxfId="470" priority="550"/>
  </conditionalFormatting>
  <conditionalFormatting sqref="E380">
    <cfRule type="duplicateValues" dxfId="469" priority="547"/>
  </conditionalFormatting>
  <conditionalFormatting sqref="E380">
    <cfRule type="duplicateValues" dxfId="468" priority="548"/>
  </conditionalFormatting>
  <conditionalFormatting sqref="E281">
    <cfRule type="duplicateValues" dxfId="467" priority="545"/>
  </conditionalFormatting>
  <conditionalFormatting sqref="E281">
    <cfRule type="duplicateValues" dxfId="466" priority="546"/>
  </conditionalFormatting>
  <conditionalFormatting sqref="E437">
    <cfRule type="duplicateValues" dxfId="465" priority="543"/>
  </conditionalFormatting>
  <conditionalFormatting sqref="E437">
    <cfRule type="duplicateValues" dxfId="464" priority="544"/>
  </conditionalFormatting>
  <conditionalFormatting sqref="E461">
    <cfRule type="duplicateValues" dxfId="463" priority="541"/>
  </conditionalFormatting>
  <conditionalFormatting sqref="E461">
    <cfRule type="duplicateValues" dxfId="462" priority="542"/>
  </conditionalFormatting>
  <conditionalFormatting sqref="E34">
    <cfRule type="duplicateValues" dxfId="461" priority="539"/>
  </conditionalFormatting>
  <conditionalFormatting sqref="E34">
    <cfRule type="duplicateValues" dxfId="460" priority="540"/>
  </conditionalFormatting>
  <conditionalFormatting sqref="E551">
    <cfRule type="duplicateValues" dxfId="459" priority="535"/>
  </conditionalFormatting>
  <conditionalFormatting sqref="E551">
    <cfRule type="duplicateValues" dxfId="458" priority="536"/>
  </conditionalFormatting>
  <conditionalFormatting sqref="E694">
    <cfRule type="duplicateValues" dxfId="457" priority="532"/>
  </conditionalFormatting>
  <conditionalFormatting sqref="E694">
    <cfRule type="duplicateValues" dxfId="456" priority="533"/>
  </conditionalFormatting>
  <conditionalFormatting sqref="E694">
    <cfRule type="duplicateValues" dxfId="455" priority="534"/>
  </conditionalFormatting>
  <conditionalFormatting sqref="E690">
    <cfRule type="duplicateValues" dxfId="454" priority="529"/>
  </conditionalFormatting>
  <conditionalFormatting sqref="E690">
    <cfRule type="duplicateValues" dxfId="453" priority="530"/>
  </conditionalFormatting>
  <conditionalFormatting sqref="E690">
    <cfRule type="duplicateValues" dxfId="452" priority="531"/>
  </conditionalFormatting>
  <conditionalFormatting sqref="E692">
    <cfRule type="duplicateValues" dxfId="451" priority="526"/>
  </conditionalFormatting>
  <conditionalFormatting sqref="E692">
    <cfRule type="duplicateValues" dxfId="450" priority="527"/>
  </conditionalFormatting>
  <conditionalFormatting sqref="E692">
    <cfRule type="duplicateValues" dxfId="449" priority="528"/>
  </conditionalFormatting>
  <conditionalFormatting sqref="E537">
    <cfRule type="duplicateValues" dxfId="448" priority="524"/>
  </conditionalFormatting>
  <conditionalFormatting sqref="E537">
    <cfRule type="duplicateValues" dxfId="447" priority="525"/>
  </conditionalFormatting>
  <conditionalFormatting sqref="E278">
    <cfRule type="duplicateValues" dxfId="446" priority="522"/>
  </conditionalFormatting>
  <conditionalFormatting sqref="E278">
    <cfRule type="duplicateValues" dxfId="445" priority="523"/>
  </conditionalFormatting>
  <conditionalFormatting sqref="E412">
    <cfRule type="duplicateValues" dxfId="444" priority="520"/>
  </conditionalFormatting>
  <conditionalFormatting sqref="E412">
    <cfRule type="duplicateValues" dxfId="443" priority="521"/>
  </conditionalFormatting>
  <conditionalFormatting sqref="E356">
    <cfRule type="duplicateValues" dxfId="442" priority="518"/>
  </conditionalFormatting>
  <conditionalFormatting sqref="E356">
    <cfRule type="duplicateValues" dxfId="441" priority="519"/>
  </conditionalFormatting>
  <conditionalFormatting sqref="E378">
    <cfRule type="duplicateValues" dxfId="440" priority="516"/>
  </conditionalFormatting>
  <conditionalFormatting sqref="E378">
    <cfRule type="duplicateValues" dxfId="439" priority="517"/>
  </conditionalFormatting>
  <conditionalFormatting sqref="E69">
    <cfRule type="duplicateValues" dxfId="438" priority="514"/>
  </conditionalFormatting>
  <conditionalFormatting sqref="E69">
    <cfRule type="duplicateValues" dxfId="437" priority="515"/>
  </conditionalFormatting>
  <conditionalFormatting sqref="E444">
    <cfRule type="duplicateValues" dxfId="436" priority="512"/>
  </conditionalFormatting>
  <conditionalFormatting sqref="E444">
    <cfRule type="duplicateValues" dxfId="435" priority="513"/>
  </conditionalFormatting>
  <conditionalFormatting sqref="E92">
    <cfRule type="duplicateValues" dxfId="434" priority="510"/>
  </conditionalFormatting>
  <conditionalFormatting sqref="E92">
    <cfRule type="duplicateValues" dxfId="433" priority="511"/>
  </conditionalFormatting>
  <conditionalFormatting sqref="E265">
    <cfRule type="duplicateValues" dxfId="432" priority="508"/>
  </conditionalFormatting>
  <conditionalFormatting sqref="E265">
    <cfRule type="duplicateValues" dxfId="431" priority="509"/>
  </conditionalFormatting>
  <conditionalFormatting sqref="E60">
    <cfRule type="duplicateValues" dxfId="430" priority="506"/>
  </conditionalFormatting>
  <conditionalFormatting sqref="E60">
    <cfRule type="duplicateValues" dxfId="429" priority="507"/>
  </conditionalFormatting>
  <conditionalFormatting sqref="E185">
    <cfRule type="duplicateValues" dxfId="428" priority="504"/>
  </conditionalFormatting>
  <conditionalFormatting sqref="E185">
    <cfRule type="duplicateValues" dxfId="427" priority="505"/>
  </conditionalFormatting>
  <conditionalFormatting sqref="E315">
    <cfRule type="duplicateValues" dxfId="426" priority="502"/>
  </conditionalFormatting>
  <conditionalFormatting sqref="E315">
    <cfRule type="duplicateValues" dxfId="425" priority="503"/>
  </conditionalFormatting>
  <conditionalFormatting sqref="E515">
    <cfRule type="duplicateValues" dxfId="424" priority="500"/>
  </conditionalFormatting>
  <conditionalFormatting sqref="E515">
    <cfRule type="duplicateValues" dxfId="423" priority="501"/>
  </conditionalFormatting>
  <conditionalFormatting sqref="E181">
    <cfRule type="duplicateValues" dxfId="422" priority="498"/>
  </conditionalFormatting>
  <conditionalFormatting sqref="E181">
    <cfRule type="duplicateValues" dxfId="421" priority="499"/>
  </conditionalFormatting>
  <conditionalFormatting sqref="E83">
    <cfRule type="duplicateValues" dxfId="420" priority="496"/>
  </conditionalFormatting>
  <conditionalFormatting sqref="E83">
    <cfRule type="duplicateValues" dxfId="419" priority="497"/>
  </conditionalFormatting>
  <conditionalFormatting sqref="E252">
    <cfRule type="duplicateValues" dxfId="418" priority="494"/>
  </conditionalFormatting>
  <conditionalFormatting sqref="E252">
    <cfRule type="duplicateValues" dxfId="417" priority="495"/>
  </conditionalFormatting>
  <conditionalFormatting sqref="E526">
    <cfRule type="duplicateValues" dxfId="416" priority="492"/>
  </conditionalFormatting>
  <conditionalFormatting sqref="E526">
    <cfRule type="duplicateValues" dxfId="415" priority="493"/>
  </conditionalFormatting>
  <conditionalFormatting sqref="E171">
    <cfRule type="duplicateValues" dxfId="414" priority="490"/>
  </conditionalFormatting>
  <conditionalFormatting sqref="E171">
    <cfRule type="duplicateValues" dxfId="413" priority="491"/>
  </conditionalFormatting>
  <conditionalFormatting sqref="E516">
    <cfRule type="duplicateValues" dxfId="412" priority="488"/>
  </conditionalFormatting>
  <conditionalFormatting sqref="E516">
    <cfRule type="duplicateValues" dxfId="411" priority="489"/>
  </conditionalFormatting>
  <conditionalFormatting sqref="E505">
    <cfRule type="duplicateValues" dxfId="410" priority="486"/>
  </conditionalFormatting>
  <conditionalFormatting sqref="E505">
    <cfRule type="duplicateValues" dxfId="409" priority="487"/>
  </conditionalFormatting>
  <conditionalFormatting sqref="E543">
    <cfRule type="duplicateValues" dxfId="408" priority="484"/>
  </conditionalFormatting>
  <conditionalFormatting sqref="E543">
    <cfRule type="duplicateValues" dxfId="407" priority="485"/>
  </conditionalFormatting>
  <conditionalFormatting sqref="E561">
    <cfRule type="duplicateValues" dxfId="406" priority="482"/>
  </conditionalFormatting>
  <conditionalFormatting sqref="E561">
    <cfRule type="duplicateValues" dxfId="405" priority="483"/>
  </conditionalFormatting>
  <conditionalFormatting sqref="E32">
    <cfRule type="duplicateValues" dxfId="404" priority="480"/>
  </conditionalFormatting>
  <conditionalFormatting sqref="E32">
    <cfRule type="duplicateValues" dxfId="403" priority="481"/>
  </conditionalFormatting>
  <conditionalFormatting sqref="E157">
    <cfRule type="duplicateValues" dxfId="402" priority="478"/>
  </conditionalFormatting>
  <conditionalFormatting sqref="E157">
    <cfRule type="duplicateValues" dxfId="401" priority="479"/>
  </conditionalFormatting>
  <conditionalFormatting sqref="E342">
    <cfRule type="duplicateValues" dxfId="400" priority="476"/>
  </conditionalFormatting>
  <conditionalFormatting sqref="E342">
    <cfRule type="duplicateValues" dxfId="399" priority="477"/>
  </conditionalFormatting>
  <conditionalFormatting sqref="E355">
    <cfRule type="duplicateValues" dxfId="398" priority="474"/>
  </conditionalFormatting>
  <conditionalFormatting sqref="E355">
    <cfRule type="duplicateValues" dxfId="397" priority="475"/>
  </conditionalFormatting>
  <conditionalFormatting sqref="E377">
    <cfRule type="duplicateValues" dxfId="396" priority="472"/>
  </conditionalFormatting>
  <conditionalFormatting sqref="E377">
    <cfRule type="duplicateValues" dxfId="395" priority="473"/>
  </conditionalFormatting>
  <conditionalFormatting sqref="E244">
    <cfRule type="duplicateValues" dxfId="394" priority="470"/>
  </conditionalFormatting>
  <conditionalFormatting sqref="E244">
    <cfRule type="duplicateValues" dxfId="393" priority="471"/>
  </conditionalFormatting>
  <conditionalFormatting sqref="E219">
    <cfRule type="duplicateValues" dxfId="392" priority="468"/>
  </conditionalFormatting>
  <conditionalFormatting sqref="E219">
    <cfRule type="duplicateValues" dxfId="391" priority="469"/>
  </conditionalFormatting>
  <conditionalFormatting sqref="E256">
    <cfRule type="duplicateValues" dxfId="390" priority="466"/>
  </conditionalFormatting>
  <conditionalFormatting sqref="E256">
    <cfRule type="duplicateValues" dxfId="389" priority="467"/>
  </conditionalFormatting>
  <conditionalFormatting sqref="E719">
    <cfRule type="duplicateValues" dxfId="388" priority="465"/>
  </conditionalFormatting>
  <conditionalFormatting sqref="E577">
    <cfRule type="duplicateValues" dxfId="387" priority="463"/>
  </conditionalFormatting>
  <conditionalFormatting sqref="E577">
    <cfRule type="duplicateValues" dxfId="386" priority="464"/>
  </conditionalFormatting>
  <conditionalFormatting sqref="E716:E717">
    <cfRule type="duplicateValues" dxfId="385" priority="462"/>
  </conditionalFormatting>
  <conditionalFormatting sqref="E213">
    <cfRule type="duplicateValues" dxfId="384" priority="460"/>
  </conditionalFormatting>
  <conditionalFormatting sqref="E213">
    <cfRule type="duplicateValues" dxfId="383" priority="461"/>
  </conditionalFormatting>
  <conditionalFormatting sqref="E547">
    <cfRule type="duplicateValues" dxfId="382" priority="458"/>
  </conditionalFormatting>
  <conditionalFormatting sqref="E547">
    <cfRule type="duplicateValues" dxfId="381" priority="459"/>
  </conditionalFormatting>
  <conditionalFormatting sqref="E455">
    <cfRule type="duplicateValues" dxfId="380" priority="456"/>
  </conditionalFormatting>
  <conditionalFormatting sqref="E455">
    <cfRule type="duplicateValues" dxfId="379" priority="457"/>
  </conditionalFormatting>
  <conditionalFormatting sqref="E177">
    <cfRule type="duplicateValues" dxfId="378" priority="454"/>
  </conditionalFormatting>
  <conditionalFormatting sqref="E177">
    <cfRule type="duplicateValues" dxfId="377" priority="455"/>
  </conditionalFormatting>
  <conditionalFormatting sqref="E357">
    <cfRule type="duplicateValues" dxfId="376" priority="452"/>
  </conditionalFormatting>
  <conditionalFormatting sqref="E357">
    <cfRule type="duplicateValues" dxfId="375" priority="453"/>
  </conditionalFormatting>
  <conditionalFormatting sqref="E379">
    <cfRule type="duplicateValues" dxfId="374" priority="450"/>
  </conditionalFormatting>
  <conditionalFormatting sqref="E379">
    <cfRule type="duplicateValues" dxfId="373" priority="451"/>
  </conditionalFormatting>
  <conditionalFormatting sqref="E143">
    <cfRule type="duplicateValues" dxfId="372" priority="448"/>
  </conditionalFormatting>
  <conditionalFormatting sqref="E143">
    <cfRule type="duplicateValues" dxfId="371" priority="449"/>
  </conditionalFormatting>
  <conditionalFormatting sqref="E145">
    <cfRule type="duplicateValues" dxfId="370" priority="446"/>
  </conditionalFormatting>
  <conditionalFormatting sqref="E145">
    <cfRule type="duplicateValues" dxfId="369" priority="447"/>
  </conditionalFormatting>
  <conditionalFormatting sqref="E144">
    <cfRule type="duplicateValues" dxfId="368" priority="444"/>
  </conditionalFormatting>
  <conditionalFormatting sqref="E144">
    <cfRule type="duplicateValues" dxfId="367" priority="445"/>
  </conditionalFormatting>
  <conditionalFormatting sqref="E222">
    <cfRule type="duplicateValues" dxfId="366" priority="442"/>
  </conditionalFormatting>
  <conditionalFormatting sqref="E222">
    <cfRule type="duplicateValues" dxfId="365" priority="443"/>
  </conditionalFormatting>
  <conditionalFormatting sqref="E223">
    <cfRule type="duplicateValues" dxfId="364" priority="440"/>
  </conditionalFormatting>
  <conditionalFormatting sqref="E223">
    <cfRule type="duplicateValues" dxfId="363" priority="441"/>
  </conditionalFormatting>
  <conditionalFormatting sqref="E224">
    <cfRule type="duplicateValues" dxfId="362" priority="438"/>
  </conditionalFormatting>
  <conditionalFormatting sqref="E224">
    <cfRule type="duplicateValues" dxfId="361" priority="439"/>
  </conditionalFormatting>
  <conditionalFormatting sqref="E225">
    <cfRule type="duplicateValues" dxfId="360" priority="436"/>
  </conditionalFormatting>
  <conditionalFormatting sqref="E225">
    <cfRule type="duplicateValues" dxfId="359" priority="437"/>
  </conditionalFormatting>
  <conditionalFormatting sqref="E189">
    <cfRule type="duplicateValues" dxfId="358" priority="434"/>
  </conditionalFormatting>
  <conditionalFormatting sqref="E189">
    <cfRule type="duplicateValues" dxfId="357" priority="435"/>
  </conditionalFormatting>
  <conditionalFormatting sqref="E312">
    <cfRule type="duplicateValues" dxfId="356" priority="432"/>
  </conditionalFormatting>
  <conditionalFormatting sqref="E312">
    <cfRule type="duplicateValues" dxfId="355" priority="433"/>
  </conditionalFormatting>
  <conditionalFormatting sqref="E165">
    <cfRule type="duplicateValues" dxfId="354" priority="430"/>
  </conditionalFormatting>
  <conditionalFormatting sqref="E165">
    <cfRule type="duplicateValues" dxfId="353" priority="431"/>
  </conditionalFormatting>
  <conditionalFormatting sqref="E99">
    <cfRule type="duplicateValues" dxfId="352" priority="384"/>
  </conditionalFormatting>
  <conditionalFormatting sqref="E99">
    <cfRule type="duplicateValues" dxfId="351" priority="385"/>
  </conditionalFormatting>
  <conditionalFormatting sqref="E129">
    <cfRule type="duplicateValues" dxfId="350" priority="382"/>
  </conditionalFormatting>
  <conditionalFormatting sqref="E129">
    <cfRule type="duplicateValues" dxfId="349" priority="383"/>
  </conditionalFormatting>
  <conditionalFormatting sqref="E130">
    <cfRule type="duplicateValues" dxfId="348" priority="380"/>
  </conditionalFormatting>
  <conditionalFormatting sqref="E130">
    <cfRule type="duplicateValues" dxfId="347" priority="381"/>
  </conditionalFormatting>
  <conditionalFormatting sqref="E457">
    <cfRule type="duplicateValues" dxfId="346" priority="378"/>
  </conditionalFormatting>
  <conditionalFormatting sqref="E457">
    <cfRule type="duplicateValues" dxfId="345" priority="379"/>
  </conditionalFormatting>
  <conditionalFormatting sqref="E259">
    <cfRule type="duplicateValues" dxfId="344" priority="376"/>
  </conditionalFormatting>
  <conditionalFormatting sqref="E259">
    <cfRule type="duplicateValues" dxfId="343" priority="377"/>
  </conditionalFormatting>
  <conditionalFormatting sqref="E226">
    <cfRule type="duplicateValues" dxfId="342" priority="374"/>
  </conditionalFormatting>
  <conditionalFormatting sqref="E226">
    <cfRule type="duplicateValues" dxfId="341" priority="375"/>
  </conditionalFormatting>
  <conditionalFormatting sqref="E55">
    <cfRule type="duplicateValues" dxfId="340" priority="372"/>
  </conditionalFormatting>
  <conditionalFormatting sqref="E55">
    <cfRule type="duplicateValues" dxfId="339" priority="373"/>
  </conditionalFormatting>
  <conditionalFormatting sqref="E275">
    <cfRule type="duplicateValues" dxfId="338" priority="370"/>
  </conditionalFormatting>
  <conditionalFormatting sqref="E275">
    <cfRule type="duplicateValues" dxfId="337" priority="371"/>
  </conditionalFormatting>
  <conditionalFormatting sqref="E274">
    <cfRule type="duplicateValues" dxfId="336" priority="368"/>
  </conditionalFormatting>
  <conditionalFormatting sqref="E274">
    <cfRule type="duplicateValues" dxfId="335" priority="369"/>
  </conditionalFormatting>
  <conditionalFormatting sqref="E128">
    <cfRule type="duplicateValues" dxfId="334" priority="366"/>
  </conditionalFormatting>
  <conditionalFormatting sqref="E128">
    <cfRule type="duplicateValues" dxfId="333" priority="367"/>
  </conditionalFormatting>
  <conditionalFormatting sqref="E100">
    <cfRule type="duplicateValues" dxfId="332" priority="364"/>
  </conditionalFormatting>
  <conditionalFormatting sqref="E100">
    <cfRule type="duplicateValues" dxfId="331" priority="365"/>
  </conditionalFormatting>
  <conditionalFormatting sqref="E260">
    <cfRule type="duplicateValues" dxfId="330" priority="362"/>
  </conditionalFormatting>
  <conditionalFormatting sqref="E260">
    <cfRule type="duplicateValues" dxfId="329" priority="363"/>
  </conditionalFormatting>
  <conditionalFormatting sqref="E195">
    <cfRule type="duplicateValues" dxfId="328" priority="360"/>
  </conditionalFormatting>
  <conditionalFormatting sqref="E195">
    <cfRule type="duplicateValues" dxfId="327" priority="361"/>
  </conditionalFormatting>
  <conditionalFormatting sqref="E101">
    <cfRule type="duplicateValues" dxfId="326" priority="358"/>
  </conditionalFormatting>
  <conditionalFormatting sqref="E101">
    <cfRule type="duplicateValues" dxfId="325" priority="359"/>
  </conditionalFormatting>
  <conditionalFormatting sqref="E121">
    <cfRule type="duplicateValues" dxfId="324" priority="356"/>
  </conditionalFormatting>
  <conditionalFormatting sqref="E121">
    <cfRule type="duplicateValues" dxfId="323" priority="357"/>
  </conditionalFormatting>
  <conditionalFormatting sqref="E96">
    <cfRule type="duplicateValues" dxfId="322" priority="354"/>
  </conditionalFormatting>
  <conditionalFormatting sqref="E96">
    <cfRule type="duplicateValues" dxfId="321" priority="355"/>
  </conditionalFormatting>
  <conditionalFormatting sqref="E169">
    <cfRule type="duplicateValues" dxfId="320" priority="352"/>
  </conditionalFormatting>
  <conditionalFormatting sqref="E169">
    <cfRule type="duplicateValues" dxfId="319" priority="353"/>
  </conditionalFormatting>
  <conditionalFormatting sqref="E110">
    <cfRule type="duplicateValues" dxfId="318" priority="350"/>
  </conditionalFormatting>
  <conditionalFormatting sqref="E110">
    <cfRule type="duplicateValues" dxfId="317" priority="351"/>
  </conditionalFormatting>
  <conditionalFormatting sqref="E27">
    <cfRule type="duplicateValues" dxfId="316" priority="348"/>
  </conditionalFormatting>
  <conditionalFormatting sqref="E27">
    <cfRule type="duplicateValues" dxfId="315" priority="349"/>
  </conditionalFormatting>
  <conditionalFormatting sqref="E141">
    <cfRule type="duplicateValues" dxfId="314" priority="346"/>
  </conditionalFormatting>
  <conditionalFormatting sqref="E141">
    <cfRule type="duplicateValues" dxfId="313" priority="347"/>
  </conditionalFormatting>
  <conditionalFormatting sqref="E102">
    <cfRule type="duplicateValues" dxfId="312" priority="344"/>
  </conditionalFormatting>
  <conditionalFormatting sqref="E102">
    <cfRule type="duplicateValues" dxfId="311" priority="345"/>
  </conditionalFormatting>
  <conditionalFormatting sqref="E229">
    <cfRule type="duplicateValues" dxfId="310" priority="342"/>
  </conditionalFormatting>
  <conditionalFormatting sqref="E229">
    <cfRule type="duplicateValues" dxfId="309" priority="343"/>
  </conditionalFormatting>
  <conditionalFormatting sqref="E452">
    <cfRule type="duplicateValues" dxfId="308" priority="340"/>
  </conditionalFormatting>
  <conditionalFormatting sqref="E452">
    <cfRule type="duplicateValues" dxfId="307" priority="341"/>
  </conditionalFormatting>
  <conditionalFormatting sqref="E509">
    <cfRule type="duplicateValues" dxfId="306" priority="338"/>
  </conditionalFormatting>
  <conditionalFormatting sqref="E509">
    <cfRule type="duplicateValues" dxfId="305" priority="339"/>
  </conditionalFormatting>
  <conditionalFormatting sqref="E364">
    <cfRule type="duplicateValues" dxfId="304" priority="336"/>
  </conditionalFormatting>
  <conditionalFormatting sqref="E364">
    <cfRule type="duplicateValues" dxfId="303" priority="337"/>
  </conditionalFormatting>
  <conditionalFormatting sqref="E28">
    <cfRule type="duplicateValues" dxfId="302" priority="334"/>
  </conditionalFormatting>
  <conditionalFormatting sqref="E28">
    <cfRule type="duplicateValues" dxfId="301" priority="335"/>
  </conditionalFormatting>
  <conditionalFormatting sqref="E358">
    <cfRule type="duplicateValues" dxfId="300" priority="332"/>
  </conditionalFormatting>
  <conditionalFormatting sqref="E358">
    <cfRule type="duplicateValues" dxfId="299" priority="333"/>
  </conditionalFormatting>
  <conditionalFormatting sqref="E383">
    <cfRule type="duplicateValues" dxfId="298" priority="330"/>
  </conditionalFormatting>
  <conditionalFormatting sqref="E383">
    <cfRule type="duplicateValues" dxfId="297" priority="331"/>
  </conditionalFormatting>
  <conditionalFormatting sqref="E82">
    <cfRule type="duplicateValues" dxfId="296" priority="328"/>
  </conditionalFormatting>
  <conditionalFormatting sqref="E82">
    <cfRule type="duplicateValues" dxfId="295" priority="329"/>
  </conditionalFormatting>
  <conditionalFormatting sqref="E124">
    <cfRule type="duplicateValues" dxfId="294" priority="326"/>
  </conditionalFormatting>
  <conditionalFormatting sqref="E124">
    <cfRule type="duplicateValues" dxfId="293" priority="327"/>
  </conditionalFormatting>
  <conditionalFormatting sqref="E317">
    <cfRule type="duplicateValues" dxfId="292" priority="324"/>
  </conditionalFormatting>
  <conditionalFormatting sqref="E317">
    <cfRule type="duplicateValues" dxfId="291" priority="325"/>
  </conditionalFormatting>
  <conditionalFormatting sqref="E318">
    <cfRule type="duplicateValues" dxfId="290" priority="322"/>
  </conditionalFormatting>
  <conditionalFormatting sqref="E318">
    <cfRule type="duplicateValues" dxfId="289" priority="323"/>
  </conditionalFormatting>
  <conditionalFormatting sqref="E772">
    <cfRule type="duplicateValues" dxfId="288" priority="320"/>
  </conditionalFormatting>
  <conditionalFormatting sqref="E772">
    <cfRule type="duplicateValues" dxfId="287" priority="321"/>
  </conditionalFormatting>
  <conditionalFormatting sqref="E770">
    <cfRule type="duplicateValues" dxfId="286" priority="318"/>
  </conditionalFormatting>
  <conditionalFormatting sqref="E770">
    <cfRule type="duplicateValues" dxfId="285" priority="319"/>
  </conditionalFormatting>
  <conditionalFormatting sqref="E793">
    <cfRule type="duplicateValues" dxfId="284" priority="316"/>
  </conditionalFormatting>
  <conditionalFormatting sqref="E793">
    <cfRule type="duplicateValues" dxfId="283" priority="317"/>
  </conditionalFormatting>
  <conditionalFormatting sqref="E775">
    <cfRule type="duplicateValues" dxfId="282" priority="314"/>
  </conditionalFormatting>
  <conditionalFormatting sqref="E775">
    <cfRule type="duplicateValues" dxfId="281" priority="315"/>
  </conditionalFormatting>
  <conditionalFormatting sqref="E781">
    <cfRule type="duplicateValues" dxfId="280" priority="312"/>
  </conditionalFormatting>
  <conditionalFormatting sqref="E781">
    <cfRule type="duplicateValues" dxfId="279" priority="313"/>
  </conditionalFormatting>
  <conditionalFormatting sqref="E72">
    <cfRule type="duplicateValues" dxfId="278" priority="310"/>
  </conditionalFormatting>
  <conditionalFormatting sqref="E72">
    <cfRule type="duplicateValues" dxfId="277" priority="311"/>
  </conditionalFormatting>
  <conditionalFormatting sqref="E787">
    <cfRule type="duplicateValues" dxfId="276" priority="308"/>
  </conditionalFormatting>
  <conditionalFormatting sqref="E787">
    <cfRule type="duplicateValues" dxfId="275" priority="309"/>
  </conditionalFormatting>
  <conditionalFormatting sqref="E795">
    <cfRule type="duplicateValues" dxfId="274" priority="306"/>
  </conditionalFormatting>
  <conditionalFormatting sqref="E795">
    <cfRule type="duplicateValues" dxfId="273" priority="307"/>
  </conditionalFormatting>
  <conditionalFormatting sqref="E799">
    <cfRule type="duplicateValues" dxfId="272" priority="304"/>
  </conditionalFormatting>
  <conditionalFormatting sqref="E799">
    <cfRule type="duplicateValues" dxfId="271" priority="305"/>
  </conditionalFormatting>
  <conditionalFormatting sqref="E397">
    <cfRule type="duplicateValues" dxfId="270" priority="302"/>
  </conditionalFormatting>
  <conditionalFormatting sqref="E397">
    <cfRule type="duplicateValues" dxfId="269" priority="303"/>
  </conditionalFormatting>
  <conditionalFormatting sqref="E470">
    <cfRule type="duplicateValues" dxfId="268" priority="300"/>
  </conditionalFormatting>
  <conditionalFormatting sqref="E470">
    <cfRule type="duplicateValues" dxfId="267" priority="301"/>
  </conditionalFormatting>
  <conditionalFormatting sqref="E75">
    <cfRule type="duplicateValues" dxfId="266" priority="298"/>
  </conditionalFormatting>
  <conditionalFormatting sqref="E75">
    <cfRule type="duplicateValues" dxfId="265" priority="299"/>
  </conditionalFormatting>
  <conditionalFormatting sqref="E284">
    <cfRule type="duplicateValues" dxfId="264" priority="296"/>
  </conditionalFormatting>
  <conditionalFormatting sqref="E284">
    <cfRule type="duplicateValues" dxfId="263" priority="297"/>
  </conditionalFormatting>
  <conditionalFormatting sqref="E279">
    <cfRule type="duplicateValues" dxfId="262" priority="294"/>
  </conditionalFormatting>
  <conditionalFormatting sqref="E279">
    <cfRule type="duplicateValues" dxfId="261" priority="295"/>
  </conditionalFormatting>
  <conditionalFormatting sqref="E420">
    <cfRule type="duplicateValues" dxfId="260" priority="292"/>
  </conditionalFormatting>
  <conditionalFormatting sqref="E420">
    <cfRule type="duplicateValues" dxfId="259" priority="293"/>
  </conditionalFormatting>
  <conditionalFormatting sqref="E488">
    <cfRule type="duplicateValues" dxfId="258" priority="290"/>
  </conditionalFormatting>
  <conditionalFormatting sqref="E488">
    <cfRule type="duplicateValues" dxfId="257" priority="291"/>
  </conditionalFormatting>
  <conditionalFormatting sqref="E454">
    <cfRule type="duplicateValues" dxfId="256" priority="288"/>
  </conditionalFormatting>
  <conditionalFormatting sqref="E454">
    <cfRule type="duplicateValues" dxfId="255" priority="289"/>
  </conditionalFormatting>
  <conditionalFormatting sqref="E294">
    <cfRule type="duplicateValues" dxfId="254" priority="286"/>
  </conditionalFormatting>
  <conditionalFormatting sqref="E294">
    <cfRule type="duplicateValues" dxfId="253" priority="287"/>
  </conditionalFormatting>
  <conditionalFormatting sqref="E387">
    <cfRule type="duplicateValues" dxfId="252" priority="284"/>
  </conditionalFormatting>
  <conditionalFormatting sqref="E387">
    <cfRule type="duplicateValues" dxfId="251" priority="285"/>
  </conditionalFormatting>
  <conditionalFormatting sqref="E38">
    <cfRule type="duplicateValues" dxfId="250" priority="282"/>
  </conditionalFormatting>
  <conditionalFormatting sqref="E38">
    <cfRule type="duplicateValues" dxfId="249" priority="283"/>
  </conditionalFormatting>
  <conditionalFormatting sqref="E90">
    <cfRule type="duplicateValues" dxfId="248" priority="280"/>
  </conditionalFormatting>
  <conditionalFormatting sqref="E90">
    <cfRule type="duplicateValues" dxfId="247" priority="281"/>
  </conditionalFormatting>
  <conditionalFormatting sqref="E139">
    <cfRule type="duplicateValues" dxfId="246" priority="278"/>
  </conditionalFormatting>
  <conditionalFormatting sqref="E139">
    <cfRule type="duplicateValues" dxfId="245" priority="279"/>
  </conditionalFormatting>
  <conditionalFormatting sqref="E365">
    <cfRule type="duplicateValues" dxfId="244" priority="276"/>
  </conditionalFormatting>
  <conditionalFormatting sqref="E365">
    <cfRule type="duplicateValues" dxfId="243" priority="277"/>
  </conditionalFormatting>
  <conditionalFormatting sqref="E167">
    <cfRule type="duplicateValues" dxfId="242" priority="274"/>
  </conditionalFormatting>
  <conditionalFormatting sqref="E167">
    <cfRule type="duplicateValues" dxfId="241" priority="275"/>
  </conditionalFormatting>
  <conditionalFormatting sqref="E146">
    <cfRule type="duplicateValues" dxfId="240" priority="272"/>
  </conditionalFormatting>
  <conditionalFormatting sqref="E146">
    <cfRule type="duplicateValues" dxfId="239" priority="273"/>
  </conditionalFormatting>
  <conditionalFormatting sqref="E782">
    <cfRule type="duplicateValues" dxfId="238" priority="270"/>
  </conditionalFormatting>
  <conditionalFormatting sqref="E782">
    <cfRule type="duplicateValues" dxfId="237" priority="271"/>
  </conditionalFormatting>
  <conditionalFormatting sqref="E371">
    <cfRule type="duplicateValues" dxfId="236" priority="268"/>
  </conditionalFormatting>
  <conditionalFormatting sqref="E371">
    <cfRule type="duplicateValues" dxfId="235" priority="269"/>
  </conditionalFormatting>
  <conditionalFormatting sqref="E558">
    <cfRule type="duplicateValues" dxfId="234" priority="266"/>
  </conditionalFormatting>
  <conditionalFormatting sqref="E558">
    <cfRule type="duplicateValues" dxfId="233" priority="267"/>
  </conditionalFormatting>
  <conditionalFormatting sqref="E774">
    <cfRule type="duplicateValues" dxfId="232" priority="264"/>
  </conditionalFormatting>
  <conditionalFormatting sqref="E774">
    <cfRule type="duplicateValues" dxfId="231" priority="265"/>
  </conditionalFormatting>
  <conditionalFormatting sqref="E134">
    <cfRule type="duplicateValues" dxfId="230" priority="262"/>
  </conditionalFormatting>
  <conditionalFormatting sqref="E134">
    <cfRule type="duplicateValues" dxfId="229" priority="263"/>
  </conditionalFormatting>
  <conditionalFormatting sqref="E325">
    <cfRule type="duplicateValues" dxfId="228" priority="260"/>
  </conditionalFormatting>
  <conditionalFormatting sqref="E325">
    <cfRule type="duplicateValues" dxfId="227" priority="261"/>
  </conditionalFormatting>
  <conditionalFormatting sqref="E103">
    <cfRule type="duplicateValues" dxfId="226" priority="258"/>
  </conditionalFormatting>
  <conditionalFormatting sqref="E103">
    <cfRule type="duplicateValues" dxfId="225" priority="259"/>
  </conditionalFormatting>
  <conditionalFormatting sqref="E137">
    <cfRule type="duplicateValues" dxfId="224" priority="256"/>
  </conditionalFormatting>
  <conditionalFormatting sqref="E137">
    <cfRule type="duplicateValues" dxfId="223" priority="257"/>
  </conditionalFormatting>
  <conditionalFormatting sqref="E196">
    <cfRule type="duplicateValues" dxfId="222" priority="254"/>
  </conditionalFormatting>
  <conditionalFormatting sqref="E196">
    <cfRule type="duplicateValues" dxfId="221" priority="255"/>
  </conditionalFormatting>
  <conditionalFormatting sqref="E354">
    <cfRule type="duplicateValues" dxfId="220" priority="252"/>
  </conditionalFormatting>
  <conditionalFormatting sqref="E354">
    <cfRule type="duplicateValues" dxfId="219" priority="253"/>
  </conditionalFormatting>
  <conditionalFormatting sqref="E376">
    <cfRule type="duplicateValues" dxfId="218" priority="250"/>
  </conditionalFormatting>
  <conditionalFormatting sqref="E376">
    <cfRule type="duplicateValues" dxfId="217" priority="251"/>
  </conditionalFormatting>
  <conditionalFormatting sqref="E41">
    <cfRule type="duplicateValues" dxfId="216" priority="248"/>
  </conditionalFormatting>
  <conditionalFormatting sqref="E41">
    <cfRule type="duplicateValues" dxfId="215" priority="249"/>
  </conditionalFormatting>
  <conditionalFormatting sqref="E126">
    <cfRule type="duplicateValues" dxfId="214" priority="246"/>
  </conditionalFormatting>
  <conditionalFormatting sqref="E126">
    <cfRule type="duplicateValues" dxfId="213" priority="247"/>
  </conditionalFormatting>
  <conditionalFormatting sqref="E268">
    <cfRule type="duplicateValues" dxfId="212" priority="244"/>
  </conditionalFormatting>
  <conditionalFormatting sqref="E268">
    <cfRule type="duplicateValues" dxfId="211" priority="245"/>
  </conditionalFormatting>
  <conditionalFormatting sqref="E319">
    <cfRule type="duplicateValues" dxfId="210" priority="242"/>
  </conditionalFormatting>
  <conditionalFormatting sqref="E319">
    <cfRule type="duplicateValues" dxfId="209" priority="243"/>
  </conditionalFormatting>
  <conditionalFormatting sqref="E330">
    <cfRule type="duplicateValues" dxfId="208" priority="240"/>
  </conditionalFormatting>
  <conditionalFormatting sqref="E330">
    <cfRule type="duplicateValues" dxfId="207" priority="241"/>
  </conditionalFormatting>
  <conditionalFormatting sqref="E776">
    <cfRule type="duplicateValues" dxfId="206" priority="238"/>
  </conditionalFormatting>
  <conditionalFormatting sqref="E776">
    <cfRule type="duplicateValues" dxfId="205" priority="239"/>
  </conditionalFormatting>
  <conditionalFormatting sqref="E777">
    <cfRule type="duplicateValues" dxfId="204" priority="236"/>
  </conditionalFormatting>
  <conditionalFormatting sqref="E777">
    <cfRule type="duplicateValues" dxfId="203" priority="237"/>
  </conditionalFormatting>
  <conditionalFormatting sqref="E783">
    <cfRule type="duplicateValues" dxfId="202" priority="234"/>
  </conditionalFormatting>
  <conditionalFormatting sqref="E783">
    <cfRule type="duplicateValues" dxfId="201" priority="235"/>
  </conditionalFormatting>
  <conditionalFormatting sqref="E785">
    <cfRule type="duplicateValues" dxfId="200" priority="232"/>
  </conditionalFormatting>
  <conditionalFormatting sqref="E785">
    <cfRule type="duplicateValues" dxfId="199" priority="233"/>
  </conditionalFormatting>
  <conditionalFormatting sqref="E44">
    <cfRule type="duplicateValues" dxfId="198" priority="226"/>
  </conditionalFormatting>
  <conditionalFormatting sqref="E44">
    <cfRule type="duplicateValues" dxfId="197" priority="227"/>
  </conditionalFormatting>
  <conditionalFormatting sqref="E95">
    <cfRule type="duplicateValues" dxfId="196" priority="224"/>
  </conditionalFormatting>
  <conditionalFormatting sqref="E95">
    <cfRule type="duplicateValues" dxfId="195" priority="225"/>
  </conditionalFormatting>
  <conditionalFormatting sqref="E178">
    <cfRule type="duplicateValues" dxfId="194" priority="222"/>
  </conditionalFormatting>
  <conditionalFormatting sqref="E178">
    <cfRule type="duplicateValues" dxfId="193" priority="223"/>
  </conditionalFormatting>
  <conditionalFormatting sqref="E460">
    <cfRule type="duplicateValues" dxfId="192" priority="196"/>
  </conditionalFormatting>
  <conditionalFormatting sqref="E460">
    <cfRule type="duplicateValues" dxfId="191" priority="197"/>
  </conditionalFormatting>
  <conditionalFormatting sqref="E45">
    <cfRule type="duplicateValues" dxfId="190" priority="194"/>
  </conditionalFormatting>
  <conditionalFormatting sqref="E45">
    <cfRule type="duplicateValues" dxfId="189" priority="195"/>
  </conditionalFormatting>
  <conditionalFormatting sqref="E307">
    <cfRule type="duplicateValues" dxfId="188" priority="192"/>
  </conditionalFormatting>
  <conditionalFormatting sqref="E307">
    <cfRule type="duplicateValues" dxfId="187" priority="193"/>
  </conditionalFormatting>
  <conditionalFormatting sqref="E352">
    <cfRule type="duplicateValues" dxfId="186" priority="190"/>
  </conditionalFormatting>
  <conditionalFormatting sqref="E352">
    <cfRule type="duplicateValues" dxfId="185" priority="191"/>
  </conditionalFormatting>
  <conditionalFormatting sqref="E374">
    <cfRule type="duplicateValues" dxfId="184" priority="188"/>
  </conditionalFormatting>
  <conditionalFormatting sqref="E374">
    <cfRule type="duplicateValues" dxfId="183" priority="189"/>
  </conditionalFormatting>
  <conditionalFormatting sqref="E575">
    <cfRule type="duplicateValues" dxfId="182" priority="186"/>
  </conditionalFormatting>
  <conditionalFormatting sqref="E575">
    <cfRule type="duplicateValues" dxfId="181" priority="187"/>
  </conditionalFormatting>
  <conditionalFormatting sqref="E464">
    <cfRule type="duplicateValues" dxfId="180" priority="184"/>
  </conditionalFormatting>
  <conditionalFormatting sqref="E464">
    <cfRule type="duplicateValues" dxfId="179" priority="185"/>
  </conditionalFormatting>
  <conditionalFormatting sqref="E448">
    <cfRule type="duplicateValues" dxfId="178" priority="182"/>
  </conditionalFormatting>
  <conditionalFormatting sqref="E448">
    <cfRule type="duplicateValues" dxfId="177" priority="183"/>
  </conditionalFormatting>
  <conditionalFormatting sqref="E485">
    <cfRule type="duplicateValues" dxfId="176" priority="180"/>
  </conditionalFormatting>
  <conditionalFormatting sqref="E485">
    <cfRule type="duplicateValues" dxfId="175" priority="181"/>
  </conditionalFormatting>
  <conditionalFormatting sqref="E441">
    <cfRule type="duplicateValues" dxfId="174" priority="178"/>
  </conditionalFormatting>
  <conditionalFormatting sqref="E441">
    <cfRule type="duplicateValues" dxfId="173" priority="179"/>
  </conditionalFormatting>
  <conditionalFormatting sqref="E425">
    <cfRule type="duplicateValues" dxfId="172" priority="176"/>
  </conditionalFormatting>
  <conditionalFormatting sqref="E425">
    <cfRule type="duplicateValues" dxfId="171" priority="177"/>
  </conditionalFormatting>
  <conditionalFormatting sqref="E416">
    <cfRule type="duplicateValues" dxfId="170" priority="174"/>
  </conditionalFormatting>
  <conditionalFormatting sqref="E416">
    <cfRule type="duplicateValues" dxfId="169" priority="175"/>
  </conditionalFormatting>
  <conditionalFormatting sqref="E510">
    <cfRule type="duplicateValues" dxfId="168" priority="172"/>
  </conditionalFormatting>
  <conditionalFormatting sqref="E510">
    <cfRule type="duplicateValues" dxfId="167" priority="173"/>
  </conditionalFormatting>
  <conditionalFormatting sqref="E98">
    <cfRule type="duplicateValues" dxfId="166" priority="170"/>
  </conditionalFormatting>
  <conditionalFormatting sqref="E98">
    <cfRule type="duplicateValues" dxfId="165" priority="171"/>
  </conditionalFormatting>
  <conditionalFormatting sqref="E114">
    <cfRule type="duplicateValues" dxfId="164" priority="168"/>
  </conditionalFormatting>
  <conditionalFormatting sqref="E114">
    <cfRule type="duplicateValues" dxfId="163" priority="169"/>
  </conditionalFormatting>
  <conditionalFormatting sqref="E695">
    <cfRule type="duplicateValues" dxfId="162" priority="165"/>
  </conditionalFormatting>
  <conditionalFormatting sqref="E695">
    <cfRule type="duplicateValues" dxfId="161" priority="166"/>
  </conditionalFormatting>
  <conditionalFormatting sqref="E695">
    <cfRule type="duplicateValues" dxfId="160" priority="167"/>
  </conditionalFormatting>
  <conditionalFormatting sqref="E693">
    <cfRule type="duplicateValues" dxfId="159" priority="162"/>
  </conditionalFormatting>
  <conditionalFormatting sqref="E693">
    <cfRule type="duplicateValues" dxfId="158" priority="163"/>
  </conditionalFormatting>
  <conditionalFormatting sqref="E693">
    <cfRule type="duplicateValues" dxfId="157" priority="164"/>
  </conditionalFormatting>
  <conditionalFormatting sqref="E698">
    <cfRule type="duplicateValues" dxfId="156" priority="159"/>
  </conditionalFormatting>
  <conditionalFormatting sqref="E698">
    <cfRule type="duplicateValues" dxfId="155" priority="160"/>
  </conditionalFormatting>
  <conditionalFormatting sqref="E698">
    <cfRule type="duplicateValues" dxfId="154" priority="161"/>
  </conditionalFormatting>
  <conditionalFormatting sqref="E691">
    <cfRule type="duplicateValues" dxfId="153" priority="156"/>
  </conditionalFormatting>
  <conditionalFormatting sqref="E691">
    <cfRule type="duplicateValues" dxfId="152" priority="157"/>
  </conditionalFormatting>
  <conditionalFormatting sqref="E691">
    <cfRule type="duplicateValues" dxfId="151" priority="158"/>
  </conditionalFormatting>
  <conditionalFormatting sqref="E435">
    <cfRule type="duplicateValues" dxfId="150" priority="154"/>
  </conditionalFormatting>
  <conditionalFormatting sqref="E435">
    <cfRule type="duplicateValues" dxfId="149" priority="155"/>
  </conditionalFormatting>
  <conditionalFormatting sqref="E316">
    <cfRule type="duplicateValues" dxfId="148" priority="152"/>
  </conditionalFormatting>
  <conditionalFormatting sqref="E316">
    <cfRule type="duplicateValues" dxfId="147" priority="153"/>
  </conditionalFormatting>
  <conditionalFormatting sqref="E496">
    <cfRule type="duplicateValues" dxfId="146" priority="150"/>
  </conditionalFormatting>
  <conditionalFormatting sqref="E496">
    <cfRule type="duplicateValues" dxfId="145" priority="151"/>
  </conditionalFormatting>
  <conditionalFormatting sqref="E456">
    <cfRule type="duplicateValues" dxfId="144" priority="148"/>
  </conditionalFormatting>
  <conditionalFormatting sqref="E456">
    <cfRule type="duplicateValues" dxfId="143" priority="149"/>
  </conditionalFormatting>
  <conditionalFormatting sqref="E382">
    <cfRule type="duplicateValues" dxfId="142" priority="146"/>
  </conditionalFormatting>
  <conditionalFormatting sqref="E382">
    <cfRule type="duplicateValues" dxfId="141" priority="147"/>
  </conditionalFormatting>
  <conditionalFormatting sqref="E704">
    <cfRule type="duplicateValues" dxfId="140" priority="143"/>
  </conditionalFormatting>
  <conditionalFormatting sqref="E704">
    <cfRule type="duplicateValues" dxfId="139" priority="144"/>
  </conditionalFormatting>
  <conditionalFormatting sqref="E704">
    <cfRule type="duplicateValues" dxfId="138" priority="145"/>
  </conditionalFormatting>
  <conditionalFormatting sqref="E208">
    <cfRule type="duplicateValues" dxfId="137" priority="141"/>
  </conditionalFormatting>
  <conditionalFormatting sqref="E208">
    <cfRule type="duplicateValues" dxfId="136" priority="142"/>
  </conditionalFormatting>
  <conditionalFormatting sqref="E349">
    <cfRule type="duplicateValues" dxfId="135" priority="137"/>
  </conditionalFormatting>
  <conditionalFormatting sqref="E349">
    <cfRule type="duplicateValues" dxfId="134" priority="138"/>
  </conditionalFormatting>
  <conditionalFormatting sqref="E47">
    <cfRule type="duplicateValues" dxfId="133" priority="135"/>
  </conditionalFormatting>
  <conditionalFormatting sqref="E47">
    <cfRule type="duplicateValues" dxfId="132" priority="136"/>
  </conditionalFormatting>
  <conditionalFormatting sqref="E276">
    <cfRule type="duplicateValues" dxfId="131" priority="133"/>
  </conditionalFormatting>
  <conditionalFormatting sqref="E276">
    <cfRule type="duplicateValues" dxfId="130" priority="134"/>
  </conditionalFormatting>
  <conditionalFormatting sqref="E257">
    <cfRule type="duplicateValues" dxfId="129" priority="131"/>
  </conditionalFormatting>
  <conditionalFormatting sqref="E257">
    <cfRule type="duplicateValues" dxfId="128" priority="132"/>
  </conditionalFormatting>
  <conditionalFormatting sqref="E737">
    <cfRule type="duplicateValues" dxfId="127" priority="130"/>
  </conditionalFormatting>
  <conditionalFormatting sqref="E271">
    <cfRule type="duplicateValues" dxfId="126" priority="128"/>
  </conditionalFormatting>
  <conditionalFormatting sqref="E271">
    <cfRule type="duplicateValues" dxfId="125" priority="129"/>
  </conditionalFormatting>
  <conditionalFormatting sqref="E805:E807 E732">
    <cfRule type="duplicateValues" dxfId="124" priority="1241"/>
  </conditionalFormatting>
  <conditionalFormatting sqref="E726:E729">
    <cfRule type="duplicateValues" dxfId="123" priority="126"/>
  </conditionalFormatting>
  <conditionalFormatting sqref="E272">
    <cfRule type="duplicateValues" dxfId="122" priority="124"/>
  </conditionalFormatting>
  <conditionalFormatting sqref="E272">
    <cfRule type="duplicateValues" dxfId="121" priority="125"/>
  </conditionalFormatting>
  <conditionalFormatting sqref="E327">
    <cfRule type="duplicateValues" dxfId="120" priority="122"/>
  </conditionalFormatting>
  <conditionalFormatting sqref="E327">
    <cfRule type="duplicateValues" dxfId="119" priority="123"/>
  </conditionalFormatting>
  <conditionalFormatting sqref="E267">
    <cfRule type="duplicateValues" dxfId="118" priority="120"/>
  </conditionalFormatting>
  <conditionalFormatting sqref="E267">
    <cfRule type="duplicateValues" dxfId="117" priority="121"/>
  </conditionalFormatting>
  <conditionalFormatting sqref="E246">
    <cfRule type="duplicateValues" dxfId="116" priority="118"/>
  </conditionalFormatting>
  <conditionalFormatting sqref="E246">
    <cfRule type="duplicateValues" dxfId="115" priority="119"/>
  </conditionalFormatting>
  <conditionalFormatting sqref="E273">
    <cfRule type="duplicateValues" dxfId="114" priority="116"/>
  </conditionalFormatting>
  <conditionalFormatting sqref="E273">
    <cfRule type="duplicateValues" dxfId="113" priority="117"/>
  </conditionalFormatting>
  <conditionalFormatting sqref="E784">
    <cfRule type="duplicateValues" dxfId="112" priority="114"/>
  </conditionalFormatting>
  <conditionalFormatting sqref="E784">
    <cfRule type="duplicateValues" dxfId="111" priority="115"/>
  </conditionalFormatting>
  <conditionalFormatting sqref="E200">
    <cfRule type="duplicateValues" dxfId="110" priority="112"/>
  </conditionalFormatting>
  <conditionalFormatting sqref="E200">
    <cfRule type="duplicateValues" dxfId="109" priority="113"/>
  </conditionalFormatting>
  <conditionalFormatting sqref="E311">
    <cfRule type="duplicateValues" dxfId="108" priority="110"/>
  </conditionalFormatting>
  <conditionalFormatting sqref="E311">
    <cfRule type="duplicateValues" dxfId="107" priority="111"/>
  </conditionalFormatting>
  <conditionalFormatting sqref="E790">
    <cfRule type="duplicateValues" dxfId="106" priority="106"/>
  </conditionalFormatting>
  <conditionalFormatting sqref="E790">
    <cfRule type="duplicateValues" dxfId="105" priority="107"/>
  </conditionalFormatting>
  <conditionalFormatting sqref="E789">
    <cfRule type="duplicateValues" dxfId="104" priority="104"/>
  </conditionalFormatting>
  <conditionalFormatting sqref="E789">
    <cfRule type="duplicateValues" dxfId="103" priority="105"/>
  </conditionalFormatting>
  <conditionalFormatting sqref="E792">
    <cfRule type="duplicateValues" dxfId="102" priority="102"/>
  </conditionalFormatting>
  <conditionalFormatting sqref="E792">
    <cfRule type="duplicateValues" dxfId="101" priority="103"/>
  </conditionalFormatting>
  <conditionalFormatting sqref="E415">
    <cfRule type="duplicateValues" dxfId="100" priority="100"/>
  </conditionalFormatting>
  <conditionalFormatting sqref="E415">
    <cfRule type="duplicateValues" dxfId="99" priority="101"/>
  </conditionalFormatting>
  <conditionalFormatting sqref="E447">
    <cfRule type="duplicateValues" dxfId="98" priority="98"/>
  </conditionalFormatting>
  <conditionalFormatting sqref="E447">
    <cfRule type="duplicateValues" dxfId="97" priority="99"/>
  </conditionalFormatting>
  <conditionalFormatting sqref="E788">
    <cfRule type="duplicateValues" dxfId="96" priority="96"/>
  </conditionalFormatting>
  <conditionalFormatting sqref="E788">
    <cfRule type="duplicateValues" dxfId="95" priority="97"/>
  </conditionalFormatting>
  <conditionalFormatting sqref="E801:E802 E763">
    <cfRule type="duplicateValues" dxfId="94" priority="95"/>
  </conditionalFormatting>
  <conditionalFormatting sqref="E758:E760">
    <cfRule type="duplicateValues" dxfId="93" priority="94"/>
  </conditionalFormatting>
  <conditionalFormatting sqref="E753:E755">
    <cfRule type="duplicateValues" dxfId="92" priority="93"/>
  </conditionalFormatting>
  <conditionalFormatting sqref="E56">
    <cfRule type="duplicateValues" dxfId="91" priority="91"/>
  </conditionalFormatting>
  <conditionalFormatting sqref="E56">
    <cfRule type="duplicateValues" dxfId="90" priority="92"/>
  </conditionalFormatting>
  <conditionalFormatting sqref="E502">
    <cfRule type="duplicateValues" dxfId="89" priority="87"/>
  </conditionalFormatting>
  <conditionalFormatting sqref="E502">
    <cfRule type="duplicateValues" dxfId="88" priority="88"/>
  </conditionalFormatting>
  <conditionalFormatting sqref="E206">
    <cfRule type="duplicateValues" dxfId="87" priority="85"/>
  </conditionalFormatting>
  <conditionalFormatting sqref="E206">
    <cfRule type="duplicateValues" dxfId="86" priority="86"/>
  </conditionalFormatting>
  <conditionalFormatting sqref="E786">
    <cfRule type="duplicateValues" dxfId="85" priority="83"/>
  </conditionalFormatting>
  <conditionalFormatting sqref="E786">
    <cfRule type="duplicateValues" dxfId="84" priority="84"/>
  </conditionalFormatting>
  <conditionalFormatting sqref="E791">
    <cfRule type="duplicateValues" dxfId="83" priority="81"/>
  </conditionalFormatting>
  <conditionalFormatting sqref="E791">
    <cfRule type="duplicateValues" dxfId="82" priority="82"/>
  </conditionalFormatting>
  <conditionalFormatting sqref="E399">
    <cfRule type="duplicateValues" dxfId="81" priority="79"/>
  </conditionalFormatting>
  <conditionalFormatting sqref="E399">
    <cfRule type="duplicateValues" dxfId="80" priority="80"/>
  </conditionalFormatting>
  <conditionalFormatting sqref="E116">
    <cfRule type="duplicateValues" dxfId="79" priority="77"/>
  </conditionalFormatting>
  <conditionalFormatting sqref="E116">
    <cfRule type="duplicateValues" dxfId="78" priority="78"/>
  </conditionalFormatting>
  <conditionalFormatting sqref="E471">
    <cfRule type="duplicateValues" dxfId="77" priority="75"/>
  </conditionalFormatting>
  <conditionalFormatting sqref="E471">
    <cfRule type="duplicateValues" dxfId="76" priority="76"/>
  </conditionalFormatting>
  <conditionalFormatting sqref="E773">
    <cfRule type="duplicateValues" dxfId="75" priority="73"/>
  </conditionalFormatting>
  <conditionalFormatting sqref="E773">
    <cfRule type="duplicateValues" dxfId="74" priority="74"/>
  </conditionalFormatting>
  <conditionalFormatting sqref="E796">
    <cfRule type="duplicateValues" dxfId="73" priority="71"/>
  </conditionalFormatting>
  <conditionalFormatting sqref="E796">
    <cfRule type="duplicateValues" dxfId="72" priority="72"/>
  </conditionalFormatting>
  <conditionalFormatting sqref="E800">
    <cfRule type="duplicateValues" dxfId="71" priority="69"/>
  </conditionalFormatting>
  <conditionalFormatting sqref="E800">
    <cfRule type="duplicateValues" dxfId="70" priority="70"/>
  </conditionalFormatting>
  <conditionalFormatting sqref="E520">
    <cfRule type="duplicateValues" dxfId="69" priority="67"/>
  </conditionalFormatting>
  <conditionalFormatting sqref="E520">
    <cfRule type="duplicateValues" dxfId="68" priority="68"/>
  </conditionalFormatting>
  <conditionalFormatting sqref="E506">
    <cfRule type="duplicateValues" dxfId="67" priority="65"/>
  </conditionalFormatting>
  <conditionalFormatting sqref="E506">
    <cfRule type="duplicateValues" dxfId="66" priority="66"/>
  </conditionalFormatting>
  <conditionalFormatting sqref="E283">
    <cfRule type="duplicateValues" dxfId="65" priority="63"/>
  </conditionalFormatting>
  <conditionalFormatting sqref="E283">
    <cfRule type="duplicateValues" dxfId="64" priority="64"/>
  </conditionalFormatting>
  <conditionalFormatting sqref="E109">
    <cfRule type="duplicateValues" dxfId="63" priority="61"/>
  </conditionalFormatting>
  <conditionalFormatting sqref="E109">
    <cfRule type="duplicateValues" dxfId="62" priority="62"/>
  </conditionalFormatting>
  <conditionalFormatting sqref="E235">
    <cfRule type="duplicateValues" dxfId="61" priority="59"/>
  </conditionalFormatting>
  <conditionalFormatting sqref="E235">
    <cfRule type="duplicateValues" dxfId="60" priority="60"/>
  </conditionalFormatting>
  <conditionalFormatting sqref="E135">
    <cfRule type="duplicateValues" dxfId="59" priority="57"/>
  </conditionalFormatting>
  <conditionalFormatting sqref="E135">
    <cfRule type="duplicateValues" dxfId="58" priority="58"/>
  </conditionalFormatting>
  <conditionalFormatting sqref="E779">
    <cfRule type="duplicateValues" dxfId="57" priority="55"/>
  </conditionalFormatting>
  <conditionalFormatting sqref="E779">
    <cfRule type="duplicateValues" dxfId="56" priority="56"/>
  </conditionalFormatting>
  <conditionalFormatting sqref="E230">
    <cfRule type="duplicateValues" dxfId="55" priority="53"/>
  </conditionalFormatting>
  <conditionalFormatting sqref="E230">
    <cfRule type="duplicateValues" dxfId="54" priority="54"/>
  </conditionalFormatting>
  <conditionalFormatting sqref="E136">
    <cfRule type="duplicateValues" dxfId="53" priority="51"/>
  </conditionalFormatting>
  <conditionalFormatting sqref="E136">
    <cfRule type="duplicateValues" dxfId="52" priority="52"/>
  </conditionalFormatting>
  <conditionalFormatting sqref="E635">
    <cfRule type="duplicateValues" dxfId="51" priority="49"/>
  </conditionalFormatting>
  <conditionalFormatting sqref="E635">
    <cfRule type="duplicateValues" dxfId="50" priority="50"/>
  </conditionalFormatting>
  <conditionalFormatting sqref="E702">
    <cfRule type="duplicateValues" dxfId="49" priority="47"/>
  </conditionalFormatting>
  <conditionalFormatting sqref="E702">
    <cfRule type="duplicateValues" dxfId="48" priority="48"/>
  </conditionalFormatting>
  <conditionalFormatting sqref="E598">
    <cfRule type="duplicateValues" dxfId="47" priority="45"/>
  </conditionalFormatting>
  <conditionalFormatting sqref="E598">
    <cfRule type="duplicateValues" dxfId="46" priority="46"/>
  </conditionalFormatting>
  <conditionalFormatting sqref="E162">
    <cfRule type="duplicateValues" dxfId="45" priority="43"/>
  </conditionalFormatting>
  <conditionalFormatting sqref="E162">
    <cfRule type="duplicateValues" dxfId="44" priority="44"/>
  </conditionalFormatting>
  <conditionalFormatting sqref="E768">
    <cfRule type="duplicateValues" dxfId="43" priority="42"/>
  </conditionalFormatting>
  <conditionalFormatting sqref="E764:E765">
    <cfRule type="duplicateValues" dxfId="42" priority="41"/>
  </conditionalFormatting>
  <conditionalFormatting sqref="E77">
    <cfRule type="duplicateValues" dxfId="41" priority="39"/>
  </conditionalFormatting>
  <conditionalFormatting sqref="E77">
    <cfRule type="duplicateValues" dxfId="40" priority="40"/>
  </conditionalFormatting>
  <conditionalFormatting sqref="E107">
    <cfRule type="duplicateValues" dxfId="39" priority="37"/>
  </conditionalFormatting>
  <conditionalFormatting sqref="E107">
    <cfRule type="duplicateValues" dxfId="38" priority="38"/>
  </conditionalFormatting>
  <conditionalFormatting sqref="E164">
    <cfRule type="duplicateValues" dxfId="37" priority="35"/>
  </conditionalFormatting>
  <conditionalFormatting sqref="E164">
    <cfRule type="duplicateValues" dxfId="36" priority="36"/>
  </conditionalFormatting>
  <conditionalFormatting sqref="E433">
    <cfRule type="duplicateValues" dxfId="35" priority="33"/>
  </conditionalFormatting>
  <conditionalFormatting sqref="E433">
    <cfRule type="duplicateValues" dxfId="34" priority="34"/>
  </conditionalFormatting>
  <conditionalFormatting sqref="E290">
    <cfRule type="duplicateValues" dxfId="33" priority="31"/>
  </conditionalFormatting>
  <conditionalFormatting sqref="E290">
    <cfRule type="duplicateValues" dxfId="32" priority="32"/>
  </conditionalFormatting>
  <conditionalFormatting sqref="E794">
    <cfRule type="duplicateValues" dxfId="31" priority="29"/>
  </conditionalFormatting>
  <conditionalFormatting sqref="E794">
    <cfRule type="duplicateValues" dxfId="30" priority="30"/>
  </conditionalFormatting>
  <conditionalFormatting sqref="E771">
    <cfRule type="duplicateValues" dxfId="29" priority="27"/>
  </conditionalFormatting>
  <conditionalFormatting sqref="E771">
    <cfRule type="duplicateValues" dxfId="28" priority="28"/>
  </conditionalFormatting>
  <conditionalFormatting sqref="E778">
    <cfRule type="duplicateValues" dxfId="27" priority="25"/>
  </conditionalFormatting>
  <conditionalFormatting sqref="E778">
    <cfRule type="duplicateValues" dxfId="26" priority="26"/>
  </conditionalFormatting>
  <conditionalFormatting sqref="E780">
    <cfRule type="duplicateValues" dxfId="25" priority="23"/>
  </conditionalFormatting>
  <conditionalFormatting sqref="E780">
    <cfRule type="duplicateValues" dxfId="24" priority="24"/>
  </conditionalFormatting>
  <conditionalFormatting sqref="E625">
    <cfRule type="duplicateValues" dxfId="23" priority="21"/>
  </conditionalFormatting>
  <conditionalFormatting sqref="E625">
    <cfRule type="duplicateValues" dxfId="22" priority="22"/>
  </conditionalFormatting>
  <conditionalFormatting sqref="E626">
    <cfRule type="duplicateValues" dxfId="21" priority="19"/>
  </conditionalFormatting>
  <conditionalFormatting sqref="E626">
    <cfRule type="duplicateValues" dxfId="20" priority="20"/>
  </conditionalFormatting>
  <conditionalFormatting sqref="E769">
    <cfRule type="duplicateValues" dxfId="19" priority="17"/>
  </conditionalFormatting>
  <conditionalFormatting sqref="E769">
    <cfRule type="duplicateValues" dxfId="18" priority="18"/>
  </conditionalFormatting>
  <conditionalFormatting sqref="E797:E798 E696:E697 E233:E234 E705:E708 E17 E57 E313:E314 E601:E619 E132:E133 E142 E384:E385 E287:E288 E104:E106 E112:E113 E158:E160 E566:E570 E59 E418:E419 E596 E245 E48:E50 E227:E228 E183:E184 E348 E369 E20:E26 E154 E76 E680:E688 E503:E504 E88:E89 E205 E190:E193 E434 E211:E212 E291 E62:E68 E198 E251 E238:E240 E280 E150:E152 E367 E35:E37 E215:E218 E201 E258 E297:E298 E52:E53 E293 E282 E490:E495 E556:E557 E554 E552 E538:E542 E359:E362 E266 E186 E517:E518 E84:E85 E253 E527:E536 E172:E176 E507 E544:E546 E562:E564 E220 E548:E550 E179 E451 E166 E277 E243 E320:E324 E261:E264 E331:E340 E122:E123 E170 E29:E31 E344:E345 E125 E70:E71 E398 E388:E396 E168 E559:E560 E138 E326 E127 E269 E351 E373 E572:E574 E462:E463 E458:E459 E445:E446 E473:E484 E438:E440 E413:E414 E295 E308:E309 E353 E375 E576 E465:E468 E449 E486:E487 E421:E424 E442:E443 E426:E431 E511:E514 E521:E525 E115 E699:E701 E436 E497:E498 E453 E209 E328 E247:E249 E578:E593 E207 E400:E409 E117:E120 E301:E306 E236 E636:E678 E599 E163 E78:E81 E627:E634 E73 E621:E624">
    <cfRule type="duplicateValues" dxfId="17" priority="1418"/>
  </conditionalFormatting>
  <conditionalFormatting sqref="E797:E798 E808:E810 E233:E234 E596 E699:E701 E657:E660 E650 E637:E646 E17 E25:E26 E251 E669:E678 E584 E586:E588 E573 E150:E152 E73 E48:E50 E104:E106 E57 E313:E314 E132:E133 E384:E385 E287:E288 E112:E113 E158:E160 E59 E418:E419 E245 E227:E228 E183:E184 E348 E369 E20:E23 E154 E76 E680:E688 E503:E504 E88 E205 E190:E191 E434 E211:E212 E291 E62:E68 E198 E238:E240 E280 E367 E35:E36 E215:E218 E201 E258 E297:E298 E52:E53 E293 E282 E490:E495 E556:E557 E554 E552 E538:E542 E359:E362 E70 E266 E186 E517:E518 E84:E85 E253 E527:E536 E172:E176 E507 E544:E546 E562:E563 E220 E548:E550 E179 E451 E166 E277 E243 E320:E324 E261:E264 E331:E340 E122:E123 E170 E29:E31 E344:E345 E125 E398 E388:E396 E168 E559:E560 E326 E127 E269 E351 E373 E458:E459 E445:E446 E438:E440 E422:E423 E413:E414 E295 E308:E309 E353 E375 E449 E442:E443 E426:E431 E511:E514 E521:E525 E115 E436 E497:E498 E209 E328 E247:E248 E207 E400:E409 E117:E120 E301:E306 E236 E599 E163 E78:E81">
    <cfRule type="duplicateValues" dxfId="16" priority="1551"/>
  </conditionalFormatting>
  <conditionalFormatting sqref="E231">
    <cfRule type="duplicateValues" dxfId="15" priority="15"/>
  </conditionalFormatting>
  <conditionalFormatting sqref="E231">
    <cfRule type="duplicateValues" dxfId="14" priority="16"/>
  </conditionalFormatting>
  <conditionalFormatting sqref="E594">
    <cfRule type="duplicateValues" dxfId="13" priority="13"/>
  </conditionalFormatting>
  <conditionalFormatting sqref="E594">
    <cfRule type="duplicateValues" dxfId="12" priority="14"/>
  </conditionalFormatting>
  <conditionalFormatting sqref="E597">
    <cfRule type="duplicateValues" dxfId="11" priority="11"/>
  </conditionalFormatting>
  <conditionalFormatting sqref="E597">
    <cfRule type="duplicateValues" dxfId="10" priority="12"/>
  </conditionalFormatting>
  <conditionalFormatting sqref="E620">
    <cfRule type="duplicateValues" dxfId="9" priority="9"/>
  </conditionalFormatting>
  <conditionalFormatting sqref="E620">
    <cfRule type="duplicateValues" dxfId="8" priority="10"/>
  </conditionalFormatting>
  <conditionalFormatting sqref="E161">
    <cfRule type="duplicateValues" dxfId="7" priority="7"/>
  </conditionalFormatting>
  <conditionalFormatting sqref="E161">
    <cfRule type="duplicateValues" dxfId="6" priority="8"/>
  </conditionalFormatting>
  <conditionalFormatting sqref="E255">
    <cfRule type="duplicateValues" dxfId="5" priority="5"/>
  </conditionalFormatting>
  <conditionalFormatting sqref="E255">
    <cfRule type="duplicateValues" dxfId="4" priority="6"/>
  </conditionalFormatting>
  <conditionalFormatting sqref="E197">
    <cfRule type="duplicateValues" dxfId="3" priority="3"/>
  </conditionalFormatting>
  <conditionalFormatting sqref="E197">
    <cfRule type="duplicateValues" dxfId="2" priority="4"/>
  </conditionalFormatting>
  <conditionalFormatting sqref="E97">
    <cfRule type="duplicateValues" dxfId="1" priority="1"/>
  </conditionalFormatting>
  <conditionalFormatting sqref="E97">
    <cfRule type="duplicateValues" dxfId="0" priority="2"/>
  </conditionalFormatting>
  <pageMargins left="0.70866141732283472" right="0.70866141732283472" top="0.74803149606299213" bottom="0.74803149606299213" header="0.31496062992125984" footer="0.31496062992125984"/>
  <pageSetup paperSize="9" scale="65" fitToHeight="2" orientation="portrait" r:id="rId1"/>
  <customProperties>
    <customPr name="_pios_id" r:id="rId2"/>
    <customPr name="EpmWorksheetKeyString_GUID" r:id="rId3"/>
  </customProperties>
  <legacy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8"/>
  <sheetViews>
    <sheetView zoomScale="80" zoomScaleNormal="80" workbookViewId="0">
      <pane xSplit="3" ySplit="14" topLeftCell="D15" activePane="bottomRight" state="frozen"/>
      <selection pane="topRight" activeCell="D1" sqref="D1"/>
      <selection pane="bottomLeft" activeCell="A15" sqref="A15"/>
      <selection pane="bottomRight" activeCell="D15" sqref="D15"/>
    </sheetView>
  </sheetViews>
  <sheetFormatPr defaultRowHeight="14" x14ac:dyDescent="0.3"/>
  <cols>
    <col min="1" max="1" width="12.83203125" customWidth="1"/>
    <col min="2" max="2" width="26.25" bestFit="1" customWidth="1"/>
    <col min="4" max="13" width="12.83203125" customWidth="1"/>
  </cols>
  <sheetData>
    <row r="1" spans="1:13" x14ac:dyDescent="0.3">
      <c r="A1" t="s">
        <v>0</v>
      </c>
    </row>
    <row r="2" spans="1:13" x14ac:dyDescent="0.3">
      <c r="A2" t="s">
        <v>1</v>
      </c>
    </row>
    <row r="3" spans="1:13" x14ac:dyDescent="0.3">
      <c r="A3" t="s">
        <v>2</v>
      </c>
    </row>
    <row r="4" spans="1:13" x14ac:dyDescent="0.3">
      <c r="A4" t="s">
        <v>3</v>
      </c>
    </row>
    <row r="5" spans="1:13" x14ac:dyDescent="0.3">
      <c r="A5" t="s">
        <v>5</v>
      </c>
    </row>
    <row r="6" spans="1:13" x14ac:dyDescent="0.3">
      <c r="A6" t="s">
        <v>7</v>
      </c>
    </row>
    <row r="7" spans="1:13" x14ac:dyDescent="0.3">
      <c r="A7" s="51" t="s">
        <v>1680</v>
      </c>
      <c r="I7" t="s">
        <v>9</v>
      </c>
    </row>
    <row r="8" spans="1:13" x14ac:dyDescent="0.3">
      <c r="A8" t="s">
        <v>10</v>
      </c>
      <c r="I8" t="s">
        <v>11</v>
      </c>
    </row>
    <row r="9" spans="1:13" x14ac:dyDescent="0.3">
      <c r="A9" s="52">
        <v>1</v>
      </c>
      <c r="B9" s="52">
        <v>2</v>
      </c>
      <c r="C9" s="52">
        <v>3</v>
      </c>
      <c r="D9" s="52">
        <v>4</v>
      </c>
      <c r="E9" s="52">
        <v>5</v>
      </c>
      <c r="F9" s="52">
        <v>6</v>
      </c>
      <c r="G9" s="52">
        <v>7</v>
      </c>
      <c r="H9" s="52">
        <v>8</v>
      </c>
      <c r="I9" s="52">
        <v>9</v>
      </c>
      <c r="J9" s="52">
        <v>10</v>
      </c>
      <c r="K9" s="52">
        <v>11</v>
      </c>
      <c r="L9" s="52">
        <v>12</v>
      </c>
      <c r="M9" s="52">
        <v>13</v>
      </c>
    </row>
    <row r="10" spans="1:13" x14ac:dyDescent="0.3">
      <c r="B10" t="s">
        <v>946</v>
      </c>
    </row>
    <row r="12" spans="1:13" x14ac:dyDescent="0.3">
      <c r="A12" t="s">
        <v>14</v>
      </c>
      <c r="C12" t="s">
        <v>16</v>
      </c>
      <c r="D12" t="s">
        <v>18</v>
      </c>
      <c r="E12" t="s">
        <v>19</v>
      </c>
      <c r="F12" t="s">
        <v>20</v>
      </c>
      <c r="G12" t="s">
        <v>21</v>
      </c>
      <c r="H12" t="s">
        <v>1143</v>
      </c>
      <c r="I12" t="s">
        <v>22</v>
      </c>
      <c r="J12" t="s">
        <v>23</v>
      </c>
      <c r="K12" t="s">
        <v>24</v>
      </c>
      <c r="L12" t="s">
        <v>1271</v>
      </c>
      <c r="M12" t="s">
        <v>1551</v>
      </c>
    </row>
    <row r="13" spans="1:13" x14ac:dyDescent="0.3">
      <c r="A13" t="s">
        <v>39</v>
      </c>
      <c r="B13" t="s">
        <v>15</v>
      </c>
      <c r="D13" t="s">
        <v>1093</v>
      </c>
      <c r="E13" t="s">
        <v>26</v>
      </c>
      <c r="F13" t="s">
        <v>1273</v>
      </c>
      <c r="G13" t="s">
        <v>1142</v>
      </c>
      <c r="H13" t="s">
        <v>1144</v>
      </c>
      <c r="I13" t="s">
        <v>27</v>
      </c>
      <c r="J13" t="s">
        <v>28</v>
      </c>
      <c r="K13" t="s">
        <v>29</v>
      </c>
      <c r="L13" t="s">
        <v>1272</v>
      </c>
      <c r="M13" t="s">
        <v>1552</v>
      </c>
    </row>
    <row r="14" spans="1:13" x14ac:dyDescent="0.3">
      <c r="D14" t="s">
        <v>42</v>
      </c>
      <c r="E14" t="s">
        <v>42</v>
      </c>
      <c r="F14" t="s">
        <v>42</v>
      </c>
      <c r="G14" t="s">
        <v>42</v>
      </c>
      <c r="H14" t="s">
        <v>42</v>
      </c>
      <c r="I14" t="s">
        <v>42</v>
      </c>
      <c r="J14" t="s">
        <v>42</v>
      </c>
      <c r="K14" t="s">
        <v>42</v>
      </c>
      <c r="L14" t="s">
        <v>42</v>
      </c>
      <c r="M14" t="s">
        <v>42</v>
      </c>
    </row>
    <row r="15" spans="1:13" x14ac:dyDescent="0.3">
      <c r="A15" t="s">
        <v>62</v>
      </c>
      <c r="B15" t="s">
        <v>1021</v>
      </c>
      <c r="C15" t="s">
        <v>1286</v>
      </c>
    </row>
    <row r="16" spans="1:13" x14ac:dyDescent="0.3">
      <c r="A16" t="s">
        <v>1031</v>
      </c>
      <c r="B16" t="s">
        <v>1032</v>
      </c>
      <c r="C16" t="s">
        <v>1286</v>
      </c>
    </row>
    <row r="17" spans="1:3" x14ac:dyDescent="0.3">
      <c r="A17" t="s">
        <v>1022</v>
      </c>
      <c r="B17" t="s">
        <v>1023</v>
      </c>
      <c r="C17" t="s">
        <v>1286</v>
      </c>
    </row>
    <row r="18" spans="1:3" x14ac:dyDescent="0.3">
      <c r="A18" t="s">
        <v>868</v>
      </c>
      <c r="B18" t="s">
        <v>869</v>
      </c>
      <c r="C18" t="s">
        <v>1286</v>
      </c>
    </row>
    <row r="19" spans="1:3" x14ac:dyDescent="0.3">
      <c r="A19" t="s">
        <v>830</v>
      </c>
      <c r="B19" t="s">
        <v>831</v>
      </c>
      <c r="C19" t="s">
        <v>1286</v>
      </c>
    </row>
    <row r="20" spans="1:3" x14ac:dyDescent="0.3">
      <c r="A20" t="s">
        <v>1287</v>
      </c>
      <c r="B20" t="s">
        <v>1288</v>
      </c>
      <c r="C20" t="s">
        <v>1289</v>
      </c>
    </row>
    <row r="21" spans="1:3" x14ac:dyDescent="0.3">
      <c r="A21" t="s">
        <v>108</v>
      </c>
      <c r="B21" t="s">
        <v>1024</v>
      </c>
      <c r="C21" t="s">
        <v>1286</v>
      </c>
    </row>
    <row r="22" spans="1:3" x14ac:dyDescent="0.3">
      <c r="A22" t="s">
        <v>1029</v>
      </c>
      <c r="B22" t="s">
        <v>1030</v>
      </c>
      <c r="C22" t="s">
        <v>1286</v>
      </c>
    </row>
    <row r="23" spans="1:3" x14ac:dyDescent="0.3">
      <c r="A23" t="s">
        <v>1025</v>
      </c>
      <c r="B23" t="s">
        <v>1026</v>
      </c>
      <c r="C23" t="s">
        <v>1286</v>
      </c>
    </row>
    <row r="24" spans="1:3" x14ac:dyDescent="0.3">
      <c r="A24" t="s">
        <v>1248</v>
      </c>
      <c r="B24" t="s">
        <v>1249</v>
      </c>
      <c r="C24" t="s">
        <v>1286</v>
      </c>
    </row>
    <row r="25" spans="1:3" x14ac:dyDescent="0.3">
      <c r="A25" t="s">
        <v>1404</v>
      </c>
      <c r="B25" t="s">
        <v>1405</v>
      </c>
      <c r="C25" t="s">
        <v>1286</v>
      </c>
    </row>
    <row r="26" spans="1:3" x14ac:dyDescent="0.3">
      <c r="A26" t="s">
        <v>1597</v>
      </c>
      <c r="B26" t="s">
        <v>1598</v>
      </c>
      <c r="C26" t="s">
        <v>1286</v>
      </c>
    </row>
    <row r="27" spans="1:3" x14ac:dyDescent="0.3">
      <c r="A27" t="s">
        <v>118</v>
      </c>
      <c r="B27" t="s">
        <v>1008</v>
      </c>
      <c r="C27" t="s">
        <v>1286</v>
      </c>
    </row>
    <row r="28" spans="1:3" x14ac:dyDescent="0.3">
      <c r="A28" t="s">
        <v>1011</v>
      </c>
      <c r="B28" t="s">
        <v>1012</v>
      </c>
      <c r="C28" t="s">
        <v>1286</v>
      </c>
    </row>
    <row r="29" spans="1:3" x14ac:dyDescent="0.3">
      <c r="A29" t="s">
        <v>1009</v>
      </c>
      <c r="B29" t="s">
        <v>1010</v>
      </c>
      <c r="C29" t="s">
        <v>1286</v>
      </c>
    </row>
    <row r="30" spans="1:3" x14ac:dyDescent="0.3">
      <c r="A30" t="s">
        <v>832</v>
      </c>
      <c r="B30" t="s">
        <v>833</v>
      </c>
      <c r="C30" t="s">
        <v>1286</v>
      </c>
    </row>
    <row r="31" spans="1:3" x14ac:dyDescent="0.3">
      <c r="A31" t="s">
        <v>1013</v>
      </c>
      <c r="B31" t="s">
        <v>1014</v>
      </c>
      <c r="C31" t="s">
        <v>1286</v>
      </c>
    </row>
    <row r="32" spans="1:3" x14ac:dyDescent="0.3">
      <c r="A32" t="s">
        <v>1290</v>
      </c>
      <c r="B32" t="s">
        <v>1291</v>
      </c>
      <c r="C32" t="s">
        <v>1289</v>
      </c>
    </row>
    <row r="33" spans="1:3" x14ac:dyDescent="0.3">
      <c r="A33" t="s">
        <v>1292</v>
      </c>
      <c r="B33" t="s">
        <v>1293</v>
      </c>
      <c r="C33" t="s">
        <v>1289</v>
      </c>
    </row>
    <row r="34" spans="1:3" x14ac:dyDescent="0.3">
      <c r="A34" t="s">
        <v>140</v>
      </c>
      <c r="B34" t="s">
        <v>1015</v>
      </c>
      <c r="C34" t="s">
        <v>1286</v>
      </c>
    </row>
    <row r="35" spans="1:3" x14ac:dyDescent="0.3">
      <c r="A35" t="s">
        <v>1607</v>
      </c>
      <c r="B35" t="s">
        <v>1499</v>
      </c>
      <c r="C35" t="s">
        <v>1286</v>
      </c>
    </row>
    <row r="36" spans="1:3" x14ac:dyDescent="0.3">
      <c r="A36" t="s">
        <v>1016</v>
      </c>
      <c r="B36" t="s">
        <v>1017</v>
      </c>
      <c r="C36" t="s">
        <v>1286</v>
      </c>
    </row>
    <row r="37" spans="1:3" x14ac:dyDescent="0.3">
      <c r="A37" t="s">
        <v>834</v>
      </c>
      <c r="B37" t="s">
        <v>835</v>
      </c>
      <c r="C37" t="s">
        <v>1286</v>
      </c>
    </row>
    <row r="38" spans="1:3" x14ac:dyDescent="0.3">
      <c r="A38" t="s">
        <v>1294</v>
      </c>
      <c r="B38" t="s">
        <v>1295</v>
      </c>
      <c r="C38" t="s">
        <v>1289</v>
      </c>
    </row>
    <row r="39" spans="1:3" x14ac:dyDescent="0.3">
      <c r="A39" t="s">
        <v>75</v>
      </c>
      <c r="B39" t="s">
        <v>1018</v>
      </c>
      <c r="C39" t="s">
        <v>1286</v>
      </c>
    </row>
    <row r="40" spans="1:3" x14ac:dyDescent="0.3">
      <c r="A40" t="s">
        <v>1019</v>
      </c>
      <c r="B40" t="s">
        <v>1020</v>
      </c>
      <c r="C40" t="s">
        <v>1286</v>
      </c>
    </row>
    <row r="41" spans="1:3" x14ac:dyDescent="0.3">
      <c r="A41" t="s">
        <v>838</v>
      </c>
      <c r="B41" t="s">
        <v>839</v>
      </c>
      <c r="C41" t="s">
        <v>1286</v>
      </c>
    </row>
    <row r="42" spans="1:3" x14ac:dyDescent="0.3">
      <c r="A42" t="s">
        <v>836</v>
      </c>
      <c r="B42" t="s">
        <v>837</v>
      </c>
      <c r="C42" t="s">
        <v>1286</v>
      </c>
    </row>
    <row r="43" spans="1:3" x14ac:dyDescent="0.3">
      <c r="A43" t="s">
        <v>1296</v>
      </c>
      <c r="B43" t="s">
        <v>1297</v>
      </c>
      <c r="C43" t="s">
        <v>1289</v>
      </c>
    </row>
    <row r="44" spans="1:3" x14ac:dyDescent="0.3">
      <c r="A44" t="s">
        <v>1298</v>
      </c>
      <c r="B44" t="s">
        <v>1299</v>
      </c>
      <c r="C44" t="s">
        <v>1289</v>
      </c>
    </row>
    <row r="45" spans="1:3" x14ac:dyDescent="0.3">
      <c r="A45" t="s">
        <v>1639</v>
      </c>
      <c r="B45" t="s">
        <v>1677</v>
      </c>
      <c r="C45" t="s">
        <v>1417</v>
      </c>
    </row>
    <row r="46" spans="1:3" x14ac:dyDescent="0.3">
      <c r="A46" t="s">
        <v>1599</v>
      </c>
      <c r="B46" t="s">
        <v>1600</v>
      </c>
      <c r="C46" t="s">
        <v>1286</v>
      </c>
    </row>
    <row r="47" spans="1:3" x14ac:dyDescent="0.3">
      <c r="A47" t="s">
        <v>1601</v>
      </c>
      <c r="B47" t="s">
        <v>1602</v>
      </c>
      <c r="C47" t="s">
        <v>1286</v>
      </c>
    </row>
    <row r="48" spans="1:3" x14ac:dyDescent="0.3">
      <c r="A48" t="s">
        <v>150</v>
      </c>
      <c r="B48" t="s">
        <v>1007</v>
      </c>
      <c r="C48" t="s">
        <v>1286</v>
      </c>
    </row>
    <row r="49" spans="1:3" x14ac:dyDescent="0.3">
      <c r="A49" t="s">
        <v>1300</v>
      </c>
      <c r="B49" t="s">
        <v>1301</v>
      </c>
      <c r="C49" t="s">
        <v>1289</v>
      </c>
    </row>
    <row r="50" spans="1:3" x14ac:dyDescent="0.3">
      <c r="A50" t="s">
        <v>189</v>
      </c>
      <c r="B50" t="s">
        <v>1006</v>
      </c>
      <c r="C50" t="s">
        <v>1286</v>
      </c>
    </row>
    <row r="51" spans="1:3" x14ac:dyDescent="0.3">
      <c r="A51" t="s">
        <v>161</v>
      </c>
      <c r="B51" t="s">
        <v>975</v>
      </c>
      <c r="C51" t="s">
        <v>1286</v>
      </c>
    </row>
    <row r="52" spans="1:3" x14ac:dyDescent="0.3">
      <c r="A52" t="s">
        <v>976</v>
      </c>
      <c r="B52" t="s">
        <v>977</v>
      </c>
      <c r="C52" t="s">
        <v>1286</v>
      </c>
    </row>
    <row r="53" spans="1:3" x14ac:dyDescent="0.3">
      <c r="A53" t="s">
        <v>848</v>
      </c>
      <c r="B53" t="s">
        <v>978</v>
      </c>
      <c r="C53" t="s">
        <v>1286</v>
      </c>
    </row>
    <row r="54" spans="1:3" x14ac:dyDescent="0.3">
      <c r="A54" t="s">
        <v>850</v>
      </c>
      <c r="B54" t="s">
        <v>979</v>
      </c>
      <c r="C54" t="s">
        <v>1286</v>
      </c>
    </row>
    <row r="55" spans="1:3" x14ac:dyDescent="0.3">
      <c r="A55" t="s">
        <v>1302</v>
      </c>
      <c r="B55" t="s">
        <v>1303</v>
      </c>
      <c r="C55" t="s">
        <v>1289</v>
      </c>
    </row>
    <row r="56" spans="1:3" x14ac:dyDescent="0.3">
      <c r="A56" t="s">
        <v>1304</v>
      </c>
      <c r="B56" t="s">
        <v>1305</v>
      </c>
      <c r="C56" t="s">
        <v>1289</v>
      </c>
    </row>
    <row r="57" spans="1:3" x14ac:dyDescent="0.3">
      <c r="A57" t="s">
        <v>1620</v>
      </c>
      <c r="B57" t="s">
        <v>1621</v>
      </c>
      <c r="C57" t="s">
        <v>1286</v>
      </c>
    </row>
    <row r="58" spans="1:3" x14ac:dyDescent="0.3">
      <c r="A58" t="s">
        <v>1678</v>
      </c>
      <c r="B58" t="s">
        <v>1679</v>
      </c>
      <c r="C58" t="s">
        <v>1289</v>
      </c>
    </row>
    <row r="59" spans="1:3" x14ac:dyDescent="0.3">
      <c r="A59" t="s">
        <v>1027</v>
      </c>
      <c r="B59" t="s">
        <v>1028</v>
      </c>
      <c r="C59" t="s">
        <v>1286</v>
      </c>
    </row>
    <row r="60" spans="1:3" x14ac:dyDescent="0.3">
      <c r="A60" t="s">
        <v>914</v>
      </c>
      <c r="B60" t="s">
        <v>915</v>
      </c>
      <c r="C60" t="s">
        <v>1286</v>
      </c>
    </row>
    <row r="61" spans="1:3" x14ac:dyDescent="0.3">
      <c r="A61" t="s">
        <v>971</v>
      </c>
      <c r="B61" t="s">
        <v>972</v>
      </c>
      <c r="C61" t="s">
        <v>1286</v>
      </c>
    </row>
    <row r="62" spans="1:3" x14ac:dyDescent="0.3">
      <c r="A62" t="s">
        <v>912</v>
      </c>
      <c r="B62" t="s">
        <v>913</v>
      </c>
      <c r="C62" t="s">
        <v>1286</v>
      </c>
    </row>
    <row r="63" spans="1:3" x14ac:dyDescent="0.3">
      <c r="A63" t="s">
        <v>969</v>
      </c>
      <c r="B63" t="s">
        <v>970</v>
      </c>
      <c r="C63" t="s">
        <v>1286</v>
      </c>
    </row>
    <row r="64" spans="1:3" x14ac:dyDescent="0.3">
      <c r="A64" t="s">
        <v>910</v>
      </c>
      <c r="B64" t="s">
        <v>911</v>
      </c>
      <c r="C64" t="s">
        <v>1286</v>
      </c>
    </row>
    <row r="65" spans="1:3" x14ac:dyDescent="0.3">
      <c r="A65" t="s">
        <v>973</v>
      </c>
      <c r="B65" t="s">
        <v>974</v>
      </c>
      <c r="C65" t="s">
        <v>1286</v>
      </c>
    </row>
    <row r="66" spans="1:3" x14ac:dyDescent="0.3">
      <c r="A66" t="s">
        <v>916</v>
      </c>
      <c r="B66" t="s">
        <v>917</v>
      </c>
      <c r="C66" t="s">
        <v>1286</v>
      </c>
    </row>
    <row r="67" spans="1:3" x14ac:dyDescent="0.3">
      <c r="A67" t="s">
        <v>998</v>
      </c>
      <c r="B67" t="s">
        <v>1306</v>
      </c>
      <c r="C67" t="s">
        <v>1286</v>
      </c>
    </row>
    <row r="68" spans="1:3" x14ac:dyDescent="0.3">
      <c r="A68" t="s">
        <v>1000</v>
      </c>
      <c r="B68" t="s">
        <v>1001</v>
      </c>
      <c r="C68" t="s">
        <v>1286</v>
      </c>
    </row>
    <row r="69" spans="1:3" x14ac:dyDescent="0.3">
      <c r="A69" t="s">
        <v>1233</v>
      </c>
      <c r="B69" t="s">
        <v>1232</v>
      </c>
      <c r="C69" t="s">
        <v>1286</v>
      </c>
    </row>
    <row r="70" spans="1:3" x14ac:dyDescent="0.3">
      <c r="A70" t="s">
        <v>1276</v>
      </c>
      <c r="B70" t="s">
        <v>1277</v>
      </c>
      <c r="C70" t="s">
        <v>1286</v>
      </c>
    </row>
    <row r="71" spans="1:3" x14ac:dyDescent="0.3">
      <c r="A71" t="s">
        <v>1406</v>
      </c>
      <c r="B71" t="s">
        <v>1407</v>
      </c>
      <c r="C71" t="s">
        <v>1286</v>
      </c>
    </row>
    <row r="72" spans="1:3" x14ac:dyDescent="0.3">
      <c r="A72" t="s">
        <v>918</v>
      </c>
      <c r="B72" t="s">
        <v>919</v>
      </c>
      <c r="C72" t="s">
        <v>1286</v>
      </c>
    </row>
    <row r="73" spans="1:3" x14ac:dyDescent="0.3">
      <c r="A73" t="s">
        <v>999</v>
      </c>
      <c r="B73" t="s">
        <v>1307</v>
      </c>
      <c r="C73" t="s">
        <v>1286</v>
      </c>
    </row>
    <row r="74" spans="1:3" x14ac:dyDescent="0.3">
      <c r="A74" t="s">
        <v>1002</v>
      </c>
      <c r="B74" t="s">
        <v>1003</v>
      </c>
      <c r="C74" t="s">
        <v>1286</v>
      </c>
    </row>
    <row r="75" spans="1:3" x14ac:dyDescent="0.3">
      <c r="A75" t="s">
        <v>846</v>
      </c>
      <c r="B75" t="s">
        <v>847</v>
      </c>
      <c r="C75" t="s">
        <v>1286</v>
      </c>
    </row>
    <row r="76" spans="1:3" x14ac:dyDescent="0.3">
      <c r="A76" t="s">
        <v>920</v>
      </c>
      <c r="B76" t="s">
        <v>921</v>
      </c>
      <c r="C76" t="s">
        <v>1286</v>
      </c>
    </row>
    <row r="77" spans="1:3" x14ac:dyDescent="0.3">
      <c r="A77" t="s">
        <v>487</v>
      </c>
      <c r="B77" t="s">
        <v>947</v>
      </c>
      <c r="C77" t="s">
        <v>1286</v>
      </c>
    </row>
    <row r="78" spans="1:3" x14ac:dyDescent="0.3">
      <c r="A78" t="s">
        <v>948</v>
      </c>
      <c r="B78" t="s">
        <v>949</v>
      </c>
      <c r="C78" t="s">
        <v>1286</v>
      </c>
    </row>
    <row r="79" spans="1:3" x14ac:dyDescent="0.3">
      <c r="A79" t="s">
        <v>481</v>
      </c>
      <c r="B79" t="s">
        <v>950</v>
      </c>
      <c r="C79" t="s">
        <v>1286</v>
      </c>
    </row>
    <row r="80" spans="1:3" x14ac:dyDescent="0.3">
      <c r="A80" t="s">
        <v>425</v>
      </c>
      <c r="B80" t="s">
        <v>954</v>
      </c>
      <c r="C80" t="s">
        <v>1286</v>
      </c>
    </row>
    <row r="81" spans="1:3" x14ac:dyDescent="0.3">
      <c r="A81" t="s">
        <v>955</v>
      </c>
      <c r="B81" t="s">
        <v>956</v>
      </c>
      <c r="C81" t="s">
        <v>1286</v>
      </c>
    </row>
    <row r="82" spans="1:3" x14ac:dyDescent="0.3">
      <c r="A82" t="s">
        <v>523</v>
      </c>
      <c r="B82" t="s">
        <v>951</v>
      </c>
      <c r="C82" t="s">
        <v>1286</v>
      </c>
    </row>
    <row r="83" spans="1:3" x14ac:dyDescent="0.3">
      <c r="A83" t="s">
        <v>952</v>
      </c>
      <c r="B83" t="s">
        <v>953</v>
      </c>
      <c r="C83" t="s">
        <v>1286</v>
      </c>
    </row>
    <row r="84" spans="1:3" x14ac:dyDescent="0.3">
      <c r="A84" t="s">
        <v>513</v>
      </c>
      <c r="B84" t="s">
        <v>958</v>
      </c>
      <c r="C84" t="s">
        <v>1286</v>
      </c>
    </row>
    <row r="85" spans="1:3" x14ac:dyDescent="0.3">
      <c r="A85" t="s">
        <v>471</v>
      </c>
      <c r="B85" t="s">
        <v>959</v>
      </c>
      <c r="C85" t="s">
        <v>1286</v>
      </c>
    </row>
    <row r="86" spans="1:3" x14ac:dyDescent="0.3">
      <c r="A86" t="s">
        <v>960</v>
      </c>
      <c r="B86" t="s">
        <v>961</v>
      </c>
      <c r="C86" t="s">
        <v>1286</v>
      </c>
    </row>
    <row r="87" spans="1:3" x14ac:dyDescent="0.3">
      <c r="A87" t="s">
        <v>459</v>
      </c>
      <c r="B87" t="s">
        <v>964</v>
      </c>
      <c r="C87" t="s">
        <v>1286</v>
      </c>
    </row>
    <row r="88" spans="1:3" x14ac:dyDescent="0.3">
      <c r="A88" t="s">
        <v>447</v>
      </c>
      <c r="B88" t="s">
        <v>965</v>
      </c>
      <c r="C88" t="s">
        <v>1286</v>
      </c>
    </row>
    <row r="89" spans="1:3" x14ac:dyDescent="0.3">
      <c r="A89" t="s">
        <v>433</v>
      </c>
      <c r="B89" t="s">
        <v>966</v>
      </c>
      <c r="C89" t="s">
        <v>1286</v>
      </c>
    </row>
    <row r="90" spans="1:3" x14ac:dyDescent="0.3">
      <c r="A90" t="s">
        <v>1181</v>
      </c>
      <c r="B90" t="s">
        <v>1182</v>
      </c>
      <c r="C90" t="s">
        <v>1286</v>
      </c>
    </row>
    <row r="91" spans="1:3" x14ac:dyDescent="0.3">
      <c r="A91" t="s">
        <v>962</v>
      </c>
      <c r="B91" t="s">
        <v>963</v>
      </c>
      <c r="C91" t="s">
        <v>1286</v>
      </c>
    </row>
    <row r="92" spans="1:3" x14ac:dyDescent="0.3">
      <c r="A92" t="s">
        <v>499</v>
      </c>
      <c r="B92" t="s">
        <v>957</v>
      </c>
      <c r="C92" t="s">
        <v>1286</v>
      </c>
    </row>
    <row r="93" spans="1:3" x14ac:dyDescent="0.3">
      <c r="A93" t="s">
        <v>967</v>
      </c>
      <c r="B93" t="s">
        <v>968</v>
      </c>
      <c r="C93" t="s">
        <v>1286</v>
      </c>
    </row>
    <row r="94" spans="1:3" x14ac:dyDescent="0.3">
      <c r="A94" t="s">
        <v>1413</v>
      </c>
      <c r="B94" t="s">
        <v>1414</v>
      </c>
      <c r="C94" t="s">
        <v>1286</v>
      </c>
    </row>
    <row r="95" spans="1:3" x14ac:dyDescent="0.3">
      <c r="A95" t="s">
        <v>1415</v>
      </c>
      <c r="B95" t="s">
        <v>1416</v>
      </c>
      <c r="C95" t="s">
        <v>1417</v>
      </c>
    </row>
    <row r="96" spans="1:3" x14ac:dyDescent="0.3">
      <c r="A96" t="s">
        <v>984</v>
      </c>
      <c r="B96" t="s">
        <v>985</v>
      </c>
      <c r="C96" t="s">
        <v>1286</v>
      </c>
    </row>
    <row r="97" spans="1:3" x14ac:dyDescent="0.3">
      <c r="A97" t="s">
        <v>990</v>
      </c>
      <c r="B97" t="s">
        <v>991</v>
      </c>
      <c r="C97" t="s">
        <v>1286</v>
      </c>
    </row>
    <row r="98" spans="1:3" x14ac:dyDescent="0.3">
      <c r="A98" t="s">
        <v>986</v>
      </c>
      <c r="B98" t="s">
        <v>987</v>
      </c>
      <c r="C98" t="s">
        <v>1286</v>
      </c>
    </row>
    <row r="99" spans="1:3" x14ac:dyDescent="0.3">
      <c r="A99" t="s">
        <v>988</v>
      </c>
      <c r="B99" t="s">
        <v>989</v>
      </c>
      <c r="C99" t="s">
        <v>1286</v>
      </c>
    </row>
    <row r="100" spans="1:3" x14ac:dyDescent="0.3">
      <c r="A100" t="s">
        <v>374</v>
      </c>
      <c r="B100" t="s">
        <v>375</v>
      </c>
      <c r="C100" t="s">
        <v>1286</v>
      </c>
    </row>
    <row r="101" spans="1:3" x14ac:dyDescent="0.3">
      <c r="A101" t="s">
        <v>1033</v>
      </c>
      <c r="B101" t="s">
        <v>1034</v>
      </c>
      <c r="C101" t="s">
        <v>1286</v>
      </c>
    </row>
    <row r="102" spans="1:3" x14ac:dyDescent="0.3">
      <c r="A102" t="s">
        <v>980</v>
      </c>
      <c r="B102" t="s">
        <v>981</v>
      </c>
      <c r="C102" t="s">
        <v>1286</v>
      </c>
    </row>
    <row r="103" spans="1:3" x14ac:dyDescent="0.3">
      <c r="A103" t="s">
        <v>1235</v>
      </c>
      <c r="B103" t="s">
        <v>1308</v>
      </c>
      <c r="C103" t="s">
        <v>1286</v>
      </c>
    </row>
    <row r="104" spans="1:3" x14ac:dyDescent="0.3">
      <c r="A104" t="s">
        <v>1246</v>
      </c>
      <c r="B104" t="s">
        <v>1247</v>
      </c>
      <c r="C104" t="s">
        <v>1286</v>
      </c>
    </row>
    <row r="105" spans="1:3" x14ac:dyDescent="0.3">
      <c r="A105" t="s">
        <v>856</v>
      </c>
      <c r="B105" t="s">
        <v>857</v>
      </c>
      <c r="C105" t="s">
        <v>1286</v>
      </c>
    </row>
    <row r="106" spans="1:3" x14ac:dyDescent="0.3">
      <c r="A106" t="s">
        <v>994</v>
      </c>
      <c r="B106" t="s">
        <v>995</v>
      </c>
      <c r="C106" t="s">
        <v>1286</v>
      </c>
    </row>
    <row r="107" spans="1:3" x14ac:dyDescent="0.3">
      <c r="A107" t="s">
        <v>323</v>
      </c>
      <c r="B107" t="s">
        <v>324</v>
      </c>
      <c r="C107" t="s">
        <v>1286</v>
      </c>
    </row>
    <row r="108" spans="1:3" x14ac:dyDescent="0.3">
      <c r="A108" t="s">
        <v>992</v>
      </c>
      <c r="B108" t="s">
        <v>993</v>
      </c>
      <c r="C108" t="s">
        <v>1286</v>
      </c>
    </row>
    <row r="109" spans="1:3" x14ac:dyDescent="0.3">
      <c r="A109" t="s">
        <v>924</v>
      </c>
      <c r="B109" t="s">
        <v>925</v>
      </c>
      <c r="C109" t="s">
        <v>1286</v>
      </c>
    </row>
    <row r="110" spans="1:3" x14ac:dyDescent="0.3">
      <c r="A110" t="s">
        <v>1274</v>
      </c>
      <c r="B110" t="s">
        <v>1275</v>
      </c>
      <c r="C110" t="s">
        <v>1286</v>
      </c>
    </row>
    <row r="111" spans="1:3" x14ac:dyDescent="0.3">
      <c r="A111" t="s">
        <v>1418</v>
      </c>
      <c r="B111" t="s">
        <v>1419</v>
      </c>
      <c r="C111" t="s">
        <v>1417</v>
      </c>
    </row>
    <row r="112" spans="1:3" x14ac:dyDescent="0.3">
      <c r="A112" t="s">
        <v>922</v>
      </c>
      <c r="B112" t="s">
        <v>923</v>
      </c>
      <c r="C112" t="s">
        <v>1286</v>
      </c>
    </row>
    <row r="113" spans="1:3" x14ac:dyDescent="0.3">
      <c r="A113" t="s">
        <v>996</v>
      </c>
      <c r="B113" t="s">
        <v>997</v>
      </c>
      <c r="C113" t="s">
        <v>1286</v>
      </c>
    </row>
    <row r="114" spans="1:3" x14ac:dyDescent="0.3">
      <c r="A114" t="s">
        <v>1309</v>
      </c>
      <c r="B114" t="s">
        <v>1310</v>
      </c>
      <c r="C114" t="s">
        <v>1286</v>
      </c>
    </row>
    <row r="115" spans="1:3" x14ac:dyDescent="0.3">
      <c r="A115" t="s">
        <v>1311</v>
      </c>
      <c r="B115" t="s">
        <v>1312</v>
      </c>
      <c r="C115" t="s">
        <v>1313</v>
      </c>
    </row>
    <row r="116" spans="1:3" x14ac:dyDescent="0.3">
      <c r="A116" t="s">
        <v>1314</v>
      </c>
      <c r="B116" t="s">
        <v>1315</v>
      </c>
      <c r="C116" t="s">
        <v>1286</v>
      </c>
    </row>
    <row r="117" spans="1:3" x14ac:dyDescent="0.3">
      <c r="A117" t="s">
        <v>1316</v>
      </c>
      <c r="B117" t="s">
        <v>1317</v>
      </c>
      <c r="C117" t="s">
        <v>1313</v>
      </c>
    </row>
    <row r="118" spans="1:3" x14ac:dyDescent="0.3">
      <c r="A118" t="s">
        <v>1318</v>
      </c>
      <c r="B118" t="s">
        <v>1319</v>
      </c>
      <c r="C118" t="s">
        <v>1408</v>
      </c>
    </row>
    <row r="119" spans="1:3" x14ac:dyDescent="0.3">
      <c r="A119" t="s">
        <v>1320</v>
      </c>
      <c r="B119" t="s">
        <v>1321</v>
      </c>
      <c r="C119" t="s">
        <v>1408</v>
      </c>
    </row>
    <row r="120" spans="1:3" x14ac:dyDescent="0.3">
      <c r="A120" t="s">
        <v>1322</v>
      </c>
      <c r="B120" t="s">
        <v>1323</v>
      </c>
      <c r="C120" t="s">
        <v>1417</v>
      </c>
    </row>
    <row r="121" spans="1:3" x14ac:dyDescent="0.3">
      <c r="A121" t="s">
        <v>1324</v>
      </c>
      <c r="B121" t="s">
        <v>1325</v>
      </c>
      <c r="C121" t="s">
        <v>1412</v>
      </c>
    </row>
    <row r="122" spans="1:3" x14ac:dyDescent="0.3">
      <c r="A122" t="s">
        <v>1326</v>
      </c>
      <c r="B122" t="s">
        <v>1327</v>
      </c>
      <c r="C122" t="s">
        <v>1286</v>
      </c>
    </row>
    <row r="123" spans="1:3" x14ac:dyDescent="0.3">
      <c r="A123" t="s">
        <v>1328</v>
      </c>
      <c r="B123" t="s">
        <v>1329</v>
      </c>
      <c r="C123" t="s">
        <v>1286</v>
      </c>
    </row>
    <row r="124" spans="1:3" x14ac:dyDescent="0.3">
      <c r="A124" t="s">
        <v>1330</v>
      </c>
      <c r="B124" t="s">
        <v>1331</v>
      </c>
      <c r="C124" t="s">
        <v>1313</v>
      </c>
    </row>
    <row r="125" spans="1:3" x14ac:dyDescent="0.3">
      <c r="A125" t="s">
        <v>1332</v>
      </c>
      <c r="B125" t="s">
        <v>1333</v>
      </c>
      <c r="C125" t="s">
        <v>1313</v>
      </c>
    </row>
    <row r="126" spans="1:3" x14ac:dyDescent="0.3">
      <c r="A126" t="s">
        <v>1334</v>
      </c>
      <c r="B126" t="s">
        <v>1335</v>
      </c>
      <c r="C126" t="s">
        <v>1313</v>
      </c>
    </row>
    <row r="127" spans="1:3" x14ac:dyDescent="0.3">
      <c r="A127" t="s">
        <v>1336</v>
      </c>
      <c r="B127" t="s">
        <v>1337</v>
      </c>
      <c r="C127" t="s">
        <v>1412</v>
      </c>
    </row>
    <row r="128" spans="1:3" x14ac:dyDescent="0.3">
      <c r="A128" t="s">
        <v>1338</v>
      </c>
      <c r="B128" t="s">
        <v>1339</v>
      </c>
      <c r="C128" t="s">
        <v>1286</v>
      </c>
    </row>
    <row r="129" spans="1:3" x14ac:dyDescent="0.3">
      <c r="A129" t="s">
        <v>1340</v>
      </c>
      <c r="B129" t="s">
        <v>1341</v>
      </c>
      <c r="C129" t="s">
        <v>1286</v>
      </c>
    </row>
    <row r="130" spans="1:3" x14ac:dyDescent="0.3">
      <c r="A130" t="s">
        <v>1342</v>
      </c>
      <c r="B130" t="s">
        <v>1343</v>
      </c>
      <c r="C130" t="s">
        <v>1408</v>
      </c>
    </row>
    <row r="131" spans="1:3" x14ac:dyDescent="0.3">
      <c r="A131" t="s">
        <v>1344</v>
      </c>
      <c r="B131" t="s">
        <v>1345</v>
      </c>
      <c r="C131" t="s">
        <v>1313</v>
      </c>
    </row>
    <row r="132" spans="1:3" x14ac:dyDescent="0.3">
      <c r="A132" t="s">
        <v>1346</v>
      </c>
      <c r="B132" t="s">
        <v>1347</v>
      </c>
      <c r="C132" t="s">
        <v>1417</v>
      </c>
    </row>
    <row r="133" spans="1:3" x14ac:dyDescent="0.3">
      <c r="A133" t="s">
        <v>1348</v>
      </c>
      <c r="B133" t="s">
        <v>1349</v>
      </c>
      <c r="C133" t="s">
        <v>1286</v>
      </c>
    </row>
    <row r="134" spans="1:3" x14ac:dyDescent="0.3">
      <c r="A134" t="s">
        <v>1350</v>
      </c>
      <c r="B134" t="s">
        <v>1351</v>
      </c>
      <c r="C134" t="s">
        <v>1286</v>
      </c>
    </row>
    <row r="135" spans="1:3" x14ac:dyDescent="0.3">
      <c r="A135" t="s">
        <v>1352</v>
      </c>
      <c r="B135" t="s">
        <v>1353</v>
      </c>
      <c r="C135" t="s">
        <v>1286</v>
      </c>
    </row>
    <row r="136" spans="1:3" x14ac:dyDescent="0.3">
      <c r="A136" t="s">
        <v>1354</v>
      </c>
      <c r="B136" t="s">
        <v>1355</v>
      </c>
      <c r="C136" t="s">
        <v>1412</v>
      </c>
    </row>
    <row r="137" spans="1:3" x14ac:dyDescent="0.3">
      <c r="A137" t="s">
        <v>1356</v>
      </c>
      <c r="B137" t="s">
        <v>1357</v>
      </c>
      <c r="C137" t="s">
        <v>1286</v>
      </c>
    </row>
    <row r="138" spans="1:3" x14ac:dyDescent="0.3">
      <c r="A138" t="s">
        <v>1358</v>
      </c>
      <c r="B138" t="s">
        <v>1359</v>
      </c>
      <c r="C138" t="s">
        <v>1286</v>
      </c>
    </row>
    <row r="139" spans="1:3" x14ac:dyDescent="0.3">
      <c r="A139" t="s">
        <v>1360</v>
      </c>
      <c r="B139" t="s">
        <v>1361</v>
      </c>
      <c r="C139" t="s">
        <v>1286</v>
      </c>
    </row>
    <row r="140" spans="1:3" x14ac:dyDescent="0.3">
      <c r="A140" t="s">
        <v>1362</v>
      </c>
      <c r="B140" t="s">
        <v>1363</v>
      </c>
      <c r="C140" t="s">
        <v>1286</v>
      </c>
    </row>
    <row r="141" spans="1:3" x14ac:dyDescent="0.3">
      <c r="A141" t="s">
        <v>1364</v>
      </c>
      <c r="B141" t="s">
        <v>1365</v>
      </c>
      <c r="C141" t="s">
        <v>1286</v>
      </c>
    </row>
    <row r="142" spans="1:3" x14ac:dyDescent="0.3">
      <c r="A142" t="s">
        <v>1366</v>
      </c>
      <c r="B142" t="s">
        <v>1367</v>
      </c>
      <c r="C142" t="s">
        <v>1286</v>
      </c>
    </row>
    <row r="143" spans="1:3" x14ac:dyDescent="0.3">
      <c r="A143" t="s">
        <v>1368</v>
      </c>
      <c r="B143" t="s">
        <v>1369</v>
      </c>
      <c r="C143" t="s">
        <v>1286</v>
      </c>
    </row>
    <row r="144" spans="1:3" x14ac:dyDescent="0.3">
      <c r="A144" t="s">
        <v>1370</v>
      </c>
      <c r="B144" t="s">
        <v>1371</v>
      </c>
      <c r="C144" t="s">
        <v>1286</v>
      </c>
    </row>
    <row r="145" spans="1:3" x14ac:dyDescent="0.3">
      <c r="A145" t="s">
        <v>1372</v>
      </c>
      <c r="B145" t="s">
        <v>1373</v>
      </c>
      <c r="C145" t="s">
        <v>1286</v>
      </c>
    </row>
    <row r="146" spans="1:3" x14ac:dyDescent="0.3">
      <c r="A146" t="s">
        <v>1374</v>
      </c>
      <c r="B146" t="s">
        <v>1375</v>
      </c>
      <c r="C146" t="s">
        <v>1286</v>
      </c>
    </row>
    <row r="147" spans="1:3" x14ac:dyDescent="0.3">
      <c r="A147" t="s">
        <v>1376</v>
      </c>
      <c r="B147" t="s">
        <v>1377</v>
      </c>
      <c r="C147" t="s">
        <v>1286</v>
      </c>
    </row>
    <row r="148" spans="1:3" x14ac:dyDescent="0.3">
      <c r="A148" t="s">
        <v>1378</v>
      </c>
      <c r="B148" t="s">
        <v>1379</v>
      </c>
      <c r="C148" t="s">
        <v>1286</v>
      </c>
    </row>
    <row r="149" spans="1:3" x14ac:dyDescent="0.3">
      <c r="A149" t="s">
        <v>1380</v>
      </c>
      <c r="B149" t="s">
        <v>1381</v>
      </c>
      <c r="C149" t="s">
        <v>1286</v>
      </c>
    </row>
    <row r="150" spans="1:3" x14ac:dyDescent="0.3">
      <c r="A150" t="s">
        <v>1382</v>
      </c>
      <c r="B150" t="s">
        <v>1383</v>
      </c>
      <c r="C150" t="s">
        <v>1286</v>
      </c>
    </row>
    <row r="151" spans="1:3" x14ac:dyDescent="0.3">
      <c r="A151" t="s">
        <v>1384</v>
      </c>
      <c r="B151" t="s">
        <v>1385</v>
      </c>
      <c r="C151" t="s">
        <v>1286</v>
      </c>
    </row>
    <row r="152" spans="1:3" x14ac:dyDescent="0.3">
      <c r="A152" t="s">
        <v>1386</v>
      </c>
      <c r="B152" t="s">
        <v>1387</v>
      </c>
      <c r="C152" t="s">
        <v>1286</v>
      </c>
    </row>
    <row r="153" spans="1:3" x14ac:dyDescent="0.3">
      <c r="A153" t="s">
        <v>1388</v>
      </c>
      <c r="B153" t="s">
        <v>1389</v>
      </c>
      <c r="C153" t="s">
        <v>1313</v>
      </c>
    </row>
    <row r="154" spans="1:3" x14ac:dyDescent="0.3">
      <c r="A154" t="s">
        <v>1390</v>
      </c>
      <c r="B154" t="s">
        <v>1391</v>
      </c>
      <c r="C154" t="s">
        <v>1313</v>
      </c>
    </row>
    <row r="155" spans="1:3" x14ac:dyDescent="0.3">
      <c r="A155" t="s">
        <v>1392</v>
      </c>
      <c r="B155" t="s">
        <v>1393</v>
      </c>
      <c r="C155" t="s">
        <v>1286</v>
      </c>
    </row>
    <row r="156" spans="1:3" x14ac:dyDescent="0.3">
      <c r="A156" t="s">
        <v>1394</v>
      </c>
      <c r="B156" t="s">
        <v>1395</v>
      </c>
      <c r="C156" t="s">
        <v>1286</v>
      </c>
    </row>
    <row r="157" spans="1:3" x14ac:dyDescent="0.3">
      <c r="A157" t="s">
        <v>1396</v>
      </c>
      <c r="B157" t="s">
        <v>1397</v>
      </c>
      <c r="C157" t="s">
        <v>1286</v>
      </c>
    </row>
    <row r="158" spans="1:3" x14ac:dyDescent="0.3">
      <c r="A158" t="s">
        <v>1398</v>
      </c>
      <c r="B158" t="s">
        <v>1399</v>
      </c>
      <c r="C158" t="s">
        <v>1286</v>
      </c>
    </row>
  </sheetData>
  <pageMargins left="0.7" right="0.7" top="0.75" bottom="0.75" header="0.3" footer="0.3"/>
  <pageSetup paperSize="9" orientation="portrait" r:id="rId1"/>
  <customProperties>
    <customPr name="_pios_id" r:id="rId2"/>
    <customPr name="EpmWorksheetKeyString_GUID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H59"/>
  <sheetViews>
    <sheetView showGridLines="0" showZeros="0" zoomScale="80" zoomScaleNormal="80" workbookViewId="0">
      <pane ySplit="7" topLeftCell="A8" activePane="bottomLeft" state="frozen"/>
      <selection activeCell="D4" sqref="D4:H4"/>
      <selection pane="bottomLeft" activeCell="D4" sqref="D4:H4"/>
    </sheetView>
  </sheetViews>
  <sheetFormatPr defaultColWidth="9" defaultRowHeight="14" x14ac:dyDescent="0.3"/>
  <cols>
    <col min="1" max="1" width="3.83203125" style="84" customWidth="1"/>
    <col min="2" max="3" width="11.25" style="84" hidden="1" customWidth="1"/>
    <col min="4" max="4" width="39.83203125" style="84" customWidth="1"/>
    <col min="5" max="7" width="16" style="84" customWidth="1"/>
    <col min="8" max="8" width="39" style="84" customWidth="1"/>
    <col min="9" max="16384" width="9" style="84"/>
  </cols>
  <sheetData>
    <row r="1" spans="3:8" ht="4.5" customHeight="1" x14ac:dyDescent="0.3"/>
    <row r="2" spans="3:8" ht="27" customHeight="1" x14ac:dyDescent="0.3">
      <c r="D2" s="116" t="s">
        <v>1549</v>
      </c>
      <c r="E2" s="116"/>
      <c r="F2" s="116"/>
      <c r="G2" s="116"/>
      <c r="H2" s="116"/>
    </row>
    <row r="3" spans="3:8" ht="27" customHeight="1" x14ac:dyDescent="0.3">
      <c r="D3" s="116" t="s">
        <v>1550</v>
      </c>
      <c r="E3" s="116"/>
      <c r="F3" s="116"/>
      <c r="G3" s="116"/>
      <c r="H3" s="116"/>
    </row>
    <row r="4" spans="3:8" ht="27" customHeight="1" x14ac:dyDescent="0.3">
      <c r="D4" s="116" t="s">
        <v>1943</v>
      </c>
      <c r="E4" s="116"/>
      <c r="F4" s="116"/>
      <c r="G4" s="116"/>
      <c r="H4" s="116"/>
    </row>
    <row r="5" spans="3:8" ht="7.5" customHeight="1" thickBot="1" x14ac:dyDescent="0.35"/>
    <row r="6" spans="3:8" ht="25.5" customHeight="1" x14ac:dyDescent="0.3">
      <c r="D6" s="117" t="s">
        <v>1493</v>
      </c>
      <c r="E6" s="119" t="s">
        <v>1520</v>
      </c>
      <c r="F6" s="120"/>
      <c r="G6" s="121"/>
      <c r="H6" s="122" t="s">
        <v>30</v>
      </c>
    </row>
    <row r="7" spans="3:8" ht="22.5" customHeight="1" thickBot="1" x14ac:dyDescent="0.35">
      <c r="D7" s="118"/>
      <c r="E7" s="81" t="s">
        <v>1494</v>
      </c>
      <c r="F7" s="82" t="s">
        <v>1495</v>
      </c>
      <c r="G7" s="83" t="s">
        <v>1496</v>
      </c>
      <c r="H7" s="123"/>
    </row>
    <row r="8" spans="3:8" ht="18" customHeight="1" x14ac:dyDescent="0.3">
      <c r="C8" s="85" t="s">
        <v>60</v>
      </c>
      <c r="D8" s="99" t="s">
        <v>1497</v>
      </c>
      <c r="E8" s="90">
        <v>164</v>
      </c>
      <c r="F8" s="91">
        <f>VLOOKUP($C8,'ฐานประกาศ Z'!$E:$AX,21,0)</f>
        <v>161</v>
      </c>
      <c r="G8" s="92">
        <f>F8-E8</f>
        <v>-3</v>
      </c>
      <c r="H8" s="86"/>
    </row>
    <row r="9" spans="3:8" ht="18" customHeight="1" x14ac:dyDescent="0.3">
      <c r="C9" s="85" t="s">
        <v>106</v>
      </c>
      <c r="D9" s="100" t="s">
        <v>1498</v>
      </c>
      <c r="E9" s="93">
        <v>159</v>
      </c>
      <c r="F9" s="94">
        <f>VLOOKUP($C9,'ฐานประกาศ Z'!$E:$AX,21,0)</f>
        <v>156</v>
      </c>
      <c r="G9" s="95">
        <f t="shared" ref="G9:G56" si="0">F9-E9</f>
        <v>-3</v>
      </c>
      <c r="H9" s="87"/>
    </row>
    <row r="10" spans="3:8" ht="18" customHeight="1" x14ac:dyDescent="0.3">
      <c r="C10" s="85" t="s">
        <v>138</v>
      </c>
      <c r="D10" s="100" t="s">
        <v>1499</v>
      </c>
      <c r="E10" s="93">
        <v>230</v>
      </c>
      <c r="F10" s="94">
        <f>VLOOKUP($C10,'ฐานประกาศ Z'!$E:$AX,21,0)</f>
        <v>202</v>
      </c>
      <c r="G10" s="95">
        <f t="shared" si="0"/>
        <v>-28</v>
      </c>
      <c r="H10" s="87"/>
    </row>
    <row r="11" spans="3:8" ht="18" customHeight="1" x14ac:dyDescent="0.3">
      <c r="C11" s="85" t="s">
        <v>116</v>
      </c>
      <c r="D11" s="100" t="s">
        <v>829</v>
      </c>
      <c r="E11" s="93">
        <v>164</v>
      </c>
      <c r="F11" s="94">
        <f>VLOOKUP($C11,'ฐานประกาศ Z'!$E:$AX,21,0)</f>
        <v>161</v>
      </c>
      <c r="G11" s="95">
        <f t="shared" si="0"/>
        <v>-3</v>
      </c>
      <c r="H11" s="87"/>
    </row>
    <row r="12" spans="3:8" ht="18" customHeight="1" x14ac:dyDescent="0.3">
      <c r="C12" s="85" t="s">
        <v>147</v>
      </c>
      <c r="D12" s="100" t="s">
        <v>1500</v>
      </c>
      <c r="E12" s="93">
        <v>164</v>
      </c>
      <c r="F12" s="94">
        <f>VLOOKUP($C12,'ฐานประกาศ Z'!$E:$AX,21,0)</f>
        <v>161</v>
      </c>
      <c r="G12" s="95">
        <f t="shared" si="0"/>
        <v>-3</v>
      </c>
      <c r="H12" s="87"/>
    </row>
    <row r="13" spans="3:8" ht="18" customHeight="1" x14ac:dyDescent="0.3">
      <c r="C13" s="85" t="s">
        <v>73</v>
      </c>
      <c r="D13" s="100" t="s">
        <v>1501</v>
      </c>
      <c r="E13" s="93">
        <v>188</v>
      </c>
      <c r="F13" s="94">
        <f>VLOOKUP($C13,'ฐานประกาศ Z'!$E:$AX,21,0)</f>
        <v>176</v>
      </c>
      <c r="G13" s="95">
        <f t="shared" si="0"/>
        <v>-12</v>
      </c>
      <c r="H13" s="87"/>
    </row>
    <row r="14" spans="3:8" ht="18" customHeight="1" x14ac:dyDescent="0.3">
      <c r="C14" s="85" t="s">
        <v>159</v>
      </c>
      <c r="D14" s="100" t="s">
        <v>1502</v>
      </c>
      <c r="E14" s="93">
        <v>155</v>
      </c>
      <c r="F14" s="94">
        <f>VLOOKUP($C14,'ฐานประกาศ Z'!$E:$AX,21,0)</f>
        <v>157</v>
      </c>
      <c r="G14" s="95">
        <f t="shared" si="0"/>
        <v>2</v>
      </c>
      <c r="H14" s="87"/>
    </row>
    <row r="15" spans="3:8" ht="18" customHeight="1" x14ac:dyDescent="0.3">
      <c r="C15" s="85" t="s">
        <v>187</v>
      </c>
      <c r="D15" s="100" t="s">
        <v>1503</v>
      </c>
      <c r="E15" s="93">
        <v>235</v>
      </c>
      <c r="F15" s="94">
        <f>VLOOKUP($C15,'ฐานประกาศ Z'!$E:$AX,21,0)</f>
        <v>235</v>
      </c>
      <c r="G15" s="95">
        <f t="shared" si="0"/>
        <v>0</v>
      </c>
      <c r="H15" s="87"/>
    </row>
    <row r="16" spans="3:8" ht="18" customHeight="1" x14ac:dyDescent="0.3">
      <c r="C16" s="85" t="s">
        <v>192</v>
      </c>
      <c r="D16" s="100" t="s">
        <v>1504</v>
      </c>
      <c r="E16" s="93">
        <v>131</v>
      </c>
      <c r="F16" s="94">
        <f>VLOOKUP($C16,'ฐานประกาศ Z'!$E:$AX,21,0)</f>
        <v>145</v>
      </c>
      <c r="G16" s="95">
        <f t="shared" si="0"/>
        <v>14</v>
      </c>
      <c r="H16" s="87"/>
    </row>
    <row r="17" spans="2:8" ht="18" customHeight="1" x14ac:dyDescent="0.3">
      <c r="C17" s="85" t="s">
        <v>233</v>
      </c>
      <c r="D17" s="100" t="s">
        <v>1505</v>
      </c>
      <c r="E17" s="93">
        <v>164</v>
      </c>
      <c r="F17" s="94">
        <f>VLOOKUP($C17,'ฐานประกาศ Z'!$E:$AX,21,0)</f>
        <v>159</v>
      </c>
      <c r="G17" s="95">
        <f t="shared" si="0"/>
        <v>-5</v>
      </c>
      <c r="H17" s="87"/>
    </row>
    <row r="18" spans="2:8" ht="18" customHeight="1" x14ac:dyDescent="0.3">
      <c r="C18" s="85" t="s">
        <v>222</v>
      </c>
      <c r="D18" s="100" t="s">
        <v>845</v>
      </c>
      <c r="E18" s="93">
        <v>61</v>
      </c>
      <c r="F18" s="94">
        <f>VLOOKUP($C18,'ฐานประกาศ Z'!$E:$AX,21,0)</f>
        <v>58</v>
      </c>
      <c r="G18" s="95">
        <f t="shared" si="0"/>
        <v>-3</v>
      </c>
      <c r="H18" s="87"/>
    </row>
    <row r="19" spans="2:8" ht="18" customHeight="1" x14ac:dyDescent="0.3">
      <c r="C19" s="85" t="s">
        <v>218</v>
      </c>
      <c r="D19" s="100" t="s">
        <v>1506</v>
      </c>
      <c r="E19" s="93">
        <v>12</v>
      </c>
      <c r="F19" s="94">
        <f>VLOOKUP($C19,'ฐานประกาศ Z'!$E:$AX,21,0)</f>
        <v>16</v>
      </c>
      <c r="G19" s="95">
        <f t="shared" si="0"/>
        <v>4</v>
      </c>
      <c r="H19" s="87"/>
    </row>
    <row r="20" spans="2:8" ht="18" customHeight="1" x14ac:dyDescent="0.3">
      <c r="C20" s="85" t="s">
        <v>207</v>
      </c>
      <c r="D20" s="100" t="s">
        <v>843</v>
      </c>
      <c r="E20" s="93">
        <v>1</v>
      </c>
      <c r="F20" s="94">
        <f>VLOOKUP($C20,'ฐานประกาศ Z'!$E:$AX,21,0)</f>
        <v>7</v>
      </c>
      <c r="G20" s="95">
        <f t="shared" si="0"/>
        <v>6</v>
      </c>
      <c r="H20" s="87"/>
    </row>
    <row r="21" spans="2:8" ht="18" customHeight="1" x14ac:dyDescent="0.3">
      <c r="C21" s="85" t="s">
        <v>228</v>
      </c>
      <c r="D21" s="100" t="s">
        <v>1507</v>
      </c>
      <c r="E21" s="93">
        <v>0</v>
      </c>
      <c r="F21" s="94">
        <f>VLOOKUP($C21,'ฐานประกาศ Z'!$E:$AX,21,0)</f>
        <v>0</v>
      </c>
      <c r="G21" s="95">
        <f t="shared" si="0"/>
        <v>0</v>
      </c>
      <c r="H21" s="87"/>
    </row>
    <row r="22" spans="2:8" ht="18" customHeight="1" x14ac:dyDescent="0.3">
      <c r="C22" s="85" t="s">
        <v>245</v>
      </c>
      <c r="D22" s="100" t="s">
        <v>1508</v>
      </c>
      <c r="E22" s="93">
        <v>82</v>
      </c>
      <c r="F22" s="94">
        <f>VLOOKUP($C22,'ฐานประกาศ Z'!$E:$AX,21,0)</f>
        <v>84</v>
      </c>
      <c r="G22" s="95">
        <f t="shared" si="0"/>
        <v>2</v>
      </c>
      <c r="H22" s="87"/>
    </row>
    <row r="23" spans="2:8" ht="18" customHeight="1" x14ac:dyDescent="0.3">
      <c r="C23" s="85" t="s">
        <v>251</v>
      </c>
      <c r="D23" s="100" t="s">
        <v>250</v>
      </c>
      <c r="E23" s="93">
        <v>85</v>
      </c>
      <c r="F23" s="94">
        <f>VLOOKUP($C23,'ฐานประกาศ Z'!$E:$AX,21,0)</f>
        <v>87</v>
      </c>
      <c r="G23" s="95">
        <f t="shared" si="0"/>
        <v>2</v>
      </c>
      <c r="H23" s="87"/>
    </row>
    <row r="24" spans="2:8" ht="18" customHeight="1" x14ac:dyDescent="0.3">
      <c r="C24" s="85" t="s">
        <v>259</v>
      </c>
      <c r="D24" s="100" t="s">
        <v>1509</v>
      </c>
      <c r="E24" s="93">
        <v>84</v>
      </c>
      <c r="F24" s="94">
        <f>VLOOKUP($C24,'ฐานประกาศ Z'!$E:$AX,21,0)</f>
        <v>94</v>
      </c>
      <c r="G24" s="95">
        <f t="shared" si="0"/>
        <v>10</v>
      </c>
      <c r="H24" s="87"/>
    </row>
    <row r="25" spans="2:8" ht="18" customHeight="1" x14ac:dyDescent="0.3">
      <c r="C25" s="85" t="s">
        <v>265</v>
      </c>
      <c r="D25" s="100" t="s">
        <v>264</v>
      </c>
      <c r="E25" s="93">
        <v>87</v>
      </c>
      <c r="F25" s="94">
        <f>VLOOKUP($C25,'ฐานประกาศ Z'!$E:$AX,21,0)</f>
        <v>97</v>
      </c>
      <c r="G25" s="95">
        <f t="shared" si="0"/>
        <v>10</v>
      </c>
      <c r="H25" s="87"/>
    </row>
    <row r="26" spans="2:8" ht="18" customHeight="1" x14ac:dyDescent="0.3">
      <c r="B26" s="88" t="s">
        <v>269</v>
      </c>
      <c r="C26" s="88" t="s">
        <v>273</v>
      </c>
      <c r="D26" s="100" t="s">
        <v>270</v>
      </c>
      <c r="E26" s="93">
        <v>65</v>
      </c>
      <c r="F26" s="94">
        <f>IF(VLOOKUP($C26,'ฐานประกาศ Z'!$E:$AX,21,0)=0,VLOOKUP($B26,'ฐานประกาศ Z'!$E:$AX,21,0),VLOOKUP($C26,'ฐานประกาศ Z'!$E:$AX,21,0))</f>
        <v>70</v>
      </c>
      <c r="G26" s="95">
        <f t="shared" si="0"/>
        <v>5</v>
      </c>
      <c r="H26" s="87"/>
    </row>
    <row r="27" spans="2:8" ht="18" customHeight="1" x14ac:dyDescent="0.3">
      <c r="B27" s="85"/>
      <c r="C27" s="103" t="s">
        <v>846</v>
      </c>
      <c r="D27" s="100" t="s">
        <v>847</v>
      </c>
      <c r="E27" s="93">
        <v>68</v>
      </c>
      <c r="F27" s="94">
        <f>VLOOKUP($C27,'ฐานประกาศ Z'!$E:$AX,21,0)</f>
        <v>73</v>
      </c>
      <c r="G27" s="95">
        <f t="shared" si="0"/>
        <v>5</v>
      </c>
      <c r="H27" s="87"/>
    </row>
    <row r="28" spans="2:8" ht="18" customHeight="1" x14ac:dyDescent="0.3">
      <c r="C28" s="85" t="s">
        <v>277</v>
      </c>
      <c r="D28" s="100" t="s">
        <v>1510</v>
      </c>
      <c r="E28" s="93">
        <v>65</v>
      </c>
      <c r="F28" s="94">
        <f>VLOOKUP($C28,'ฐานประกาศ Z'!$E:$AX,21,0)</f>
        <v>65</v>
      </c>
      <c r="G28" s="95">
        <f t="shared" si="0"/>
        <v>0</v>
      </c>
      <c r="H28" s="87"/>
    </row>
    <row r="29" spans="2:8" ht="18" customHeight="1" x14ac:dyDescent="0.3">
      <c r="B29" s="88" t="s">
        <v>420</v>
      </c>
      <c r="C29" s="88" t="s">
        <v>418</v>
      </c>
      <c r="D29" s="100" t="s">
        <v>419</v>
      </c>
      <c r="E29" s="93">
        <v>70</v>
      </c>
      <c r="F29" s="94">
        <f>IF(VLOOKUP($C29,'ฐานประกาศ Z'!$E:$AX,21,0)=0,VLOOKUP($B29,'ฐานประกาศ Z'!$E:$AX,21,0),VLOOKUP($C29,'ฐานประกาศ Z'!$E:$AX,21,0))</f>
        <v>72</v>
      </c>
      <c r="G29" s="95">
        <f t="shared" si="0"/>
        <v>2</v>
      </c>
      <c r="H29" s="87"/>
    </row>
    <row r="30" spans="2:8" ht="18" customHeight="1" x14ac:dyDescent="0.3">
      <c r="B30" s="88" t="s">
        <v>428</v>
      </c>
      <c r="C30" s="88" t="s">
        <v>422</v>
      </c>
      <c r="D30" s="100" t="s">
        <v>424</v>
      </c>
      <c r="E30" s="93">
        <v>112</v>
      </c>
      <c r="F30" s="94">
        <f>IF(VLOOKUP($C30,'ฐานประกาศ Z'!$E:$AX,21,0)=0,VLOOKUP($B30,'ฐานประกาศ Z'!$E:$AX,21,0),VLOOKUP($C30,'ฐานประกาศ Z'!$E:$AX,21,0))</f>
        <v>94</v>
      </c>
      <c r="G30" s="95">
        <f t="shared" si="0"/>
        <v>-18</v>
      </c>
      <c r="H30" s="87"/>
    </row>
    <row r="31" spans="2:8" ht="18" customHeight="1" x14ac:dyDescent="0.3">
      <c r="B31" s="88" t="s">
        <v>436</v>
      </c>
      <c r="C31" s="88" t="s">
        <v>430</v>
      </c>
      <c r="D31" s="100" t="s">
        <v>432</v>
      </c>
      <c r="E31" s="93">
        <v>36</v>
      </c>
      <c r="F31" s="94">
        <f>IF(VLOOKUP($C31,'ฐานประกาศ Z'!$E:$AX,21,0)=0,VLOOKUP($B31,'ฐานประกาศ Z'!$E:$AX,21,0),VLOOKUP($C31,'ฐานประกาศ Z'!$E:$AX,21,0))</f>
        <v>27</v>
      </c>
      <c r="G31" s="95">
        <f t="shared" si="0"/>
        <v>-9</v>
      </c>
      <c r="H31" s="87"/>
    </row>
    <row r="32" spans="2:8" ht="18" customHeight="1" x14ac:dyDescent="0.3">
      <c r="B32" s="88" t="s">
        <v>450</v>
      </c>
      <c r="C32" s="88" t="s">
        <v>444</v>
      </c>
      <c r="D32" s="100" t="s">
        <v>446</v>
      </c>
      <c r="E32" s="93">
        <v>56</v>
      </c>
      <c r="F32" s="94">
        <f>IF(VLOOKUP($C32,'ฐานประกาศ Z'!$E:$AX,21,0)=0,VLOOKUP($B32,'ฐานประกาศ Z'!$E:$AX,21,0),VLOOKUP($C32,'ฐานประกาศ Z'!$E:$AX,21,0))</f>
        <v>56</v>
      </c>
      <c r="G32" s="95">
        <f t="shared" si="0"/>
        <v>0</v>
      </c>
      <c r="H32" s="87"/>
    </row>
    <row r="33" spans="2:8" ht="18" customHeight="1" x14ac:dyDescent="0.3">
      <c r="B33" s="88" t="s">
        <v>464</v>
      </c>
      <c r="C33" s="88" t="s">
        <v>456</v>
      </c>
      <c r="D33" s="100" t="s">
        <v>458</v>
      </c>
      <c r="E33" s="93">
        <v>159</v>
      </c>
      <c r="F33" s="94">
        <f>IF(VLOOKUP($C33,'ฐานประกาศ Z'!$E:$AX,21,0)=0,VLOOKUP($B33,'ฐานประกาศ Z'!$E:$AX,21,0),VLOOKUP($C33,'ฐานประกาศ Z'!$E:$AX,21,0))</f>
        <v>141</v>
      </c>
      <c r="G33" s="95">
        <f t="shared" si="0"/>
        <v>-18</v>
      </c>
      <c r="H33" s="87"/>
    </row>
    <row r="34" spans="2:8" ht="18" customHeight="1" x14ac:dyDescent="0.3">
      <c r="B34" s="88" t="s">
        <v>474</v>
      </c>
      <c r="C34" s="88" t="s">
        <v>468</v>
      </c>
      <c r="D34" s="100" t="s">
        <v>470</v>
      </c>
      <c r="E34" s="93">
        <v>112</v>
      </c>
      <c r="F34" s="94">
        <f>IF(VLOOKUP($C34,'ฐานประกาศ Z'!$E:$AX,21,0)=0,VLOOKUP($B34,'ฐานประกาศ Z'!$E:$AX,21,0),VLOOKUP($C34,'ฐานประกาศ Z'!$E:$AX,21,0))</f>
        <v>90</v>
      </c>
      <c r="G34" s="95">
        <f t="shared" si="0"/>
        <v>-22</v>
      </c>
      <c r="H34" s="87"/>
    </row>
    <row r="35" spans="2:8" ht="18" customHeight="1" x14ac:dyDescent="0.3">
      <c r="C35" s="85" t="s">
        <v>478</v>
      </c>
      <c r="D35" s="100" t="s">
        <v>480</v>
      </c>
      <c r="E35" s="93">
        <v>131</v>
      </c>
      <c r="F35" s="94">
        <f>VLOOKUP($C35,'ฐานประกาศ Z'!$E:$AX,21,0)</f>
        <v>145</v>
      </c>
      <c r="G35" s="95">
        <f t="shared" si="0"/>
        <v>14</v>
      </c>
      <c r="H35" s="87"/>
    </row>
    <row r="36" spans="2:8" ht="18" customHeight="1" x14ac:dyDescent="0.3">
      <c r="C36" s="85" t="s">
        <v>484</v>
      </c>
      <c r="D36" s="100" t="s">
        <v>486</v>
      </c>
      <c r="E36" s="93">
        <v>103</v>
      </c>
      <c r="F36" s="94">
        <f>VLOOKUP($C36,'ฐานประกาศ Z'!$E:$AX,21,0)</f>
        <v>112</v>
      </c>
      <c r="G36" s="95">
        <f t="shared" si="0"/>
        <v>9</v>
      </c>
      <c r="H36" s="87"/>
    </row>
    <row r="37" spans="2:8" ht="18" customHeight="1" x14ac:dyDescent="0.3">
      <c r="B37" s="88" t="s">
        <v>504</v>
      </c>
      <c r="C37" s="88" t="s">
        <v>496</v>
      </c>
      <c r="D37" s="100" t="s">
        <v>498</v>
      </c>
      <c r="E37" s="93">
        <v>16</v>
      </c>
      <c r="F37" s="94">
        <f>IF(VLOOKUP($C37,'ฐานประกาศ Z'!$E:$AX,21,0)=0,VLOOKUP($B37,'ฐานประกาศ Z'!$E:$AX,21,0),VLOOKUP($C37,'ฐานประกาศ Z'!$E:$AX,21,0))</f>
        <v>21</v>
      </c>
      <c r="G37" s="95">
        <f t="shared" si="0"/>
        <v>5</v>
      </c>
      <c r="H37" s="87"/>
    </row>
    <row r="38" spans="2:8" ht="18" customHeight="1" x14ac:dyDescent="0.3">
      <c r="B38" s="88" t="s">
        <v>511</v>
      </c>
      <c r="C38" s="88" t="s">
        <v>506</v>
      </c>
      <c r="D38" s="100" t="s">
        <v>508</v>
      </c>
      <c r="E38" s="93">
        <v>56</v>
      </c>
      <c r="F38" s="94">
        <f>IF(VLOOKUP($C38,'ฐานประกาศ Z'!$E:$AX,21,0)=0,VLOOKUP($B38,'ฐานประกาศ Z'!$E:$AX,21,0),VLOOKUP($C38,'ฐานประกาศ Z'!$E:$AX,21,0))</f>
        <v>41</v>
      </c>
      <c r="G38" s="95">
        <f t="shared" si="0"/>
        <v>-15</v>
      </c>
      <c r="H38" s="87"/>
    </row>
    <row r="39" spans="2:8" ht="18" customHeight="1" x14ac:dyDescent="0.3">
      <c r="C39" s="85" t="s">
        <v>516</v>
      </c>
      <c r="D39" s="100" t="s">
        <v>518</v>
      </c>
      <c r="E39" s="93">
        <v>65</v>
      </c>
      <c r="F39" s="94">
        <f>VLOOKUP($C39,'ฐานประกาศ Z'!$E:$AX,21,0)</f>
        <v>71</v>
      </c>
      <c r="G39" s="95">
        <f t="shared" si="0"/>
        <v>6</v>
      </c>
      <c r="H39" s="87"/>
    </row>
    <row r="40" spans="2:8" ht="18" customHeight="1" x14ac:dyDescent="0.3">
      <c r="C40" s="85" t="s">
        <v>374</v>
      </c>
      <c r="D40" s="100" t="s">
        <v>1511</v>
      </c>
      <c r="E40" s="93">
        <v>70</v>
      </c>
      <c r="F40" s="94">
        <f>VLOOKUP($C40,'ฐานประกาศ Z'!$E:$AX,21,0)</f>
        <v>75</v>
      </c>
      <c r="G40" s="95">
        <f t="shared" si="0"/>
        <v>5</v>
      </c>
      <c r="H40" s="87"/>
    </row>
    <row r="41" spans="2:8" ht="18" customHeight="1" x14ac:dyDescent="0.3">
      <c r="C41" s="85" t="s">
        <v>376</v>
      </c>
      <c r="D41" s="100" t="s">
        <v>1512</v>
      </c>
      <c r="E41" s="93">
        <v>65</v>
      </c>
      <c r="F41" s="94">
        <f>VLOOKUP($C41,'ฐานประกาศ Z'!$E:$AX,21,0)</f>
        <v>72</v>
      </c>
      <c r="G41" s="95">
        <f t="shared" si="0"/>
        <v>7</v>
      </c>
      <c r="H41" s="87"/>
    </row>
    <row r="42" spans="2:8" ht="18" customHeight="1" x14ac:dyDescent="0.3">
      <c r="C42" s="85" t="s">
        <v>385</v>
      </c>
      <c r="D42" s="100" t="s">
        <v>1513</v>
      </c>
      <c r="E42" s="93">
        <v>75</v>
      </c>
      <c r="F42" s="94">
        <f>VLOOKUP($C42,'ฐานประกาศ Z'!$E:$AX,21,0)</f>
        <v>78</v>
      </c>
      <c r="G42" s="95">
        <f t="shared" si="0"/>
        <v>3</v>
      </c>
      <c r="H42" s="87"/>
    </row>
    <row r="43" spans="2:8" ht="18" customHeight="1" x14ac:dyDescent="0.3">
      <c r="C43" s="85" t="s">
        <v>364</v>
      </c>
      <c r="D43" s="100" t="s">
        <v>855</v>
      </c>
      <c r="E43" s="93">
        <v>47</v>
      </c>
      <c r="F43" s="94">
        <f>VLOOKUP($C43,'ฐานประกาศ Z'!$E:$AX,21,0)</f>
        <v>52</v>
      </c>
      <c r="G43" s="95">
        <f t="shared" si="0"/>
        <v>5</v>
      </c>
      <c r="H43" s="87"/>
    </row>
    <row r="44" spans="2:8" ht="18" customHeight="1" x14ac:dyDescent="0.3">
      <c r="C44" s="85" t="s">
        <v>383</v>
      </c>
      <c r="D44" s="100" t="s">
        <v>1514</v>
      </c>
      <c r="E44" s="93">
        <v>51</v>
      </c>
      <c r="F44" s="94">
        <f>VLOOKUP($C44,'ฐานประกาศ Z'!$E:$AX,21,0)</f>
        <v>57</v>
      </c>
      <c r="G44" s="95">
        <f t="shared" si="0"/>
        <v>6</v>
      </c>
      <c r="H44" s="87"/>
    </row>
    <row r="45" spans="2:8" ht="18" customHeight="1" x14ac:dyDescent="0.3">
      <c r="C45" s="85" t="s">
        <v>336</v>
      </c>
      <c r="D45" s="100" t="s">
        <v>1515</v>
      </c>
      <c r="E45" s="93">
        <v>56</v>
      </c>
      <c r="F45" s="94">
        <f>VLOOKUP($C45,'ฐานประกาศ Z'!$E:$AX,21,0)</f>
        <v>65</v>
      </c>
      <c r="G45" s="95">
        <f t="shared" si="0"/>
        <v>9</v>
      </c>
      <c r="H45" s="87"/>
    </row>
    <row r="46" spans="2:8" ht="18" customHeight="1" x14ac:dyDescent="0.3">
      <c r="C46" s="85" t="s">
        <v>242</v>
      </c>
      <c r="D46" s="100" t="s">
        <v>1034</v>
      </c>
      <c r="E46" s="93">
        <v>75</v>
      </c>
      <c r="F46" s="94">
        <f>VLOOKUP($C46,'ฐานประกาศ Z'!$E:$AX,21,0)</f>
        <v>75</v>
      </c>
      <c r="G46" s="95">
        <f t="shared" si="0"/>
        <v>0</v>
      </c>
      <c r="H46" s="87"/>
    </row>
    <row r="47" spans="2:8" ht="18" customHeight="1" x14ac:dyDescent="0.3">
      <c r="C47" s="85" t="s">
        <v>402</v>
      </c>
      <c r="D47" s="100" t="s">
        <v>1516</v>
      </c>
      <c r="E47" s="93">
        <v>67</v>
      </c>
      <c r="F47" s="94">
        <f>VLOOKUP($C47,'ฐานประกาศ Z'!$E:$AX,21,0)</f>
        <v>70</v>
      </c>
      <c r="G47" s="95">
        <f t="shared" si="0"/>
        <v>3</v>
      </c>
      <c r="H47" s="87"/>
    </row>
    <row r="48" spans="2:8" ht="18" customHeight="1" x14ac:dyDescent="0.3">
      <c r="B48" s="88" t="s">
        <v>399</v>
      </c>
      <c r="C48" s="88" t="s">
        <v>409</v>
      </c>
      <c r="D48" s="100" t="s">
        <v>410</v>
      </c>
      <c r="E48" s="93">
        <v>0</v>
      </c>
      <c r="F48" s="94">
        <f>IF(VLOOKUP($C48,'ฐานประกาศ Z'!$E:$AX,21,0)=0,VLOOKUP($B48,'ฐานประกาศ Z'!$E:$AX,21,0),VLOOKUP($C48,'ฐานประกาศ Z'!$E:$AX,21,0))</f>
        <v>0</v>
      </c>
      <c r="G48" s="95">
        <f t="shared" si="0"/>
        <v>0</v>
      </c>
      <c r="H48" s="87"/>
    </row>
    <row r="49" spans="2:8" ht="18" customHeight="1" x14ac:dyDescent="0.3">
      <c r="B49" s="88" t="s">
        <v>552</v>
      </c>
      <c r="C49" s="88" t="s">
        <v>549</v>
      </c>
      <c r="D49" s="100" t="s">
        <v>551</v>
      </c>
      <c r="E49" s="93">
        <v>0</v>
      </c>
      <c r="F49" s="94">
        <f>IF(VLOOKUP($C49,'ฐานประกาศ Z'!$E:$AX,21,0)=0,VLOOKUP($B49,'ฐานประกาศ Z'!$E:$AX,21,0),VLOOKUP($C49,'ฐานประกาศ Z'!$E:$AX,21,0))</f>
        <v>0</v>
      </c>
      <c r="G49" s="95">
        <f t="shared" si="0"/>
        <v>0</v>
      </c>
      <c r="H49" s="87"/>
    </row>
    <row r="50" spans="2:8" ht="18" customHeight="1" x14ac:dyDescent="0.3">
      <c r="B50" s="88" t="s">
        <v>1428</v>
      </c>
      <c r="C50" s="88" t="s">
        <v>982</v>
      </c>
      <c r="D50" s="100" t="s">
        <v>983</v>
      </c>
      <c r="E50" s="93">
        <v>51</v>
      </c>
      <c r="F50" s="94">
        <f>IF(VLOOKUP($C50,'ฐานประกาศ Z'!$E:$AX,21,0)=0,VLOOKUP($B50,'ฐานประกาศ Z'!$E:$AX,21,0),VLOOKUP($C50,'ฐานประกาศ Z'!$E:$AX,21,0))</f>
        <v>59</v>
      </c>
      <c r="G50" s="95">
        <f t="shared" si="0"/>
        <v>8</v>
      </c>
      <c r="H50" s="87"/>
    </row>
    <row r="51" spans="2:8" ht="18" customHeight="1" x14ac:dyDescent="0.3">
      <c r="C51" s="85" t="s">
        <v>884</v>
      </c>
      <c r="D51" s="100" t="s">
        <v>885</v>
      </c>
      <c r="E51" s="93">
        <v>36</v>
      </c>
      <c r="F51" s="94">
        <f>VLOOKUP($C51,'ฐานประกาศ Z'!$E:$AX,21,0)</f>
        <v>54</v>
      </c>
      <c r="G51" s="95">
        <f t="shared" si="0"/>
        <v>18</v>
      </c>
      <c r="H51" s="87"/>
    </row>
    <row r="52" spans="2:8" ht="18" customHeight="1" x14ac:dyDescent="0.3">
      <c r="B52" s="88" t="s">
        <v>390</v>
      </c>
      <c r="C52" s="88" t="s">
        <v>411</v>
      </c>
      <c r="D52" s="100" t="s">
        <v>1517</v>
      </c>
      <c r="E52" s="93">
        <v>51</v>
      </c>
      <c r="F52" s="94">
        <f>IF(VLOOKUP($C52,'ฐานประกาศ Z'!$E:$AX,21,0)=0,VLOOKUP($B52,'ฐานประกาศ Z'!$E:$AX,21,0),VLOOKUP($C52,'ฐานประกาศ Z'!$E:$AX,21,0))</f>
        <v>65</v>
      </c>
      <c r="G52" s="95">
        <f t="shared" si="0"/>
        <v>14</v>
      </c>
      <c r="H52" s="87"/>
    </row>
    <row r="53" spans="2:8" ht="18" customHeight="1" x14ac:dyDescent="0.3">
      <c r="C53" s="85" t="s">
        <v>358</v>
      </c>
      <c r="D53" s="100" t="s">
        <v>548</v>
      </c>
      <c r="E53" s="93">
        <v>36</v>
      </c>
      <c r="F53" s="94">
        <f>VLOOKUP($C53,'ฐานประกาศ Z'!$E:$AX,21,0)</f>
        <v>55</v>
      </c>
      <c r="G53" s="95">
        <f t="shared" si="0"/>
        <v>19</v>
      </c>
      <c r="H53" s="87"/>
    </row>
    <row r="54" spans="2:8" ht="18" customHeight="1" x14ac:dyDescent="0.3">
      <c r="B54" s="88" t="s">
        <v>323</v>
      </c>
      <c r="C54" s="88" t="s">
        <v>319</v>
      </c>
      <c r="D54" s="100" t="s">
        <v>320</v>
      </c>
      <c r="E54" s="93">
        <v>70</v>
      </c>
      <c r="F54" s="94">
        <f>IF(VLOOKUP($C54,'ฐานประกาศ Z'!$E:$AX,21,0)=0,VLOOKUP($B54,'ฐานประกาศ Z'!$E:$AX,21,0),VLOOKUP($C54,'ฐานประกาศ Z'!$E:$AX,21,0))</f>
        <v>65</v>
      </c>
      <c r="G54" s="95">
        <f t="shared" si="0"/>
        <v>-5</v>
      </c>
      <c r="H54" s="87"/>
    </row>
    <row r="55" spans="2:8" ht="18" customHeight="1" x14ac:dyDescent="0.3">
      <c r="C55" s="85" t="s">
        <v>298</v>
      </c>
      <c r="D55" s="100" t="s">
        <v>300</v>
      </c>
      <c r="E55" s="93">
        <v>141</v>
      </c>
      <c r="F55" s="94">
        <f>VLOOKUP($C55,'ฐานประกาศ Z'!$E:$AX,21,0)</f>
        <v>152</v>
      </c>
      <c r="G55" s="95">
        <f t="shared" si="0"/>
        <v>11</v>
      </c>
      <c r="H55" s="87"/>
    </row>
    <row r="56" spans="2:8" ht="18" customHeight="1" thickBot="1" x14ac:dyDescent="0.35">
      <c r="C56" s="85" t="s">
        <v>305</v>
      </c>
      <c r="D56" s="101" t="s">
        <v>307</v>
      </c>
      <c r="E56" s="96">
        <v>89</v>
      </c>
      <c r="F56" s="97">
        <f>VLOOKUP($C56,'ฐานประกาศ Z'!$E:$AX,21,0)</f>
        <v>85</v>
      </c>
      <c r="G56" s="98">
        <f t="shared" si="0"/>
        <v>-4</v>
      </c>
      <c r="H56" s="89"/>
    </row>
    <row r="57" spans="2:8" ht="9.75" customHeight="1" x14ac:dyDescent="0.3"/>
    <row r="58" spans="2:8" ht="21" customHeight="1" x14ac:dyDescent="0.3">
      <c r="D58" s="102" t="s">
        <v>1526</v>
      </c>
    </row>
    <row r="59" spans="2:8" ht="21" customHeight="1" x14ac:dyDescent="0.3">
      <c r="D59" s="102" t="s">
        <v>1527</v>
      </c>
    </row>
  </sheetData>
  <mergeCells count="6">
    <mergeCell ref="D2:H2"/>
    <mergeCell ref="D3:H3"/>
    <mergeCell ref="D4:H4"/>
    <mergeCell ref="D6:D7"/>
    <mergeCell ref="E6:G6"/>
    <mergeCell ref="H6:H7"/>
  </mergeCells>
  <pageMargins left="0.7" right="0.7" top="0.75" bottom="0.75" header="0.3" footer="0.3"/>
  <customProperties>
    <customPr name="_pios_id" r:id="rId1"/>
    <customPr name="EpmWorksheetKeyString_GUID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H59"/>
  <sheetViews>
    <sheetView showGridLines="0" showZeros="0" zoomScale="80" zoomScaleNormal="80" workbookViewId="0">
      <pane ySplit="7" topLeftCell="A8" activePane="bottomLeft" state="frozen"/>
      <selection activeCell="D4" sqref="D4:H4"/>
      <selection pane="bottomLeft" activeCell="D4" sqref="D4:H4"/>
    </sheetView>
  </sheetViews>
  <sheetFormatPr defaultColWidth="9" defaultRowHeight="14" x14ac:dyDescent="0.3"/>
  <cols>
    <col min="1" max="1" width="3.83203125" style="84" customWidth="1"/>
    <col min="2" max="3" width="11.25" style="84" hidden="1" customWidth="1"/>
    <col min="4" max="4" width="39.83203125" style="84" customWidth="1"/>
    <col min="5" max="7" width="16" style="84" customWidth="1"/>
    <col min="8" max="8" width="39" style="84" customWidth="1"/>
    <col min="9" max="16384" width="9" style="84"/>
  </cols>
  <sheetData>
    <row r="1" spans="3:8" ht="4.5" customHeight="1" x14ac:dyDescent="0.3"/>
    <row r="2" spans="3:8" ht="27" customHeight="1" x14ac:dyDescent="0.3">
      <c r="D2" s="116" t="s">
        <v>1549</v>
      </c>
      <c r="E2" s="116"/>
      <c r="F2" s="116"/>
      <c r="G2" s="116"/>
      <c r="H2" s="116"/>
    </row>
    <row r="3" spans="3:8" ht="27" customHeight="1" x14ac:dyDescent="0.3">
      <c r="D3" s="116" t="s">
        <v>1550</v>
      </c>
      <c r="E3" s="116"/>
      <c r="F3" s="116"/>
      <c r="G3" s="116"/>
      <c r="H3" s="116"/>
    </row>
    <row r="4" spans="3:8" ht="27" customHeight="1" x14ac:dyDescent="0.3">
      <c r="D4" s="116" t="s">
        <v>1943</v>
      </c>
      <c r="E4" s="116"/>
      <c r="F4" s="116"/>
      <c r="G4" s="116"/>
      <c r="H4" s="116"/>
    </row>
    <row r="5" spans="3:8" ht="7.5" customHeight="1" thickBot="1" x14ac:dyDescent="0.35"/>
    <row r="6" spans="3:8" ht="25.5" customHeight="1" x14ac:dyDescent="0.3">
      <c r="D6" s="117" t="s">
        <v>1493</v>
      </c>
      <c r="E6" s="119" t="s">
        <v>1521</v>
      </c>
      <c r="F6" s="120"/>
      <c r="G6" s="121"/>
      <c r="H6" s="122" t="s">
        <v>30</v>
      </c>
    </row>
    <row r="7" spans="3:8" ht="22.5" customHeight="1" thickBot="1" x14ac:dyDescent="0.35">
      <c r="D7" s="118"/>
      <c r="E7" s="81" t="s">
        <v>1494</v>
      </c>
      <c r="F7" s="82" t="s">
        <v>1495</v>
      </c>
      <c r="G7" s="83" t="s">
        <v>1496</v>
      </c>
      <c r="H7" s="123"/>
    </row>
    <row r="8" spans="3:8" ht="18" customHeight="1" x14ac:dyDescent="0.3">
      <c r="C8" s="85" t="s">
        <v>60</v>
      </c>
      <c r="D8" s="99" t="s">
        <v>1497</v>
      </c>
      <c r="E8" s="90">
        <v>164</v>
      </c>
      <c r="F8" s="91">
        <f>VLOOKUP($C8,'ฐานประกาศ Z'!$E:$AX,25,0)</f>
        <v>161</v>
      </c>
      <c r="G8" s="92">
        <f>F8-E8</f>
        <v>-3</v>
      </c>
      <c r="H8" s="86"/>
    </row>
    <row r="9" spans="3:8" ht="18" customHeight="1" x14ac:dyDescent="0.3">
      <c r="C9" s="85" t="s">
        <v>106</v>
      </c>
      <c r="D9" s="100" t="s">
        <v>1498</v>
      </c>
      <c r="E9" s="93">
        <v>159</v>
      </c>
      <c r="F9" s="94">
        <f>VLOOKUP($C9,'ฐานประกาศ Z'!$E:$AX,25,0)</f>
        <v>156</v>
      </c>
      <c r="G9" s="95">
        <f t="shared" ref="G9:G56" si="0">F9-E9</f>
        <v>-3</v>
      </c>
      <c r="H9" s="87"/>
    </row>
    <row r="10" spans="3:8" ht="18" customHeight="1" x14ac:dyDescent="0.3">
      <c r="C10" s="85" t="s">
        <v>138</v>
      </c>
      <c r="D10" s="100" t="s">
        <v>1499</v>
      </c>
      <c r="E10" s="93">
        <v>230</v>
      </c>
      <c r="F10" s="94">
        <f>VLOOKUP($C10,'ฐานประกาศ Z'!$E:$AX,25,0)</f>
        <v>202</v>
      </c>
      <c r="G10" s="95">
        <f t="shared" si="0"/>
        <v>-28</v>
      </c>
      <c r="H10" s="87"/>
    </row>
    <row r="11" spans="3:8" ht="18" customHeight="1" x14ac:dyDescent="0.3">
      <c r="C11" s="85" t="s">
        <v>116</v>
      </c>
      <c r="D11" s="100" t="s">
        <v>829</v>
      </c>
      <c r="E11" s="93">
        <v>164</v>
      </c>
      <c r="F11" s="94">
        <f>VLOOKUP($C11,'ฐานประกาศ Z'!$E:$AX,25,0)</f>
        <v>161</v>
      </c>
      <c r="G11" s="95">
        <f t="shared" si="0"/>
        <v>-3</v>
      </c>
      <c r="H11" s="87"/>
    </row>
    <row r="12" spans="3:8" ht="18" customHeight="1" x14ac:dyDescent="0.3">
      <c r="C12" s="85" t="s">
        <v>147</v>
      </c>
      <c r="D12" s="100" t="s">
        <v>1500</v>
      </c>
      <c r="E12" s="93">
        <v>164</v>
      </c>
      <c r="F12" s="94">
        <f>VLOOKUP($C12,'ฐานประกาศ Z'!$E:$AX,25,0)</f>
        <v>161</v>
      </c>
      <c r="G12" s="95">
        <f t="shared" si="0"/>
        <v>-3</v>
      </c>
      <c r="H12" s="87"/>
    </row>
    <row r="13" spans="3:8" ht="18" customHeight="1" x14ac:dyDescent="0.3">
      <c r="C13" s="85" t="s">
        <v>73</v>
      </c>
      <c r="D13" s="100" t="s">
        <v>1501</v>
      </c>
      <c r="E13" s="93">
        <v>188</v>
      </c>
      <c r="F13" s="94">
        <f>VLOOKUP($C13,'ฐานประกาศ Z'!$E:$AX,25,0)</f>
        <v>176</v>
      </c>
      <c r="G13" s="95">
        <f t="shared" si="0"/>
        <v>-12</v>
      </c>
      <c r="H13" s="87"/>
    </row>
    <row r="14" spans="3:8" ht="18" customHeight="1" x14ac:dyDescent="0.3">
      <c r="C14" s="85" t="s">
        <v>159</v>
      </c>
      <c r="D14" s="100" t="s">
        <v>1502</v>
      </c>
      <c r="E14" s="93">
        <v>155</v>
      </c>
      <c r="F14" s="94">
        <f>VLOOKUP($C14,'ฐานประกาศ Z'!$E:$AX,25,0)</f>
        <v>157</v>
      </c>
      <c r="G14" s="95">
        <f t="shared" si="0"/>
        <v>2</v>
      </c>
      <c r="H14" s="87"/>
    </row>
    <row r="15" spans="3:8" ht="18" customHeight="1" x14ac:dyDescent="0.3">
      <c r="C15" s="85" t="s">
        <v>187</v>
      </c>
      <c r="D15" s="100" t="s">
        <v>1503</v>
      </c>
      <c r="E15" s="93">
        <v>235</v>
      </c>
      <c r="F15" s="94">
        <f>VLOOKUP($C15,'ฐานประกาศ Z'!$E:$AX,25,0)</f>
        <v>235</v>
      </c>
      <c r="G15" s="95">
        <f t="shared" si="0"/>
        <v>0</v>
      </c>
      <c r="H15" s="87"/>
    </row>
    <row r="16" spans="3:8" ht="18" customHeight="1" x14ac:dyDescent="0.3">
      <c r="C16" s="85" t="s">
        <v>192</v>
      </c>
      <c r="D16" s="100" t="s">
        <v>1504</v>
      </c>
      <c r="E16" s="93">
        <v>131</v>
      </c>
      <c r="F16" s="94">
        <f>VLOOKUP($C16,'ฐานประกาศ Z'!$E:$AX,25,0)</f>
        <v>145</v>
      </c>
      <c r="G16" s="95">
        <f t="shared" si="0"/>
        <v>14</v>
      </c>
      <c r="H16" s="87"/>
    </row>
    <row r="17" spans="2:8" ht="18" customHeight="1" x14ac:dyDescent="0.3">
      <c r="C17" s="85" t="s">
        <v>233</v>
      </c>
      <c r="D17" s="100" t="s">
        <v>1505</v>
      </c>
      <c r="E17" s="93">
        <v>164</v>
      </c>
      <c r="F17" s="94">
        <f>VLOOKUP($C17,'ฐานประกาศ Z'!$E:$AX,25,0)</f>
        <v>159</v>
      </c>
      <c r="G17" s="95">
        <f t="shared" si="0"/>
        <v>-5</v>
      </c>
      <c r="H17" s="87"/>
    </row>
    <row r="18" spans="2:8" ht="18" customHeight="1" x14ac:dyDescent="0.3">
      <c r="C18" s="85" t="s">
        <v>222</v>
      </c>
      <c r="D18" s="100" t="s">
        <v>845</v>
      </c>
      <c r="E18" s="93">
        <v>61</v>
      </c>
      <c r="F18" s="94">
        <f>VLOOKUP($C18,'ฐานประกาศ Z'!$E:$AX,25,0)</f>
        <v>58</v>
      </c>
      <c r="G18" s="95">
        <f t="shared" si="0"/>
        <v>-3</v>
      </c>
      <c r="H18" s="87"/>
    </row>
    <row r="19" spans="2:8" ht="18" customHeight="1" x14ac:dyDescent="0.3">
      <c r="C19" s="85" t="s">
        <v>218</v>
      </c>
      <c r="D19" s="100" t="s">
        <v>1506</v>
      </c>
      <c r="E19" s="93">
        <v>12</v>
      </c>
      <c r="F19" s="94">
        <f>VLOOKUP($C19,'ฐานประกาศ Z'!$E:$AX,25,0)</f>
        <v>16</v>
      </c>
      <c r="G19" s="95">
        <f t="shared" si="0"/>
        <v>4</v>
      </c>
      <c r="H19" s="87"/>
    </row>
    <row r="20" spans="2:8" ht="18" customHeight="1" x14ac:dyDescent="0.3">
      <c r="C20" s="85" t="s">
        <v>207</v>
      </c>
      <c r="D20" s="100" t="s">
        <v>843</v>
      </c>
      <c r="E20" s="93">
        <v>1</v>
      </c>
      <c r="F20" s="94">
        <f>VLOOKUP($C20,'ฐานประกาศ Z'!$E:$AX,25,0)</f>
        <v>7</v>
      </c>
      <c r="G20" s="95">
        <f t="shared" si="0"/>
        <v>6</v>
      </c>
      <c r="H20" s="87"/>
    </row>
    <row r="21" spans="2:8" ht="18" customHeight="1" x14ac:dyDescent="0.3">
      <c r="C21" s="85" t="s">
        <v>228</v>
      </c>
      <c r="D21" s="100" t="s">
        <v>1507</v>
      </c>
      <c r="E21" s="93">
        <v>67</v>
      </c>
      <c r="F21" s="94">
        <f>VLOOKUP($C21,'ฐานประกาศ Z'!$E:$AX,25,0)</f>
        <v>0</v>
      </c>
      <c r="G21" s="95">
        <f t="shared" si="0"/>
        <v>-67</v>
      </c>
      <c r="H21" s="87"/>
    </row>
    <row r="22" spans="2:8" ht="18" customHeight="1" x14ac:dyDescent="0.3">
      <c r="C22" s="85" t="s">
        <v>245</v>
      </c>
      <c r="D22" s="100" t="s">
        <v>1508</v>
      </c>
      <c r="E22" s="93">
        <v>82</v>
      </c>
      <c r="F22" s="94">
        <f>VLOOKUP($C22,'ฐานประกาศ Z'!$E:$AX,25,0)</f>
        <v>84</v>
      </c>
      <c r="G22" s="95">
        <f t="shared" si="0"/>
        <v>2</v>
      </c>
      <c r="H22" s="87"/>
    </row>
    <row r="23" spans="2:8" ht="18" customHeight="1" x14ac:dyDescent="0.3">
      <c r="C23" s="85" t="s">
        <v>251</v>
      </c>
      <c r="D23" s="100" t="s">
        <v>250</v>
      </c>
      <c r="E23" s="93">
        <v>85</v>
      </c>
      <c r="F23" s="94">
        <f>VLOOKUP($C23,'ฐานประกาศ Z'!$E:$AX,25,0)</f>
        <v>87</v>
      </c>
      <c r="G23" s="95">
        <f t="shared" si="0"/>
        <v>2</v>
      </c>
      <c r="H23" s="87"/>
    </row>
    <row r="24" spans="2:8" ht="18" customHeight="1" x14ac:dyDescent="0.3">
      <c r="C24" s="85" t="s">
        <v>259</v>
      </c>
      <c r="D24" s="100" t="s">
        <v>1509</v>
      </c>
      <c r="E24" s="93">
        <v>84</v>
      </c>
      <c r="F24" s="94">
        <f>VLOOKUP($C24,'ฐานประกาศ Z'!$E:$AX,25,0)</f>
        <v>94</v>
      </c>
      <c r="G24" s="95">
        <f t="shared" si="0"/>
        <v>10</v>
      </c>
      <c r="H24" s="87"/>
    </row>
    <row r="25" spans="2:8" ht="18" customHeight="1" x14ac:dyDescent="0.3">
      <c r="C25" s="85" t="s">
        <v>265</v>
      </c>
      <c r="D25" s="100" t="s">
        <v>264</v>
      </c>
      <c r="E25" s="93">
        <v>87</v>
      </c>
      <c r="F25" s="94">
        <f>VLOOKUP($C25,'ฐานประกาศ Z'!$E:$AX,25,0)</f>
        <v>97</v>
      </c>
      <c r="G25" s="95">
        <f t="shared" si="0"/>
        <v>10</v>
      </c>
      <c r="H25" s="87"/>
    </row>
    <row r="26" spans="2:8" ht="18" customHeight="1" x14ac:dyDescent="0.3">
      <c r="B26" s="88" t="s">
        <v>269</v>
      </c>
      <c r="C26" s="88" t="s">
        <v>273</v>
      </c>
      <c r="D26" s="100" t="s">
        <v>270</v>
      </c>
      <c r="E26" s="93">
        <v>65</v>
      </c>
      <c r="F26" s="94">
        <f>IF(VLOOKUP($C26,'ฐานประกาศ Z'!$E:$AX,25,0)=0,VLOOKUP($B26,'ฐานประกาศ Z'!$E:$AX,25,0),VLOOKUP($C26,'ฐานประกาศ Z'!$E:$AX,25,0))</f>
        <v>70</v>
      </c>
      <c r="G26" s="95">
        <f t="shared" si="0"/>
        <v>5</v>
      </c>
      <c r="H26" s="87"/>
    </row>
    <row r="27" spans="2:8" ht="18" customHeight="1" x14ac:dyDescent="0.3">
      <c r="B27" s="85"/>
      <c r="C27" s="103" t="s">
        <v>846</v>
      </c>
      <c r="D27" s="100" t="s">
        <v>847</v>
      </c>
      <c r="E27" s="93">
        <v>68</v>
      </c>
      <c r="F27" s="94">
        <f>VLOOKUP($C27,'ฐานประกาศ Z'!$E:$AX,25,0)</f>
        <v>73</v>
      </c>
      <c r="G27" s="95">
        <f t="shared" si="0"/>
        <v>5</v>
      </c>
      <c r="H27" s="87"/>
    </row>
    <row r="28" spans="2:8" ht="18" customHeight="1" x14ac:dyDescent="0.3">
      <c r="C28" s="85" t="s">
        <v>277</v>
      </c>
      <c r="D28" s="100" t="s">
        <v>1510</v>
      </c>
      <c r="E28" s="93">
        <v>65</v>
      </c>
      <c r="F28" s="94">
        <f>VLOOKUP($C28,'ฐานประกาศ Z'!$E:$AX,25,0)</f>
        <v>65</v>
      </c>
      <c r="G28" s="95">
        <f t="shared" si="0"/>
        <v>0</v>
      </c>
      <c r="H28" s="87"/>
    </row>
    <row r="29" spans="2:8" ht="18" customHeight="1" x14ac:dyDescent="0.3">
      <c r="B29" s="88" t="s">
        <v>420</v>
      </c>
      <c r="C29" s="88" t="s">
        <v>418</v>
      </c>
      <c r="D29" s="100" t="s">
        <v>419</v>
      </c>
      <c r="E29" s="93">
        <v>70</v>
      </c>
      <c r="F29" s="94">
        <f>IF(VLOOKUP($C29,'ฐานประกาศ Z'!$E:$AX,25,0)=0,VLOOKUP($B29,'ฐานประกาศ Z'!$E:$AX,25,0),VLOOKUP($C29,'ฐานประกาศ Z'!$E:$AX,25,0))</f>
        <v>72</v>
      </c>
      <c r="G29" s="95">
        <f t="shared" si="0"/>
        <v>2</v>
      </c>
      <c r="H29" s="87"/>
    </row>
    <row r="30" spans="2:8" ht="18" customHeight="1" x14ac:dyDescent="0.3">
      <c r="B30" s="88" t="s">
        <v>428</v>
      </c>
      <c r="C30" s="88" t="s">
        <v>422</v>
      </c>
      <c r="D30" s="100" t="s">
        <v>424</v>
      </c>
      <c r="E30" s="93">
        <v>95</v>
      </c>
      <c r="F30" s="94">
        <f>IF(VLOOKUP($C30,'ฐานประกาศ Z'!$E:$AX,25,0)=0,VLOOKUP($B30,'ฐานประกาศ Z'!$E:$AX,25,0),VLOOKUP($C30,'ฐานประกาศ Z'!$E:$AX,25,0))</f>
        <v>94</v>
      </c>
      <c r="G30" s="95">
        <f t="shared" si="0"/>
        <v>-1</v>
      </c>
      <c r="H30" s="87"/>
    </row>
    <row r="31" spans="2:8" ht="18" customHeight="1" x14ac:dyDescent="0.3">
      <c r="B31" s="88" t="s">
        <v>436</v>
      </c>
      <c r="C31" s="88" t="s">
        <v>430</v>
      </c>
      <c r="D31" s="100" t="s">
        <v>432</v>
      </c>
      <c r="E31" s="93">
        <v>36</v>
      </c>
      <c r="F31" s="94">
        <f>IF(VLOOKUP($C31,'ฐานประกาศ Z'!$E:$AX,25,0)=0,VLOOKUP($B31,'ฐานประกาศ Z'!$E:$AX,25,0),VLOOKUP($C31,'ฐานประกาศ Z'!$E:$AX,25,0))</f>
        <v>27</v>
      </c>
      <c r="G31" s="95">
        <f t="shared" si="0"/>
        <v>-9</v>
      </c>
      <c r="H31" s="87"/>
    </row>
    <row r="32" spans="2:8" ht="18" customHeight="1" x14ac:dyDescent="0.3">
      <c r="B32" s="88" t="s">
        <v>450</v>
      </c>
      <c r="C32" s="88" t="s">
        <v>444</v>
      </c>
      <c r="D32" s="100" t="s">
        <v>446</v>
      </c>
      <c r="E32" s="93">
        <v>46</v>
      </c>
      <c r="F32" s="94">
        <f>IF(VLOOKUP($C32,'ฐานประกาศ Z'!$E:$AX,25,0)=0,VLOOKUP($B32,'ฐานประกาศ Z'!$E:$AX,25,0),VLOOKUP($C32,'ฐานประกาศ Z'!$E:$AX,25,0))</f>
        <v>56</v>
      </c>
      <c r="G32" s="95">
        <f t="shared" si="0"/>
        <v>10</v>
      </c>
      <c r="H32" s="87"/>
    </row>
    <row r="33" spans="2:8" ht="18" customHeight="1" x14ac:dyDescent="0.3">
      <c r="B33" s="88" t="s">
        <v>464</v>
      </c>
      <c r="C33" s="88" t="s">
        <v>456</v>
      </c>
      <c r="D33" s="100" t="s">
        <v>458</v>
      </c>
      <c r="E33" s="93">
        <v>159</v>
      </c>
      <c r="F33" s="94">
        <f>IF(VLOOKUP($C33,'ฐานประกาศ Z'!$E:$AX,25,0)=0,VLOOKUP($B33,'ฐานประกาศ Z'!$E:$AX,25,0),VLOOKUP($C33,'ฐานประกาศ Z'!$E:$AX,25,0))</f>
        <v>141</v>
      </c>
      <c r="G33" s="95">
        <f t="shared" si="0"/>
        <v>-18</v>
      </c>
      <c r="H33" s="87"/>
    </row>
    <row r="34" spans="2:8" ht="18" customHeight="1" x14ac:dyDescent="0.3">
      <c r="B34" s="88" t="s">
        <v>474</v>
      </c>
      <c r="C34" s="88" t="s">
        <v>468</v>
      </c>
      <c r="D34" s="100" t="s">
        <v>470</v>
      </c>
      <c r="E34" s="93">
        <v>112</v>
      </c>
      <c r="F34" s="94">
        <f>IF(VLOOKUP($C34,'ฐานประกาศ Z'!$E:$AX,25,0)=0,VLOOKUP($B34,'ฐานประกาศ Z'!$E:$AX,25,0),VLOOKUP($C34,'ฐานประกาศ Z'!$E:$AX,25,0))</f>
        <v>90</v>
      </c>
      <c r="G34" s="95">
        <f t="shared" si="0"/>
        <v>-22</v>
      </c>
      <c r="H34" s="87"/>
    </row>
    <row r="35" spans="2:8" ht="18" customHeight="1" x14ac:dyDescent="0.3">
      <c r="C35" s="85" t="s">
        <v>478</v>
      </c>
      <c r="D35" s="100" t="s">
        <v>480</v>
      </c>
      <c r="E35" s="93">
        <v>135</v>
      </c>
      <c r="F35" s="94">
        <f>VLOOKUP($C35,'ฐานประกาศ Z'!$E:$AX,25,0)</f>
        <v>145</v>
      </c>
      <c r="G35" s="95">
        <f t="shared" si="0"/>
        <v>10</v>
      </c>
      <c r="H35" s="87"/>
    </row>
    <row r="36" spans="2:8" ht="18" customHeight="1" x14ac:dyDescent="0.3">
      <c r="C36" s="85" t="s">
        <v>484</v>
      </c>
      <c r="D36" s="100" t="s">
        <v>486</v>
      </c>
      <c r="E36" s="93">
        <v>103</v>
      </c>
      <c r="F36" s="94">
        <f>VLOOKUP($C36,'ฐานประกาศ Z'!$E:$AX,25,0)</f>
        <v>112</v>
      </c>
      <c r="G36" s="95">
        <f t="shared" si="0"/>
        <v>9</v>
      </c>
      <c r="H36" s="87"/>
    </row>
    <row r="37" spans="2:8" ht="18" customHeight="1" x14ac:dyDescent="0.3">
      <c r="B37" s="88" t="s">
        <v>504</v>
      </c>
      <c r="C37" s="88" t="s">
        <v>496</v>
      </c>
      <c r="D37" s="100" t="s">
        <v>498</v>
      </c>
      <c r="E37" s="93">
        <v>16</v>
      </c>
      <c r="F37" s="94">
        <f>IF(VLOOKUP($C37,'ฐานประกาศ Z'!$E:$AX,25,0)=0,VLOOKUP($B37,'ฐานประกาศ Z'!$E:$AX,25,0),VLOOKUP($C37,'ฐานประกาศ Z'!$E:$AX,25,0))</f>
        <v>21</v>
      </c>
      <c r="G37" s="95">
        <f t="shared" si="0"/>
        <v>5</v>
      </c>
      <c r="H37" s="87"/>
    </row>
    <row r="38" spans="2:8" ht="18" customHeight="1" x14ac:dyDescent="0.3">
      <c r="B38" s="88" t="s">
        <v>511</v>
      </c>
      <c r="C38" s="88" t="s">
        <v>506</v>
      </c>
      <c r="D38" s="100" t="s">
        <v>508</v>
      </c>
      <c r="E38" s="93">
        <v>36</v>
      </c>
      <c r="F38" s="94">
        <f>IF(VLOOKUP($C38,'ฐานประกาศ Z'!$E:$AX,25,0)=0,VLOOKUP($B38,'ฐานประกาศ Z'!$E:$AX,25,0),VLOOKUP($C38,'ฐานประกาศ Z'!$E:$AX,25,0))</f>
        <v>41</v>
      </c>
      <c r="G38" s="95">
        <f t="shared" si="0"/>
        <v>5</v>
      </c>
      <c r="H38" s="87"/>
    </row>
    <row r="39" spans="2:8" ht="18" customHeight="1" x14ac:dyDescent="0.3">
      <c r="C39" s="85" t="s">
        <v>516</v>
      </c>
      <c r="D39" s="100" t="s">
        <v>518</v>
      </c>
      <c r="E39" s="93">
        <v>56</v>
      </c>
      <c r="F39" s="94">
        <f>VLOOKUP($C39,'ฐานประกาศ Z'!$E:$AX,25,0)</f>
        <v>71</v>
      </c>
      <c r="G39" s="95">
        <f t="shared" si="0"/>
        <v>15</v>
      </c>
      <c r="H39" s="87"/>
    </row>
    <row r="40" spans="2:8" ht="18" customHeight="1" x14ac:dyDescent="0.3">
      <c r="C40" s="85" t="s">
        <v>374</v>
      </c>
      <c r="D40" s="100" t="s">
        <v>1511</v>
      </c>
      <c r="E40" s="93">
        <v>70</v>
      </c>
      <c r="F40" s="94">
        <f>VLOOKUP($C40,'ฐานประกาศ Z'!$E:$AX,25,0)</f>
        <v>75</v>
      </c>
      <c r="G40" s="95">
        <f t="shared" si="0"/>
        <v>5</v>
      </c>
      <c r="H40" s="87"/>
    </row>
    <row r="41" spans="2:8" ht="18" customHeight="1" x14ac:dyDescent="0.3">
      <c r="C41" s="85" t="s">
        <v>376</v>
      </c>
      <c r="D41" s="100" t="s">
        <v>1512</v>
      </c>
      <c r="E41" s="93">
        <v>70</v>
      </c>
      <c r="F41" s="94">
        <f>VLOOKUP($C41,'ฐานประกาศ Z'!$E:$AX,25,0)</f>
        <v>72</v>
      </c>
      <c r="G41" s="95">
        <f t="shared" si="0"/>
        <v>2</v>
      </c>
      <c r="H41" s="87"/>
    </row>
    <row r="42" spans="2:8" ht="18" customHeight="1" x14ac:dyDescent="0.3">
      <c r="C42" s="85" t="s">
        <v>385</v>
      </c>
      <c r="D42" s="100" t="s">
        <v>1513</v>
      </c>
      <c r="E42" s="93">
        <v>75</v>
      </c>
      <c r="F42" s="94">
        <f>VLOOKUP($C42,'ฐานประกาศ Z'!$E:$AX,25,0)</f>
        <v>78</v>
      </c>
      <c r="G42" s="95">
        <f t="shared" si="0"/>
        <v>3</v>
      </c>
      <c r="H42" s="87"/>
    </row>
    <row r="43" spans="2:8" ht="18" customHeight="1" x14ac:dyDescent="0.3">
      <c r="C43" s="85" t="s">
        <v>364</v>
      </c>
      <c r="D43" s="100" t="s">
        <v>855</v>
      </c>
      <c r="E43" s="93">
        <v>47</v>
      </c>
      <c r="F43" s="94">
        <f>VLOOKUP($C43,'ฐานประกาศ Z'!$E:$AX,25,0)</f>
        <v>52</v>
      </c>
      <c r="G43" s="95">
        <f t="shared" si="0"/>
        <v>5</v>
      </c>
      <c r="H43" s="87"/>
    </row>
    <row r="44" spans="2:8" ht="18" customHeight="1" x14ac:dyDescent="0.3">
      <c r="C44" s="85" t="s">
        <v>383</v>
      </c>
      <c r="D44" s="100" t="s">
        <v>1514</v>
      </c>
      <c r="E44" s="93">
        <v>52</v>
      </c>
      <c r="F44" s="94">
        <f>VLOOKUP($C44,'ฐานประกาศ Z'!$E:$AX,25,0)</f>
        <v>57</v>
      </c>
      <c r="G44" s="95">
        <f t="shared" si="0"/>
        <v>5</v>
      </c>
      <c r="H44" s="87"/>
    </row>
    <row r="45" spans="2:8" ht="18" customHeight="1" x14ac:dyDescent="0.3">
      <c r="C45" s="85" t="s">
        <v>336</v>
      </c>
      <c r="D45" s="100" t="s">
        <v>1515</v>
      </c>
      <c r="E45" s="93">
        <v>56</v>
      </c>
      <c r="F45" s="94">
        <f>VLOOKUP($C45,'ฐานประกาศ Z'!$E:$AX,25,0)</f>
        <v>65</v>
      </c>
      <c r="G45" s="95">
        <f t="shared" si="0"/>
        <v>9</v>
      </c>
      <c r="H45" s="87"/>
    </row>
    <row r="46" spans="2:8" ht="18" customHeight="1" x14ac:dyDescent="0.3">
      <c r="C46" s="85" t="s">
        <v>242</v>
      </c>
      <c r="D46" s="100" t="s">
        <v>1034</v>
      </c>
      <c r="E46" s="93">
        <v>70</v>
      </c>
      <c r="F46" s="94">
        <f>VLOOKUP($C46,'ฐานประกาศ Z'!$E:$AX,25,0)</f>
        <v>75</v>
      </c>
      <c r="G46" s="95">
        <f t="shared" si="0"/>
        <v>5</v>
      </c>
      <c r="H46" s="87"/>
    </row>
    <row r="47" spans="2:8" ht="18" customHeight="1" x14ac:dyDescent="0.3">
      <c r="C47" s="85" t="s">
        <v>402</v>
      </c>
      <c r="D47" s="100" t="s">
        <v>1516</v>
      </c>
      <c r="E47" s="93">
        <v>67</v>
      </c>
      <c r="F47" s="94">
        <f>VLOOKUP($C47,'ฐานประกาศ Z'!$E:$AX,25,0)</f>
        <v>70</v>
      </c>
      <c r="G47" s="95">
        <f t="shared" si="0"/>
        <v>3</v>
      </c>
      <c r="H47" s="87"/>
    </row>
    <row r="48" spans="2:8" ht="18" customHeight="1" x14ac:dyDescent="0.3">
      <c r="B48" s="88" t="s">
        <v>399</v>
      </c>
      <c r="C48" s="88" t="s">
        <v>409</v>
      </c>
      <c r="D48" s="100" t="s">
        <v>410</v>
      </c>
      <c r="E48" s="93">
        <v>0</v>
      </c>
      <c r="F48" s="94">
        <f>IF(VLOOKUP($C48,'ฐานประกาศ Z'!$E:$AX,25,0)=0,VLOOKUP($B48,'ฐานประกาศ Z'!$E:$AX,25,0),VLOOKUP($C48,'ฐานประกาศ Z'!$E:$AX,25,0))</f>
        <v>0</v>
      </c>
      <c r="G48" s="95">
        <f t="shared" si="0"/>
        <v>0</v>
      </c>
      <c r="H48" s="87"/>
    </row>
    <row r="49" spans="2:8" ht="18" customHeight="1" x14ac:dyDescent="0.3">
      <c r="B49" s="88" t="s">
        <v>552</v>
      </c>
      <c r="C49" s="88" t="s">
        <v>549</v>
      </c>
      <c r="D49" s="100" t="s">
        <v>551</v>
      </c>
      <c r="E49" s="93">
        <v>0</v>
      </c>
      <c r="F49" s="94">
        <f>IF(VLOOKUP($C49,'ฐานประกาศ Z'!$E:$AX,25,0)=0,VLOOKUP($B49,'ฐานประกาศ Z'!$E:$AX,25,0),VLOOKUP($C49,'ฐานประกาศ Z'!$E:$AX,25,0))</f>
        <v>0</v>
      </c>
      <c r="G49" s="95">
        <f t="shared" si="0"/>
        <v>0</v>
      </c>
      <c r="H49" s="87"/>
    </row>
    <row r="50" spans="2:8" ht="18" customHeight="1" x14ac:dyDescent="0.3">
      <c r="B50" s="88" t="s">
        <v>1428</v>
      </c>
      <c r="C50" s="88" t="s">
        <v>982</v>
      </c>
      <c r="D50" s="100" t="s">
        <v>983</v>
      </c>
      <c r="E50" s="93">
        <v>0</v>
      </c>
      <c r="F50" s="94">
        <f>IF(VLOOKUP($C50,'ฐานประกาศ Z'!$E:$AX,25,0)=0,VLOOKUP($B50,'ฐานประกาศ Z'!$E:$AX,25,0),VLOOKUP($C50,'ฐานประกาศ Z'!$E:$AX,25,0))</f>
        <v>59</v>
      </c>
      <c r="G50" s="95">
        <f t="shared" si="0"/>
        <v>59</v>
      </c>
      <c r="H50" s="87"/>
    </row>
    <row r="51" spans="2:8" ht="18" customHeight="1" x14ac:dyDescent="0.3">
      <c r="C51" s="85" t="s">
        <v>884</v>
      </c>
      <c r="D51" s="100" t="s">
        <v>885</v>
      </c>
      <c r="E51" s="93">
        <v>31</v>
      </c>
      <c r="F51" s="94">
        <f>VLOOKUP($C51,'ฐานประกาศ Z'!$E:$AX,25,0)</f>
        <v>54</v>
      </c>
      <c r="G51" s="95">
        <f t="shared" si="0"/>
        <v>23</v>
      </c>
      <c r="H51" s="87"/>
    </row>
    <row r="52" spans="2:8" ht="18" customHeight="1" x14ac:dyDescent="0.3">
      <c r="B52" s="88" t="s">
        <v>390</v>
      </c>
      <c r="C52" s="88" t="s">
        <v>411</v>
      </c>
      <c r="D52" s="100" t="s">
        <v>1517</v>
      </c>
      <c r="E52" s="93">
        <v>51</v>
      </c>
      <c r="F52" s="94">
        <f>IF(VLOOKUP($C52,'ฐานประกาศ Z'!$E:$AX,25,0)=0,VLOOKUP($B52,'ฐานประกาศ Z'!$E:$AX,25,0),VLOOKUP($C52,'ฐานประกาศ Z'!$E:$AX,25,0))</f>
        <v>65</v>
      </c>
      <c r="G52" s="95">
        <f t="shared" si="0"/>
        <v>14</v>
      </c>
      <c r="H52" s="87"/>
    </row>
    <row r="53" spans="2:8" ht="18" customHeight="1" x14ac:dyDescent="0.3">
      <c r="C53" s="85" t="s">
        <v>358</v>
      </c>
      <c r="D53" s="100" t="s">
        <v>548</v>
      </c>
      <c r="E53" s="93">
        <v>36</v>
      </c>
      <c r="F53" s="94">
        <f>VLOOKUP($C53,'ฐานประกาศ Z'!$E:$AX,25,0)</f>
        <v>55</v>
      </c>
      <c r="G53" s="95">
        <f t="shared" si="0"/>
        <v>19</v>
      </c>
      <c r="H53" s="87"/>
    </row>
    <row r="54" spans="2:8" ht="18" customHeight="1" x14ac:dyDescent="0.3">
      <c r="B54" s="88" t="s">
        <v>323</v>
      </c>
      <c r="C54" s="88" t="s">
        <v>319</v>
      </c>
      <c r="D54" s="100" t="s">
        <v>320</v>
      </c>
      <c r="E54" s="93">
        <v>70</v>
      </c>
      <c r="F54" s="94">
        <f>IF(VLOOKUP($C54,'ฐานประกาศ Z'!$E:$AX,25,0)=0,VLOOKUP($B54,'ฐานประกาศ Z'!$E:$AX,25,0),VLOOKUP($C54,'ฐานประกาศ Z'!$E:$AX,25,0))</f>
        <v>65</v>
      </c>
      <c r="G54" s="95">
        <f t="shared" si="0"/>
        <v>-5</v>
      </c>
      <c r="H54" s="87"/>
    </row>
    <row r="55" spans="2:8" ht="18" customHeight="1" x14ac:dyDescent="0.3">
      <c r="C55" s="85" t="s">
        <v>298</v>
      </c>
      <c r="D55" s="100" t="s">
        <v>300</v>
      </c>
      <c r="E55" s="93">
        <v>141</v>
      </c>
      <c r="F55" s="94">
        <f>VLOOKUP($C55,'ฐานประกาศ Z'!$E:$AX,25,0)</f>
        <v>152</v>
      </c>
      <c r="G55" s="95">
        <f t="shared" si="0"/>
        <v>11</v>
      </c>
      <c r="H55" s="87"/>
    </row>
    <row r="56" spans="2:8" ht="18" customHeight="1" thickBot="1" x14ac:dyDescent="0.35">
      <c r="C56" s="85" t="s">
        <v>305</v>
      </c>
      <c r="D56" s="101" t="s">
        <v>307</v>
      </c>
      <c r="E56" s="96">
        <v>89</v>
      </c>
      <c r="F56" s="97">
        <f>VLOOKUP($C56,'ฐานประกาศ Z'!$E:$AX,25,0)</f>
        <v>85</v>
      </c>
      <c r="G56" s="98">
        <f t="shared" si="0"/>
        <v>-4</v>
      </c>
      <c r="H56" s="89"/>
    </row>
    <row r="57" spans="2:8" ht="9.75" customHeight="1" x14ac:dyDescent="0.3"/>
    <row r="58" spans="2:8" ht="21" customHeight="1" x14ac:dyDescent="0.3">
      <c r="D58" s="102" t="s">
        <v>1526</v>
      </c>
    </row>
    <row r="59" spans="2:8" ht="21" customHeight="1" x14ac:dyDescent="0.3">
      <c r="D59" s="102" t="s">
        <v>1527</v>
      </c>
    </row>
  </sheetData>
  <mergeCells count="6">
    <mergeCell ref="D2:H2"/>
    <mergeCell ref="D3:H3"/>
    <mergeCell ref="D4:H4"/>
    <mergeCell ref="D6:D7"/>
    <mergeCell ref="E6:G6"/>
    <mergeCell ref="H6:H7"/>
  </mergeCells>
  <pageMargins left="0.7" right="0.7" top="0.75" bottom="0.75" header="0.3" footer="0.3"/>
  <customProperties>
    <customPr name="_pios_id" r:id="rId1"/>
    <customPr name="EpmWorksheetKeyString_GUID" r:id="rId2"/>
  </customPropertie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K59"/>
  <sheetViews>
    <sheetView showGridLines="0" showZeros="0" zoomScale="80" zoomScaleNormal="80" workbookViewId="0">
      <pane ySplit="7" topLeftCell="A8" activePane="bottomLeft" state="frozen"/>
      <selection activeCell="D4" sqref="D4:H4"/>
      <selection pane="bottomLeft" activeCell="D4" sqref="D4:H4"/>
    </sheetView>
  </sheetViews>
  <sheetFormatPr defaultColWidth="9" defaultRowHeight="14" x14ac:dyDescent="0.3"/>
  <cols>
    <col min="1" max="1" width="3.83203125" style="84" customWidth="1"/>
    <col min="2" max="3" width="11.25" style="84" hidden="1" customWidth="1"/>
    <col min="4" max="4" width="33.5" style="84" customWidth="1"/>
    <col min="5" max="10" width="10.58203125" style="84" customWidth="1"/>
    <col min="11" max="11" width="27.83203125" style="84" customWidth="1"/>
    <col min="12" max="16384" width="9" style="84"/>
  </cols>
  <sheetData>
    <row r="1" spans="3:11" ht="4.5" customHeight="1" x14ac:dyDescent="0.3"/>
    <row r="2" spans="3:11" ht="27" customHeight="1" x14ac:dyDescent="0.3">
      <c r="D2" s="116" t="s">
        <v>1549</v>
      </c>
      <c r="E2" s="116"/>
      <c r="F2" s="116"/>
      <c r="G2" s="116"/>
      <c r="H2" s="116"/>
      <c r="I2" s="116"/>
      <c r="J2" s="116"/>
      <c r="K2" s="116"/>
    </row>
    <row r="3" spans="3:11" ht="27" customHeight="1" x14ac:dyDescent="0.3">
      <c r="D3" s="116" t="s">
        <v>1550</v>
      </c>
      <c r="E3" s="116"/>
      <c r="F3" s="116"/>
      <c r="G3" s="116"/>
      <c r="H3" s="116"/>
      <c r="I3" s="116"/>
      <c r="J3" s="116"/>
      <c r="K3" s="116"/>
    </row>
    <row r="4" spans="3:11" ht="27" customHeight="1" x14ac:dyDescent="0.3">
      <c r="D4" s="116" t="s">
        <v>1943</v>
      </c>
      <c r="E4" s="116"/>
      <c r="F4" s="116"/>
      <c r="G4" s="116"/>
      <c r="H4" s="116"/>
      <c r="I4" s="116"/>
      <c r="J4" s="116"/>
      <c r="K4" s="116"/>
    </row>
    <row r="5" spans="3:11" ht="7.5" customHeight="1" thickBot="1" x14ac:dyDescent="0.35"/>
    <row r="6" spans="3:11" ht="25.5" customHeight="1" x14ac:dyDescent="0.3">
      <c r="D6" s="117" t="s">
        <v>1493</v>
      </c>
      <c r="E6" s="119" t="s">
        <v>1525</v>
      </c>
      <c r="F6" s="120"/>
      <c r="G6" s="121"/>
      <c r="H6" s="119" t="s">
        <v>1585</v>
      </c>
      <c r="I6" s="120"/>
      <c r="J6" s="121"/>
      <c r="K6" s="122" t="s">
        <v>30</v>
      </c>
    </row>
    <row r="7" spans="3:11" ht="22.5" customHeight="1" thickBot="1" x14ac:dyDescent="0.35">
      <c r="D7" s="118"/>
      <c r="E7" s="81" t="s">
        <v>1494</v>
      </c>
      <c r="F7" s="82" t="s">
        <v>1495</v>
      </c>
      <c r="G7" s="83" t="s">
        <v>1496</v>
      </c>
      <c r="H7" s="81" t="s">
        <v>1494</v>
      </c>
      <c r="I7" s="82" t="s">
        <v>1495</v>
      </c>
      <c r="J7" s="83" t="s">
        <v>1496</v>
      </c>
      <c r="K7" s="123"/>
    </row>
    <row r="8" spans="3:11" ht="18" customHeight="1" x14ac:dyDescent="0.3">
      <c r="C8" s="85" t="s">
        <v>60</v>
      </c>
      <c r="D8" s="99" t="s">
        <v>1497</v>
      </c>
      <c r="E8" s="90">
        <v>164</v>
      </c>
      <c r="F8" s="91">
        <f>VLOOKUP($C8,'ฐานประกาศ Z'!$E:$BB,45,0)</f>
        <v>161</v>
      </c>
      <c r="G8" s="92">
        <f>F8-E8</f>
        <v>-3</v>
      </c>
      <c r="H8" s="90">
        <v>164</v>
      </c>
      <c r="I8" s="91">
        <f>VLOOKUP($C8,'ฐานประกาศ Z'!$E:$BB,49,0)</f>
        <v>161</v>
      </c>
      <c r="J8" s="92">
        <f>I8-H8</f>
        <v>-3</v>
      </c>
      <c r="K8" s="86"/>
    </row>
    <row r="9" spans="3:11" ht="18" customHeight="1" x14ac:dyDescent="0.3">
      <c r="C9" s="85" t="s">
        <v>106</v>
      </c>
      <c r="D9" s="100" t="s">
        <v>1498</v>
      </c>
      <c r="E9" s="93">
        <v>159</v>
      </c>
      <c r="F9" s="94">
        <f>VLOOKUP($C9,'ฐานประกาศ Z'!$E:$BB,45,0)</f>
        <v>158</v>
      </c>
      <c r="G9" s="95">
        <f t="shared" ref="G9:G56" si="0">F9-E9</f>
        <v>-1</v>
      </c>
      <c r="H9" s="93">
        <v>159</v>
      </c>
      <c r="I9" s="94">
        <f>VLOOKUP($C9,'ฐานประกาศ Z'!$E:$BB,49,0)</f>
        <v>158</v>
      </c>
      <c r="J9" s="95">
        <f t="shared" ref="J9:J56" si="1">I9-H9</f>
        <v>-1</v>
      </c>
      <c r="K9" s="87"/>
    </row>
    <row r="10" spans="3:11" ht="18" customHeight="1" x14ac:dyDescent="0.3">
      <c r="C10" s="85" t="s">
        <v>138</v>
      </c>
      <c r="D10" s="100" t="s">
        <v>1499</v>
      </c>
      <c r="E10" s="93">
        <v>225</v>
      </c>
      <c r="F10" s="94">
        <f>VLOOKUP($C10,'ฐานประกาศ Z'!$E:$BB,45,0)</f>
        <v>202</v>
      </c>
      <c r="G10" s="95">
        <f t="shared" si="0"/>
        <v>-23</v>
      </c>
      <c r="H10" s="93">
        <v>225</v>
      </c>
      <c r="I10" s="94">
        <f>VLOOKUP($C10,'ฐานประกาศ Z'!$E:$BB,49,0)</f>
        <v>202</v>
      </c>
      <c r="J10" s="95">
        <f t="shared" si="1"/>
        <v>-23</v>
      </c>
      <c r="K10" s="87"/>
    </row>
    <row r="11" spans="3:11" ht="18" customHeight="1" x14ac:dyDescent="0.3">
      <c r="C11" s="85" t="s">
        <v>116</v>
      </c>
      <c r="D11" s="100" t="s">
        <v>829</v>
      </c>
      <c r="E11" s="93">
        <v>168</v>
      </c>
      <c r="F11" s="94">
        <f>VLOOKUP($C11,'ฐานประกาศ Z'!$E:$BB,45,0)</f>
        <v>161</v>
      </c>
      <c r="G11" s="95">
        <f t="shared" si="0"/>
        <v>-7</v>
      </c>
      <c r="H11" s="93">
        <v>168</v>
      </c>
      <c r="I11" s="94">
        <f>VLOOKUP($C11,'ฐานประกาศ Z'!$E:$BB,49,0)</f>
        <v>161</v>
      </c>
      <c r="J11" s="95">
        <f t="shared" si="1"/>
        <v>-7</v>
      </c>
      <c r="K11" s="87"/>
    </row>
    <row r="12" spans="3:11" ht="18" customHeight="1" x14ac:dyDescent="0.3">
      <c r="C12" s="85" t="s">
        <v>147</v>
      </c>
      <c r="D12" s="100" t="s">
        <v>1500</v>
      </c>
      <c r="E12" s="93">
        <v>188</v>
      </c>
      <c r="F12" s="94">
        <f>VLOOKUP($C12,'ฐานประกาศ Z'!$E:$BB,45,0)</f>
        <v>173</v>
      </c>
      <c r="G12" s="95">
        <f t="shared" si="0"/>
        <v>-15</v>
      </c>
      <c r="H12" s="93">
        <v>187</v>
      </c>
      <c r="I12" s="94">
        <f>VLOOKUP($C12,'ฐานประกาศ Z'!$E:$BB,49,0)</f>
        <v>173</v>
      </c>
      <c r="J12" s="95">
        <f t="shared" si="1"/>
        <v>-14</v>
      </c>
      <c r="K12" s="87"/>
    </row>
    <row r="13" spans="3:11" ht="18" customHeight="1" x14ac:dyDescent="0.3">
      <c r="C13" s="85" t="s">
        <v>73</v>
      </c>
      <c r="D13" s="100" t="s">
        <v>1501</v>
      </c>
      <c r="E13" s="93">
        <v>206</v>
      </c>
      <c r="F13" s="94">
        <f>VLOOKUP($C13,'ฐานประกาศ Z'!$E:$BB,45,0)</f>
        <v>185</v>
      </c>
      <c r="G13" s="95">
        <f t="shared" si="0"/>
        <v>-21</v>
      </c>
      <c r="H13" s="93">
        <v>206</v>
      </c>
      <c r="I13" s="94">
        <f>VLOOKUP($C13,'ฐานประกาศ Z'!$E:$BB,49,0)</f>
        <v>185</v>
      </c>
      <c r="J13" s="95">
        <f t="shared" si="1"/>
        <v>-21</v>
      </c>
      <c r="K13" s="87"/>
    </row>
    <row r="14" spans="3:11" ht="18" customHeight="1" x14ac:dyDescent="0.3">
      <c r="C14" s="85" t="s">
        <v>159</v>
      </c>
      <c r="D14" s="100" t="s">
        <v>1502</v>
      </c>
      <c r="E14" s="93">
        <v>161</v>
      </c>
      <c r="F14" s="94">
        <f>VLOOKUP($C14,'ฐานประกาศ Z'!$E:$BB,45,0)</f>
        <v>156</v>
      </c>
      <c r="G14" s="95">
        <f t="shared" si="0"/>
        <v>-5</v>
      </c>
      <c r="H14" s="93">
        <v>161</v>
      </c>
      <c r="I14" s="94">
        <f>VLOOKUP($C14,'ฐานประกาศ Z'!$E:$BB,49,0)</f>
        <v>156</v>
      </c>
      <c r="J14" s="95">
        <f t="shared" si="1"/>
        <v>-5</v>
      </c>
      <c r="K14" s="87"/>
    </row>
    <row r="15" spans="3:11" ht="18" customHeight="1" x14ac:dyDescent="0.3">
      <c r="C15" s="85" t="s">
        <v>187</v>
      </c>
      <c r="D15" s="100" t="s">
        <v>1503</v>
      </c>
      <c r="E15" s="93">
        <v>264</v>
      </c>
      <c r="F15" s="94">
        <f>VLOOKUP($C15,'ฐานประกาศ Z'!$E:$BB,45,0)</f>
        <v>266</v>
      </c>
      <c r="G15" s="95">
        <f t="shared" si="0"/>
        <v>2</v>
      </c>
      <c r="H15" s="93">
        <v>263</v>
      </c>
      <c r="I15" s="94">
        <f>VLOOKUP($C15,'ฐานประกาศ Z'!$E:$BB,49,0)</f>
        <v>266</v>
      </c>
      <c r="J15" s="95">
        <f t="shared" si="1"/>
        <v>3</v>
      </c>
      <c r="K15" s="87"/>
    </row>
    <row r="16" spans="3:11" ht="18" customHeight="1" x14ac:dyDescent="0.3">
      <c r="C16" s="85" t="s">
        <v>192</v>
      </c>
      <c r="D16" s="100" t="s">
        <v>1504</v>
      </c>
      <c r="E16" s="93">
        <v>135</v>
      </c>
      <c r="F16" s="94">
        <f>VLOOKUP($C16,'ฐานประกาศ Z'!$E:$BB,45,0)</f>
        <v>150</v>
      </c>
      <c r="G16" s="95">
        <f t="shared" si="0"/>
        <v>15</v>
      </c>
      <c r="H16" s="93">
        <v>133</v>
      </c>
      <c r="I16" s="94">
        <f>VLOOKUP($C16,'ฐานประกาศ Z'!$E:$BB,49,0)</f>
        <v>150</v>
      </c>
      <c r="J16" s="95">
        <f t="shared" si="1"/>
        <v>17</v>
      </c>
      <c r="K16" s="87"/>
    </row>
    <row r="17" spans="2:11" ht="18" customHeight="1" x14ac:dyDescent="0.3">
      <c r="C17" s="85" t="s">
        <v>233</v>
      </c>
      <c r="D17" s="100" t="s">
        <v>1505</v>
      </c>
      <c r="E17" s="93">
        <v>157</v>
      </c>
      <c r="F17" s="94">
        <f>VLOOKUP($C17,'ฐานประกาศ Z'!$E:$BB,45,0)</f>
        <v>156</v>
      </c>
      <c r="G17" s="95">
        <f t="shared" si="0"/>
        <v>-1</v>
      </c>
      <c r="H17" s="93">
        <v>157</v>
      </c>
      <c r="I17" s="94">
        <f>VLOOKUP($C17,'ฐานประกาศ Z'!$E:$BB,49,0)</f>
        <v>156</v>
      </c>
      <c r="J17" s="95">
        <f t="shared" si="1"/>
        <v>-1</v>
      </c>
      <c r="K17" s="87"/>
    </row>
    <row r="18" spans="2:11" ht="18" customHeight="1" x14ac:dyDescent="0.3">
      <c r="C18" s="85" t="s">
        <v>222</v>
      </c>
      <c r="D18" s="100" t="s">
        <v>845</v>
      </c>
      <c r="E18" s="93">
        <v>42</v>
      </c>
      <c r="F18" s="94">
        <f>VLOOKUP($C18,'ฐานประกาศ Z'!$E:$BB,45,0)</f>
        <v>58</v>
      </c>
      <c r="G18" s="95">
        <f t="shared" si="0"/>
        <v>16</v>
      </c>
      <c r="H18" s="93">
        <v>40</v>
      </c>
      <c r="I18" s="94">
        <f>VLOOKUP($C18,'ฐานประกาศ Z'!$E:$BB,49,0)</f>
        <v>58</v>
      </c>
      <c r="J18" s="95">
        <f t="shared" si="1"/>
        <v>18</v>
      </c>
      <c r="K18" s="87"/>
    </row>
    <row r="19" spans="2:11" ht="18" customHeight="1" x14ac:dyDescent="0.3">
      <c r="C19" s="85" t="s">
        <v>218</v>
      </c>
      <c r="D19" s="100" t="s">
        <v>1506</v>
      </c>
      <c r="E19" s="93">
        <v>9</v>
      </c>
      <c r="F19" s="94">
        <f>VLOOKUP($C19,'ฐานประกาศ Z'!$E:$BB,45,0)</f>
        <v>9</v>
      </c>
      <c r="G19" s="95">
        <f t="shared" si="0"/>
        <v>0</v>
      </c>
      <c r="H19" s="93">
        <v>9</v>
      </c>
      <c r="I19" s="94">
        <f>VLOOKUP($C19,'ฐานประกาศ Z'!$E:$BB,49,0)</f>
        <v>9</v>
      </c>
      <c r="J19" s="95">
        <f t="shared" si="1"/>
        <v>0</v>
      </c>
      <c r="K19" s="87"/>
    </row>
    <row r="20" spans="2:11" ht="18" customHeight="1" x14ac:dyDescent="0.3">
      <c r="C20" s="85" t="s">
        <v>207</v>
      </c>
      <c r="D20" s="100" t="s">
        <v>843</v>
      </c>
      <c r="E20" s="93">
        <v>2.5</v>
      </c>
      <c r="F20" s="94">
        <f>VLOOKUP($C20,'ฐานประกาศ Z'!$E:$BB,45,0)</f>
        <v>2</v>
      </c>
      <c r="G20" s="95">
        <f t="shared" si="0"/>
        <v>-0.5</v>
      </c>
      <c r="H20" s="93">
        <v>2.5</v>
      </c>
      <c r="I20" s="94">
        <f>VLOOKUP($C20,'ฐานประกาศ Z'!$E:$BB,49,0)</f>
        <v>2</v>
      </c>
      <c r="J20" s="95">
        <f t="shared" si="1"/>
        <v>-0.5</v>
      </c>
      <c r="K20" s="87"/>
    </row>
    <row r="21" spans="2:11" ht="18" customHeight="1" x14ac:dyDescent="0.3">
      <c r="C21" s="85" t="s">
        <v>228</v>
      </c>
      <c r="D21" s="100" t="s">
        <v>1507</v>
      </c>
      <c r="E21" s="93">
        <v>54</v>
      </c>
      <c r="F21" s="94">
        <f>VLOOKUP($C21,'ฐานประกาศ Z'!$E:$BB,45,0)</f>
        <v>66</v>
      </c>
      <c r="G21" s="95">
        <f t="shared" si="0"/>
        <v>12</v>
      </c>
      <c r="H21" s="93">
        <v>53</v>
      </c>
      <c r="I21" s="94">
        <f>VLOOKUP($C21,'ฐานประกาศ Z'!$E:$BB,49,0)</f>
        <v>66</v>
      </c>
      <c r="J21" s="95">
        <f t="shared" si="1"/>
        <v>13</v>
      </c>
      <c r="K21" s="87"/>
    </row>
    <row r="22" spans="2:11" ht="18" customHeight="1" x14ac:dyDescent="0.3">
      <c r="C22" s="85" t="s">
        <v>245</v>
      </c>
      <c r="D22" s="100" t="s">
        <v>1508</v>
      </c>
      <c r="E22" s="93">
        <v>76</v>
      </c>
      <c r="F22" s="94">
        <f>VLOOKUP($C22,'ฐานประกาศ Z'!$E:$BB,45,0)</f>
        <v>81</v>
      </c>
      <c r="G22" s="95">
        <f t="shared" si="0"/>
        <v>5</v>
      </c>
      <c r="H22" s="93">
        <v>76</v>
      </c>
      <c r="I22" s="94">
        <f>VLOOKUP($C22,'ฐานประกาศ Z'!$E:$BB,49,0)</f>
        <v>81</v>
      </c>
      <c r="J22" s="95">
        <f t="shared" si="1"/>
        <v>5</v>
      </c>
      <c r="K22" s="87"/>
    </row>
    <row r="23" spans="2:11" ht="18" customHeight="1" x14ac:dyDescent="0.3">
      <c r="C23" s="85" t="s">
        <v>251</v>
      </c>
      <c r="D23" s="100" t="s">
        <v>250</v>
      </c>
      <c r="E23" s="93">
        <v>79</v>
      </c>
      <c r="F23" s="94">
        <f>VLOOKUP($C23,'ฐานประกาศ Z'!$E:$BB,45,0)</f>
        <v>84</v>
      </c>
      <c r="G23" s="95">
        <f t="shared" si="0"/>
        <v>5</v>
      </c>
      <c r="H23" s="93">
        <v>79</v>
      </c>
      <c r="I23" s="94">
        <f>VLOOKUP($C23,'ฐานประกาศ Z'!$E:$BB,49,0)</f>
        <v>84</v>
      </c>
      <c r="J23" s="95">
        <f t="shared" si="1"/>
        <v>5</v>
      </c>
      <c r="K23" s="87"/>
    </row>
    <row r="24" spans="2:11" ht="18" customHeight="1" x14ac:dyDescent="0.3">
      <c r="C24" s="85" t="s">
        <v>259</v>
      </c>
      <c r="D24" s="100" t="s">
        <v>1509</v>
      </c>
      <c r="E24" s="93">
        <v>81</v>
      </c>
      <c r="F24" s="94">
        <f>VLOOKUP($C24,'ฐานประกาศ Z'!$E:$BB,45,0)</f>
        <v>95</v>
      </c>
      <c r="G24" s="95">
        <f t="shared" si="0"/>
        <v>14</v>
      </c>
      <c r="H24" s="93">
        <v>81</v>
      </c>
      <c r="I24" s="94">
        <f>VLOOKUP($C24,'ฐานประกาศ Z'!$E:$BB,49,0)</f>
        <v>95</v>
      </c>
      <c r="J24" s="95">
        <f t="shared" si="1"/>
        <v>14</v>
      </c>
      <c r="K24" s="87"/>
    </row>
    <row r="25" spans="2:11" ht="18" customHeight="1" x14ac:dyDescent="0.3">
      <c r="C25" s="85" t="s">
        <v>265</v>
      </c>
      <c r="D25" s="100" t="s">
        <v>264</v>
      </c>
      <c r="E25" s="93">
        <v>84</v>
      </c>
      <c r="F25" s="94">
        <f>VLOOKUP($C25,'ฐานประกาศ Z'!$E:$BB,45,0)</f>
        <v>98</v>
      </c>
      <c r="G25" s="95">
        <f t="shared" si="0"/>
        <v>14</v>
      </c>
      <c r="H25" s="93">
        <v>84</v>
      </c>
      <c r="I25" s="94">
        <f>VLOOKUP($C25,'ฐานประกาศ Z'!$E:$BB,49,0)</f>
        <v>98</v>
      </c>
      <c r="J25" s="95">
        <f t="shared" si="1"/>
        <v>14</v>
      </c>
      <c r="K25" s="87"/>
    </row>
    <row r="26" spans="2:11" ht="18" customHeight="1" x14ac:dyDescent="0.3">
      <c r="B26" s="88" t="s">
        <v>269</v>
      </c>
      <c r="C26" s="88" t="s">
        <v>273</v>
      </c>
      <c r="D26" s="100" t="s">
        <v>270</v>
      </c>
      <c r="E26" s="93">
        <v>43</v>
      </c>
      <c r="F26" s="94">
        <f>IF(VLOOKUP($C26,'ฐานประกาศ Z'!$E:$BB,45,0)=0,VLOOKUP($B26,'ฐานประกาศ Z'!$E:$BB,45,0),VLOOKUP($C26,'ฐานประกาศ Z'!$E:$BB,45,0))</f>
        <v>48</v>
      </c>
      <c r="G26" s="95">
        <f t="shared" si="0"/>
        <v>5</v>
      </c>
      <c r="H26" s="93">
        <v>37</v>
      </c>
      <c r="I26" s="94">
        <f>IF(VLOOKUP($C26,'ฐานประกาศ Z'!$E:$BB,49,0)=0,VLOOKUP($B26,'ฐานประกาศ Z'!$E:$BB,49,0),VLOOKUP($C26,'ฐานประกาศ Z'!$E:$BB,49,0))</f>
        <v>48</v>
      </c>
      <c r="J26" s="95">
        <f t="shared" si="1"/>
        <v>11</v>
      </c>
      <c r="K26" s="87"/>
    </row>
    <row r="27" spans="2:11" ht="18" customHeight="1" x14ac:dyDescent="0.3">
      <c r="B27" s="85"/>
      <c r="C27" s="103" t="s">
        <v>846</v>
      </c>
      <c r="D27" s="100" t="s">
        <v>847</v>
      </c>
      <c r="E27" s="93">
        <v>46</v>
      </c>
      <c r="F27" s="94">
        <f>VLOOKUP($C27,'ฐานประกาศ Z'!$E:$BB,45,0)</f>
        <v>50</v>
      </c>
      <c r="G27" s="95">
        <f t="shared" si="0"/>
        <v>4</v>
      </c>
      <c r="H27" s="93">
        <v>40</v>
      </c>
      <c r="I27" s="94">
        <f>VLOOKUP($C27,'ฐานประกาศ Z'!$E:$BB,49,0)</f>
        <v>50</v>
      </c>
      <c r="J27" s="95">
        <f t="shared" si="1"/>
        <v>10</v>
      </c>
      <c r="K27" s="87"/>
    </row>
    <row r="28" spans="2:11" ht="18" customHeight="1" x14ac:dyDescent="0.3">
      <c r="C28" s="85" t="s">
        <v>277</v>
      </c>
      <c r="D28" s="100" t="s">
        <v>1510</v>
      </c>
      <c r="E28" s="93">
        <v>53</v>
      </c>
      <c r="F28" s="94">
        <f>VLOOKUP($C28,'ฐานประกาศ Z'!$E:$BB,45,0)</f>
        <v>53</v>
      </c>
      <c r="G28" s="95">
        <f t="shared" si="0"/>
        <v>0</v>
      </c>
      <c r="H28" s="93">
        <v>52</v>
      </c>
      <c r="I28" s="94">
        <f>VLOOKUP($C28,'ฐานประกาศ Z'!$E:$BB,49,0)</f>
        <v>52</v>
      </c>
      <c r="J28" s="95">
        <f t="shared" si="1"/>
        <v>0</v>
      </c>
      <c r="K28" s="87"/>
    </row>
    <row r="29" spans="2:11" ht="18" customHeight="1" x14ac:dyDescent="0.3">
      <c r="B29" s="88" t="s">
        <v>420</v>
      </c>
      <c r="C29" s="88" t="s">
        <v>418</v>
      </c>
      <c r="D29" s="100" t="s">
        <v>419</v>
      </c>
      <c r="E29" s="93">
        <v>62</v>
      </c>
      <c r="F29" s="94">
        <f>IF(VLOOKUP($C29,'ฐานประกาศ Z'!$E:$BB,45,0)=0,VLOOKUP($B29,'ฐานประกาศ Z'!$E:$BB,45,0),VLOOKUP($C29,'ฐานประกาศ Z'!$E:$BB,45,0))</f>
        <v>73</v>
      </c>
      <c r="G29" s="95">
        <f t="shared" si="0"/>
        <v>11</v>
      </c>
      <c r="H29" s="93">
        <v>62</v>
      </c>
      <c r="I29" s="94">
        <f>IF(VLOOKUP($C29,'ฐานประกาศ Z'!$E:$BB,49,0)=0,VLOOKUP($B29,'ฐานประกาศ Z'!$E:$BB,49,0),VLOOKUP($C29,'ฐานประกาศ Z'!$E:$BB,49,0))</f>
        <v>73</v>
      </c>
      <c r="J29" s="95">
        <f t="shared" si="1"/>
        <v>11</v>
      </c>
      <c r="K29" s="87"/>
    </row>
    <row r="30" spans="2:11" ht="18" customHeight="1" x14ac:dyDescent="0.3">
      <c r="B30" s="88" t="s">
        <v>428</v>
      </c>
      <c r="C30" s="88" t="s">
        <v>422</v>
      </c>
      <c r="D30" s="100" t="s">
        <v>424</v>
      </c>
      <c r="E30" s="93">
        <v>40</v>
      </c>
      <c r="F30" s="94">
        <f>IF(VLOOKUP($C30,'ฐานประกาศ Z'!$E:$BB,45,0)=0,VLOOKUP($B30,'ฐานประกาศ Z'!$E:$BB,45,0),VLOOKUP($C30,'ฐานประกาศ Z'!$E:$BB,45,0))</f>
        <v>60</v>
      </c>
      <c r="G30" s="95">
        <f t="shared" si="0"/>
        <v>20</v>
      </c>
      <c r="H30" s="93">
        <v>40</v>
      </c>
      <c r="I30" s="94">
        <f>IF(VLOOKUP($C30,'ฐานประกาศ Z'!$E:$BB,49,0)=0,VLOOKUP($B30,'ฐานประกาศ Z'!$E:$BB,49,0),VLOOKUP($C30,'ฐานประกาศ Z'!$E:$BB,49,0))</f>
        <v>60</v>
      </c>
      <c r="J30" s="95">
        <f t="shared" si="1"/>
        <v>20</v>
      </c>
      <c r="K30" s="87"/>
    </row>
    <row r="31" spans="2:11" ht="18" customHeight="1" x14ac:dyDescent="0.3">
      <c r="B31" s="88" t="s">
        <v>436</v>
      </c>
      <c r="C31" s="88" t="s">
        <v>430</v>
      </c>
      <c r="D31" s="100" t="s">
        <v>432</v>
      </c>
      <c r="E31" s="93">
        <v>20</v>
      </c>
      <c r="F31" s="94">
        <f>IF(VLOOKUP($C31,'ฐานประกาศ Z'!$E:$BB,45,0)=0,VLOOKUP($B31,'ฐานประกาศ Z'!$E:$BB,45,0),VLOOKUP($C31,'ฐานประกาศ Z'!$E:$BB,45,0))</f>
        <v>21</v>
      </c>
      <c r="G31" s="95">
        <f t="shared" si="0"/>
        <v>1</v>
      </c>
      <c r="H31" s="93">
        <v>20</v>
      </c>
      <c r="I31" s="94">
        <f>IF(VLOOKUP($C31,'ฐานประกาศ Z'!$E:$BB,49,0)=0,VLOOKUP($B31,'ฐานประกาศ Z'!$E:$BB,49,0),VLOOKUP($C31,'ฐานประกาศ Z'!$E:$BB,49,0))</f>
        <v>21</v>
      </c>
      <c r="J31" s="95">
        <f t="shared" si="1"/>
        <v>1</v>
      </c>
      <c r="K31" s="87"/>
    </row>
    <row r="32" spans="2:11" ht="18" customHeight="1" x14ac:dyDescent="0.3">
      <c r="B32" s="88" t="s">
        <v>450</v>
      </c>
      <c r="C32" s="88" t="s">
        <v>444</v>
      </c>
      <c r="D32" s="100" t="s">
        <v>446</v>
      </c>
      <c r="E32" s="93">
        <v>70</v>
      </c>
      <c r="F32" s="94">
        <f>IF(VLOOKUP($C32,'ฐานประกาศ Z'!$E:$BB,45,0)=0,VLOOKUP($B32,'ฐานประกาศ Z'!$E:$BB,45,0),VLOOKUP($C32,'ฐานประกาศ Z'!$E:$BB,45,0))</f>
        <v>57</v>
      </c>
      <c r="G32" s="95">
        <f t="shared" si="0"/>
        <v>-13</v>
      </c>
      <c r="H32" s="93">
        <v>70</v>
      </c>
      <c r="I32" s="94">
        <f>IF(VLOOKUP($C32,'ฐานประกาศ Z'!$E:$BB,49,0)=0,VLOOKUP($B32,'ฐานประกาศ Z'!$E:$BB,49,0),VLOOKUP($C32,'ฐานประกาศ Z'!$E:$BB,49,0))</f>
        <v>57</v>
      </c>
      <c r="J32" s="95">
        <f t="shared" si="1"/>
        <v>-13</v>
      </c>
      <c r="K32" s="87"/>
    </row>
    <row r="33" spans="2:11" ht="18" customHeight="1" x14ac:dyDescent="0.3">
      <c r="B33" s="88" t="s">
        <v>464</v>
      </c>
      <c r="C33" s="88" t="s">
        <v>456</v>
      </c>
      <c r="D33" s="100" t="s">
        <v>458</v>
      </c>
      <c r="E33" s="93">
        <v>159</v>
      </c>
      <c r="F33" s="94">
        <f>IF(VLOOKUP($C33,'ฐานประกาศ Z'!$E:$BB,45,0)=0,VLOOKUP($B33,'ฐานประกาศ Z'!$E:$BB,45,0),VLOOKUP($C33,'ฐานประกาศ Z'!$E:$BB,45,0))</f>
        <v>165</v>
      </c>
      <c r="G33" s="95">
        <f t="shared" si="0"/>
        <v>6</v>
      </c>
      <c r="H33" s="93">
        <v>159</v>
      </c>
      <c r="I33" s="94">
        <f>IF(VLOOKUP($C33,'ฐานประกาศ Z'!$E:$BB,49,0)=0,VLOOKUP($B33,'ฐานประกาศ Z'!$E:$BB,49,0),VLOOKUP($C33,'ฐานประกาศ Z'!$E:$BB,49,0))</f>
        <v>165</v>
      </c>
      <c r="J33" s="95">
        <f t="shared" si="1"/>
        <v>6</v>
      </c>
      <c r="K33" s="87"/>
    </row>
    <row r="34" spans="2:11" ht="18" customHeight="1" x14ac:dyDescent="0.3">
      <c r="B34" s="88" t="s">
        <v>474</v>
      </c>
      <c r="C34" s="88" t="s">
        <v>468</v>
      </c>
      <c r="D34" s="100" t="s">
        <v>470</v>
      </c>
      <c r="E34" s="93">
        <v>64</v>
      </c>
      <c r="F34" s="94">
        <f>IF(VLOOKUP($C34,'ฐานประกาศ Z'!$E:$BB,45,0)=0,VLOOKUP($B34,'ฐานประกาศ Z'!$E:$BB,45,0),VLOOKUP($C34,'ฐานประกาศ Z'!$E:$BB,45,0))</f>
        <v>89</v>
      </c>
      <c r="G34" s="95">
        <f t="shared" si="0"/>
        <v>25</v>
      </c>
      <c r="H34" s="93">
        <v>64</v>
      </c>
      <c r="I34" s="94">
        <f>IF(VLOOKUP($C34,'ฐานประกาศ Z'!$E:$BB,49,0)=0,VLOOKUP($B34,'ฐานประกาศ Z'!$E:$BB,49,0),VLOOKUP($C34,'ฐานประกาศ Z'!$E:$BB,49,0))</f>
        <v>89</v>
      </c>
      <c r="J34" s="95">
        <f t="shared" si="1"/>
        <v>25</v>
      </c>
      <c r="K34" s="87"/>
    </row>
    <row r="35" spans="2:11" ht="18" customHeight="1" x14ac:dyDescent="0.3">
      <c r="C35" s="85" t="s">
        <v>478</v>
      </c>
      <c r="D35" s="100" t="s">
        <v>480</v>
      </c>
      <c r="E35" s="93">
        <v>154</v>
      </c>
      <c r="F35" s="94">
        <f>VLOOKUP($C35,'ฐานประกาศ Z'!$E:$BB,45,0)</f>
        <v>165</v>
      </c>
      <c r="G35" s="95">
        <f t="shared" si="0"/>
        <v>11</v>
      </c>
      <c r="H35" s="93">
        <v>154</v>
      </c>
      <c r="I35" s="94">
        <f>VLOOKUP($C35,'ฐานประกาศ Z'!$E:$BB,49,0)</f>
        <v>165</v>
      </c>
      <c r="J35" s="95">
        <f t="shared" si="1"/>
        <v>11</v>
      </c>
      <c r="K35" s="87"/>
    </row>
    <row r="36" spans="2:11" ht="18" customHeight="1" x14ac:dyDescent="0.3">
      <c r="C36" s="85" t="s">
        <v>484</v>
      </c>
      <c r="D36" s="100" t="s">
        <v>486</v>
      </c>
      <c r="E36" s="93">
        <v>104</v>
      </c>
      <c r="F36" s="94">
        <f>VLOOKUP($C36,'ฐานประกาศ Z'!$E:$BB,45,0)</f>
        <v>127</v>
      </c>
      <c r="G36" s="95">
        <f t="shared" si="0"/>
        <v>23</v>
      </c>
      <c r="H36" s="93">
        <v>104</v>
      </c>
      <c r="I36" s="94">
        <f>VLOOKUP($C36,'ฐานประกาศ Z'!$E:$BB,49,0)</f>
        <v>127</v>
      </c>
      <c r="J36" s="95">
        <f t="shared" si="1"/>
        <v>23</v>
      </c>
      <c r="K36" s="87"/>
    </row>
    <row r="37" spans="2:11" ht="18" customHeight="1" x14ac:dyDescent="0.3">
      <c r="B37" s="88" t="s">
        <v>504</v>
      </c>
      <c r="C37" s="88" t="s">
        <v>496</v>
      </c>
      <c r="D37" s="100" t="s">
        <v>498</v>
      </c>
      <c r="E37" s="93">
        <v>23</v>
      </c>
      <c r="F37" s="94">
        <f>IF(VLOOKUP($C37,'ฐานประกาศ Z'!$E:$BB,45,0)=0,VLOOKUP($B37,'ฐานประกาศ Z'!$E:$BB,45,0),VLOOKUP($C37,'ฐานประกาศ Z'!$E:$BB,45,0))</f>
        <v>17</v>
      </c>
      <c r="G37" s="95">
        <f t="shared" si="0"/>
        <v>-6</v>
      </c>
      <c r="H37" s="93">
        <v>22</v>
      </c>
      <c r="I37" s="94">
        <f>IF(VLOOKUP($C37,'ฐานประกาศ Z'!$E:$BB,49,0)=0,VLOOKUP($B37,'ฐานประกาศ Z'!$E:$BB,49,0),VLOOKUP($C37,'ฐานประกาศ Z'!$E:$BB,49,0))</f>
        <v>17</v>
      </c>
      <c r="J37" s="95">
        <f t="shared" si="1"/>
        <v>-5</v>
      </c>
      <c r="K37" s="87"/>
    </row>
    <row r="38" spans="2:11" ht="18" customHeight="1" x14ac:dyDescent="0.3">
      <c r="B38" s="88" t="s">
        <v>511</v>
      </c>
      <c r="C38" s="88" t="s">
        <v>506</v>
      </c>
      <c r="D38" s="100" t="s">
        <v>508</v>
      </c>
      <c r="E38" s="93">
        <v>47</v>
      </c>
      <c r="F38" s="94">
        <f>IF(VLOOKUP($C38,'ฐานประกาศ Z'!$E:$BB,45,0)=0,VLOOKUP($B38,'ฐานประกาศ Z'!$E:$BB,45,0),VLOOKUP($C38,'ฐานประกาศ Z'!$E:$BB,45,0))</f>
        <v>50</v>
      </c>
      <c r="G38" s="95">
        <f t="shared" si="0"/>
        <v>3</v>
      </c>
      <c r="H38" s="93">
        <v>44</v>
      </c>
      <c r="I38" s="94">
        <f>IF(VLOOKUP($C38,'ฐานประกาศ Z'!$E:$BB,49,0)=0,VLOOKUP($B38,'ฐานประกาศ Z'!$E:$BB,49,0),VLOOKUP($C38,'ฐานประกาศ Z'!$E:$BB,49,0))</f>
        <v>50</v>
      </c>
      <c r="J38" s="95">
        <f t="shared" si="1"/>
        <v>6</v>
      </c>
      <c r="K38" s="87"/>
    </row>
    <row r="39" spans="2:11" ht="18" customHeight="1" x14ac:dyDescent="0.3">
      <c r="C39" s="85" t="s">
        <v>516</v>
      </c>
      <c r="D39" s="100" t="s">
        <v>518</v>
      </c>
      <c r="E39" s="93">
        <v>51</v>
      </c>
      <c r="F39" s="94">
        <f>VLOOKUP($C39,'ฐานประกาศ Z'!$E:$BB,45,0)</f>
        <v>74</v>
      </c>
      <c r="G39" s="95">
        <f t="shared" si="0"/>
        <v>23</v>
      </c>
      <c r="H39" s="93">
        <v>51</v>
      </c>
      <c r="I39" s="94">
        <f>VLOOKUP($C39,'ฐานประกาศ Z'!$E:$BB,49,0)</f>
        <v>74</v>
      </c>
      <c r="J39" s="95">
        <f t="shared" si="1"/>
        <v>23</v>
      </c>
      <c r="K39" s="87"/>
    </row>
    <row r="40" spans="2:11" ht="18" customHeight="1" x14ac:dyDescent="0.3">
      <c r="C40" s="85" t="s">
        <v>374</v>
      </c>
      <c r="D40" s="100" t="s">
        <v>1511</v>
      </c>
      <c r="E40" s="93">
        <v>66</v>
      </c>
      <c r="F40" s="94">
        <f>VLOOKUP($C40,'ฐานประกาศ Z'!$E:$BB,45,0)</f>
        <v>75</v>
      </c>
      <c r="G40" s="95">
        <f t="shared" si="0"/>
        <v>9</v>
      </c>
      <c r="H40" s="93">
        <v>66</v>
      </c>
      <c r="I40" s="94">
        <f>VLOOKUP($C40,'ฐานประกาศ Z'!$E:$BB,49,0)</f>
        <v>75</v>
      </c>
      <c r="J40" s="95">
        <f t="shared" si="1"/>
        <v>9</v>
      </c>
      <c r="K40" s="87"/>
    </row>
    <row r="41" spans="2:11" ht="18" customHeight="1" x14ac:dyDescent="0.3">
      <c r="C41" s="85" t="s">
        <v>376</v>
      </c>
      <c r="D41" s="100" t="s">
        <v>1512</v>
      </c>
      <c r="E41" s="93">
        <v>56</v>
      </c>
      <c r="F41" s="94">
        <f>VLOOKUP($C41,'ฐานประกาศ Z'!$E:$BB,45,0)</f>
        <v>59</v>
      </c>
      <c r="G41" s="95">
        <f t="shared" si="0"/>
        <v>3</v>
      </c>
      <c r="H41" s="93">
        <v>52</v>
      </c>
      <c r="I41" s="94">
        <f>VLOOKUP($C41,'ฐานประกาศ Z'!$E:$BB,49,0)</f>
        <v>59</v>
      </c>
      <c r="J41" s="95">
        <f t="shared" si="1"/>
        <v>7</v>
      </c>
      <c r="K41" s="87"/>
    </row>
    <row r="42" spans="2:11" ht="18" customHeight="1" x14ac:dyDescent="0.3">
      <c r="C42" s="85" t="s">
        <v>385</v>
      </c>
      <c r="D42" s="100" t="s">
        <v>1513</v>
      </c>
      <c r="E42" s="93">
        <v>71</v>
      </c>
      <c r="F42" s="94">
        <f>VLOOKUP($C42,'ฐานประกาศ Z'!$E:$BB,45,0)</f>
        <v>78</v>
      </c>
      <c r="G42" s="95">
        <f t="shared" si="0"/>
        <v>7</v>
      </c>
      <c r="H42" s="93">
        <v>71</v>
      </c>
      <c r="I42" s="94">
        <f>VLOOKUP($C42,'ฐานประกาศ Z'!$E:$BB,49,0)</f>
        <v>78</v>
      </c>
      <c r="J42" s="95">
        <f t="shared" si="1"/>
        <v>7</v>
      </c>
      <c r="K42" s="87"/>
    </row>
    <row r="43" spans="2:11" ht="18" customHeight="1" x14ac:dyDescent="0.3">
      <c r="C43" s="85" t="s">
        <v>364</v>
      </c>
      <c r="D43" s="100" t="s">
        <v>855</v>
      </c>
      <c r="E43" s="93">
        <v>45</v>
      </c>
      <c r="F43" s="94">
        <f>VLOOKUP($C43,'ฐานประกาศ Z'!$E:$BB,45,0)</f>
        <v>52</v>
      </c>
      <c r="G43" s="95">
        <f t="shared" si="0"/>
        <v>7</v>
      </c>
      <c r="H43" s="93">
        <v>45</v>
      </c>
      <c r="I43" s="94">
        <f>VLOOKUP($C43,'ฐานประกาศ Z'!$E:$BB,49,0)</f>
        <v>52</v>
      </c>
      <c r="J43" s="95">
        <f t="shared" si="1"/>
        <v>7</v>
      </c>
      <c r="K43" s="87"/>
    </row>
    <row r="44" spans="2:11" ht="18" customHeight="1" x14ac:dyDescent="0.3">
      <c r="C44" s="85" t="s">
        <v>383</v>
      </c>
      <c r="D44" s="100" t="s">
        <v>1514</v>
      </c>
      <c r="E44" s="93">
        <v>46</v>
      </c>
      <c r="F44" s="94">
        <f>VLOOKUP($C44,'ฐานประกาศ Z'!$E:$BB,45,0)</f>
        <v>57</v>
      </c>
      <c r="G44" s="95">
        <f t="shared" si="0"/>
        <v>11</v>
      </c>
      <c r="H44" s="93">
        <v>46</v>
      </c>
      <c r="I44" s="94">
        <f>VLOOKUP($C44,'ฐานประกาศ Z'!$E:$BB,49,0)</f>
        <v>57</v>
      </c>
      <c r="J44" s="95">
        <f t="shared" si="1"/>
        <v>11</v>
      </c>
      <c r="K44" s="87"/>
    </row>
    <row r="45" spans="2:11" ht="18" customHeight="1" x14ac:dyDescent="0.3">
      <c r="C45" s="85" t="s">
        <v>336</v>
      </c>
      <c r="D45" s="100" t="s">
        <v>1515</v>
      </c>
      <c r="E45" s="93">
        <v>48</v>
      </c>
      <c r="F45" s="94">
        <f>VLOOKUP($C45,'ฐานประกาศ Z'!$E:$BB,45,0)</f>
        <v>66</v>
      </c>
      <c r="G45" s="95">
        <f t="shared" si="0"/>
        <v>18</v>
      </c>
      <c r="H45" s="93">
        <v>48</v>
      </c>
      <c r="I45" s="94">
        <f>VLOOKUP($C45,'ฐานประกาศ Z'!$E:$BB,49,0)</f>
        <v>66</v>
      </c>
      <c r="J45" s="95">
        <f t="shared" si="1"/>
        <v>18</v>
      </c>
      <c r="K45" s="87"/>
    </row>
    <row r="46" spans="2:11" ht="18" customHeight="1" x14ac:dyDescent="0.3">
      <c r="C46" s="85" t="s">
        <v>242</v>
      </c>
      <c r="D46" s="100" t="s">
        <v>1034</v>
      </c>
      <c r="E46" s="93">
        <v>55</v>
      </c>
      <c r="F46" s="94">
        <f>VLOOKUP($C46,'ฐานประกาศ Z'!$E:$BB,45,0)</f>
        <v>65</v>
      </c>
      <c r="G46" s="95">
        <f t="shared" si="0"/>
        <v>10</v>
      </c>
      <c r="H46" s="93">
        <v>55</v>
      </c>
      <c r="I46" s="94">
        <f>VLOOKUP($C46,'ฐานประกาศ Z'!$E:$BB,49,0)</f>
        <v>65</v>
      </c>
      <c r="J46" s="95">
        <f t="shared" si="1"/>
        <v>10</v>
      </c>
      <c r="K46" s="87"/>
    </row>
    <row r="47" spans="2:11" ht="18" customHeight="1" x14ac:dyDescent="0.3">
      <c r="C47" s="85" t="s">
        <v>402</v>
      </c>
      <c r="D47" s="100" t="s">
        <v>1516</v>
      </c>
      <c r="E47" s="93">
        <v>65</v>
      </c>
      <c r="F47" s="94">
        <f>VLOOKUP($C47,'ฐานประกาศ Z'!$E:$BB,45,0)</f>
        <v>69</v>
      </c>
      <c r="G47" s="95">
        <f t="shared" si="0"/>
        <v>4</v>
      </c>
      <c r="H47" s="93">
        <v>65</v>
      </c>
      <c r="I47" s="94">
        <f>VLOOKUP($C47,'ฐานประกาศ Z'!$E:$BB,49,0)</f>
        <v>69</v>
      </c>
      <c r="J47" s="95">
        <f t="shared" si="1"/>
        <v>4</v>
      </c>
      <c r="K47" s="87"/>
    </row>
    <row r="48" spans="2:11" ht="18" customHeight="1" x14ac:dyDescent="0.3">
      <c r="B48" s="88" t="s">
        <v>399</v>
      </c>
      <c r="C48" s="88" t="s">
        <v>409</v>
      </c>
      <c r="D48" s="100" t="s">
        <v>410</v>
      </c>
      <c r="E48" s="93">
        <v>59</v>
      </c>
      <c r="F48" s="94">
        <f>IF(VLOOKUP($C48,'ฐานประกาศ Z'!$E:$BB,45,0)=0,VLOOKUP($B48,'ฐานประกาศ Z'!$E:$BB,45,0),VLOOKUP($C48,'ฐานประกาศ Z'!$E:$BB,45,0))</f>
        <v>67</v>
      </c>
      <c r="G48" s="95">
        <f t="shared" si="0"/>
        <v>8</v>
      </c>
      <c r="H48" s="93">
        <v>59</v>
      </c>
      <c r="I48" s="94">
        <f>IF(VLOOKUP($C48,'ฐานประกาศ Z'!$E:$BB,49,0)=0,VLOOKUP($B48,'ฐานประกาศ Z'!$E:$BB,49,0),VLOOKUP($C48,'ฐานประกาศ Z'!$E:$BB,49,0))</f>
        <v>67</v>
      </c>
      <c r="J48" s="95">
        <f t="shared" si="1"/>
        <v>8</v>
      </c>
      <c r="K48" s="87"/>
    </row>
    <row r="49" spans="2:11" ht="18" customHeight="1" x14ac:dyDescent="0.3">
      <c r="B49" s="88" t="s">
        <v>552</v>
      </c>
      <c r="C49" s="88" t="s">
        <v>549</v>
      </c>
      <c r="D49" s="100" t="s">
        <v>551</v>
      </c>
      <c r="E49" s="93">
        <v>58</v>
      </c>
      <c r="F49" s="94">
        <f>IF(VLOOKUP($C49,'ฐานประกาศ Z'!$E:$BB,45,0)=0,VLOOKUP($B49,'ฐานประกาศ Z'!$E:$BB,45,0),VLOOKUP($C49,'ฐานประกาศ Z'!$E:$BB,45,0))</f>
        <v>62</v>
      </c>
      <c r="G49" s="95">
        <f t="shared" si="0"/>
        <v>4</v>
      </c>
      <c r="H49" s="93">
        <v>58</v>
      </c>
      <c r="I49" s="94">
        <f>IF(VLOOKUP($C49,'ฐานประกาศ Z'!$E:$BB,49,0)=0,VLOOKUP($B49,'ฐานประกาศ Z'!$E:$BB,49,0),VLOOKUP($C49,'ฐานประกาศ Z'!$E:$BB,49,0))</f>
        <v>62</v>
      </c>
      <c r="J49" s="95">
        <f t="shared" si="1"/>
        <v>4</v>
      </c>
      <c r="K49" s="87"/>
    </row>
    <row r="50" spans="2:11" ht="18" customHeight="1" x14ac:dyDescent="0.3">
      <c r="B50" s="88" t="s">
        <v>1428</v>
      </c>
      <c r="C50" s="88" t="s">
        <v>982</v>
      </c>
      <c r="D50" s="100" t="s">
        <v>983</v>
      </c>
      <c r="E50" s="93">
        <v>47</v>
      </c>
      <c r="F50" s="94">
        <f>IF(VLOOKUP($C50,'ฐานประกาศ Z'!$E:$BB,45,0)=0,VLOOKUP($B50,'ฐานประกาศ Z'!$E:$BB,45,0),VLOOKUP($C50,'ฐานประกาศ Z'!$E:$BB,45,0))</f>
        <v>50</v>
      </c>
      <c r="G50" s="95">
        <f t="shared" si="0"/>
        <v>3</v>
      </c>
      <c r="H50" s="93">
        <v>44</v>
      </c>
      <c r="I50" s="94">
        <f>IF(VLOOKUP($C50,'ฐานประกาศ Z'!$E:$BB,49,0)=0,VLOOKUP($B50,'ฐานประกาศ Z'!$E:$BB,49,0),VLOOKUP($C50,'ฐานประกาศ Z'!$E:$BB,49,0))</f>
        <v>50</v>
      </c>
      <c r="J50" s="95">
        <f t="shared" si="1"/>
        <v>6</v>
      </c>
      <c r="K50" s="87"/>
    </row>
    <row r="51" spans="2:11" ht="18" customHeight="1" x14ac:dyDescent="0.3">
      <c r="C51" s="85" t="s">
        <v>884</v>
      </c>
      <c r="D51" s="100" t="s">
        <v>885</v>
      </c>
      <c r="E51" s="93">
        <v>28</v>
      </c>
      <c r="F51" s="94">
        <f>VLOOKUP($C51,'ฐานประกาศ Z'!$E:$BB,45,0)</f>
        <v>30</v>
      </c>
      <c r="G51" s="95">
        <f t="shared" si="0"/>
        <v>2</v>
      </c>
      <c r="H51" s="93">
        <v>24</v>
      </c>
      <c r="I51" s="94">
        <f>VLOOKUP($C51,'ฐานประกาศ Z'!$E:$BB,49,0)</f>
        <v>30</v>
      </c>
      <c r="J51" s="95">
        <f t="shared" si="1"/>
        <v>6</v>
      </c>
      <c r="K51" s="87"/>
    </row>
    <row r="52" spans="2:11" ht="18" customHeight="1" x14ac:dyDescent="0.3">
      <c r="B52" s="88" t="s">
        <v>390</v>
      </c>
      <c r="C52" s="88" t="s">
        <v>411</v>
      </c>
      <c r="D52" s="100" t="s">
        <v>1517</v>
      </c>
      <c r="E52" s="93">
        <v>57</v>
      </c>
      <c r="F52" s="94">
        <f>IF(VLOOKUP($C52,'ฐานประกาศ Z'!$E:$BB,45,0)=0,VLOOKUP($B52,'ฐานประกาศ Z'!$E:$BB,45,0),VLOOKUP($C52,'ฐานประกาศ Z'!$E:$BB,45,0))</f>
        <v>61</v>
      </c>
      <c r="G52" s="95">
        <f t="shared" si="0"/>
        <v>4</v>
      </c>
      <c r="H52" s="93">
        <v>56</v>
      </c>
      <c r="I52" s="94">
        <f>IF(VLOOKUP($C52,'ฐานประกาศ Z'!$E:$BB,49,0)=0,VLOOKUP($B52,'ฐานประกาศ Z'!$E:$BB,49,0),VLOOKUP($C52,'ฐานประกาศ Z'!$E:$BB,49,0))</f>
        <v>61</v>
      </c>
      <c r="J52" s="95">
        <f t="shared" si="1"/>
        <v>5</v>
      </c>
      <c r="K52" s="87"/>
    </row>
    <row r="53" spans="2:11" ht="18" customHeight="1" x14ac:dyDescent="0.3">
      <c r="C53" s="85" t="s">
        <v>358</v>
      </c>
      <c r="D53" s="100" t="s">
        <v>548</v>
      </c>
      <c r="E53" s="93">
        <v>28</v>
      </c>
      <c r="F53" s="94">
        <f>VLOOKUP($C53,'ฐานประกาศ Z'!$E:$BB,45,0)</f>
        <v>28</v>
      </c>
      <c r="G53" s="95">
        <f t="shared" si="0"/>
        <v>0</v>
      </c>
      <c r="H53" s="93">
        <v>24</v>
      </c>
      <c r="I53" s="94">
        <f>VLOOKUP($C53,'ฐานประกาศ Z'!$E:$BB,49,0)</f>
        <v>24</v>
      </c>
      <c r="J53" s="95">
        <f t="shared" si="1"/>
        <v>0</v>
      </c>
      <c r="K53" s="87"/>
    </row>
    <row r="54" spans="2:11" ht="18" customHeight="1" x14ac:dyDescent="0.3">
      <c r="B54" s="88" t="s">
        <v>323</v>
      </c>
      <c r="C54" s="88" t="s">
        <v>319</v>
      </c>
      <c r="D54" s="100" t="s">
        <v>320</v>
      </c>
      <c r="E54" s="93">
        <v>66</v>
      </c>
      <c r="F54" s="94">
        <f>IF(VLOOKUP($C54,'ฐานประกาศ Z'!$E:$BB,45,0)=0,VLOOKUP($B54,'ฐานประกาศ Z'!$E:$BB,45,0),VLOOKUP($C54,'ฐานประกาศ Z'!$E:$BB,45,0))</f>
        <v>61</v>
      </c>
      <c r="G54" s="95">
        <f t="shared" si="0"/>
        <v>-5</v>
      </c>
      <c r="H54" s="93">
        <v>65</v>
      </c>
      <c r="I54" s="94">
        <f>IF(VLOOKUP($C54,'ฐานประกาศ Z'!$E:$BB,49,0)=0,VLOOKUP($B54,'ฐานประกาศ Z'!$E:$BB,49,0),VLOOKUP($C54,'ฐานประกาศ Z'!$E:$BB,49,0))</f>
        <v>61</v>
      </c>
      <c r="J54" s="95">
        <f t="shared" si="1"/>
        <v>-4</v>
      </c>
      <c r="K54" s="87"/>
    </row>
    <row r="55" spans="2:11" ht="18" customHeight="1" x14ac:dyDescent="0.3">
      <c r="C55" s="85" t="s">
        <v>298</v>
      </c>
      <c r="D55" s="100" t="s">
        <v>300</v>
      </c>
      <c r="E55" s="93">
        <v>133</v>
      </c>
      <c r="F55" s="94">
        <f>VLOOKUP($C55,'ฐานประกาศ Z'!$E:$BB,45,0)</f>
        <v>132</v>
      </c>
      <c r="G55" s="95">
        <f t="shared" si="0"/>
        <v>-1</v>
      </c>
      <c r="H55" s="93">
        <v>132</v>
      </c>
      <c r="I55" s="94">
        <f>VLOOKUP($C55,'ฐานประกาศ Z'!$E:$BB,49,0)</f>
        <v>131</v>
      </c>
      <c r="J55" s="95">
        <f t="shared" si="1"/>
        <v>-1</v>
      </c>
      <c r="K55" s="87"/>
    </row>
    <row r="56" spans="2:11" ht="18" customHeight="1" thickBot="1" x14ac:dyDescent="0.35">
      <c r="C56" s="85" t="s">
        <v>305</v>
      </c>
      <c r="D56" s="101" t="s">
        <v>307</v>
      </c>
      <c r="E56" s="96">
        <v>79</v>
      </c>
      <c r="F56" s="97">
        <f>VLOOKUP($C56,'ฐานประกาศ Z'!$E:$BB,45,0)</f>
        <v>88</v>
      </c>
      <c r="G56" s="98">
        <f t="shared" si="0"/>
        <v>9</v>
      </c>
      <c r="H56" s="96">
        <v>79</v>
      </c>
      <c r="I56" s="97">
        <f>VLOOKUP($C56,'ฐานประกาศ Z'!$E:$BB,49,0)</f>
        <v>88</v>
      </c>
      <c r="J56" s="98">
        <f t="shared" si="1"/>
        <v>9</v>
      </c>
      <c r="K56" s="89"/>
    </row>
    <row r="57" spans="2:11" ht="9.75" customHeight="1" x14ac:dyDescent="0.3"/>
    <row r="58" spans="2:11" ht="21" customHeight="1" x14ac:dyDescent="0.3">
      <c r="D58" s="102" t="s">
        <v>1526</v>
      </c>
    </row>
    <row r="59" spans="2:11" ht="21" customHeight="1" x14ac:dyDescent="0.3">
      <c r="D59" s="102" t="s">
        <v>1527</v>
      </c>
    </row>
  </sheetData>
  <mergeCells count="7">
    <mergeCell ref="D2:K2"/>
    <mergeCell ref="D3:K3"/>
    <mergeCell ref="D4:K4"/>
    <mergeCell ref="D6:D7"/>
    <mergeCell ref="E6:G6"/>
    <mergeCell ref="H6:J6"/>
    <mergeCell ref="K6:K7"/>
  </mergeCells>
  <pageMargins left="0.7" right="0.7" top="0.75" bottom="0.75" header="0.3" footer="0.3"/>
  <customProperties>
    <customPr name="_pios_id" r:id="rId1"/>
    <customPr name="EpmWorksheetKeyString_GUID" r:id="rId2"/>
  </customPropertie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B1:H59"/>
  <sheetViews>
    <sheetView showGridLines="0" showZeros="0" zoomScale="80" zoomScaleNormal="80" workbookViewId="0">
      <pane ySplit="7" topLeftCell="A8" activePane="bottomLeft" state="frozen"/>
      <selection activeCell="D4" sqref="D4:H4"/>
      <selection pane="bottomLeft" activeCell="D4" sqref="D4:H4"/>
    </sheetView>
  </sheetViews>
  <sheetFormatPr defaultColWidth="9" defaultRowHeight="14" x14ac:dyDescent="0.3"/>
  <cols>
    <col min="1" max="1" width="3.83203125" style="84" customWidth="1"/>
    <col min="2" max="3" width="11.25" style="84" hidden="1" customWidth="1"/>
    <col min="4" max="4" width="39.83203125" style="84" customWidth="1"/>
    <col min="5" max="7" width="15.83203125" style="84" customWidth="1"/>
    <col min="8" max="8" width="39" style="84" customWidth="1"/>
    <col min="9" max="16384" width="9" style="84"/>
  </cols>
  <sheetData>
    <row r="1" spans="3:8" ht="4.5" customHeight="1" x14ac:dyDescent="0.3"/>
    <row r="2" spans="3:8" ht="27" customHeight="1" x14ac:dyDescent="0.3">
      <c r="D2" s="116" t="s">
        <v>1549</v>
      </c>
      <c r="E2" s="116"/>
      <c r="F2" s="116"/>
      <c r="G2" s="116"/>
      <c r="H2" s="116"/>
    </row>
    <row r="3" spans="3:8" ht="27" customHeight="1" x14ac:dyDescent="0.3">
      <c r="D3" s="116" t="s">
        <v>1550</v>
      </c>
      <c r="E3" s="116"/>
      <c r="F3" s="116"/>
      <c r="G3" s="116"/>
      <c r="H3" s="116"/>
    </row>
    <row r="4" spans="3:8" ht="27" customHeight="1" x14ac:dyDescent="0.3">
      <c r="D4" s="116" t="s">
        <v>1943</v>
      </c>
      <c r="E4" s="116"/>
      <c r="F4" s="116"/>
      <c r="G4" s="116"/>
      <c r="H4" s="116"/>
    </row>
    <row r="5" spans="3:8" ht="7.5" customHeight="1" thickBot="1" x14ac:dyDescent="0.35"/>
    <row r="6" spans="3:8" ht="25.5" customHeight="1" x14ac:dyDescent="0.3">
      <c r="D6" s="117" t="s">
        <v>1493</v>
      </c>
      <c r="E6" s="119" t="s">
        <v>1522</v>
      </c>
      <c r="F6" s="120"/>
      <c r="G6" s="121"/>
      <c r="H6" s="122" t="s">
        <v>30</v>
      </c>
    </row>
    <row r="7" spans="3:8" ht="22.5" customHeight="1" thickBot="1" x14ac:dyDescent="0.35">
      <c r="D7" s="118"/>
      <c r="E7" s="81" t="s">
        <v>1494</v>
      </c>
      <c r="F7" s="82" t="s">
        <v>1495</v>
      </c>
      <c r="G7" s="83" t="s">
        <v>1496</v>
      </c>
      <c r="H7" s="123"/>
    </row>
    <row r="8" spans="3:8" ht="18" customHeight="1" x14ac:dyDescent="0.3">
      <c r="C8" s="85" t="s">
        <v>60</v>
      </c>
      <c r="D8" s="99" t="s">
        <v>1497</v>
      </c>
      <c r="E8" s="90">
        <v>168</v>
      </c>
      <c r="F8" s="91">
        <f>VLOOKUP($C8,'ฐานประกาศ Z'!$E:$AX,9,0)</f>
        <v>161</v>
      </c>
      <c r="G8" s="92">
        <f>F8-E8</f>
        <v>-7</v>
      </c>
      <c r="H8" s="86"/>
    </row>
    <row r="9" spans="3:8" ht="18" customHeight="1" x14ac:dyDescent="0.3">
      <c r="C9" s="85" t="s">
        <v>106</v>
      </c>
      <c r="D9" s="100" t="s">
        <v>1498</v>
      </c>
      <c r="E9" s="93">
        <v>163</v>
      </c>
      <c r="F9" s="94">
        <f>VLOOKUP($C9,'ฐานประกาศ Z'!$E:$AX,9,0)</f>
        <v>157</v>
      </c>
      <c r="G9" s="95">
        <f t="shared" ref="G9:G56" si="0">F9-E9</f>
        <v>-6</v>
      </c>
      <c r="H9" s="87"/>
    </row>
    <row r="10" spans="3:8" ht="18" customHeight="1" x14ac:dyDescent="0.3">
      <c r="C10" s="85" t="s">
        <v>138</v>
      </c>
      <c r="D10" s="100" t="s">
        <v>1499</v>
      </c>
      <c r="E10" s="93">
        <v>225</v>
      </c>
      <c r="F10" s="94">
        <f>VLOOKUP($C10,'ฐานประกาศ Z'!$E:$AX,9,0)</f>
        <v>202</v>
      </c>
      <c r="G10" s="95">
        <f t="shared" si="0"/>
        <v>-23</v>
      </c>
      <c r="H10" s="87"/>
    </row>
    <row r="11" spans="3:8" ht="18" customHeight="1" x14ac:dyDescent="0.3">
      <c r="C11" s="85" t="s">
        <v>116</v>
      </c>
      <c r="D11" s="100" t="s">
        <v>829</v>
      </c>
      <c r="E11" s="93">
        <v>173</v>
      </c>
      <c r="F11" s="94">
        <f>VLOOKUP($C11,'ฐานประกาศ Z'!$E:$AX,9,0)</f>
        <v>161</v>
      </c>
      <c r="G11" s="95">
        <f t="shared" si="0"/>
        <v>-12</v>
      </c>
      <c r="H11" s="87"/>
    </row>
    <row r="12" spans="3:8" ht="18" customHeight="1" x14ac:dyDescent="0.3">
      <c r="C12" s="85" t="s">
        <v>147</v>
      </c>
      <c r="D12" s="100" t="s">
        <v>1500</v>
      </c>
      <c r="E12" s="93">
        <v>191</v>
      </c>
      <c r="F12" s="94">
        <f>VLOOKUP($C12,'ฐานประกาศ Z'!$E:$AX,9,0)</f>
        <v>173</v>
      </c>
      <c r="G12" s="95">
        <f t="shared" si="0"/>
        <v>-18</v>
      </c>
      <c r="H12" s="87"/>
    </row>
    <row r="13" spans="3:8" ht="18" customHeight="1" x14ac:dyDescent="0.3">
      <c r="C13" s="85" t="s">
        <v>73</v>
      </c>
      <c r="D13" s="100" t="s">
        <v>1501</v>
      </c>
      <c r="E13" s="93">
        <v>206</v>
      </c>
      <c r="F13" s="94">
        <f>VLOOKUP($C13,'ฐานประกาศ Z'!$E:$AX,9,0)</f>
        <v>187</v>
      </c>
      <c r="G13" s="95">
        <f t="shared" si="0"/>
        <v>-19</v>
      </c>
      <c r="H13" s="87"/>
    </row>
    <row r="14" spans="3:8" ht="18" customHeight="1" x14ac:dyDescent="0.3">
      <c r="C14" s="85" t="s">
        <v>159</v>
      </c>
      <c r="D14" s="100" t="s">
        <v>1502</v>
      </c>
      <c r="E14" s="93">
        <v>164</v>
      </c>
      <c r="F14" s="94">
        <f>VLOOKUP($C14,'ฐานประกาศ Z'!$E:$AX,9,0)</f>
        <v>157</v>
      </c>
      <c r="G14" s="95">
        <f t="shared" si="0"/>
        <v>-7</v>
      </c>
      <c r="H14" s="87"/>
    </row>
    <row r="15" spans="3:8" ht="18" customHeight="1" x14ac:dyDescent="0.3">
      <c r="C15" s="85" t="s">
        <v>187</v>
      </c>
      <c r="D15" s="100" t="s">
        <v>1503</v>
      </c>
      <c r="E15" s="93">
        <v>267</v>
      </c>
      <c r="F15" s="94">
        <f>VLOOKUP($C15,'ฐานประกาศ Z'!$E:$AX,9,0)</f>
        <v>270</v>
      </c>
      <c r="G15" s="95">
        <f t="shared" si="0"/>
        <v>3</v>
      </c>
      <c r="H15" s="87"/>
    </row>
    <row r="16" spans="3:8" ht="18" customHeight="1" x14ac:dyDescent="0.3">
      <c r="C16" s="85" t="s">
        <v>192</v>
      </c>
      <c r="D16" s="100" t="s">
        <v>1504</v>
      </c>
      <c r="E16" s="93">
        <v>139</v>
      </c>
      <c r="F16" s="94">
        <f>VLOOKUP($C16,'ฐานประกาศ Z'!$E:$AX,9,0)</f>
        <v>156</v>
      </c>
      <c r="G16" s="95">
        <f t="shared" si="0"/>
        <v>17</v>
      </c>
      <c r="H16" s="87"/>
    </row>
    <row r="17" spans="2:8" ht="18" customHeight="1" x14ac:dyDescent="0.3">
      <c r="C17" s="85" t="s">
        <v>233</v>
      </c>
      <c r="D17" s="100" t="s">
        <v>1505</v>
      </c>
      <c r="E17" s="93">
        <v>162</v>
      </c>
      <c r="F17" s="94">
        <f>VLOOKUP($C17,'ฐานประกาศ Z'!$E:$AX,9,0)</f>
        <v>159</v>
      </c>
      <c r="G17" s="95">
        <f t="shared" si="0"/>
        <v>-3</v>
      </c>
      <c r="H17" s="87"/>
    </row>
    <row r="18" spans="2:8" ht="18" customHeight="1" x14ac:dyDescent="0.3">
      <c r="C18" s="85" t="s">
        <v>222</v>
      </c>
      <c r="D18" s="100" t="s">
        <v>845</v>
      </c>
      <c r="E18" s="93">
        <v>40</v>
      </c>
      <c r="F18" s="94">
        <f>VLOOKUP($C18,'ฐานประกาศ Z'!$E:$AX,9,0)</f>
        <v>58</v>
      </c>
      <c r="G18" s="95">
        <f t="shared" si="0"/>
        <v>18</v>
      </c>
      <c r="H18" s="87"/>
    </row>
    <row r="19" spans="2:8" ht="18" customHeight="1" x14ac:dyDescent="0.3">
      <c r="C19" s="85" t="s">
        <v>218</v>
      </c>
      <c r="D19" s="100" t="s">
        <v>1506</v>
      </c>
      <c r="E19" s="93">
        <v>9</v>
      </c>
      <c r="F19" s="94">
        <f>VLOOKUP($C19,'ฐานประกาศ Z'!$E:$AX,9,0)</f>
        <v>9</v>
      </c>
      <c r="G19" s="95">
        <f t="shared" si="0"/>
        <v>0</v>
      </c>
      <c r="H19" s="87"/>
    </row>
    <row r="20" spans="2:8" ht="18" customHeight="1" x14ac:dyDescent="0.3">
      <c r="C20" s="85" t="s">
        <v>207</v>
      </c>
      <c r="D20" s="100" t="s">
        <v>843</v>
      </c>
      <c r="E20" s="93">
        <v>2</v>
      </c>
      <c r="F20" s="94">
        <f>VLOOKUP($C20,'ฐานประกาศ Z'!$E:$AX,9,0)</f>
        <v>2</v>
      </c>
      <c r="G20" s="95">
        <f t="shared" si="0"/>
        <v>0</v>
      </c>
      <c r="H20" s="87"/>
    </row>
    <row r="21" spans="2:8" ht="18" customHeight="1" x14ac:dyDescent="0.3">
      <c r="C21" s="85" t="s">
        <v>228</v>
      </c>
      <c r="D21" s="100" t="s">
        <v>1507</v>
      </c>
      <c r="E21" s="93">
        <v>41</v>
      </c>
      <c r="F21" s="94">
        <f>VLOOKUP($C21,'ฐานประกาศ Z'!$E:$AX,9,0)</f>
        <v>65</v>
      </c>
      <c r="G21" s="95">
        <f t="shared" si="0"/>
        <v>24</v>
      </c>
      <c r="H21" s="87"/>
    </row>
    <row r="22" spans="2:8" ht="18" customHeight="1" x14ac:dyDescent="0.3">
      <c r="C22" s="85" t="s">
        <v>245</v>
      </c>
      <c r="D22" s="100" t="s">
        <v>1508</v>
      </c>
      <c r="E22" s="93">
        <v>77</v>
      </c>
      <c r="F22" s="94">
        <f>VLOOKUP($C22,'ฐานประกาศ Z'!$E:$AX,9,0)</f>
        <v>83</v>
      </c>
      <c r="G22" s="95">
        <f t="shared" si="0"/>
        <v>6</v>
      </c>
      <c r="H22" s="87"/>
    </row>
    <row r="23" spans="2:8" ht="18" customHeight="1" x14ac:dyDescent="0.3">
      <c r="C23" s="85" t="s">
        <v>251</v>
      </c>
      <c r="D23" s="100" t="s">
        <v>250</v>
      </c>
      <c r="E23" s="93">
        <v>80</v>
      </c>
      <c r="F23" s="94">
        <f>VLOOKUP($C23,'ฐานประกาศ Z'!$E:$AX,9,0)</f>
        <v>86</v>
      </c>
      <c r="G23" s="95">
        <f t="shared" si="0"/>
        <v>6</v>
      </c>
      <c r="H23" s="87"/>
    </row>
    <row r="24" spans="2:8" ht="18" customHeight="1" x14ac:dyDescent="0.3">
      <c r="C24" s="85" t="s">
        <v>259</v>
      </c>
      <c r="D24" s="100" t="s">
        <v>1509</v>
      </c>
      <c r="E24" s="93">
        <v>84</v>
      </c>
      <c r="F24" s="94">
        <f>VLOOKUP($C24,'ฐานประกาศ Z'!$E:$AX,9,0)</f>
        <v>95</v>
      </c>
      <c r="G24" s="95">
        <f t="shared" si="0"/>
        <v>11</v>
      </c>
      <c r="H24" s="87"/>
    </row>
    <row r="25" spans="2:8" ht="18" customHeight="1" x14ac:dyDescent="0.3">
      <c r="C25" s="85" t="s">
        <v>265</v>
      </c>
      <c r="D25" s="100" t="s">
        <v>264</v>
      </c>
      <c r="E25" s="93">
        <v>87</v>
      </c>
      <c r="F25" s="94">
        <f>VLOOKUP($C25,'ฐานประกาศ Z'!$E:$AX,9,0)</f>
        <v>98</v>
      </c>
      <c r="G25" s="95">
        <f t="shared" si="0"/>
        <v>11</v>
      </c>
      <c r="H25" s="87"/>
    </row>
    <row r="26" spans="2:8" ht="18" customHeight="1" x14ac:dyDescent="0.3">
      <c r="B26" s="88" t="s">
        <v>269</v>
      </c>
      <c r="C26" s="88" t="s">
        <v>273</v>
      </c>
      <c r="D26" s="100" t="s">
        <v>270</v>
      </c>
      <c r="E26" s="93">
        <v>38</v>
      </c>
      <c r="F26" s="94">
        <f>IF(VLOOKUP($C26,'ฐานประกาศ Z'!$E:$AX,9,0)=0,VLOOKUP($B26,'ฐานประกาศ Z'!$E:$AX,9,0),VLOOKUP($C26,'ฐานประกาศ Z'!$E:$AX,9,0))</f>
        <v>56</v>
      </c>
      <c r="G26" s="95">
        <f t="shared" si="0"/>
        <v>18</v>
      </c>
      <c r="H26" s="87"/>
    </row>
    <row r="27" spans="2:8" ht="18" customHeight="1" x14ac:dyDescent="0.3">
      <c r="B27" s="85"/>
      <c r="C27" s="103" t="s">
        <v>846</v>
      </c>
      <c r="D27" s="100" t="s">
        <v>847</v>
      </c>
      <c r="E27" s="93">
        <v>40</v>
      </c>
      <c r="F27" s="94">
        <f>VLOOKUP($C27,'ฐานประกาศ Z'!$E:$AX,9,0)</f>
        <v>58</v>
      </c>
      <c r="G27" s="95">
        <f t="shared" si="0"/>
        <v>18</v>
      </c>
      <c r="H27" s="87"/>
    </row>
    <row r="28" spans="2:8" ht="18" customHeight="1" x14ac:dyDescent="0.3">
      <c r="C28" s="85" t="s">
        <v>277</v>
      </c>
      <c r="D28" s="100" t="s">
        <v>1510</v>
      </c>
      <c r="E28" s="93">
        <v>39</v>
      </c>
      <c r="F28" s="94">
        <f>VLOOKUP($C28,'ฐานประกาศ Z'!$E:$AX,9,0)</f>
        <v>49</v>
      </c>
      <c r="G28" s="95">
        <f t="shared" si="0"/>
        <v>10</v>
      </c>
      <c r="H28" s="87"/>
    </row>
    <row r="29" spans="2:8" ht="18" customHeight="1" x14ac:dyDescent="0.3">
      <c r="B29" s="88" t="s">
        <v>420</v>
      </c>
      <c r="C29" s="88" t="s">
        <v>418</v>
      </c>
      <c r="D29" s="100" t="s">
        <v>419</v>
      </c>
      <c r="E29" s="93">
        <v>62</v>
      </c>
      <c r="F29" s="94">
        <f>IF(VLOOKUP($C29,'ฐานประกาศ Z'!$E:$AX,9,0)=0,VLOOKUP($B29,'ฐานประกาศ Z'!$E:$AX,9,0),VLOOKUP($C29,'ฐานประกาศ Z'!$E:$AX,9,0))</f>
        <v>72</v>
      </c>
      <c r="G29" s="95">
        <f t="shared" si="0"/>
        <v>10</v>
      </c>
      <c r="H29" s="87"/>
    </row>
    <row r="30" spans="2:8" ht="18" customHeight="1" x14ac:dyDescent="0.3">
      <c r="B30" s="88" t="s">
        <v>428</v>
      </c>
      <c r="C30" s="88" t="s">
        <v>422</v>
      </c>
      <c r="D30" s="100" t="s">
        <v>424</v>
      </c>
      <c r="E30" s="93">
        <v>49</v>
      </c>
      <c r="F30" s="94">
        <f>IF(VLOOKUP($C30,'ฐานประกาศ Z'!$E:$AX,9,0)=0,VLOOKUP($B30,'ฐานประกาศ Z'!$E:$AX,9,0),VLOOKUP($C30,'ฐานประกาศ Z'!$E:$AX,9,0))</f>
        <v>64</v>
      </c>
      <c r="G30" s="95">
        <f t="shared" si="0"/>
        <v>15</v>
      </c>
      <c r="H30" s="87"/>
    </row>
    <row r="31" spans="2:8" ht="18" customHeight="1" x14ac:dyDescent="0.3">
      <c r="B31" s="88" t="s">
        <v>436</v>
      </c>
      <c r="C31" s="88" t="s">
        <v>430</v>
      </c>
      <c r="D31" s="100" t="s">
        <v>432</v>
      </c>
      <c r="E31" s="93">
        <v>9</v>
      </c>
      <c r="F31" s="94">
        <f>IF(VLOOKUP($C31,'ฐานประกาศ Z'!$E:$AX,9,0)=0,VLOOKUP($B31,'ฐานประกาศ Z'!$E:$AX,9,0),VLOOKUP($C31,'ฐานประกาศ Z'!$E:$AX,9,0))</f>
        <v>19</v>
      </c>
      <c r="G31" s="95">
        <f t="shared" si="0"/>
        <v>10</v>
      </c>
      <c r="H31" s="87"/>
    </row>
    <row r="32" spans="2:8" ht="18" customHeight="1" x14ac:dyDescent="0.3">
      <c r="B32" s="88" t="s">
        <v>450</v>
      </c>
      <c r="C32" s="88" t="s">
        <v>444</v>
      </c>
      <c r="D32" s="100" t="s">
        <v>446</v>
      </c>
      <c r="E32" s="93">
        <v>54</v>
      </c>
      <c r="F32" s="94">
        <f>IF(VLOOKUP($C32,'ฐานประกาศ Z'!$E:$AX,9,0)=0,VLOOKUP($B32,'ฐานประกาศ Z'!$E:$AX,9,0),VLOOKUP($C32,'ฐานประกาศ Z'!$E:$AX,9,0))</f>
        <v>66</v>
      </c>
      <c r="G32" s="95">
        <f t="shared" si="0"/>
        <v>12</v>
      </c>
      <c r="H32" s="87"/>
    </row>
    <row r="33" spans="2:8" ht="18" customHeight="1" x14ac:dyDescent="0.3">
      <c r="B33" s="88" t="s">
        <v>464</v>
      </c>
      <c r="C33" s="88" t="s">
        <v>456</v>
      </c>
      <c r="D33" s="100" t="s">
        <v>458</v>
      </c>
      <c r="E33" s="93">
        <v>138</v>
      </c>
      <c r="F33" s="94">
        <f>IF(VLOOKUP($C33,'ฐานประกาศ Z'!$E:$AX,9,0)=0,VLOOKUP($B33,'ฐานประกาศ Z'!$E:$AX,9,0),VLOOKUP($C33,'ฐานประกาศ Z'!$E:$AX,9,0))</f>
        <v>167</v>
      </c>
      <c r="G33" s="95">
        <f t="shared" si="0"/>
        <v>29</v>
      </c>
      <c r="H33" s="87"/>
    </row>
    <row r="34" spans="2:8" ht="18" customHeight="1" x14ac:dyDescent="0.3">
      <c r="B34" s="88" t="s">
        <v>474</v>
      </c>
      <c r="C34" s="88" t="s">
        <v>468</v>
      </c>
      <c r="D34" s="100" t="s">
        <v>470</v>
      </c>
      <c r="E34" s="93">
        <v>85</v>
      </c>
      <c r="F34" s="94">
        <f>IF(VLOOKUP($C34,'ฐานประกาศ Z'!$E:$AX,9,0)=0,VLOOKUP($B34,'ฐานประกาศ Z'!$E:$AX,9,0),VLOOKUP($C34,'ฐานประกาศ Z'!$E:$AX,9,0))</f>
        <v>99</v>
      </c>
      <c r="G34" s="95">
        <f t="shared" si="0"/>
        <v>14</v>
      </c>
      <c r="H34" s="87"/>
    </row>
    <row r="35" spans="2:8" ht="18" customHeight="1" x14ac:dyDescent="0.3">
      <c r="C35" s="85" t="s">
        <v>478</v>
      </c>
      <c r="D35" s="100" t="s">
        <v>480</v>
      </c>
      <c r="E35" s="93">
        <v>140</v>
      </c>
      <c r="F35" s="94">
        <f>VLOOKUP($C35,'ฐานประกาศ Z'!$E:$AX,9,0)</f>
        <v>165</v>
      </c>
      <c r="G35" s="95">
        <f t="shared" si="0"/>
        <v>25</v>
      </c>
      <c r="H35" s="87"/>
    </row>
    <row r="36" spans="2:8" ht="18" customHeight="1" x14ac:dyDescent="0.3">
      <c r="C36" s="85" t="s">
        <v>484</v>
      </c>
      <c r="D36" s="100" t="s">
        <v>486</v>
      </c>
      <c r="E36" s="93">
        <v>101</v>
      </c>
      <c r="F36" s="94">
        <f>VLOOKUP($C36,'ฐานประกาศ Z'!$E:$AX,9,0)</f>
        <v>127</v>
      </c>
      <c r="G36" s="95">
        <f t="shared" si="0"/>
        <v>26</v>
      </c>
      <c r="H36" s="87"/>
    </row>
    <row r="37" spans="2:8" ht="18" customHeight="1" x14ac:dyDescent="0.3">
      <c r="B37" s="88" t="s">
        <v>504</v>
      </c>
      <c r="C37" s="88" t="s">
        <v>496</v>
      </c>
      <c r="D37" s="100" t="s">
        <v>498</v>
      </c>
      <c r="E37" s="93">
        <v>14</v>
      </c>
      <c r="F37" s="94">
        <f>IF(VLOOKUP($C37,'ฐานประกาศ Z'!$E:$AX,9,0)=0,VLOOKUP($B37,'ฐานประกาศ Z'!$E:$AX,9,0),VLOOKUP($C37,'ฐานประกาศ Z'!$E:$AX,9,0))</f>
        <v>17</v>
      </c>
      <c r="G37" s="95">
        <f t="shared" si="0"/>
        <v>3</v>
      </c>
      <c r="H37" s="87"/>
    </row>
    <row r="38" spans="2:8" ht="18" customHeight="1" x14ac:dyDescent="0.3">
      <c r="B38" s="88" t="s">
        <v>511</v>
      </c>
      <c r="C38" s="88" t="s">
        <v>506</v>
      </c>
      <c r="D38" s="100" t="s">
        <v>508</v>
      </c>
      <c r="E38" s="93">
        <v>34</v>
      </c>
      <c r="F38" s="94">
        <f>IF(VLOOKUP($C38,'ฐานประกาศ Z'!$E:$AX,9,0)=0,VLOOKUP($B38,'ฐานประกาศ Z'!$E:$AX,9,0),VLOOKUP($C38,'ฐานประกาศ Z'!$E:$AX,9,0))</f>
        <v>50</v>
      </c>
      <c r="G38" s="95">
        <f t="shared" si="0"/>
        <v>16</v>
      </c>
      <c r="H38" s="87"/>
    </row>
    <row r="39" spans="2:8" ht="18" customHeight="1" x14ac:dyDescent="0.3">
      <c r="C39" s="85" t="s">
        <v>516</v>
      </c>
      <c r="D39" s="100" t="s">
        <v>518</v>
      </c>
      <c r="E39" s="93">
        <v>60</v>
      </c>
      <c r="F39" s="94">
        <f>VLOOKUP($C39,'ฐานประกาศ Z'!$E:$AX,9,0)</f>
        <v>78</v>
      </c>
      <c r="G39" s="95">
        <f t="shared" si="0"/>
        <v>18</v>
      </c>
      <c r="H39" s="87"/>
    </row>
    <row r="40" spans="2:8" ht="18" customHeight="1" x14ac:dyDescent="0.3">
      <c r="C40" s="85" t="s">
        <v>374</v>
      </c>
      <c r="D40" s="100" t="s">
        <v>1511</v>
      </c>
      <c r="E40" s="93">
        <v>69</v>
      </c>
      <c r="F40" s="94">
        <f>VLOOKUP($C40,'ฐานประกาศ Z'!$E:$AX,9,0)</f>
        <v>74</v>
      </c>
      <c r="G40" s="95">
        <f t="shared" si="0"/>
        <v>5</v>
      </c>
      <c r="H40" s="87"/>
    </row>
    <row r="41" spans="2:8" ht="18" customHeight="1" x14ac:dyDescent="0.3">
      <c r="C41" s="85" t="s">
        <v>376</v>
      </c>
      <c r="D41" s="100" t="s">
        <v>1512</v>
      </c>
      <c r="E41" s="93">
        <v>63</v>
      </c>
      <c r="F41" s="94">
        <f>VLOOKUP($C41,'ฐานประกาศ Z'!$E:$AX,9,0)</f>
        <v>65</v>
      </c>
      <c r="G41" s="95">
        <f t="shared" si="0"/>
        <v>2</v>
      </c>
      <c r="H41" s="87"/>
    </row>
    <row r="42" spans="2:8" ht="18" customHeight="1" x14ac:dyDescent="0.3">
      <c r="C42" s="85" t="s">
        <v>385</v>
      </c>
      <c r="D42" s="100" t="s">
        <v>1513</v>
      </c>
      <c r="E42" s="93">
        <v>74</v>
      </c>
      <c r="F42" s="94">
        <f>VLOOKUP($C42,'ฐานประกาศ Z'!$E:$AX,9,0)</f>
        <v>78</v>
      </c>
      <c r="G42" s="95">
        <f t="shared" si="0"/>
        <v>4</v>
      </c>
      <c r="H42" s="87"/>
    </row>
    <row r="43" spans="2:8" ht="18" customHeight="1" x14ac:dyDescent="0.3">
      <c r="C43" s="85" t="s">
        <v>364</v>
      </c>
      <c r="D43" s="100" t="s">
        <v>855</v>
      </c>
      <c r="E43" s="93">
        <v>48</v>
      </c>
      <c r="F43" s="94">
        <f>VLOOKUP($C43,'ฐานประกาศ Z'!$E:$AX,9,0)</f>
        <v>53</v>
      </c>
      <c r="G43" s="95">
        <f t="shared" si="0"/>
        <v>5</v>
      </c>
      <c r="H43" s="87"/>
    </row>
    <row r="44" spans="2:8" ht="18" customHeight="1" x14ac:dyDescent="0.3">
      <c r="C44" s="85" t="s">
        <v>383</v>
      </c>
      <c r="D44" s="100" t="s">
        <v>1514</v>
      </c>
      <c r="E44" s="93">
        <v>49</v>
      </c>
      <c r="F44" s="94">
        <f>VLOOKUP($C44,'ฐานประกาศ Z'!$E:$AX,9,0)</f>
        <v>59</v>
      </c>
      <c r="G44" s="95">
        <f t="shared" si="0"/>
        <v>10</v>
      </c>
      <c r="H44" s="87"/>
    </row>
    <row r="45" spans="2:8" ht="18" customHeight="1" x14ac:dyDescent="0.3">
      <c r="C45" s="85" t="s">
        <v>336</v>
      </c>
      <c r="D45" s="100" t="s">
        <v>1515</v>
      </c>
      <c r="E45" s="93">
        <v>47</v>
      </c>
      <c r="F45" s="94">
        <f>VLOOKUP($C45,'ฐานประกาศ Z'!$E:$AX,9,0)</f>
        <v>67</v>
      </c>
      <c r="G45" s="95">
        <f t="shared" si="0"/>
        <v>20</v>
      </c>
      <c r="H45" s="87"/>
    </row>
    <row r="46" spans="2:8" ht="18" customHeight="1" x14ac:dyDescent="0.3">
      <c r="C46" s="85" t="s">
        <v>242</v>
      </c>
      <c r="D46" s="100" t="s">
        <v>1034</v>
      </c>
      <c r="E46" s="93">
        <v>57</v>
      </c>
      <c r="F46" s="94">
        <f>VLOOKUP($C46,'ฐานประกาศ Z'!$E:$AX,9,0)</f>
        <v>88</v>
      </c>
      <c r="G46" s="95">
        <f t="shared" si="0"/>
        <v>31</v>
      </c>
      <c r="H46" s="87"/>
    </row>
    <row r="47" spans="2:8" ht="18" customHeight="1" x14ac:dyDescent="0.3">
      <c r="C47" s="85" t="s">
        <v>402</v>
      </c>
      <c r="D47" s="100" t="s">
        <v>1516</v>
      </c>
      <c r="E47" s="93">
        <v>69</v>
      </c>
      <c r="F47" s="94">
        <f>VLOOKUP($C47,'ฐานประกาศ Z'!$E:$AX,9,0)</f>
        <v>70</v>
      </c>
      <c r="G47" s="95">
        <f t="shared" si="0"/>
        <v>1</v>
      </c>
      <c r="H47" s="87"/>
    </row>
    <row r="48" spans="2:8" ht="18" customHeight="1" x14ac:dyDescent="0.3">
      <c r="B48" s="88" t="s">
        <v>399</v>
      </c>
      <c r="C48" s="88" t="s">
        <v>409</v>
      </c>
      <c r="D48" s="100" t="s">
        <v>410</v>
      </c>
      <c r="E48" s="93">
        <v>62</v>
      </c>
      <c r="F48" s="94">
        <f>IF(VLOOKUP($C48,'ฐานประกาศ Z'!$E:$AX,9,0)=0,VLOOKUP($B48,'ฐานประกาศ Z'!$E:$AX,9,0),VLOOKUP($C48,'ฐานประกาศ Z'!$E:$AX,9,0))</f>
        <v>67</v>
      </c>
      <c r="G48" s="95">
        <f t="shared" si="0"/>
        <v>5</v>
      </c>
      <c r="H48" s="87"/>
    </row>
    <row r="49" spans="2:8" ht="18" customHeight="1" x14ac:dyDescent="0.3">
      <c r="B49" s="88" t="s">
        <v>552</v>
      </c>
      <c r="C49" s="88" t="s">
        <v>549</v>
      </c>
      <c r="D49" s="100" t="s">
        <v>551</v>
      </c>
      <c r="E49" s="93">
        <v>59</v>
      </c>
      <c r="F49" s="94">
        <f>IF(VLOOKUP($C49,'ฐานประกาศ Z'!$E:$AX,9,0)=0,VLOOKUP($B49,'ฐานประกาศ Z'!$E:$AX,9,0),VLOOKUP($C49,'ฐานประกาศ Z'!$E:$AX,9,0))</f>
        <v>63</v>
      </c>
      <c r="G49" s="95">
        <f t="shared" si="0"/>
        <v>4</v>
      </c>
      <c r="H49" s="87"/>
    </row>
    <row r="50" spans="2:8" ht="18" customHeight="1" x14ac:dyDescent="0.3">
      <c r="B50" s="88" t="s">
        <v>1428</v>
      </c>
      <c r="C50" s="88" t="s">
        <v>982</v>
      </c>
      <c r="D50" s="100" t="s">
        <v>983</v>
      </c>
      <c r="E50" s="93">
        <v>68</v>
      </c>
      <c r="F50" s="94">
        <f>IF(VLOOKUP($C50,'ฐานประกาศ Z'!$E:$AX,9,0)=0,VLOOKUP($B50,'ฐานประกาศ Z'!$E:$AX,9,0),VLOOKUP($C50,'ฐานประกาศ Z'!$E:$AX,9,0))</f>
        <v>68</v>
      </c>
      <c r="G50" s="95">
        <f t="shared" si="0"/>
        <v>0</v>
      </c>
      <c r="H50" s="87"/>
    </row>
    <row r="51" spans="2:8" ht="18" customHeight="1" x14ac:dyDescent="0.3">
      <c r="C51" s="85" t="s">
        <v>884</v>
      </c>
      <c r="D51" s="100" t="s">
        <v>885</v>
      </c>
      <c r="E51" s="93">
        <v>0</v>
      </c>
      <c r="F51" s="94">
        <f>VLOOKUP($C51,'ฐานประกาศ Z'!$E:$AX,9,0)</f>
        <v>0</v>
      </c>
      <c r="G51" s="95">
        <f t="shared" si="0"/>
        <v>0</v>
      </c>
      <c r="H51" s="87"/>
    </row>
    <row r="52" spans="2:8" ht="18" customHeight="1" x14ac:dyDescent="0.3">
      <c r="B52" s="88" t="s">
        <v>390</v>
      </c>
      <c r="C52" s="88" t="s">
        <v>411</v>
      </c>
      <c r="D52" s="100" t="s">
        <v>1517</v>
      </c>
      <c r="E52" s="93">
        <v>54</v>
      </c>
      <c r="F52" s="94">
        <f>IF(VLOOKUP($C52,'ฐานประกาศ Z'!$E:$AX,9,0)=0,VLOOKUP($B52,'ฐานประกาศ Z'!$E:$AX,9,0),VLOOKUP($C52,'ฐานประกาศ Z'!$E:$AX,9,0))</f>
        <v>62</v>
      </c>
      <c r="G52" s="95">
        <f t="shared" si="0"/>
        <v>8</v>
      </c>
      <c r="H52" s="87"/>
    </row>
    <row r="53" spans="2:8" ht="18" customHeight="1" x14ac:dyDescent="0.3">
      <c r="C53" s="85" t="s">
        <v>358</v>
      </c>
      <c r="D53" s="100" t="s">
        <v>548</v>
      </c>
      <c r="E53" s="93">
        <v>30</v>
      </c>
      <c r="F53" s="94">
        <f>VLOOKUP($C53,'ฐานประกาศ Z'!$E:$AX,9,0)</f>
        <v>39</v>
      </c>
      <c r="G53" s="95">
        <f t="shared" si="0"/>
        <v>9</v>
      </c>
      <c r="H53" s="87"/>
    </row>
    <row r="54" spans="2:8" ht="18" customHeight="1" x14ac:dyDescent="0.3">
      <c r="B54" s="88" t="s">
        <v>323</v>
      </c>
      <c r="C54" s="88" t="s">
        <v>319</v>
      </c>
      <c r="D54" s="100" t="s">
        <v>320</v>
      </c>
      <c r="E54" s="93">
        <v>65</v>
      </c>
      <c r="F54" s="94">
        <f>IF(VLOOKUP($C54,'ฐานประกาศ Z'!$E:$AX,9,0)=0,VLOOKUP($B54,'ฐานประกาศ Z'!$E:$AX,9,0),VLOOKUP($C54,'ฐานประกาศ Z'!$E:$AX,9,0))</f>
        <v>58</v>
      </c>
      <c r="G54" s="95">
        <f t="shared" si="0"/>
        <v>-7</v>
      </c>
      <c r="H54" s="87"/>
    </row>
    <row r="55" spans="2:8" ht="18" customHeight="1" x14ac:dyDescent="0.3">
      <c r="C55" s="85" t="s">
        <v>298</v>
      </c>
      <c r="D55" s="100" t="s">
        <v>300</v>
      </c>
      <c r="E55" s="93">
        <v>128</v>
      </c>
      <c r="F55" s="94">
        <f>VLOOKUP($C55,'ฐานประกาศ Z'!$E:$AX,9,0)</f>
        <v>142</v>
      </c>
      <c r="G55" s="95">
        <f t="shared" si="0"/>
        <v>14</v>
      </c>
      <c r="H55" s="87"/>
    </row>
    <row r="56" spans="2:8" ht="18" customHeight="1" thickBot="1" x14ac:dyDescent="0.35">
      <c r="C56" s="85" t="s">
        <v>305</v>
      </c>
      <c r="D56" s="101" t="s">
        <v>307</v>
      </c>
      <c r="E56" s="96">
        <v>108</v>
      </c>
      <c r="F56" s="97">
        <f>VLOOKUP($C56,'ฐานประกาศ Z'!$E:$AX,9,0)</f>
        <v>109</v>
      </c>
      <c r="G56" s="98">
        <f t="shared" si="0"/>
        <v>1</v>
      </c>
      <c r="H56" s="89"/>
    </row>
    <row r="57" spans="2:8" ht="9.75" customHeight="1" x14ac:dyDescent="0.3"/>
    <row r="58" spans="2:8" ht="21" customHeight="1" x14ac:dyDescent="0.3">
      <c r="D58" s="102" t="s">
        <v>1526</v>
      </c>
    </row>
    <row r="59" spans="2:8" ht="21" customHeight="1" x14ac:dyDescent="0.3">
      <c r="D59" s="102" t="s">
        <v>1527</v>
      </c>
    </row>
  </sheetData>
  <mergeCells count="6">
    <mergeCell ref="D2:H2"/>
    <mergeCell ref="D3:H3"/>
    <mergeCell ref="D4:H4"/>
    <mergeCell ref="D6:D7"/>
    <mergeCell ref="E6:G6"/>
    <mergeCell ref="H6:H7"/>
  </mergeCells>
  <pageMargins left="0.7" right="0.7" top="0.75" bottom="0.75" header="0.3" footer="0.3"/>
  <customProperties>
    <customPr name="_pios_id" r:id="rId1"/>
    <customPr name="EpmWorksheetKeyString_GUID" r:id="rId2"/>
  </customPropertie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B1:H59"/>
  <sheetViews>
    <sheetView showGridLines="0" showZeros="0" zoomScale="80" zoomScaleNormal="80" workbookViewId="0">
      <pane ySplit="7" topLeftCell="A8" activePane="bottomLeft" state="frozen"/>
      <selection activeCell="D4" sqref="D4:H4"/>
      <selection pane="bottomLeft" activeCell="D4" sqref="D4:H4"/>
    </sheetView>
  </sheetViews>
  <sheetFormatPr defaultColWidth="9" defaultRowHeight="14" x14ac:dyDescent="0.3"/>
  <cols>
    <col min="1" max="1" width="3.83203125" style="84" customWidth="1"/>
    <col min="2" max="3" width="11.25" style="84" hidden="1" customWidth="1"/>
    <col min="4" max="4" width="39.83203125" style="84" customWidth="1"/>
    <col min="5" max="7" width="15.83203125" style="84" customWidth="1"/>
    <col min="8" max="8" width="39" style="84" customWidth="1"/>
    <col min="9" max="16384" width="9" style="84"/>
  </cols>
  <sheetData>
    <row r="1" spans="3:8" ht="4.5" customHeight="1" x14ac:dyDescent="0.3"/>
    <row r="2" spans="3:8" ht="27" customHeight="1" x14ac:dyDescent="0.3">
      <c r="D2" s="116" t="s">
        <v>1549</v>
      </c>
      <c r="E2" s="116"/>
      <c r="F2" s="116"/>
      <c r="G2" s="116"/>
      <c r="H2" s="116"/>
    </row>
    <row r="3" spans="3:8" ht="27" customHeight="1" x14ac:dyDescent="0.3">
      <c r="D3" s="116" t="s">
        <v>1550</v>
      </c>
      <c r="E3" s="116"/>
      <c r="F3" s="116"/>
      <c r="G3" s="116"/>
      <c r="H3" s="116"/>
    </row>
    <row r="4" spans="3:8" ht="27" customHeight="1" x14ac:dyDescent="0.3">
      <c r="D4" s="116" t="s">
        <v>1943</v>
      </c>
      <c r="E4" s="116"/>
      <c r="F4" s="116"/>
      <c r="G4" s="116"/>
      <c r="H4" s="116"/>
    </row>
    <row r="5" spans="3:8" ht="7.5" customHeight="1" thickBot="1" x14ac:dyDescent="0.35"/>
    <row r="6" spans="3:8" ht="25.5" customHeight="1" x14ac:dyDescent="0.3">
      <c r="D6" s="117" t="s">
        <v>1493</v>
      </c>
      <c r="E6" s="119" t="s">
        <v>1518</v>
      </c>
      <c r="F6" s="120"/>
      <c r="G6" s="121"/>
      <c r="H6" s="122" t="s">
        <v>30</v>
      </c>
    </row>
    <row r="7" spans="3:8" ht="22.5" customHeight="1" thickBot="1" x14ac:dyDescent="0.35">
      <c r="D7" s="118"/>
      <c r="E7" s="81" t="s">
        <v>1494</v>
      </c>
      <c r="F7" s="82" t="s">
        <v>1495</v>
      </c>
      <c r="G7" s="83" t="s">
        <v>1496</v>
      </c>
      <c r="H7" s="123"/>
    </row>
    <row r="8" spans="3:8" ht="18" customHeight="1" x14ac:dyDescent="0.3">
      <c r="C8" s="85" t="s">
        <v>60</v>
      </c>
      <c r="D8" s="99" t="s">
        <v>1497</v>
      </c>
      <c r="E8" s="90">
        <v>168</v>
      </c>
      <c r="F8" s="91">
        <f>VLOOKUP($C8,'ฐานประกาศ Z'!$E:$AX,13,0)</f>
        <v>161</v>
      </c>
      <c r="G8" s="92">
        <f>F8-E8</f>
        <v>-7</v>
      </c>
      <c r="H8" s="86"/>
    </row>
    <row r="9" spans="3:8" ht="18" customHeight="1" x14ac:dyDescent="0.3">
      <c r="C9" s="85" t="s">
        <v>106</v>
      </c>
      <c r="D9" s="100" t="s">
        <v>1498</v>
      </c>
      <c r="E9" s="93">
        <v>163</v>
      </c>
      <c r="F9" s="94">
        <f>VLOOKUP($C9,'ฐานประกาศ Z'!$E:$AX,13,0)</f>
        <v>157</v>
      </c>
      <c r="G9" s="95">
        <f t="shared" ref="G9:G56" si="0">F9-E9</f>
        <v>-6</v>
      </c>
      <c r="H9" s="87"/>
    </row>
    <row r="10" spans="3:8" ht="18" customHeight="1" x14ac:dyDescent="0.3">
      <c r="C10" s="85" t="s">
        <v>138</v>
      </c>
      <c r="D10" s="100" t="s">
        <v>1499</v>
      </c>
      <c r="E10" s="93">
        <v>224</v>
      </c>
      <c r="F10" s="94">
        <f>VLOOKUP($C10,'ฐานประกาศ Z'!$E:$AX,13,0)</f>
        <v>202</v>
      </c>
      <c r="G10" s="95">
        <f t="shared" si="0"/>
        <v>-22</v>
      </c>
      <c r="H10" s="87"/>
    </row>
    <row r="11" spans="3:8" ht="18" customHeight="1" x14ac:dyDescent="0.3">
      <c r="C11" s="85" t="s">
        <v>116</v>
      </c>
      <c r="D11" s="100" t="s">
        <v>829</v>
      </c>
      <c r="E11" s="93">
        <v>173</v>
      </c>
      <c r="F11" s="94">
        <f>VLOOKUP($C11,'ฐานประกาศ Z'!$E:$AX,13,0)</f>
        <v>161</v>
      </c>
      <c r="G11" s="95">
        <f t="shared" si="0"/>
        <v>-12</v>
      </c>
      <c r="H11" s="87"/>
    </row>
    <row r="12" spans="3:8" ht="18" customHeight="1" x14ac:dyDescent="0.3">
      <c r="C12" s="85" t="s">
        <v>147</v>
      </c>
      <c r="D12" s="100" t="s">
        <v>1500</v>
      </c>
      <c r="E12" s="93">
        <v>182</v>
      </c>
      <c r="F12" s="94">
        <f>VLOOKUP($C12,'ฐานประกาศ Z'!$E:$AX,13,0)</f>
        <v>173</v>
      </c>
      <c r="G12" s="95">
        <f t="shared" si="0"/>
        <v>-9</v>
      </c>
      <c r="H12" s="87"/>
    </row>
    <row r="13" spans="3:8" ht="18" customHeight="1" x14ac:dyDescent="0.3">
      <c r="C13" s="85" t="s">
        <v>73</v>
      </c>
      <c r="D13" s="100" t="s">
        <v>1501</v>
      </c>
      <c r="E13" s="93">
        <v>206</v>
      </c>
      <c r="F13" s="94">
        <f>VLOOKUP($C13,'ฐานประกาศ Z'!$E:$AX,13,0)</f>
        <v>187</v>
      </c>
      <c r="G13" s="95">
        <f t="shared" si="0"/>
        <v>-19</v>
      </c>
      <c r="H13" s="87"/>
    </row>
    <row r="14" spans="3:8" ht="18" customHeight="1" x14ac:dyDescent="0.3">
      <c r="C14" s="85" t="s">
        <v>159</v>
      </c>
      <c r="D14" s="100" t="s">
        <v>1502</v>
      </c>
      <c r="E14" s="93">
        <v>164</v>
      </c>
      <c r="F14" s="94">
        <f>VLOOKUP($C14,'ฐานประกาศ Z'!$E:$AX,13,0)</f>
        <v>156</v>
      </c>
      <c r="G14" s="95">
        <f t="shared" si="0"/>
        <v>-8</v>
      </c>
      <c r="H14" s="87"/>
    </row>
    <row r="15" spans="3:8" ht="18" customHeight="1" x14ac:dyDescent="0.3">
      <c r="C15" s="85" t="s">
        <v>187</v>
      </c>
      <c r="D15" s="100" t="s">
        <v>1503</v>
      </c>
      <c r="E15" s="93">
        <v>267</v>
      </c>
      <c r="F15" s="94">
        <f>VLOOKUP($C15,'ฐานประกาศ Z'!$E:$AX,13,0)</f>
        <v>266</v>
      </c>
      <c r="G15" s="95">
        <f t="shared" si="0"/>
        <v>-1</v>
      </c>
      <c r="H15" s="87"/>
    </row>
    <row r="16" spans="3:8" ht="18" customHeight="1" x14ac:dyDescent="0.3">
      <c r="C16" s="85" t="s">
        <v>192</v>
      </c>
      <c r="D16" s="100" t="s">
        <v>1504</v>
      </c>
      <c r="E16" s="93">
        <v>152</v>
      </c>
      <c r="F16" s="94">
        <f>VLOOKUP($C16,'ฐานประกาศ Z'!$E:$AX,13,0)</f>
        <v>147</v>
      </c>
      <c r="G16" s="95">
        <f t="shared" si="0"/>
        <v>-5</v>
      </c>
      <c r="H16" s="87"/>
    </row>
    <row r="17" spans="2:8" ht="18" customHeight="1" x14ac:dyDescent="0.3">
      <c r="C17" s="85" t="s">
        <v>233</v>
      </c>
      <c r="D17" s="100" t="s">
        <v>1505</v>
      </c>
      <c r="E17" s="93">
        <v>155</v>
      </c>
      <c r="F17" s="94">
        <f>VLOOKUP($C17,'ฐานประกาศ Z'!$E:$AX,13,0)</f>
        <v>156</v>
      </c>
      <c r="G17" s="95">
        <f t="shared" si="0"/>
        <v>1</v>
      </c>
      <c r="H17" s="87"/>
    </row>
    <row r="18" spans="2:8" ht="18" customHeight="1" x14ac:dyDescent="0.3">
      <c r="C18" s="85" t="s">
        <v>222</v>
      </c>
      <c r="D18" s="100" t="s">
        <v>845</v>
      </c>
      <c r="E18" s="93">
        <v>43</v>
      </c>
      <c r="F18" s="94">
        <f>VLOOKUP($C18,'ฐานประกาศ Z'!$E:$AX,13,0)</f>
        <v>58</v>
      </c>
      <c r="G18" s="95">
        <f t="shared" si="0"/>
        <v>15</v>
      </c>
      <c r="H18" s="87"/>
    </row>
    <row r="19" spans="2:8" ht="18" customHeight="1" x14ac:dyDescent="0.3">
      <c r="C19" s="85" t="s">
        <v>218</v>
      </c>
      <c r="D19" s="100" t="s">
        <v>1506</v>
      </c>
      <c r="E19" s="93">
        <v>9</v>
      </c>
      <c r="F19" s="94">
        <f>VLOOKUP($C19,'ฐานประกาศ Z'!$E:$AX,13,0)</f>
        <v>8</v>
      </c>
      <c r="G19" s="95">
        <f t="shared" si="0"/>
        <v>-1</v>
      </c>
      <c r="H19" s="87"/>
    </row>
    <row r="20" spans="2:8" ht="18" customHeight="1" x14ac:dyDescent="0.3">
      <c r="C20" s="85" t="s">
        <v>207</v>
      </c>
      <c r="D20" s="100" t="s">
        <v>843</v>
      </c>
      <c r="E20" s="93">
        <v>1.5</v>
      </c>
      <c r="F20" s="94">
        <f>VLOOKUP($C20,'ฐานประกาศ Z'!$E:$AX,13,0)</f>
        <v>2</v>
      </c>
      <c r="G20" s="95">
        <f t="shared" si="0"/>
        <v>0.5</v>
      </c>
      <c r="H20" s="87"/>
    </row>
    <row r="21" spans="2:8" ht="18" customHeight="1" x14ac:dyDescent="0.3">
      <c r="C21" s="85" t="s">
        <v>228</v>
      </c>
      <c r="D21" s="100" t="s">
        <v>1507</v>
      </c>
      <c r="E21" s="93">
        <v>63</v>
      </c>
      <c r="F21" s="94">
        <f>VLOOKUP($C21,'ฐานประกาศ Z'!$E:$AX,13,0)</f>
        <v>73</v>
      </c>
      <c r="G21" s="95">
        <f t="shared" si="0"/>
        <v>10</v>
      </c>
      <c r="H21" s="87"/>
    </row>
    <row r="22" spans="2:8" ht="18" customHeight="1" x14ac:dyDescent="0.3">
      <c r="C22" s="85" t="s">
        <v>245</v>
      </c>
      <c r="D22" s="100" t="s">
        <v>1508</v>
      </c>
      <c r="E22" s="93">
        <v>77</v>
      </c>
      <c r="F22" s="94">
        <f>VLOOKUP($C22,'ฐานประกาศ Z'!$E:$AX,13,0)</f>
        <v>81</v>
      </c>
      <c r="G22" s="95">
        <f t="shared" si="0"/>
        <v>4</v>
      </c>
      <c r="H22" s="87"/>
    </row>
    <row r="23" spans="2:8" ht="18" customHeight="1" x14ac:dyDescent="0.3">
      <c r="C23" s="85" t="s">
        <v>251</v>
      </c>
      <c r="D23" s="100" t="s">
        <v>250</v>
      </c>
      <c r="E23" s="93">
        <v>79</v>
      </c>
      <c r="F23" s="94">
        <f>VLOOKUP($C23,'ฐานประกาศ Z'!$E:$AX,13,0)</f>
        <v>84</v>
      </c>
      <c r="G23" s="95">
        <f t="shared" si="0"/>
        <v>5</v>
      </c>
      <c r="H23" s="87"/>
    </row>
    <row r="24" spans="2:8" ht="18" customHeight="1" x14ac:dyDescent="0.3">
      <c r="C24" s="85" t="s">
        <v>259</v>
      </c>
      <c r="D24" s="100" t="s">
        <v>1509</v>
      </c>
      <c r="E24" s="93">
        <v>81</v>
      </c>
      <c r="F24" s="94">
        <f>VLOOKUP($C24,'ฐานประกาศ Z'!$E:$AX,13,0)</f>
        <v>89</v>
      </c>
      <c r="G24" s="95">
        <f t="shared" si="0"/>
        <v>8</v>
      </c>
      <c r="H24" s="87"/>
    </row>
    <row r="25" spans="2:8" ht="18" customHeight="1" x14ac:dyDescent="0.3">
      <c r="C25" s="85" t="s">
        <v>265</v>
      </c>
      <c r="D25" s="100" t="s">
        <v>264</v>
      </c>
      <c r="E25" s="93">
        <v>84</v>
      </c>
      <c r="F25" s="94">
        <f>VLOOKUP($C25,'ฐานประกาศ Z'!$E:$AX,13,0)</f>
        <v>95</v>
      </c>
      <c r="G25" s="95">
        <f t="shared" si="0"/>
        <v>11</v>
      </c>
      <c r="H25" s="87"/>
    </row>
    <row r="26" spans="2:8" ht="18" customHeight="1" x14ac:dyDescent="0.3">
      <c r="B26" s="88" t="s">
        <v>269</v>
      </c>
      <c r="C26" s="88" t="s">
        <v>273</v>
      </c>
      <c r="D26" s="100" t="s">
        <v>270</v>
      </c>
      <c r="E26" s="93">
        <v>51</v>
      </c>
      <c r="F26" s="94">
        <f>IF(VLOOKUP($C26,'ฐานประกาศ Z'!$E:$AX,13,0)=0,VLOOKUP($B26,'ฐานประกาศ Z'!$E:$AX,13,0),VLOOKUP($C26,'ฐานประกาศ Z'!$E:$AX,13,0))</f>
        <v>51</v>
      </c>
      <c r="G26" s="95">
        <f t="shared" si="0"/>
        <v>0</v>
      </c>
      <c r="H26" s="87"/>
    </row>
    <row r="27" spans="2:8" ht="18" customHeight="1" x14ac:dyDescent="0.3">
      <c r="B27" s="85"/>
      <c r="C27" s="103" t="s">
        <v>846</v>
      </c>
      <c r="D27" s="100" t="s">
        <v>847</v>
      </c>
      <c r="E27" s="93">
        <v>52</v>
      </c>
      <c r="F27" s="94">
        <f>VLOOKUP($C27,'ฐานประกาศ Z'!$E:$AX,13,0)</f>
        <v>52</v>
      </c>
      <c r="G27" s="95">
        <f t="shared" si="0"/>
        <v>0</v>
      </c>
      <c r="H27" s="87"/>
    </row>
    <row r="28" spans="2:8" ht="18" customHeight="1" x14ac:dyDescent="0.3">
      <c r="C28" s="85" t="s">
        <v>277</v>
      </c>
      <c r="D28" s="100" t="s">
        <v>1510</v>
      </c>
      <c r="E28" s="93">
        <v>56</v>
      </c>
      <c r="F28" s="94">
        <f>VLOOKUP($C28,'ฐานประกาศ Z'!$E:$AX,13,0)</f>
        <v>66</v>
      </c>
      <c r="G28" s="95">
        <f t="shared" si="0"/>
        <v>10</v>
      </c>
      <c r="H28" s="87"/>
    </row>
    <row r="29" spans="2:8" ht="18" customHeight="1" x14ac:dyDescent="0.3">
      <c r="B29" s="88" t="s">
        <v>420</v>
      </c>
      <c r="C29" s="88" t="s">
        <v>418</v>
      </c>
      <c r="D29" s="100" t="s">
        <v>419</v>
      </c>
      <c r="E29" s="93">
        <v>63</v>
      </c>
      <c r="F29" s="94">
        <f>IF(VLOOKUP($C29,'ฐานประกาศ Z'!$E:$AX,13,0)=0,VLOOKUP($B29,'ฐานประกาศ Z'!$E:$AX,13,0),VLOOKUP($C29,'ฐานประกาศ Z'!$E:$AX,13,0))</f>
        <v>74</v>
      </c>
      <c r="G29" s="95">
        <f t="shared" si="0"/>
        <v>11</v>
      </c>
      <c r="H29" s="87"/>
    </row>
    <row r="30" spans="2:8" ht="18" customHeight="1" x14ac:dyDescent="0.3">
      <c r="B30" s="88" t="s">
        <v>428</v>
      </c>
      <c r="C30" s="88" t="s">
        <v>422</v>
      </c>
      <c r="D30" s="100" t="s">
        <v>424</v>
      </c>
      <c r="E30" s="93">
        <v>47</v>
      </c>
      <c r="F30" s="94">
        <f>IF(VLOOKUP($C30,'ฐานประกาศ Z'!$E:$AX,13,0)=0,VLOOKUP($B30,'ฐานประกาศ Z'!$E:$AX,13,0),VLOOKUP($C30,'ฐานประกาศ Z'!$E:$AX,13,0))</f>
        <v>62</v>
      </c>
      <c r="G30" s="95">
        <f t="shared" si="0"/>
        <v>15</v>
      </c>
      <c r="H30" s="87"/>
    </row>
    <row r="31" spans="2:8" ht="18" customHeight="1" x14ac:dyDescent="0.3">
      <c r="B31" s="88" t="s">
        <v>436</v>
      </c>
      <c r="C31" s="88" t="s">
        <v>430</v>
      </c>
      <c r="D31" s="100" t="s">
        <v>432</v>
      </c>
      <c r="E31" s="93">
        <v>31</v>
      </c>
      <c r="F31" s="94">
        <f>IF(VLOOKUP($C31,'ฐานประกาศ Z'!$E:$AX,13,0)=0,VLOOKUP($B31,'ฐานประกาศ Z'!$E:$AX,13,0),VLOOKUP($C31,'ฐานประกาศ Z'!$E:$AX,13,0))</f>
        <v>25</v>
      </c>
      <c r="G31" s="95">
        <f t="shared" si="0"/>
        <v>-6</v>
      </c>
      <c r="H31" s="87"/>
    </row>
    <row r="32" spans="2:8" ht="18" customHeight="1" x14ac:dyDescent="0.3">
      <c r="B32" s="88" t="s">
        <v>450</v>
      </c>
      <c r="C32" s="88" t="s">
        <v>444</v>
      </c>
      <c r="D32" s="100" t="s">
        <v>446</v>
      </c>
      <c r="E32" s="93">
        <v>54</v>
      </c>
      <c r="F32" s="94">
        <f>IF(VLOOKUP($C32,'ฐานประกาศ Z'!$E:$AX,13,0)=0,VLOOKUP($B32,'ฐานประกาศ Z'!$E:$AX,13,0),VLOOKUP($C32,'ฐานประกาศ Z'!$E:$AX,13,0))</f>
        <v>64</v>
      </c>
      <c r="G32" s="95">
        <f t="shared" si="0"/>
        <v>10</v>
      </c>
      <c r="H32" s="87"/>
    </row>
    <row r="33" spans="2:8" ht="18" customHeight="1" x14ac:dyDescent="0.3">
      <c r="B33" s="88" t="s">
        <v>464</v>
      </c>
      <c r="C33" s="88" t="s">
        <v>456</v>
      </c>
      <c r="D33" s="100" t="s">
        <v>458</v>
      </c>
      <c r="E33" s="93">
        <v>162</v>
      </c>
      <c r="F33" s="94">
        <f>IF(VLOOKUP($C33,'ฐานประกาศ Z'!$E:$AX,13,0)=0,VLOOKUP($B33,'ฐานประกาศ Z'!$E:$AX,13,0),VLOOKUP($C33,'ฐานประกาศ Z'!$E:$AX,13,0))</f>
        <v>165</v>
      </c>
      <c r="G33" s="95">
        <f t="shared" si="0"/>
        <v>3</v>
      </c>
      <c r="H33" s="87"/>
    </row>
    <row r="34" spans="2:8" ht="18" customHeight="1" x14ac:dyDescent="0.3">
      <c r="B34" s="88" t="s">
        <v>474</v>
      </c>
      <c r="C34" s="88" t="s">
        <v>468</v>
      </c>
      <c r="D34" s="100" t="s">
        <v>470</v>
      </c>
      <c r="E34" s="93">
        <v>80</v>
      </c>
      <c r="F34" s="94">
        <f>IF(VLOOKUP($C34,'ฐานประกาศ Z'!$E:$AX,13,0)=0,VLOOKUP($B34,'ฐานประกาศ Z'!$E:$AX,13,0),VLOOKUP($C34,'ฐานประกาศ Z'!$E:$AX,13,0))</f>
        <v>98</v>
      </c>
      <c r="G34" s="95">
        <f t="shared" si="0"/>
        <v>18</v>
      </c>
      <c r="H34" s="87"/>
    </row>
    <row r="35" spans="2:8" ht="18" customHeight="1" x14ac:dyDescent="0.3">
      <c r="C35" s="85" t="s">
        <v>478</v>
      </c>
      <c r="D35" s="100" t="s">
        <v>480</v>
      </c>
      <c r="E35" s="93">
        <v>150</v>
      </c>
      <c r="F35" s="94">
        <f>VLOOKUP($C35,'ฐานประกาศ Z'!$E:$AX,13,0)</f>
        <v>159</v>
      </c>
      <c r="G35" s="95">
        <f t="shared" si="0"/>
        <v>9</v>
      </c>
      <c r="H35" s="87"/>
    </row>
    <row r="36" spans="2:8" ht="18" customHeight="1" x14ac:dyDescent="0.3">
      <c r="C36" s="85" t="s">
        <v>484</v>
      </c>
      <c r="D36" s="100" t="s">
        <v>486</v>
      </c>
      <c r="E36" s="93">
        <v>94</v>
      </c>
      <c r="F36" s="94">
        <f>VLOOKUP($C36,'ฐานประกาศ Z'!$E:$AX,13,0)</f>
        <v>124</v>
      </c>
      <c r="G36" s="95">
        <f t="shared" si="0"/>
        <v>30</v>
      </c>
      <c r="H36" s="87"/>
    </row>
    <row r="37" spans="2:8" ht="18" customHeight="1" x14ac:dyDescent="0.3">
      <c r="B37" s="88" t="s">
        <v>504</v>
      </c>
      <c r="C37" s="88" t="s">
        <v>496</v>
      </c>
      <c r="D37" s="100" t="s">
        <v>498</v>
      </c>
      <c r="E37" s="93">
        <v>16</v>
      </c>
      <c r="F37" s="94">
        <f>IF(VLOOKUP($C37,'ฐานประกาศ Z'!$E:$AX,13,0)=0,VLOOKUP($B37,'ฐานประกาศ Z'!$E:$AX,13,0),VLOOKUP($C37,'ฐานประกาศ Z'!$E:$AX,13,0))</f>
        <v>10</v>
      </c>
      <c r="G37" s="95">
        <f t="shared" si="0"/>
        <v>-6</v>
      </c>
      <c r="H37" s="87"/>
    </row>
    <row r="38" spans="2:8" ht="18" customHeight="1" x14ac:dyDescent="0.3">
      <c r="B38" s="88" t="s">
        <v>511</v>
      </c>
      <c r="C38" s="88" t="s">
        <v>506</v>
      </c>
      <c r="D38" s="100" t="s">
        <v>508</v>
      </c>
      <c r="E38" s="93">
        <v>40</v>
      </c>
      <c r="F38" s="94">
        <f>IF(VLOOKUP($C38,'ฐานประกาศ Z'!$E:$AX,13,0)=0,VLOOKUP($B38,'ฐานประกาศ Z'!$E:$AX,13,0),VLOOKUP($C38,'ฐานประกาศ Z'!$E:$AX,13,0))</f>
        <v>49</v>
      </c>
      <c r="G38" s="95">
        <f t="shared" si="0"/>
        <v>9</v>
      </c>
      <c r="H38" s="87"/>
    </row>
    <row r="39" spans="2:8" ht="18" customHeight="1" x14ac:dyDescent="0.3">
      <c r="C39" s="85" t="s">
        <v>516</v>
      </c>
      <c r="D39" s="100" t="s">
        <v>518</v>
      </c>
      <c r="E39" s="93">
        <v>53</v>
      </c>
      <c r="F39" s="94">
        <f>VLOOKUP($C39,'ฐานประกาศ Z'!$E:$AX,13,0)</f>
        <v>75</v>
      </c>
      <c r="G39" s="95">
        <f t="shared" si="0"/>
        <v>22</v>
      </c>
      <c r="H39" s="87"/>
    </row>
    <row r="40" spans="2:8" ht="18" customHeight="1" x14ac:dyDescent="0.3">
      <c r="C40" s="85" t="s">
        <v>374</v>
      </c>
      <c r="D40" s="100" t="s">
        <v>1511</v>
      </c>
      <c r="E40" s="93">
        <v>68</v>
      </c>
      <c r="F40" s="94">
        <f>VLOOKUP($C40,'ฐานประกาศ Z'!$E:$AX,13,0)</f>
        <v>75</v>
      </c>
      <c r="G40" s="95">
        <f t="shared" si="0"/>
        <v>7</v>
      </c>
      <c r="H40" s="87"/>
    </row>
    <row r="41" spans="2:8" ht="18" customHeight="1" x14ac:dyDescent="0.3">
      <c r="C41" s="85" t="s">
        <v>376</v>
      </c>
      <c r="D41" s="100" t="s">
        <v>1512</v>
      </c>
      <c r="E41" s="93">
        <v>68</v>
      </c>
      <c r="F41" s="94">
        <f>VLOOKUP($C41,'ฐานประกาศ Z'!$E:$AX,13,0)</f>
        <v>71</v>
      </c>
      <c r="G41" s="95">
        <f t="shared" si="0"/>
        <v>3</v>
      </c>
      <c r="H41" s="87"/>
    </row>
    <row r="42" spans="2:8" ht="18" customHeight="1" x14ac:dyDescent="0.3">
      <c r="C42" s="85" t="s">
        <v>385</v>
      </c>
      <c r="D42" s="100" t="s">
        <v>1513</v>
      </c>
      <c r="E42" s="93">
        <v>73</v>
      </c>
      <c r="F42" s="94">
        <f>VLOOKUP($C42,'ฐานประกาศ Z'!$E:$AX,13,0)</f>
        <v>78</v>
      </c>
      <c r="G42" s="95">
        <f t="shared" si="0"/>
        <v>5</v>
      </c>
      <c r="H42" s="87"/>
    </row>
    <row r="43" spans="2:8" ht="18" customHeight="1" x14ac:dyDescent="0.3">
      <c r="C43" s="85" t="s">
        <v>364</v>
      </c>
      <c r="D43" s="100" t="s">
        <v>855</v>
      </c>
      <c r="E43" s="93">
        <v>49</v>
      </c>
      <c r="F43" s="94">
        <f>VLOOKUP($C43,'ฐานประกาศ Z'!$E:$AX,13,0)</f>
        <v>52</v>
      </c>
      <c r="G43" s="95">
        <f t="shared" si="0"/>
        <v>3</v>
      </c>
      <c r="H43" s="87"/>
    </row>
    <row r="44" spans="2:8" ht="18" customHeight="1" x14ac:dyDescent="0.3">
      <c r="C44" s="85" t="s">
        <v>383</v>
      </c>
      <c r="D44" s="100" t="s">
        <v>1514</v>
      </c>
      <c r="E44" s="93">
        <v>50</v>
      </c>
      <c r="F44" s="94">
        <f>VLOOKUP($C44,'ฐานประกาศ Z'!$E:$AX,13,0)</f>
        <v>57</v>
      </c>
      <c r="G44" s="95">
        <f t="shared" si="0"/>
        <v>7</v>
      </c>
      <c r="H44" s="87"/>
    </row>
    <row r="45" spans="2:8" ht="18" customHeight="1" x14ac:dyDescent="0.3">
      <c r="C45" s="85" t="s">
        <v>336</v>
      </c>
      <c r="D45" s="100" t="s">
        <v>1515</v>
      </c>
      <c r="E45" s="93">
        <v>47</v>
      </c>
      <c r="F45" s="94">
        <f>VLOOKUP($C45,'ฐานประกาศ Z'!$E:$AX,13,0)</f>
        <v>66</v>
      </c>
      <c r="G45" s="95">
        <f t="shared" si="0"/>
        <v>19</v>
      </c>
      <c r="H45" s="87"/>
    </row>
    <row r="46" spans="2:8" ht="18" customHeight="1" x14ac:dyDescent="0.3">
      <c r="C46" s="85" t="s">
        <v>242</v>
      </c>
      <c r="D46" s="100" t="s">
        <v>1034</v>
      </c>
      <c r="E46" s="93">
        <v>73</v>
      </c>
      <c r="F46" s="94">
        <f>VLOOKUP($C46,'ฐานประกาศ Z'!$E:$AX,13,0)</f>
        <v>73</v>
      </c>
      <c r="G46" s="95">
        <f t="shared" si="0"/>
        <v>0</v>
      </c>
      <c r="H46" s="87"/>
    </row>
    <row r="47" spans="2:8" ht="18" customHeight="1" x14ac:dyDescent="0.3">
      <c r="C47" s="85" t="s">
        <v>402</v>
      </c>
      <c r="D47" s="100" t="s">
        <v>1516</v>
      </c>
      <c r="E47" s="93">
        <v>66</v>
      </c>
      <c r="F47" s="94">
        <f>VLOOKUP($C47,'ฐานประกาศ Z'!$E:$AX,13,0)</f>
        <v>70</v>
      </c>
      <c r="G47" s="95">
        <f t="shared" si="0"/>
        <v>4</v>
      </c>
      <c r="H47" s="87"/>
    </row>
    <row r="48" spans="2:8" ht="18" customHeight="1" x14ac:dyDescent="0.3">
      <c r="B48" s="88" t="s">
        <v>399</v>
      </c>
      <c r="C48" s="88" t="s">
        <v>409</v>
      </c>
      <c r="D48" s="100" t="s">
        <v>410</v>
      </c>
      <c r="E48" s="93">
        <v>59</v>
      </c>
      <c r="F48" s="94">
        <f>IF(VLOOKUP($C48,'ฐานประกาศ Z'!$E:$AX,13,0)=0,VLOOKUP($B48,'ฐานประกาศ Z'!$E:$AX,13,0),VLOOKUP($C48,'ฐานประกาศ Z'!$E:$AX,13,0))</f>
        <v>67</v>
      </c>
      <c r="G48" s="95">
        <f t="shared" si="0"/>
        <v>8</v>
      </c>
      <c r="H48" s="87"/>
    </row>
    <row r="49" spans="2:8" ht="18" customHeight="1" x14ac:dyDescent="0.3">
      <c r="B49" s="88" t="s">
        <v>552</v>
      </c>
      <c r="C49" s="88" t="s">
        <v>549</v>
      </c>
      <c r="D49" s="100" t="s">
        <v>551</v>
      </c>
      <c r="E49" s="93">
        <v>66</v>
      </c>
      <c r="F49" s="94">
        <f>IF(VLOOKUP($C49,'ฐานประกาศ Z'!$E:$AX,13,0)=0,VLOOKUP($B49,'ฐานประกาศ Z'!$E:$AX,13,0),VLOOKUP($C49,'ฐานประกาศ Z'!$E:$AX,13,0))</f>
        <v>61</v>
      </c>
      <c r="G49" s="95">
        <f t="shared" si="0"/>
        <v>-5</v>
      </c>
      <c r="H49" s="87"/>
    </row>
    <row r="50" spans="2:8" ht="18" customHeight="1" x14ac:dyDescent="0.3">
      <c r="B50" s="88" t="s">
        <v>1428</v>
      </c>
      <c r="C50" s="88" t="s">
        <v>982</v>
      </c>
      <c r="D50" s="100" t="s">
        <v>983</v>
      </c>
      <c r="E50" s="93">
        <v>0</v>
      </c>
      <c r="F50" s="94">
        <f>IF(VLOOKUP($C50,'ฐานประกาศ Z'!$E:$AX,13,0)=0,VLOOKUP($B50,'ฐานประกาศ Z'!$E:$AX,13,0),VLOOKUP($C50,'ฐานประกาศ Z'!$E:$AX,13,0))</f>
        <v>0</v>
      </c>
      <c r="G50" s="95">
        <f t="shared" si="0"/>
        <v>0</v>
      </c>
      <c r="H50" s="87"/>
    </row>
    <row r="51" spans="2:8" ht="18" customHeight="1" x14ac:dyDescent="0.3">
      <c r="C51" s="85" t="s">
        <v>884</v>
      </c>
      <c r="D51" s="100" t="s">
        <v>885</v>
      </c>
      <c r="E51" s="93">
        <v>0</v>
      </c>
      <c r="F51" s="94">
        <f>VLOOKUP($C51,'ฐานประกาศ Z'!$E:$AX,13,0)</f>
        <v>0</v>
      </c>
      <c r="G51" s="95">
        <f t="shared" si="0"/>
        <v>0</v>
      </c>
      <c r="H51" s="87"/>
    </row>
    <row r="52" spans="2:8" ht="18" customHeight="1" x14ac:dyDescent="0.3">
      <c r="B52" s="88" t="s">
        <v>390</v>
      </c>
      <c r="C52" s="88" t="s">
        <v>411</v>
      </c>
      <c r="D52" s="100" t="s">
        <v>1517</v>
      </c>
      <c r="E52" s="93">
        <v>56</v>
      </c>
      <c r="F52" s="94">
        <f>IF(VLOOKUP($C52,'ฐานประกาศ Z'!$E:$AX,13,0)=0,VLOOKUP($B52,'ฐานประกาศ Z'!$E:$AX,13,0),VLOOKUP($C52,'ฐานประกาศ Z'!$E:$AX,13,0))</f>
        <v>62</v>
      </c>
      <c r="G52" s="95">
        <f t="shared" si="0"/>
        <v>6</v>
      </c>
      <c r="H52" s="87"/>
    </row>
    <row r="53" spans="2:8" ht="18" customHeight="1" x14ac:dyDescent="0.3">
      <c r="C53" s="85" t="s">
        <v>358</v>
      </c>
      <c r="D53" s="100" t="s">
        <v>548</v>
      </c>
      <c r="E53" s="93">
        <v>0</v>
      </c>
      <c r="F53" s="94">
        <f>VLOOKUP($C53,'ฐานประกาศ Z'!$E:$AX,13,0)</f>
        <v>0</v>
      </c>
      <c r="G53" s="95">
        <f t="shared" si="0"/>
        <v>0</v>
      </c>
      <c r="H53" s="87"/>
    </row>
    <row r="54" spans="2:8" ht="18" customHeight="1" x14ac:dyDescent="0.3">
      <c r="B54" s="88" t="s">
        <v>323</v>
      </c>
      <c r="C54" s="88" t="s">
        <v>319</v>
      </c>
      <c r="D54" s="100" t="s">
        <v>320</v>
      </c>
      <c r="E54" s="93">
        <v>65</v>
      </c>
      <c r="F54" s="94">
        <f>IF(VLOOKUP($C54,'ฐานประกาศ Z'!$E:$AX,13,0)=0,VLOOKUP($B54,'ฐานประกาศ Z'!$E:$AX,13,0),VLOOKUP($C54,'ฐานประกาศ Z'!$E:$AX,13,0))</f>
        <v>61</v>
      </c>
      <c r="G54" s="95">
        <f t="shared" si="0"/>
        <v>-4</v>
      </c>
      <c r="H54" s="87"/>
    </row>
    <row r="55" spans="2:8" ht="18" customHeight="1" x14ac:dyDescent="0.3">
      <c r="C55" s="85" t="s">
        <v>298</v>
      </c>
      <c r="D55" s="100" t="s">
        <v>300</v>
      </c>
      <c r="E55" s="93">
        <v>112</v>
      </c>
      <c r="F55" s="94">
        <f>VLOOKUP($C55,'ฐานประกาศ Z'!$E:$AX,13,0)</f>
        <v>137</v>
      </c>
      <c r="G55" s="95">
        <f t="shared" si="0"/>
        <v>25</v>
      </c>
      <c r="H55" s="87"/>
    </row>
    <row r="56" spans="2:8" ht="18" customHeight="1" thickBot="1" x14ac:dyDescent="0.35">
      <c r="C56" s="85" t="s">
        <v>305</v>
      </c>
      <c r="D56" s="101" t="s">
        <v>307</v>
      </c>
      <c r="E56" s="96">
        <v>98</v>
      </c>
      <c r="F56" s="97">
        <f>VLOOKUP($C56,'ฐานประกาศ Z'!$E:$AX,13,0)</f>
        <v>98</v>
      </c>
      <c r="G56" s="98">
        <f t="shared" si="0"/>
        <v>0</v>
      </c>
      <c r="H56" s="89"/>
    </row>
    <row r="57" spans="2:8" ht="9.75" customHeight="1" x14ac:dyDescent="0.3"/>
    <row r="58" spans="2:8" ht="21" customHeight="1" x14ac:dyDescent="0.3">
      <c r="D58" s="102" t="s">
        <v>1526</v>
      </c>
    </row>
    <row r="59" spans="2:8" ht="21" customHeight="1" x14ac:dyDescent="0.3">
      <c r="D59" s="102" t="s">
        <v>1527</v>
      </c>
    </row>
  </sheetData>
  <mergeCells count="6">
    <mergeCell ref="D2:H2"/>
    <mergeCell ref="D3:H3"/>
    <mergeCell ref="D4:H4"/>
    <mergeCell ref="D6:D7"/>
    <mergeCell ref="E6:G6"/>
    <mergeCell ref="H6:H7"/>
  </mergeCells>
  <pageMargins left="0.7" right="0.7" top="0.75" bottom="0.75" header="0.3" footer="0.3"/>
  <customProperties>
    <customPr name="_pios_id" r:id="rId1"/>
    <customPr name="EpmWorksheetKeyString_GUID" r:id="rId2"/>
  </customPropertie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B1:K59"/>
  <sheetViews>
    <sheetView showGridLines="0" showZeros="0" zoomScale="80" zoomScaleNormal="80" workbookViewId="0">
      <pane ySplit="7" topLeftCell="A8" activePane="bottomLeft" state="frozen"/>
      <selection activeCell="D4" sqref="D4:H4"/>
      <selection pane="bottomLeft" activeCell="D4" sqref="D4:K4"/>
    </sheetView>
  </sheetViews>
  <sheetFormatPr defaultColWidth="9" defaultRowHeight="14" x14ac:dyDescent="0.3"/>
  <cols>
    <col min="1" max="1" width="3.83203125" style="84" customWidth="1"/>
    <col min="2" max="3" width="11.25" style="84" hidden="1" customWidth="1"/>
    <col min="4" max="4" width="39.83203125" style="84" customWidth="1"/>
    <col min="5" max="7" width="14" style="84" customWidth="1"/>
    <col min="8" max="10" width="10.25" style="84" hidden="1" customWidth="1"/>
    <col min="11" max="11" width="39" style="84" customWidth="1"/>
    <col min="12" max="16384" width="9" style="84"/>
  </cols>
  <sheetData>
    <row r="1" spans="3:11" ht="4.5" customHeight="1" x14ac:dyDescent="0.3"/>
    <row r="2" spans="3:11" ht="27" customHeight="1" x14ac:dyDescent="0.3">
      <c r="D2" s="116" t="s">
        <v>1549</v>
      </c>
      <c r="E2" s="116"/>
      <c r="F2" s="116"/>
      <c r="G2" s="116"/>
      <c r="H2" s="116"/>
      <c r="I2" s="116"/>
      <c r="J2" s="116"/>
      <c r="K2" s="116"/>
    </row>
    <row r="3" spans="3:11" ht="27" customHeight="1" x14ac:dyDescent="0.3">
      <c r="D3" s="116" t="s">
        <v>1550</v>
      </c>
      <c r="E3" s="116"/>
      <c r="F3" s="116"/>
      <c r="G3" s="116"/>
      <c r="H3" s="116"/>
      <c r="I3" s="116"/>
      <c r="J3" s="116"/>
      <c r="K3" s="116"/>
    </row>
    <row r="4" spans="3:11" ht="27" customHeight="1" x14ac:dyDescent="0.3">
      <c r="D4" s="116" t="s">
        <v>1943</v>
      </c>
      <c r="E4" s="116"/>
      <c r="F4" s="116"/>
      <c r="G4" s="116"/>
      <c r="H4" s="116"/>
      <c r="I4" s="116"/>
      <c r="J4" s="116"/>
      <c r="K4" s="116"/>
    </row>
    <row r="5" spans="3:11" ht="7.5" customHeight="1" thickBot="1" x14ac:dyDescent="0.35"/>
    <row r="6" spans="3:11" ht="25.5" customHeight="1" x14ac:dyDescent="0.3">
      <c r="D6" s="117" t="s">
        <v>1493</v>
      </c>
      <c r="E6" s="119" t="s">
        <v>1937</v>
      </c>
      <c r="F6" s="120"/>
      <c r="G6" s="121"/>
      <c r="H6" s="119"/>
      <c r="I6" s="120"/>
      <c r="J6" s="121"/>
      <c r="K6" s="122" t="s">
        <v>30</v>
      </c>
    </row>
    <row r="7" spans="3:11" ht="22.5" customHeight="1" thickBot="1" x14ac:dyDescent="0.35">
      <c r="D7" s="118"/>
      <c r="E7" s="81" t="s">
        <v>1494</v>
      </c>
      <c r="F7" s="82" t="s">
        <v>1495</v>
      </c>
      <c r="G7" s="83" t="s">
        <v>1496</v>
      </c>
      <c r="H7" s="81" t="s">
        <v>1494</v>
      </c>
      <c r="I7" s="82" t="s">
        <v>1495</v>
      </c>
      <c r="J7" s="83" t="s">
        <v>1496</v>
      </c>
      <c r="K7" s="123"/>
    </row>
    <row r="8" spans="3:11" ht="18" customHeight="1" x14ac:dyDescent="0.3">
      <c r="C8" s="85" t="s">
        <v>60</v>
      </c>
      <c r="D8" s="99" t="s">
        <v>1497</v>
      </c>
      <c r="E8" s="90">
        <v>150</v>
      </c>
      <c r="F8" s="91">
        <f>VLOOKUP($C8,'ฐานประกาศ Z'!$E:$AX,29,0)</f>
        <v>156</v>
      </c>
      <c r="G8" s="92">
        <f>F8-E8</f>
        <v>6</v>
      </c>
      <c r="H8" s="90"/>
      <c r="I8" s="108"/>
      <c r="J8" s="92">
        <f>I8-H8</f>
        <v>0</v>
      </c>
      <c r="K8" s="86"/>
    </row>
    <row r="9" spans="3:11" ht="18" customHeight="1" x14ac:dyDescent="0.3">
      <c r="C9" s="85" t="s">
        <v>106</v>
      </c>
      <c r="D9" s="100" t="s">
        <v>1498</v>
      </c>
      <c r="E9" s="93">
        <v>141</v>
      </c>
      <c r="F9" s="94">
        <f>VLOOKUP($C9,'ฐานประกาศ Z'!$E:$AX,29,0)</f>
        <v>152</v>
      </c>
      <c r="G9" s="95">
        <f t="shared" ref="G9:G56" si="0">F9-E9</f>
        <v>11</v>
      </c>
      <c r="H9" s="93"/>
      <c r="I9" s="109"/>
      <c r="J9" s="95">
        <f t="shared" ref="J9:J56" si="1">I9-H9</f>
        <v>0</v>
      </c>
      <c r="K9" s="87"/>
    </row>
    <row r="10" spans="3:11" ht="18" customHeight="1" x14ac:dyDescent="0.3">
      <c r="C10" s="85" t="s">
        <v>138</v>
      </c>
      <c r="D10" s="100" t="s">
        <v>1499</v>
      </c>
      <c r="E10" s="93">
        <v>178</v>
      </c>
      <c r="F10" s="94">
        <f>VLOOKUP($C10,'ฐานประกาศ Z'!$E:$AX,29,0)</f>
        <v>173</v>
      </c>
      <c r="G10" s="95">
        <f t="shared" si="0"/>
        <v>-5</v>
      </c>
      <c r="H10" s="93"/>
      <c r="I10" s="109"/>
      <c r="J10" s="95">
        <f t="shared" si="1"/>
        <v>0</v>
      </c>
      <c r="K10" s="87"/>
    </row>
    <row r="11" spans="3:11" ht="18" customHeight="1" x14ac:dyDescent="0.3">
      <c r="C11" s="85" t="s">
        <v>116</v>
      </c>
      <c r="D11" s="100" t="s">
        <v>829</v>
      </c>
      <c r="E11" s="93">
        <v>173</v>
      </c>
      <c r="F11" s="94">
        <f>VLOOKUP($C11,'ฐานประกาศ Z'!$E:$AX,29,0)</f>
        <v>161</v>
      </c>
      <c r="G11" s="95">
        <f t="shared" si="0"/>
        <v>-12</v>
      </c>
      <c r="H11" s="93"/>
      <c r="I11" s="109"/>
      <c r="J11" s="95">
        <f t="shared" si="1"/>
        <v>0</v>
      </c>
      <c r="K11" s="87"/>
    </row>
    <row r="12" spans="3:11" ht="18" customHeight="1" x14ac:dyDescent="0.3">
      <c r="C12" s="85" t="s">
        <v>147</v>
      </c>
      <c r="D12" s="100" t="s">
        <v>1500</v>
      </c>
      <c r="E12" s="93">
        <v>159</v>
      </c>
      <c r="F12" s="94">
        <f>VLOOKUP($C12,'ฐานประกาศ Z'!$E:$AX,29,0)</f>
        <v>161</v>
      </c>
      <c r="G12" s="95">
        <f t="shared" si="0"/>
        <v>2</v>
      </c>
      <c r="H12" s="93"/>
      <c r="I12" s="109"/>
      <c r="J12" s="95">
        <f t="shared" si="1"/>
        <v>0</v>
      </c>
      <c r="K12" s="87"/>
    </row>
    <row r="13" spans="3:11" ht="18" customHeight="1" x14ac:dyDescent="0.3">
      <c r="C13" s="85" t="s">
        <v>73</v>
      </c>
      <c r="D13" s="100" t="s">
        <v>1501</v>
      </c>
      <c r="E13" s="93">
        <v>169</v>
      </c>
      <c r="F13" s="94">
        <f>VLOOKUP($C13,'ฐานประกาศ Z'!$E:$AX,29,0)</f>
        <v>169</v>
      </c>
      <c r="G13" s="95">
        <f t="shared" si="0"/>
        <v>0</v>
      </c>
      <c r="H13" s="93"/>
      <c r="I13" s="109"/>
      <c r="J13" s="95">
        <f t="shared" si="1"/>
        <v>0</v>
      </c>
      <c r="K13" s="87"/>
    </row>
    <row r="14" spans="3:11" ht="18" customHeight="1" x14ac:dyDescent="0.3">
      <c r="C14" s="85" t="s">
        <v>159</v>
      </c>
      <c r="D14" s="100" t="s">
        <v>1502</v>
      </c>
      <c r="E14" s="93">
        <v>131</v>
      </c>
      <c r="F14" s="94">
        <f>VLOOKUP($C14,'ฐานประกาศ Z'!$E:$AX,29,0)</f>
        <v>164</v>
      </c>
      <c r="G14" s="95">
        <f t="shared" si="0"/>
        <v>33</v>
      </c>
      <c r="H14" s="93"/>
      <c r="I14" s="109"/>
      <c r="J14" s="95">
        <f t="shared" si="1"/>
        <v>0</v>
      </c>
      <c r="K14" s="87"/>
    </row>
    <row r="15" spans="3:11" ht="18" customHeight="1" x14ac:dyDescent="0.3">
      <c r="C15" s="85" t="s">
        <v>187</v>
      </c>
      <c r="D15" s="100" t="s">
        <v>1503</v>
      </c>
      <c r="E15" s="93">
        <v>263</v>
      </c>
      <c r="F15" s="94">
        <f>VLOOKUP($C15,'ฐานประกาศ Z'!$E:$AX,29,0)</f>
        <v>261</v>
      </c>
      <c r="G15" s="95">
        <f t="shared" si="0"/>
        <v>-2</v>
      </c>
      <c r="H15" s="93"/>
      <c r="I15" s="109"/>
      <c r="J15" s="95">
        <f t="shared" si="1"/>
        <v>0</v>
      </c>
      <c r="K15" s="87"/>
    </row>
    <row r="16" spans="3:11" ht="18" customHeight="1" x14ac:dyDescent="0.3">
      <c r="C16" s="85" t="s">
        <v>192</v>
      </c>
      <c r="D16" s="100" t="s">
        <v>1504</v>
      </c>
      <c r="E16" s="93">
        <v>164</v>
      </c>
      <c r="F16" s="94">
        <f>VLOOKUP($C16,'ฐานประกาศ Z'!$E:$AX,29,0)</f>
        <v>122</v>
      </c>
      <c r="G16" s="95">
        <f t="shared" si="0"/>
        <v>-42</v>
      </c>
      <c r="H16" s="93"/>
      <c r="I16" s="109"/>
      <c r="J16" s="95">
        <f t="shared" si="1"/>
        <v>0</v>
      </c>
      <c r="K16" s="87"/>
    </row>
    <row r="17" spans="2:11" ht="18" customHeight="1" x14ac:dyDescent="0.3">
      <c r="C17" s="85" t="s">
        <v>233</v>
      </c>
      <c r="D17" s="100" t="s">
        <v>1505</v>
      </c>
      <c r="E17" s="93">
        <v>169</v>
      </c>
      <c r="F17" s="94">
        <f>VLOOKUP($C17,'ฐานประกาศ Z'!$E:$AX,29,0)</f>
        <v>150</v>
      </c>
      <c r="G17" s="95">
        <f t="shared" si="0"/>
        <v>-19</v>
      </c>
      <c r="H17" s="93"/>
      <c r="I17" s="109"/>
      <c r="J17" s="95">
        <f t="shared" si="1"/>
        <v>0</v>
      </c>
      <c r="K17" s="87"/>
    </row>
    <row r="18" spans="2:11" ht="18" customHeight="1" x14ac:dyDescent="0.3">
      <c r="C18" s="85" t="s">
        <v>222</v>
      </c>
      <c r="D18" s="100" t="s">
        <v>845</v>
      </c>
      <c r="E18" s="93">
        <v>58</v>
      </c>
      <c r="F18" s="94">
        <f>VLOOKUP($C18,'ฐานประกาศ Z'!$E:$AX,29,0)</f>
        <v>62</v>
      </c>
      <c r="G18" s="95">
        <f t="shared" si="0"/>
        <v>4</v>
      </c>
      <c r="H18" s="93"/>
      <c r="I18" s="109"/>
      <c r="J18" s="95">
        <f t="shared" si="1"/>
        <v>0</v>
      </c>
      <c r="K18" s="87"/>
    </row>
    <row r="19" spans="2:11" ht="18" customHeight="1" x14ac:dyDescent="0.3">
      <c r="C19" s="85" t="s">
        <v>218</v>
      </c>
      <c r="D19" s="100" t="s">
        <v>1506</v>
      </c>
      <c r="E19" s="93">
        <v>20</v>
      </c>
      <c r="F19" s="94">
        <f>VLOOKUP($C19,'ฐานประกาศ Z'!$E:$AX,29,0)</f>
        <v>24</v>
      </c>
      <c r="G19" s="95">
        <f t="shared" si="0"/>
        <v>4</v>
      </c>
      <c r="H19" s="93"/>
      <c r="I19" s="109"/>
      <c r="J19" s="95">
        <f t="shared" si="1"/>
        <v>0</v>
      </c>
      <c r="K19" s="87"/>
    </row>
    <row r="20" spans="2:11" ht="18" customHeight="1" x14ac:dyDescent="0.3">
      <c r="C20" s="85" t="s">
        <v>207</v>
      </c>
      <c r="D20" s="100" t="s">
        <v>843</v>
      </c>
      <c r="E20" s="93">
        <v>14</v>
      </c>
      <c r="F20" s="94">
        <f>VLOOKUP($C20,'ฐานประกาศ Z'!$E:$AX,29,0)</f>
        <v>14</v>
      </c>
      <c r="G20" s="95">
        <f t="shared" si="0"/>
        <v>0</v>
      </c>
      <c r="H20" s="93"/>
      <c r="I20" s="109"/>
      <c r="J20" s="95">
        <f t="shared" si="1"/>
        <v>0</v>
      </c>
      <c r="K20" s="87"/>
    </row>
    <row r="21" spans="2:11" ht="18" customHeight="1" x14ac:dyDescent="0.3">
      <c r="C21" s="85" t="s">
        <v>228</v>
      </c>
      <c r="D21" s="100" t="s">
        <v>1507</v>
      </c>
      <c r="E21" s="93">
        <v>70</v>
      </c>
      <c r="F21" s="94">
        <f>VLOOKUP($C21,'ฐานประกาศ Z'!$E:$AX,29,0)</f>
        <v>65</v>
      </c>
      <c r="G21" s="95">
        <f t="shared" si="0"/>
        <v>-5</v>
      </c>
      <c r="H21" s="93"/>
      <c r="I21" s="109"/>
      <c r="J21" s="95">
        <f t="shared" si="1"/>
        <v>0</v>
      </c>
      <c r="K21" s="87"/>
    </row>
    <row r="22" spans="2:11" ht="18" customHeight="1" x14ac:dyDescent="0.3">
      <c r="C22" s="85" t="s">
        <v>245</v>
      </c>
      <c r="D22" s="100" t="s">
        <v>1508</v>
      </c>
      <c r="E22" s="93">
        <v>82</v>
      </c>
      <c r="F22" s="94">
        <f>VLOOKUP($C22,'ฐานประกาศ Z'!$E:$AX,29,0)</f>
        <v>94</v>
      </c>
      <c r="G22" s="95">
        <f t="shared" si="0"/>
        <v>12</v>
      </c>
      <c r="H22" s="93"/>
      <c r="I22" s="109"/>
      <c r="J22" s="95">
        <f t="shared" si="1"/>
        <v>0</v>
      </c>
      <c r="K22" s="87"/>
    </row>
    <row r="23" spans="2:11" ht="18" customHeight="1" x14ac:dyDescent="0.3">
      <c r="C23" s="85" t="s">
        <v>251</v>
      </c>
      <c r="D23" s="100" t="s">
        <v>250</v>
      </c>
      <c r="E23" s="93">
        <v>82</v>
      </c>
      <c r="F23" s="94">
        <f>VLOOKUP($C23,'ฐานประกาศ Z'!$E:$AX,29,0)</f>
        <v>94</v>
      </c>
      <c r="G23" s="95">
        <f t="shared" si="0"/>
        <v>12</v>
      </c>
      <c r="H23" s="93"/>
      <c r="I23" s="109"/>
      <c r="J23" s="95">
        <f t="shared" si="1"/>
        <v>0</v>
      </c>
      <c r="K23" s="87"/>
    </row>
    <row r="24" spans="2:11" ht="18" customHeight="1" x14ac:dyDescent="0.3">
      <c r="C24" s="85" t="s">
        <v>259</v>
      </c>
      <c r="D24" s="100" t="s">
        <v>1509</v>
      </c>
      <c r="E24" s="93">
        <v>84</v>
      </c>
      <c r="F24" s="94">
        <f>VLOOKUP($C24,'ฐานประกาศ Z'!$E:$AX,29,0)</f>
        <v>95</v>
      </c>
      <c r="G24" s="95">
        <f t="shared" si="0"/>
        <v>11</v>
      </c>
      <c r="H24" s="93"/>
      <c r="I24" s="109"/>
      <c r="J24" s="95">
        <f t="shared" si="1"/>
        <v>0</v>
      </c>
      <c r="K24" s="87"/>
    </row>
    <row r="25" spans="2:11" ht="18" customHeight="1" x14ac:dyDescent="0.3">
      <c r="C25" s="85" t="s">
        <v>265</v>
      </c>
      <c r="D25" s="100" t="s">
        <v>264</v>
      </c>
      <c r="E25" s="93">
        <v>79</v>
      </c>
      <c r="F25" s="94">
        <f>VLOOKUP($C25,'ฐานประกาศ Z'!$E:$AX,29,0)</f>
        <v>95</v>
      </c>
      <c r="G25" s="95">
        <f t="shared" si="0"/>
        <v>16</v>
      </c>
      <c r="H25" s="93"/>
      <c r="I25" s="109"/>
      <c r="J25" s="95">
        <f t="shared" si="1"/>
        <v>0</v>
      </c>
      <c r="K25" s="87"/>
    </row>
    <row r="26" spans="2:11" ht="18" customHeight="1" x14ac:dyDescent="0.3">
      <c r="B26" s="88" t="s">
        <v>269</v>
      </c>
      <c r="C26" s="88" t="s">
        <v>273</v>
      </c>
      <c r="D26" s="100" t="s">
        <v>270</v>
      </c>
      <c r="E26" s="93">
        <v>70</v>
      </c>
      <c r="F26" s="94">
        <f>IF(VLOOKUP($C26,'ฐานประกาศ Z'!$E:$AX,29,0)=0,VLOOKUP($B26,'ฐานประกาศ Z'!$E:$AX,29,0),VLOOKUP($C26,'ฐานประกาศ Z'!$E:$AX,29,0))</f>
        <v>65</v>
      </c>
      <c r="G26" s="95">
        <f t="shared" si="0"/>
        <v>-5</v>
      </c>
      <c r="H26" s="93"/>
      <c r="I26" s="109"/>
      <c r="J26" s="95">
        <f t="shared" si="1"/>
        <v>0</v>
      </c>
      <c r="K26" s="87"/>
    </row>
    <row r="27" spans="2:11" ht="18" customHeight="1" x14ac:dyDescent="0.3">
      <c r="B27" s="85"/>
      <c r="C27" s="103" t="s">
        <v>846</v>
      </c>
      <c r="D27" s="100" t="s">
        <v>847</v>
      </c>
      <c r="E27" s="93">
        <v>70</v>
      </c>
      <c r="F27" s="94">
        <f>VLOOKUP($C27,'ฐานประกาศ Z'!$E:$AX,29,0)</f>
        <v>67</v>
      </c>
      <c r="G27" s="95">
        <f t="shared" si="0"/>
        <v>-3</v>
      </c>
      <c r="H27" s="93"/>
      <c r="I27" s="109"/>
      <c r="J27" s="95">
        <f t="shared" si="1"/>
        <v>0</v>
      </c>
      <c r="K27" s="87"/>
    </row>
    <row r="28" spans="2:11" ht="18" customHeight="1" x14ac:dyDescent="0.3">
      <c r="C28" s="85" t="s">
        <v>277</v>
      </c>
      <c r="D28" s="100" t="s">
        <v>1510</v>
      </c>
      <c r="E28" s="93">
        <v>94</v>
      </c>
      <c r="F28" s="94">
        <f>VLOOKUP($C28,'ฐานประกาศ Z'!$E:$AX,29,0)</f>
        <v>91</v>
      </c>
      <c r="G28" s="95">
        <f t="shared" si="0"/>
        <v>-3</v>
      </c>
      <c r="H28" s="93"/>
      <c r="I28" s="109"/>
      <c r="J28" s="95">
        <f t="shared" si="1"/>
        <v>0</v>
      </c>
      <c r="K28" s="87"/>
    </row>
    <row r="29" spans="2:11" ht="18" customHeight="1" x14ac:dyDescent="0.3">
      <c r="B29" s="88" t="s">
        <v>420</v>
      </c>
      <c r="C29" s="88" t="s">
        <v>418</v>
      </c>
      <c r="D29" s="100" t="s">
        <v>419</v>
      </c>
      <c r="E29" s="93">
        <v>51</v>
      </c>
      <c r="F29" s="94">
        <f>IF(VLOOKUP($C29,'ฐานประกาศ Z'!$E:$AX,29,0)=0,VLOOKUP($B29,'ฐานประกาศ Z'!$E:$AX,29,0),VLOOKUP($C29,'ฐานประกาศ Z'!$E:$AX,29,0))</f>
        <v>65</v>
      </c>
      <c r="G29" s="95">
        <f t="shared" si="0"/>
        <v>14</v>
      </c>
      <c r="H29" s="93"/>
      <c r="I29" s="109"/>
      <c r="J29" s="95">
        <f t="shared" si="1"/>
        <v>0</v>
      </c>
      <c r="K29" s="87"/>
    </row>
    <row r="30" spans="2:11" ht="18" customHeight="1" x14ac:dyDescent="0.3">
      <c r="B30" s="88" t="s">
        <v>428</v>
      </c>
      <c r="C30" s="88" t="s">
        <v>422</v>
      </c>
      <c r="D30" s="100" t="s">
        <v>424</v>
      </c>
      <c r="E30" s="93">
        <v>51</v>
      </c>
      <c r="F30" s="94">
        <f>IF(VLOOKUP($C30,'ฐานประกาศ Z'!$E:$AX,29,0)=0,VLOOKUP($B30,'ฐานประกาศ Z'!$E:$AX,29,0),VLOOKUP($C30,'ฐานประกาศ Z'!$E:$AX,29,0))</f>
        <v>27</v>
      </c>
      <c r="G30" s="95">
        <f t="shared" si="0"/>
        <v>-24</v>
      </c>
      <c r="H30" s="93"/>
      <c r="I30" s="109"/>
      <c r="J30" s="95">
        <f t="shared" si="1"/>
        <v>0</v>
      </c>
      <c r="K30" s="87"/>
    </row>
    <row r="31" spans="2:11" ht="18" customHeight="1" x14ac:dyDescent="0.3">
      <c r="B31" s="88" t="s">
        <v>436</v>
      </c>
      <c r="C31" s="88" t="s">
        <v>430</v>
      </c>
      <c r="D31" s="100" t="s">
        <v>432</v>
      </c>
      <c r="E31" s="93">
        <v>31</v>
      </c>
      <c r="F31" s="94">
        <f>IF(VLOOKUP($C31,'ฐานประกาศ Z'!$E:$AX,29,0)=0,VLOOKUP($B31,'ฐานประกาศ Z'!$E:$AX,29,0),VLOOKUP($C31,'ฐานประกาศ Z'!$E:$AX,29,0))</f>
        <v>45</v>
      </c>
      <c r="G31" s="95">
        <f t="shared" si="0"/>
        <v>14</v>
      </c>
      <c r="H31" s="93"/>
      <c r="I31" s="109"/>
      <c r="J31" s="95">
        <f t="shared" si="1"/>
        <v>0</v>
      </c>
      <c r="K31" s="87"/>
    </row>
    <row r="32" spans="2:11" ht="18" customHeight="1" x14ac:dyDescent="0.3">
      <c r="B32" s="88" t="s">
        <v>450</v>
      </c>
      <c r="C32" s="88" t="s">
        <v>444</v>
      </c>
      <c r="D32" s="100" t="s">
        <v>446</v>
      </c>
      <c r="E32" s="93">
        <v>42</v>
      </c>
      <c r="F32" s="94">
        <f>IF(VLOOKUP($C32,'ฐานประกาศ Z'!$E:$AX,29,0)=0,VLOOKUP($B32,'ฐานประกาศ Z'!$E:$AX,29,0),VLOOKUP($C32,'ฐานประกาศ Z'!$E:$AX,29,0))</f>
        <v>57</v>
      </c>
      <c r="G32" s="95">
        <f t="shared" si="0"/>
        <v>15</v>
      </c>
      <c r="H32" s="93"/>
      <c r="I32" s="109"/>
      <c r="J32" s="95">
        <f t="shared" si="1"/>
        <v>0</v>
      </c>
      <c r="K32" s="87"/>
    </row>
    <row r="33" spans="2:11" ht="18" customHeight="1" x14ac:dyDescent="0.3">
      <c r="B33" s="88" t="s">
        <v>464</v>
      </c>
      <c r="C33" s="88" t="s">
        <v>456</v>
      </c>
      <c r="D33" s="100" t="s">
        <v>458</v>
      </c>
      <c r="E33" s="93">
        <v>164</v>
      </c>
      <c r="F33" s="94">
        <f>IF(VLOOKUP($C33,'ฐานประกาศ Z'!$E:$AX,29,0)=0,VLOOKUP($B33,'ฐานประกาศ Z'!$E:$AX,29,0),VLOOKUP($C33,'ฐานประกาศ Z'!$E:$AX,29,0))</f>
        <v>166</v>
      </c>
      <c r="G33" s="95">
        <f t="shared" si="0"/>
        <v>2</v>
      </c>
      <c r="H33" s="93"/>
      <c r="I33" s="109"/>
      <c r="J33" s="95">
        <f t="shared" si="1"/>
        <v>0</v>
      </c>
      <c r="K33" s="87"/>
    </row>
    <row r="34" spans="2:11" ht="18" customHeight="1" x14ac:dyDescent="0.3">
      <c r="B34" s="88" t="s">
        <v>474</v>
      </c>
      <c r="C34" s="88" t="s">
        <v>468</v>
      </c>
      <c r="D34" s="100" t="s">
        <v>470</v>
      </c>
      <c r="E34" s="93">
        <v>84</v>
      </c>
      <c r="F34" s="94">
        <f>IF(VLOOKUP($C34,'ฐานประกาศ Z'!$E:$AX,29,0)=0,VLOOKUP($B34,'ฐานประกาศ Z'!$E:$AX,29,0),VLOOKUP($C34,'ฐานประกาศ Z'!$E:$AX,29,0))</f>
        <v>78</v>
      </c>
      <c r="G34" s="95">
        <f t="shared" si="0"/>
        <v>-6</v>
      </c>
      <c r="H34" s="93"/>
      <c r="I34" s="109"/>
      <c r="J34" s="95">
        <f t="shared" si="1"/>
        <v>0</v>
      </c>
      <c r="K34" s="87"/>
    </row>
    <row r="35" spans="2:11" ht="18" customHeight="1" x14ac:dyDescent="0.3">
      <c r="C35" s="85" t="s">
        <v>478</v>
      </c>
      <c r="D35" s="100" t="s">
        <v>480</v>
      </c>
      <c r="E35" s="93">
        <v>112</v>
      </c>
      <c r="F35" s="94">
        <f>VLOOKUP($C35,'ฐานประกาศ Z'!$E:$AX,29,0)</f>
        <v>155</v>
      </c>
      <c r="G35" s="95">
        <f t="shared" si="0"/>
        <v>43</v>
      </c>
      <c r="H35" s="93"/>
      <c r="I35" s="109"/>
      <c r="J35" s="95">
        <f t="shared" si="1"/>
        <v>0</v>
      </c>
      <c r="K35" s="87"/>
    </row>
    <row r="36" spans="2:11" ht="18" customHeight="1" x14ac:dyDescent="0.3">
      <c r="C36" s="85" t="s">
        <v>484</v>
      </c>
      <c r="D36" s="100" t="s">
        <v>486</v>
      </c>
      <c r="E36" s="93">
        <v>145</v>
      </c>
      <c r="F36" s="94">
        <f>VLOOKUP($C36,'ฐานประกาศ Z'!$E:$AX,29,0)</f>
        <v>139</v>
      </c>
      <c r="G36" s="95">
        <f t="shared" si="0"/>
        <v>-6</v>
      </c>
      <c r="H36" s="93"/>
      <c r="I36" s="109"/>
      <c r="J36" s="95">
        <f t="shared" si="1"/>
        <v>0</v>
      </c>
      <c r="K36" s="87"/>
    </row>
    <row r="37" spans="2:11" ht="18" customHeight="1" x14ac:dyDescent="0.3">
      <c r="B37" s="88" t="s">
        <v>504</v>
      </c>
      <c r="C37" s="88" t="s">
        <v>496</v>
      </c>
      <c r="D37" s="100" t="s">
        <v>498</v>
      </c>
      <c r="E37" s="93">
        <v>12</v>
      </c>
      <c r="F37" s="94">
        <f>IF(VLOOKUP($C37,'ฐานประกาศ Z'!$E:$AX,29,0)=0,VLOOKUP($B37,'ฐานประกาศ Z'!$E:$AX,29,0),VLOOKUP($C37,'ฐานประกาศ Z'!$E:$AX,29,0))</f>
        <v>4</v>
      </c>
      <c r="G37" s="95">
        <f t="shared" si="0"/>
        <v>-8</v>
      </c>
      <c r="H37" s="93"/>
      <c r="I37" s="109"/>
      <c r="J37" s="95">
        <f t="shared" si="1"/>
        <v>0</v>
      </c>
      <c r="K37" s="87"/>
    </row>
    <row r="38" spans="2:11" ht="18" customHeight="1" x14ac:dyDescent="0.3">
      <c r="B38" s="88" t="s">
        <v>511</v>
      </c>
      <c r="C38" s="88" t="s">
        <v>506</v>
      </c>
      <c r="D38" s="100" t="s">
        <v>508</v>
      </c>
      <c r="E38" s="93">
        <v>47</v>
      </c>
      <c r="F38" s="94">
        <f>IF(VLOOKUP($C38,'ฐานประกาศ Z'!$E:$AX,29,0)=0,VLOOKUP($B38,'ฐานประกาศ Z'!$E:$AX,29,0),VLOOKUP($C38,'ฐานประกาศ Z'!$E:$AX,29,0))</f>
        <v>29</v>
      </c>
      <c r="G38" s="95">
        <f t="shared" si="0"/>
        <v>-18</v>
      </c>
      <c r="H38" s="93"/>
      <c r="I38" s="109"/>
      <c r="J38" s="95">
        <f t="shared" si="1"/>
        <v>0</v>
      </c>
      <c r="K38" s="87"/>
    </row>
    <row r="39" spans="2:11" ht="18" customHeight="1" x14ac:dyDescent="0.3">
      <c r="C39" s="85" t="s">
        <v>516</v>
      </c>
      <c r="D39" s="100" t="s">
        <v>518</v>
      </c>
      <c r="E39" s="93">
        <v>92</v>
      </c>
      <c r="F39" s="94">
        <f>VLOOKUP($C39,'ฐานประกาศ Z'!$E:$AX,29,0)</f>
        <v>75</v>
      </c>
      <c r="G39" s="95">
        <f t="shared" si="0"/>
        <v>-17</v>
      </c>
      <c r="H39" s="93"/>
      <c r="I39" s="109"/>
      <c r="J39" s="95">
        <f t="shared" si="1"/>
        <v>0</v>
      </c>
      <c r="K39" s="87"/>
    </row>
    <row r="40" spans="2:11" ht="18" customHeight="1" x14ac:dyDescent="0.3">
      <c r="C40" s="85" t="s">
        <v>374</v>
      </c>
      <c r="D40" s="100" t="s">
        <v>1511</v>
      </c>
      <c r="E40" s="93">
        <v>68</v>
      </c>
      <c r="F40" s="94">
        <f>VLOOKUP($C40,'ฐานประกาศ Z'!$E:$AX,29,0)</f>
        <v>77</v>
      </c>
      <c r="G40" s="95">
        <f t="shared" si="0"/>
        <v>9</v>
      </c>
      <c r="H40" s="93"/>
      <c r="I40" s="109"/>
      <c r="J40" s="95">
        <f t="shared" si="1"/>
        <v>0</v>
      </c>
      <c r="K40" s="87"/>
    </row>
    <row r="41" spans="2:11" ht="18" customHeight="1" x14ac:dyDescent="0.3">
      <c r="C41" s="85" t="s">
        <v>376</v>
      </c>
      <c r="D41" s="100" t="s">
        <v>1512</v>
      </c>
      <c r="E41" s="93">
        <v>53</v>
      </c>
      <c r="F41" s="94">
        <f>VLOOKUP($C41,'ฐานประกาศ Z'!$E:$AX,29,0)</f>
        <v>59</v>
      </c>
      <c r="G41" s="95">
        <f t="shared" si="0"/>
        <v>6</v>
      </c>
      <c r="H41" s="93"/>
      <c r="I41" s="109"/>
      <c r="J41" s="95">
        <f t="shared" si="1"/>
        <v>0</v>
      </c>
      <c r="K41" s="87"/>
    </row>
    <row r="42" spans="2:11" ht="18" customHeight="1" x14ac:dyDescent="0.3">
      <c r="C42" s="85" t="s">
        <v>385</v>
      </c>
      <c r="D42" s="100" t="s">
        <v>1513</v>
      </c>
      <c r="E42" s="93">
        <v>0</v>
      </c>
      <c r="F42" s="94">
        <f>VLOOKUP($C42,'ฐานประกาศ Z'!$E:$AX,29,0)</f>
        <v>79</v>
      </c>
      <c r="G42" s="95">
        <f t="shared" si="0"/>
        <v>79</v>
      </c>
      <c r="H42" s="93"/>
      <c r="I42" s="109"/>
      <c r="J42" s="95">
        <f t="shared" si="1"/>
        <v>0</v>
      </c>
      <c r="K42" s="87"/>
    </row>
    <row r="43" spans="2:11" ht="18" customHeight="1" x14ac:dyDescent="0.3">
      <c r="C43" s="85" t="s">
        <v>364</v>
      </c>
      <c r="D43" s="100" t="s">
        <v>855</v>
      </c>
      <c r="E43" s="93">
        <v>27</v>
      </c>
      <c r="F43" s="94">
        <f>VLOOKUP($C43,'ฐานประกาศ Z'!$E:$AX,29,0)</f>
        <v>40</v>
      </c>
      <c r="G43" s="95">
        <f t="shared" si="0"/>
        <v>13</v>
      </c>
      <c r="H43" s="93"/>
      <c r="I43" s="109"/>
      <c r="J43" s="95">
        <f t="shared" si="1"/>
        <v>0</v>
      </c>
      <c r="K43" s="87"/>
    </row>
    <row r="44" spans="2:11" ht="18" customHeight="1" x14ac:dyDescent="0.3">
      <c r="C44" s="85" t="s">
        <v>383</v>
      </c>
      <c r="D44" s="100" t="s">
        <v>1514</v>
      </c>
      <c r="E44" s="93">
        <v>0</v>
      </c>
      <c r="F44" s="94">
        <f>VLOOKUP($C44,'ฐานประกาศ Z'!$E:$AX,29,0)</f>
        <v>47</v>
      </c>
      <c r="G44" s="95">
        <f t="shared" si="0"/>
        <v>47</v>
      </c>
      <c r="H44" s="93"/>
      <c r="I44" s="109"/>
      <c r="J44" s="95">
        <f t="shared" si="1"/>
        <v>0</v>
      </c>
      <c r="K44" s="87"/>
    </row>
    <row r="45" spans="2:11" ht="18" customHeight="1" x14ac:dyDescent="0.3">
      <c r="C45" s="85" t="s">
        <v>336</v>
      </c>
      <c r="D45" s="100" t="s">
        <v>1515</v>
      </c>
      <c r="E45" s="93">
        <v>42</v>
      </c>
      <c r="F45" s="94">
        <f>VLOOKUP($C45,'ฐานประกาศ Z'!$E:$AX,29,0)</f>
        <v>49</v>
      </c>
      <c r="G45" s="95">
        <f t="shared" si="0"/>
        <v>7</v>
      </c>
      <c r="H45" s="93"/>
      <c r="I45" s="109"/>
      <c r="J45" s="95">
        <f t="shared" si="1"/>
        <v>0</v>
      </c>
      <c r="K45" s="87"/>
    </row>
    <row r="46" spans="2:11" ht="18" customHeight="1" x14ac:dyDescent="0.3">
      <c r="C46" s="85" t="s">
        <v>242</v>
      </c>
      <c r="D46" s="100" t="s">
        <v>1034</v>
      </c>
      <c r="E46" s="93">
        <v>0</v>
      </c>
      <c r="F46" s="94">
        <f>VLOOKUP($C46,'ฐานประกาศ Z'!$E:$AX,29,0)</f>
        <v>55</v>
      </c>
      <c r="G46" s="95">
        <f t="shared" si="0"/>
        <v>55</v>
      </c>
      <c r="H46" s="93"/>
      <c r="I46" s="109"/>
      <c r="J46" s="95">
        <f t="shared" si="1"/>
        <v>0</v>
      </c>
      <c r="K46" s="87"/>
    </row>
    <row r="47" spans="2:11" ht="18" customHeight="1" x14ac:dyDescent="0.3">
      <c r="C47" s="85" t="s">
        <v>402</v>
      </c>
      <c r="D47" s="100" t="s">
        <v>1516</v>
      </c>
      <c r="E47" s="93">
        <v>47</v>
      </c>
      <c r="F47" s="94">
        <f>VLOOKUP($C47,'ฐานประกาศ Z'!$E:$AX,29,0)</f>
        <v>47</v>
      </c>
      <c r="G47" s="95">
        <f t="shared" si="0"/>
        <v>0</v>
      </c>
      <c r="H47" s="93"/>
      <c r="I47" s="109"/>
      <c r="J47" s="95">
        <f t="shared" si="1"/>
        <v>0</v>
      </c>
      <c r="K47" s="87"/>
    </row>
    <row r="48" spans="2:11" ht="18" customHeight="1" x14ac:dyDescent="0.3">
      <c r="B48" s="88" t="s">
        <v>399</v>
      </c>
      <c r="C48" s="88" t="s">
        <v>409</v>
      </c>
      <c r="D48" s="100" t="s">
        <v>410</v>
      </c>
      <c r="E48" s="93">
        <v>0</v>
      </c>
      <c r="F48" s="94">
        <f>IF(VLOOKUP($C48,'ฐานประกาศ Z'!$E:$AX,29,0)=0,VLOOKUP($B48,'ฐานประกาศ Z'!$E:$AX,29,0),VLOOKUP($C48,'ฐานประกาศ Z'!$E:$AX,29,0))</f>
        <v>0</v>
      </c>
      <c r="G48" s="95">
        <f t="shared" si="0"/>
        <v>0</v>
      </c>
      <c r="H48" s="93"/>
      <c r="I48" s="109"/>
      <c r="J48" s="95">
        <f t="shared" si="1"/>
        <v>0</v>
      </c>
      <c r="K48" s="87"/>
    </row>
    <row r="49" spans="2:11" ht="18" customHeight="1" x14ac:dyDescent="0.3">
      <c r="B49" s="88" t="s">
        <v>552</v>
      </c>
      <c r="C49" s="88" t="s">
        <v>549</v>
      </c>
      <c r="D49" s="100" t="s">
        <v>551</v>
      </c>
      <c r="E49" s="93">
        <v>0</v>
      </c>
      <c r="F49" s="94">
        <f>IF(VLOOKUP($C49,'ฐานประกาศ Z'!$E:$AX,29,0)=0,VLOOKUP($B49,'ฐานประกาศ Z'!$E:$AX,29,0),VLOOKUP($C49,'ฐานประกาศ Z'!$E:$AX,29,0))</f>
        <v>0</v>
      </c>
      <c r="G49" s="95">
        <f t="shared" si="0"/>
        <v>0</v>
      </c>
      <c r="H49" s="93"/>
      <c r="I49" s="109"/>
      <c r="J49" s="95">
        <f t="shared" si="1"/>
        <v>0</v>
      </c>
      <c r="K49" s="87"/>
    </row>
    <row r="50" spans="2:11" ht="18" customHeight="1" x14ac:dyDescent="0.3">
      <c r="B50" s="88" t="s">
        <v>1428</v>
      </c>
      <c r="C50" s="88" t="s">
        <v>982</v>
      </c>
      <c r="D50" s="100" t="s">
        <v>983</v>
      </c>
      <c r="E50" s="93">
        <v>0</v>
      </c>
      <c r="F50" s="94">
        <f>IF(VLOOKUP($C50,'ฐานประกาศ Z'!$E:$AX,29,0)=0,VLOOKUP($B50,'ฐานประกาศ Z'!$E:$AX,29,0),VLOOKUP($C50,'ฐานประกาศ Z'!$E:$AX,29,0))</f>
        <v>0</v>
      </c>
      <c r="G50" s="95">
        <f t="shared" si="0"/>
        <v>0</v>
      </c>
      <c r="H50" s="93"/>
      <c r="I50" s="109"/>
      <c r="J50" s="95">
        <f t="shared" si="1"/>
        <v>0</v>
      </c>
      <c r="K50" s="87"/>
    </row>
    <row r="51" spans="2:11" ht="18" customHeight="1" x14ac:dyDescent="0.3">
      <c r="C51" s="85" t="s">
        <v>884</v>
      </c>
      <c r="D51" s="100" t="s">
        <v>885</v>
      </c>
      <c r="E51" s="93">
        <v>0</v>
      </c>
      <c r="F51" s="94">
        <f>VLOOKUP($C51,'ฐานประกาศ Z'!$E:$AX,29,0)</f>
        <v>0</v>
      </c>
      <c r="G51" s="95">
        <f t="shared" si="0"/>
        <v>0</v>
      </c>
      <c r="H51" s="93"/>
      <c r="I51" s="109"/>
      <c r="J51" s="95">
        <f t="shared" si="1"/>
        <v>0</v>
      </c>
      <c r="K51" s="87"/>
    </row>
    <row r="52" spans="2:11" ht="18" customHeight="1" x14ac:dyDescent="0.3">
      <c r="B52" s="88" t="s">
        <v>390</v>
      </c>
      <c r="C52" s="88" t="s">
        <v>411</v>
      </c>
      <c r="D52" s="100" t="s">
        <v>1517</v>
      </c>
      <c r="E52" s="93">
        <v>65</v>
      </c>
      <c r="F52" s="94">
        <f>IF(VLOOKUP($C52,'ฐานประกาศ Z'!$E:$AX,29,0)=0,VLOOKUP($B52,'ฐานประกาศ Z'!$E:$AX,29,0),VLOOKUP($C52,'ฐานประกาศ Z'!$E:$AX,29,0))</f>
        <v>69</v>
      </c>
      <c r="G52" s="95">
        <f t="shared" si="0"/>
        <v>4</v>
      </c>
      <c r="H52" s="93"/>
      <c r="I52" s="109"/>
      <c r="J52" s="95">
        <f t="shared" si="1"/>
        <v>0</v>
      </c>
      <c r="K52" s="87"/>
    </row>
    <row r="53" spans="2:11" ht="18" customHeight="1" x14ac:dyDescent="0.3">
      <c r="C53" s="85" t="s">
        <v>358</v>
      </c>
      <c r="D53" s="100" t="s">
        <v>548</v>
      </c>
      <c r="E53" s="93">
        <v>0</v>
      </c>
      <c r="F53" s="94">
        <f>VLOOKUP($C53,'ฐานประกาศ Z'!$E:$AX,29,0)</f>
        <v>0</v>
      </c>
      <c r="G53" s="95">
        <f t="shared" si="0"/>
        <v>0</v>
      </c>
      <c r="H53" s="93"/>
      <c r="I53" s="109"/>
      <c r="J53" s="95">
        <f t="shared" si="1"/>
        <v>0</v>
      </c>
      <c r="K53" s="87"/>
    </row>
    <row r="54" spans="2:11" ht="18" customHeight="1" x14ac:dyDescent="0.3">
      <c r="B54" s="88" t="s">
        <v>323</v>
      </c>
      <c r="C54" s="88" t="s">
        <v>319</v>
      </c>
      <c r="D54" s="100" t="s">
        <v>320</v>
      </c>
      <c r="E54" s="93">
        <v>70</v>
      </c>
      <c r="F54" s="94">
        <f>IF(VLOOKUP($C54,'ฐานประกาศ Z'!$E:$AX,29,0)=0,VLOOKUP($B54,'ฐานประกาศ Z'!$E:$AX,29,0),VLOOKUP($C54,'ฐานประกาศ Z'!$E:$AX,29,0))</f>
        <v>73</v>
      </c>
      <c r="G54" s="95">
        <f t="shared" si="0"/>
        <v>3</v>
      </c>
      <c r="H54" s="93"/>
      <c r="I54" s="109"/>
      <c r="J54" s="95">
        <f t="shared" si="1"/>
        <v>0</v>
      </c>
      <c r="K54" s="87"/>
    </row>
    <row r="55" spans="2:11" ht="18" customHeight="1" x14ac:dyDescent="0.3">
      <c r="C55" s="85" t="s">
        <v>298</v>
      </c>
      <c r="D55" s="100" t="s">
        <v>300</v>
      </c>
      <c r="E55" s="93">
        <v>84</v>
      </c>
      <c r="F55" s="94">
        <f>VLOOKUP($C55,'ฐานประกาศ Z'!$E:$AX,29,0)</f>
        <v>92</v>
      </c>
      <c r="G55" s="95">
        <f t="shared" si="0"/>
        <v>8</v>
      </c>
      <c r="H55" s="93"/>
      <c r="I55" s="109"/>
      <c r="J55" s="95">
        <f t="shared" si="1"/>
        <v>0</v>
      </c>
      <c r="K55" s="87"/>
    </row>
    <row r="56" spans="2:11" ht="18" customHeight="1" thickBot="1" x14ac:dyDescent="0.35">
      <c r="C56" s="85" t="s">
        <v>305</v>
      </c>
      <c r="D56" s="101" t="s">
        <v>307</v>
      </c>
      <c r="E56" s="96">
        <v>0</v>
      </c>
      <c r="F56" s="97">
        <f>VLOOKUP($C56,'ฐานประกาศ Z'!$E:$AX,29,0)</f>
        <v>78</v>
      </c>
      <c r="G56" s="98">
        <f t="shared" si="0"/>
        <v>78</v>
      </c>
      <c r="H56" s="96"/>
      <c r="I56" s="97"/>
      <c r="J56" s="98">
        <f t="shared" si="1"/>
        <v>0</v>
      </c>
      <c r="K56" s="89"/>
    </row>
    <row r="57" spans="2:11" ht="9.75" customHeight="1" x14ac:dyDescent="0.3"/>
    <row r="58" spans="2:11" ht="21" customHeight="1" x14ac:dyDescent="0.3">
      <c r="D58" s="102" t="s">
        <v>1526</v>
      </c>
    </row>
    <row r="59" spans="2:11" ht="21" customHeight="1" x14ac:dyDescent="0.3">
      <c r="D59" s="102" t="s">
        <v>1527</v>
      </c>
    </row>
  </sheetData>
  <mergeCells count="7">
    <mergeCell ref="D2:K2"/>
    <mergeCell ref="D3:K3"/>
    <mergeCell ref="D4:K4"/>
    <mergeCell ref="D6:D7"/>
    <mergeCell ref="E6:G6"/>
    <mergeCell ref="K6:K7"/>
    <mergeCell ref="H6:J6"/>
  </mergeCells>
  <pageMargins left="0.7" right="0.7" top="0.75" bottom="0.75" header="0.3" footer="0.3"/>
  <customProperties>
    <customPr name="_pios_id" r:id="rId1"/>
    <customPr name="EpmWorksheetKeyString_GUID" r:id="rId2"/>
  </customPropertie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H59"/>
  <sheetViews>
    <sheetView showGridLines="0" showZeros="0" zoomScale="80" zoomScaleNormal="80" workbookViewId="0">
      <pane ySplit="7" topLeftCell="A50" activePane="bottomLeft" state="frozen"/>
      <selection activeCell="D4" sqref="D4:H4"/>
      <selection pane="bottomLeft" activeCell="D4" sqref="D4:H4"/>
    </sheetView>
  </sheetViews>
  <sheetFormatPr defaultColWidth="9" defaultRowHeight="14" x14ac:dyDescent="0.3"/>
  <cols>
    <col min="1" max="1" width="3.83203125" style="84" customWidth="1"/>
    <col min="2" max="3" width="11.25" style="84" hidden="1" customWidth="1"/>
    <col min="4" max="4" width="39.83203125" style="84" customWidth="1"/>
    <col min="5" max="7" width="15.83203125" style="84" customWidth="1"/>
    <col min="8" max="8" width="39" style="84" customWidth="1"/>
    <col min="9" max="16384" width="9" style="84"/>
  </cols>
  <sheetData>
    <row r="1" spans="3:8" ht="4.5" customHeight="1" x14ac:dyDescent="0.3"/>
    <row r="2" spans="3:8" ht="27" customHeight="1" x14ac:dyDescent="0.3">
      <c r="D2" s="116" t="s">
        <v>1549</v>
      </c>
      <c r="E2" s="116"/>
      <c r="F2" s="116"/>
      <c r="G2" s="116"/>
      <c r="H2" s="116"/>
    </row>
    <row r="3" spans="3:8" ht="27" customHeight="1" x14ac:dyDescent="0.3">
      <c r="D3" s="116" t="s">
        <v>1550</v>
      </c>
      <c r="E3" s="116"/>
      <c r="F3" s="116"/>
      <c r="G3" s="116"/>
      <c r="H3" s="116"/>
    </row>
    <row r="4" spans="3:8" ht="27" customHeight="1" x14ac:dyDescent="0.3">
      <c r="D4" s="116" t="s">
        <v>1943</v>
      </c>
      <c r="E4" s="116"/>
      <c r="F4" s="116"/>
      <c r="G4" s="116"/>
      <c r="H4" s="116"/>
    </row>
    <row r="5" spans="3:8" ht="7.5" customHeight="1" thickBot="1" x14ac:dyDescent="0.35"/>
    <row r="6" spans="3:8" ht="25.5" customHeight="1" x14ac:dyDescent="0.3">
      <c r="D6" s="117" t="s">
        <v>1493</v>
      </c>
      <c r="E6" s="119" t="s">
        <v>1523</v>
      </c>
      <c r="F6" s="120"/>
      <c r="G6" s="121"/>
      <c r="H6" s="122" t="s">
        <v>30</v>
      </c>
    </row>
    <row r="7" spans="3:8" ht="22.5" customHeight="1" thickBot="1" x14ac:dyDescent="0.35">
      <c r="D7" s="118"/>
      <c r="E7" s="81" t="s">
        <v>1494</v>
      </c>
      <c r="F7" s="82" t="s">
        <v>1495</v>
      </c>
      <c r="G7" s="83" t="s">
        <v>1496</v>
      </c>
      <c r="H7" s="123"/>
    </row>
    <row r="8" spans="3:8" ht="18" customHeight="1" x14ac:dyDescent="0.3">
      <c r="C8" s="85" t="s">
        <v>60</v>
      </c>
      <c r="D8" s="99" t="s">
        <v>1497</v>
      </c>
      <c r="E8" s="90">
        <v>168</v>
      </c>
      <c r="F8" s="91">
        <f>VLOOKUP($C8,'ฐานประกาศ Z'!$E:$BB,37,0)</f>
        <v>165</v>
      </c>
      <c r="G8" s="92">
        <f>F8-E8</f>
        <v>-3</v>
      </c>
      <c r="H8" s="86"/>
    </row>
    <row r="9" spans="3:8" ht="18" customHeight="1" x14ac:dyDescent="0.3">
      <c r="C9" s="85" t="s">
        <v>106</v>
      </c>
      <c r="D9" s="100" t="s">
        <v>1498</v>
      </c>
      <c r="E9" s="93">
        <v>164</v>
      </c>
      <c r="F9" s="94">
        <f>VLOOKUP($C9,'ฐานประกาศ Z'!$E:$BB,37,0)</f>
        <v>163</v>
      </c>
      <c r="G9" s="95">
        <f t="shared" ref="G9:G56" si="0">F9-E9</f>
        <v>-1</v>
      </c>
      <c r="H9" s="87"/>
    </row>
    <row r="10" spans="3:8" ht="18" customHeight="1" x14ac:dyDescent="0.3">
      <c r="C10" s="85" t="s">
        <v>138</v>
      </c>
      <c r="D10" s="100" t="s">
        <v>1499</v>
      </c>
      <c r="E10" s="93">
        <v>230</v>
      </c>
      <c r="F10" s="94">
        <f>VLOOKUP($C10,'ฐานประกาศ Z'!$E:$BB,37,0)</f>
        <v>197</v>
      </c>
      <c r="G10" s="95">
        <f t="shared" si="0"/>
        <v>-33</v>
      </c>
      <c r="H10" s="87"/>
    </row>
    <row r="11" spans="3:8" ht="18" customHeight="1" x14ac:dyDescent="0.3">
      <c r="C11" s="85" t="s">
        <v>116</v>
      </c>
      <c r="D11" s="100" t="s">
        <v>829</v>
      </c>
      <c r="E11" s="93">
        <v>181</v>
      </c>
      <c r="F11" s="94">
        <f>VLOOKUP($C11,'ฐานประกาศ Z'!$E:$BB,37,0)</f>
        <v>165</v>
      </c>
      <c r="G11" s="95">
        <f t="shared" si="0"/>
        <v>-16</v>
      </c>
      <c r="H11" s="87"/>
    </row>
    <row r="12" spans="3:8" ht="18" customHeight="1" x14ac:dyDescent="0.3">
      <c r="C12" s="85" t="s">
        <v>147</v>
      </c>
      <c r="D12" s="100" t="s">
        <v>1500</v>
      </c>
      <c r="E12" s="93">
        <v>184</v>
      </c>
      <c r="F12" s="94">
        <f>VLOOKUP($C12,'ฐานประกาศ Z'!$E:$BB,37,0)</f>
        <v>167</v>
      </c>
      <c r="G12" s="95">
        <f t="shared" si="0"/>
        <v>-17</v>
      </c>
      <c r="H12" s="87"/>
    </row>
    <row r="13" spans="3:8" ht="18" customHeight="1" x14ac:dyDescent="0.3">
      <c r="C13" s="85" t="s">
        <v>73</v>
      </c>
      <c r="D13" s="100" t="s">
        <v>1501</v>
      </c>
      <c r="E13" s="93">
        <v>216</v>
      </c>
      <c r="F13" s="94">
        <f>VLOOKUP($C13,'ฐานประกาศ Z'!$E:$BB,37,0)</f>
        <v>181</v>
      </c>
      <c r="G13" s="95">
        <f t="shared" si="0"/>
        <v>-35</v>
      </c>
      <c r="H13" s="87"/>
    </row>
    <row r="14" spans="3:8" ht="18" customHeight="1" x14ac:dyDescent="0.3">
      <c r="C14" s="85" t="s">
        <v>159</v>
      </c>
      <c r="D14" s="100" t="s">
        <v>1502</v>
      </c>
      <c r="E14" s="93">
        <v>161</v>
      </c>
      <c r="F14" s="94">
        <f>VLOOKUP($C14,'ฐานประกาศ Z'!$E:$BB,37,0)</f>
        <v>162</v>
      </c>
      <c r="G14" s="95">
        <f t="shared" si="0"/>
        <v>1</v>
      </c>
      <c r="H14" s="87"/>
    </row>
    <row r="15" spans="3:8" ht="18" customHeight="1" x14ac:dyDescent="0.3">
      <c r="C15" s="85" t="s">
        <v>187</v>
      </c>
      <c r="D15" s="100" t="s">
        <v>1503</v>
      </c>
      <c r="E15" s="93">
        <v>263</v>
      </c>
      <c r="F15" s="94">
        <f>VLOOKUP($C15,'ฐานประกาศ Z'!$E:$BB,37,0)</f>
        <v>253</v>
      </c>
      <c r="G15" s="95">
        <f t="shared" si="0"/>
        <v>-10</v>
      </c>
      <c r="H15" s="87"/>
    </row>
    <row r="16" spans="3:8" ht="18" customHeight="1" x14ac:dyDescent="0.3">
      <c r="C16" s="85" t="s">
        <v>192</v>
      </c>
      <c r="D16" s="100" t="s">
        <v>1504</v>
      </c>
      <c r="E16" s="93">
        <v>159</v>
      </c>
      <c r="F16" s="94">
        <f>VLOOKUP($C16,'ฐานประกาศ Z'!$E:$BB,37,0)</f>
        <v>156</v>
      </c>
      <c r="G16" s="95">
        <f t="shared" si="0"/>
        <v>-3</v>
      </c>
      <c r="H16" s="87"/>
    </row>
    <row r="17" spans="2:8" ht="18" customHeight="1" x14ac:dyDescent="0.3">
      <c r="C17" s="85" t="s">
        <v>233</v>
      </c>
      <c r="D17" s="100" t="s">
        <v>1505</v>
      </c>
      <c r="E17" s="93">
        <v>155</v>
      </c>
      <c r="F17" s="94">
        <f>VLOOKUP($C17,'ฐานประกาศ Z'!$E:$BB,37,0)</f>
        <v>159</v>
      </c>
      <c r="G17" s="95">
        <f t="shared" si="0"/>
        <v>4</v>
      </c>
      <c r="H17" s="87"/>
    </row>
    <row r="18" spans="2:8" ht="18" customHeight="1" x14ac:dyDescent="0.3">
      <c r="C18" s="85" t="s">
        <v>222</v>
      </c>
      <c r="D18" s="100" t="s">
        <v>845</v>
      </c>
      <c r="E18" s="93">
        <v>62</v>
      </c>
      <c r="F18" s="94">
        <f>VLOOKUP($C18,'ฐานประกาศ Z'!$E:$BB,37,0)</f>
        <v>72</v>
      </c>
      <c r="G18" s="95">
        <f t="shared" si="0"/>
        <v>10</v>
      </c>
      <c r="H18" s="87"/>
    </row>
    <row r="19" spans="2:8" ht="18" customHeight="1" x14ac:dyDescent="0.3">
      <c r="C19" s="85" t="s">
        <v>218</v>
      </c>
      <c r="D19" s="100" t="s">
        <v>1506</v>
      </c>
      <c r="E19" s="93">
        <v>22</v>
      </c>
      <c r="F19" s="94">
        <f>VLOOKUP($C19,'ฐานประกาศ Z'!$E:$BB,37,0)</f>
        <v>31</v>
      </c>
      <c r="G19" s="95">
        <f t="shared" si="0"/>
        <v>9</v>
      </c>
      <c r="H19" s="87"/>
    </row>
    <row r="20" spans="2:8" ht="18" customHeight="1" x14ac:dyDescent="0.3">
      <c r="C20" s="85" t="s">
        <v>207</v>
      </c>
      <c r="D20" s="100" t="s">
        <v>843</v>
      </c>
      <c r="E20" s="93">
        <v>12</v>
      </c>
      <c r="F20" s="94">
        <f>VLOOKUP($C20,'ฐานประกาศ Z'!$E:$BB,37,0)</f>
        <v>12</v>
      </c>
      <c r="G20" s="95">
        <f t="shared" si="0"/>
        <v>0</v>
      </c>
      <c r="H20" s="87"/>
    </row>
    <row r="21" spans="2:8" ht="18" customHeight="1" x14ac:dyDescent="0.3">
      <c r="C21" s="85" t="s">
        <v>228</v>
      </c>
      <c r="D21" s="100" t="s">
        <v>1507</v>
      </c>
      <c r="E21" s="93">
        <v>0</v>
      </c>
      <c r="F21" s="94">
        <f>VLOOKUP($C21,'ฐานประกาศ Z'!$E:$BB,37,0)</f>
        <v>0</v>
      </c>
      <c r="G21" s="95">
        <f t="shared" si="0"/>
        <v>0</v>
      </c>
      <c r="H21" s="87"/>
    </row>
    <row r="22" spans="2:8" ht="18" customHeight="1" x14ac:dyDescent="0.3">
      <c r="C22" s="85" t="s">
        <v>245</v>
      </c>
      <c r="D22" s="100" t="s">
        <v>1508</v>
      </c>
      <c r="E22" s="93">
        <v>84</v>
      </c>
      <c r="F22" s="94">
        <f>VLOOKUP($C22,'ฐานประกาศ Z'!$E:$BB,37,0)</f>
        <v>91</v>
      </c>
      <c r="G22" s="95">
        <f t="shared" si="0"/>
        <v>7</v>
      </c>
      <c r="H22" s="87"/>
    </row>
    <row r="23" spans="2:8" ht="18" customHeight="1" x14ac:dyDescent="0.3">
      <c r="C23" s="85" t="s">
        <v>251</v>
      </c>
      <c r="D23" s="100" t="s">
        <v>250</v>
      </c>
      <c r="E23" s="93">
        <v>87</v>
      </c>
      <c r="F23" s="94">
        <f>VLOOKUP($C23,'ฐานประกาศ Z'!$E:$BB,37,0)</f>
        <v>94</v>
      </c>
      <c r="G23" s="95">
        <f t="shared" si="0"/>
        <v>7</v>
      </c>
      <c r="H23" s="87"/>
    </row>
    <row r="24" spans="2:8" ht="18" customHeight="1" x14ac:dyDescent="0.3">
      <c r="C24" s="85" t="s">
        <v>259</v>
      </c>
      <c r="D24" s="100" t="s">
        <v>1509</v>
      </c>
      <c r="E24" s="93">
        <v>89</v>
      </c>
      <c r="F24" s="94">
        <f>VLOOKUP($C24,'ฐานประกาศ Z'!$E:$BB,37,0)</f>
        <v>98</v>
      </c>
      <c r="G24" s="95">
        <f t="shared" si="0"/>
        <v>9</v>
      </c>
      <c r="H24" s="87"/>
    </row>
    <row r="25" spans="2:8" ht="18" customHeight="1" x14ac:dyDescent="0.3">
      <c r="C25" s="85" t="s">
        <v>265</v>
      </c>
      <c r="D25" s="100" t="s">
        <v>264</v>
      </c>
      <c r="E25" s="93">
        <v>92</v>
      </c>
      <c r="F25" s="94">
        <f>VLOOKUP($C25,'ฐานประกาศ Z'!$E:$BB,37,0)</f>
        <v>101</v>
      </c>
      <c r="G25" s="95">
        <f t="shared" si="0"/>
        <v>9</v>
      </c>
      <c r="H25" s="87"/>
    </row>
    <row r="26" spans="2:8" ht="18" customHeight="1" x14ac:dyDescent="0.3">
      <c r="B26" s="88" t="s">
        <v>269</v>
      </c>
      <c r="C26" s="88" t="s">
        <v>273</v>
      </c>
      <c r="D26" s="100" t="s">
        <v>270</v>
      </c>
      <c r="E26" s="93">
        <v>84</v>
      </c>
      <c r="F26" s="94">
        <f>IF(VLOOKUP($C26,'ฐานประกาศ Z'!$E:$BB,37,0)=0,VLOOKUP($B26,'ฐานประกาศ Z'!$E:$BB,37,0),VLOOKUP($C26,'ฐานประกาศ Z'!$E:$BB,37,0))</f>
        <v>65</v>
      </c>
      <c r="G26" s="95">
        <f t="shared" si="0"/>
        <v>-19</v>
      </c>
      <c r="H26" s="87"/>
    </row>
    <row r="27" spans="2:8" ht="18" customHeight="1" x14ac:dyDescent="0.3">
      <c r="B27" s="85"/>
      <c r="C27" s="103" t="s">
        <v>846</v>
      </c>
      <c r="D27" s="100" t="s">
        <v>847</v>
      </c>
      <c r="E27" s="93">
        <v>87</v>
      </c>
      <c r="F27" s="94">
        <f>VLOOKUP($C27,'ฐานประกาศ Z'!$E:$BB,37,0)</f>
        <v>68</v>
      </c>
      <c r="G27" s="95">
        <f t="shared" si="0"/>
        <v>-19</v>
      </c>
      <c r="H27" s="87"/>
    </row>
    <row r="28" spans="2:8" ht="18" customHeight="1" x14ac:dyDescent="0.3">
      <c r="C28" s="85" t="s">
        <v>277</v>
      </c>
      <c r="D28" s="100" t="s">
        <v>1510</v>
      </c>
      <c r="E28" s="93">
        <v>65</v>
      </c>
      <c r="F28" s="94">
        <f>VLOOKUP($C28,'ฐานประกาศ Z'!$E:$BB,37,0)</f>
        <v>65</v>
      </c>
      <c r="G28" s="95">
        <f t="shared" si="0"/>
        <v>0</v>
      </c>
      <c r="H28" s="87"/>
    </row>
    <row r="29" spans="2:8" ht="18" customHeight="1" x14ac:dyDescent="0.3">
      <c r="B29" s="88" t="s">
        <v>420</v>
      </c>
      <c r="C29" s="88" t="s">
        <v>418</v>
      </c>
      <c r="D29" s="100" t="s">
        <v>419</v>
      </c>
      <c r="E29" s="93">
        <v>75</v>
      </c>
      <c r="F29" s="94">
        <f>IF(VLOOKUP($C29,'ฐานประกาศ Z'!$E:$BB,37,0)=0,VLOOKUP($B29,'ฐานประกาศ Z'!$E:$BB,37,0),VLOOKUP($C29,'ฐานประกาศ Z'!$E:$BB,37,0))</f>
        <v>79</v>
      </c>
      <c r="G29" s="95">
        <f t="shared" si="0"/>
        <v>4</v>
      </c>
      <c r="H29" s="87"/>
    </row>
    <row r="30" spans="2:8" ht="18" customHeight="1" x14ac:dyDescent="0.3">
      <c r="B30" s="88" t="s">
        <v>428</v>
      </c>
      <c r="C30" s="88" t="s">
        <v>422</v>
      </c>
      <c r="D30" s="100" t="s">
        <v>424</v>
      </c>
      <c r="E30" s="93">
        <v>94</v>
      </c>
      <c r="F30" s="94">
        <f>IF(VLOOKUP($C30,'ฐานประกาศ Z'!$E:$BB,37,0)=0,VLOOKUP($B30,'ฐานประกาศ Z'!$E:$BB,37,0),VLOOKUP($C30,'ฐานประกาศ Z'!$E:$BB,37,0))</f>
        <v>94</v>
      </c>
      <c r="G30" s="95">
        <f t="shared" si="0"/>
        <v>0</v>
      </c>
      <c r="H30" s="87"/>
    </row>
    <row r="31" spans="2:8" ht="18" customHeight="1" x14ac:dyDescent="0.3">
      <c r="B31" s="88" t="s">
        <v>436</v>
      </c>
      <c r="C31" s="88" t="s">
        <v>430</v>
      </c>
      <c r="D31" s="100" t="s">
        <v>432</v>
      </c>
      <c r="E31" s="93">
        <v>61</v>
      </c>
      <c r="F31" s="94">
        <f>IF(VLOOKUP($C31,'ฐานประกาศ Z'!$E:$BB,37,0)=0,VLOOKUP($B31,'ฐานประกาศ Z'!$E:$BB,37,0),VLOOKUP($C31,'ฐานประกาศ Z'!$E:$BB,37,0))</f>
        <v>47</v>
      </c>
      <c r="G31" s="95">
        <f t="shared" si="0"/>
        <v>-14</v>
      </c>
      <c r="H31" s="87"/>
    </row>
    <row r="32" spans="2:8" ht="18" customHeight="1" x14ac:dyDescent="0.3">
      <c r="B32" s="88" t="s">
        <v>450</v>
      </c>
      <c r="C32" s="88" t="s">
        <v>444</v>
      </c>
      <c r="D32" s="100" t="s">
        <v>446</v>
      </c>
      <c r="E32" s="93">
        <v>47</v>
      </c>
      <c r="F32" s="94">
        <f>IF(VLOOKUP($C32,'ฐานประกาศ Z'!$E:$BB,37,0)=0,VLOOKUP($B32,'ฐานประกาศ Z'!$E:$BB,37,0),VLOOKUP($C32,'ฐานประกาศ Z'!$E:$BB,37,0))</f>
        <v>67</v>
      </c>
      <c r="G32" s="95">
        <f t="shared" si="0"/>
        <v>20</v>
      </c>
      <c r="H32" s="87"/>
    </row>
    <row r="33" spans="2:8" ht="18" customHeight="1" x14ac:dyDescent="0.3">
      <c r="B33" s="88" t="s">
        <v>464</v>
      </c>
      <c r="C33" s="88" t="s">
        <v>456</v>
      </c>
      <c r="D33" s="100" t="s">
        <v>458</v>
      </c>
      <c r="E33" s="93">
        <v>136</v>
      </c>
      <c r="F33" s="94">
        <f>IF(VLOOKUP($C33,'ฐานประกาศ Z'!$E:$BB,37,0)=0,VLOOKUP($B33,'ฐานประกาศ Z'!$E:$BB,37,0),VLOOKUP($C33,'ฐานประกาศ Z'!$E:$BB,37,0))</f>
        <v>178</v>
      </c>
      <c r="G33" s="95">
        <f t="shared" si="0"/>
        <v>42</v>
      </c>
      <c r="H33" s="87"/>
    </row>
    <row r="34" spans="2:8" ht="18" customHeight="1" x14ac:dyDescent="0.3">
      <c r="B34" s="88" t="s">
        <v>474</v>
      </c>
      <c r="C34" s="88" t="s">
        <v>468</v>
      </c>
      <c r="D34" s="100" t="s">
        <v>470</v>
      </c>
      <c r="E34" s="93">
        <v>75</v>
      </c>
      <c r="F34" s="94">
        <f>IF(VLOOKUP($C34,'ฐานประกาศ Z'!$E:$BB,37,0)=0,VLOOKUP($B34,'ฐานประกาศ Z'!$E:$BB,37,0),VLOOKUP($C34,'ฐานประกาศ Z'!$E:$BB,37,0))</f>
        <v>84</v>
      </c>
      <c r="G34" s="95">
        <f t="shared" si="0"/>
        <v>9</v>
      </c>
      <c r="H34" s="87"/>
    </row>
    <row r="35" spans="2:8" ht="18" customHeight="1" x14ac:dyDescent="0.3">
      <c r="C35" s="85" t="s">
        <v>478</v>
      </c>
      <c r="D35" s="100" t="s">
        <v>480</v>
      </c>
      <c r="E35" s="93">
        <v>159</v>
      </c>
      <c r="F35" s="94">
        <f>VLOOKUP($C35,'ฐานประกาศ Z'!$E:$BB,37,0)</f>
        <v>159</v>
      </c>
      <c r="G35" s="95">
        <f t="shared" si="0"/>
        <v>0</v>
      </c>
      <c r="H35" s="87"/>
    </row>
    <row r="36" spans="2:8" ht="18" customHeight="1" x14ac:dyDescent="0.3">
      <c r="C36" s="85" t="s">
        <v>484</v>
      </c>
      <c r="D36" s="100" t="s">
        <v>486</v>
      </c>
      <c r="E36" s="93">
        <v>94</v>
      </c>
      <c r="F36" s="94">
        <f>VLOOKUP($C36,'ฐานประกาศ Z'!$E:$BB,37,0)</f>
        <v>120</v>
      </c>
      <c r="G36" s="95">
        <f t="shared" si="0"/>
        <v>26</v>
      </c>
      <c r="H36" s="87"/>
    </row>
    <row r="37" spans="2:8" ht="18" customHeight="1" x14ac:dyDescent="0.3">
      <c r="B37" s="88" t="s">
        <v>504</v>
      </c>
      <c r="C37" s="88" t="s">
        <v>496</v>
      </c>
      <c r="D37" s="100" t="s">
        <v>498</v>
      </c>
      <c r="E37" s="93">
        <v>12</v>
      </c>
      <c r="F37" s="94">
        <f>IF(VLOOKUP($C37,'ฐานประกาศ Z'!$E:$BB,37,0)=0,VLOOKUP($B37,'ฐานประกาศ Z'!$E:$BB,37,0),VLOOKUP($C37,'ฐานประกาศ Z'!$E:$BB,37,0))</f>
        <v>18</v>
      </c>
      <c r="G37" s="95">
        <f t="shared" si="0"/>
        <v>6</v>
      </c>
      <c r="H37" s="87"/>
    </row>
    <row r="38" spans="2:8" ht="18" customHeight="1" x14ac:dyDescent="0.3">
      <c r="B38" s="88" t="s">
        <v>511</v>
      </c>
      <c r="C38" s="88" t="s">
        <v>506</v>
      </c>
      <c r="D38" s="100" t="s">
        <v>508</v>
      </c>
      <c r="E38" s="93">
        <v>84</v>
      </c>
      <c r="F38" s="94">
        <f>IF(VLOOKUP($C38,'ฐานประกาศ Z'!$E:$BB,37,0)=0,VLOOKUP($B38,'ฐานประกาศ Z'!$E:$BB,37,0),VLOOKUP($C38,'ฐานประกาศ Z'!$E:$BB,37,0))</f>
        <v>70</v>
      </c>
      <c r="G38" s="95">
        <f t="shared" si="0"/>
        <v>-14</v>
      </c>
      <c r="H38" s="87"/>
    </row>
    <row r="39" spans="2:8" ht="18" customHeight="1" x14ac:dyDescent="0.3">
      <c r="C39" s="85" t="s">
        <v>516</v>
      </c>
      <c r="D39" s="100" t="s">
        <v>518</v>
      </c>
      <c r="E39" s="93">
        <v>65</v>
      </c>
      <c r="F39" s="94">
        <f>VLOOKUP($C39,'ฐานประกาศ Z'!$E:$BB,37,0)</f>
        <v>70</v>
      </c>
      <c r="G39" s="95">
        <f t="shared" si="0"/>
        <v>5</v>
      </c>
      <c r="H39" s="87"/>
    </row>
    <row r="40" spans="2:8" ht="18" customHeight="1" x14ac:dyDescent="0.3">
      <c r="C40" s="85" t="s">
        <v>374</v>
      </c>
      <c r="D40" s="100" t="s">
        <v>1511</v>
      </c>
      <c r="E40" s="93">
        <v>75</v>
      </c>
      <c r="F40" s="94">
        <f>VLOOKUP($C40,'ฐานประกาศ Z'!$E:$BB,37,0)</f>
        <v>78</v>
      </c>
      <c r="G40" s="95">
        <f t="shared" si="0"/>
        <v>3</v>
      </c>
      <c r="H40" s="87"/>
    </row>
    <row r="41" spans="2:8" ht="18" customHeight="1" x14ac:dyDescent="0.3">
      <c r="C41" s="85" t="s">
        <v>376</v>
      </c>
      <c r="D41" s="100" t="s">
        <v>1512</v>
      </c>
      <c r="E41" s="93">
        <v>61</v>
      </c>
      <c r="F41" s="94">
        <f>VLOOKUP($C41,'ฐานประกาศ Z'!$E:$BB,37,0)</f>
        <v>64</v>
      </c>
      <c r="G41" s="95">
        <f t="shared" si="0"/>
        <v>3</v>
      </c>
      <c r="H41" s="87"/>
    </row>
    <row r="42" spans="2:8" ht="18" customHeight="1" x14ac:dyDescent="0.3">
      <c r="C42" s="85" t="s">
        <v>385</v>
      </c>
      <c r="D42" s="100" t="s">
        <v>1513</v>
      </c>
      <c r="E42" s="93">
        <v>75</v>
      </c>
      <c r="F42" s="94">
        <f>VLOOKUP($C42,'ฐานประกาศ Z'!$E:$BB,37,0)</f>
        <v>79</v>
      </c>
      <c r="G42" s="95">
        <f t="shared" si="0"/>
        <v>4</v>
      </c>
      <c r="H42" s="87"/>
    </row>
    <row r="43" spans="2:8" ht="18" customHeight="1" x14ac:dyDescent="0.3">
      <c r="C43" s="85" t="s">
        <v>364</v>
      </c>
      <c r="D43" s="100" t="s">
        <v>855</v>
      </c>
      <c r="E43" s="93">
        <v>37</v>
      </c>
      <c r="F43" s="94">
        <f>VLOOKUP($C43,'ฐานประกาศ Z'!$E:$BB,37,0)</f>
        <v>51</v>
      </c>
      <c r="G43" s="95">
        <f t="shared" si="0"/>
        <v>14</v>
      </c>
      <c r="H43" s="87"/>
    </row>
    <row r="44" spans="2:8" ht="18" customHeight="1" x14ac:dyDescent="0.3">
      <c r="C44" s="85" t="s">
        <v>383</v>
      </c>
      <c r="D44" s="100" t="s">
        <v>1514</v>
      </c>
      <c r="E44" s="93">
        <v>45</v>
      </c>
      <c r="F44" s="94">
        <f>VLOOKUP($C44,'ฐานประกาศ Z'!$E:$BB,37,0)</f>
        <v>51</v>
      </c>
      <c r="G44" s="95">
        <f t="shared" si="0"/>
        <v>6</v>
      </c>
      <c r="H44" s="87"/>
    </row>
    <row r="45" spans="2:8" ht="18" customHeight="1" x14ac:dyDescent="0.3">
      <c r="C45" s="85" t="s">
        <v>336</v>
      </c>
      <c r="D45" s="100" t="s">
        <v>1515</v>
      </c>
      <c r="E45" s="93">
        <v>45</v>
      </c>
      <c r="F45" s="94">
        <f>VLOOKUP($C45,'ฐานประกาศ Z'!$E:$BB,37,0)</f>
        <v>61</v>
      </c>
      <c r="G45" s="95">
        <f t="shared" si="0"/>
        <v>16</v>
      </c>
      <c r="H45" s="87"/>
    </row>
    <row r="46" spans="2:8" ht="18" customHeight="1" x14ac:dyDescent="0.3">
      <c r="C46" s="85" t="s">
        <v>242</v>
      </c>
      <c r="D46" s="100" t="s">
        <v>1034</v>
      </c>
      <c r="E46" s="93">
        <v>65</v>
      </c>
      <c r="F46" s="94">
        <f>VLOOKUP($C46,'ฐานประกาศ Z'!$E:$BB,37,0)</f>
        <v>70</v>
      </c>
      <c r="G46" s="95">
        <f t="shared" si="0"/>
        <v>5</v>
      </c>
      <c r="H46" s="87"/>
    </row>
    <row r="47" spans="2:8" ht="18" customHeight="1" x14ac:dyDescent="0.3">
      <c r="C47" s="85" t="s">
        <v>402</v>
      </c>
      <c r="D47" s="100" t="s">
        <v>1516</v>
      </c>
      <c r="E47" s="93">
        <v>75</v>
      </c>
      <c r="F47" s="94">
        <f>VLOOKUP($C47,'ฐานประกาศ Z'!$E:$BB,37,0)</f>
        <v>75</v>
      </c>
      <c r="G47" s="95">
        <f t="shared" si="0"/>
        <v>0</v>
      </c>
      <c r="H47" s="87"/>
    </row>
    <row r="48" spans="2:8" ht="18" customHeight="1" x14ac:dyDescent="0.3">
      <c r="B48" s="88" t="s">
        <v>399</v>
      </c>
      <c r="C48" s="88" t="s">
        <v>409</v>
      </c>
      <c r="D48" s="100" t="s">
        <v>410</v>
      </c>
      <c r="E48" s="93">
        <v>65</v>
      </c>
      <c r="F48" s="94">
        <f>IF(VLOOKUP($C48,'ฐานประกาศ Z'!$E:$BB,37,0)=0,VLOOKUP($B48,'ฐานประกาศ Z'!$E:$BB,37,0),VLOOKUP($C48,'ฐานประกาศ Z'!$E:$BB,37,0))</f>
        <v>75</v>
      </c>
      <c r="G48" s="95">
        <f t="shared" si="0"/>
        <v>10</v>
      </c>
      <c r="H48" s="87"/>
    </row>
    <row r="49" spans="2:8" ht="18" customHeight="1" x14ac:dyDescent="0.3">
      <c r="B49" s="88" t="s">
        <v>552</v>
      </c>
      <c r="C49" s="88" t="s">
        <v>549</v>
      </c>
      <c r="D49" s="100" t="s">
        <v>551</v>
      </c>
      <c r="E49" s="93">
        <v>61</v>
      </c>
      <c r="F49" s="94">
        <f>IF(VLOOKUP($C49,'ฐานประกาศ Z'!$E:$BB,37,0)=0,VLOOKUP($B49,'ฐานประกาศ Z'!$E:$BB,37,0),VLOOKUP($C49,'ฐานประกาศ Z'!$E:$BB,37,0))</f>
        <v>72</v>
      </c>
      <c r="G49" s="95">
        <f t="shared" si="0"/>
        <v>11</v>
      </c>
      <c r="H49" s="87"/>
    </row>
    <row r="50" spans="2:8" ht="18" customHeight="1" x14ac:dyDescent="0.3">
      <c r="B50" s="88" t="s">
        <v>1428</v>
      </c>
      <c r="C50" s="88" t="s">
        <v>982</v>
      </c>
      <c r="D50" s="100" t="s">
        <v>983</v>
      </c>
      <c r="E50" s="93">
        <v>64</v>
      </c>
      <c r="F50" s="94">
        <f>IF(VLOOKUP($C50,'ฐานประกาศ Z'!$E:$BB,37,0)=0,VLOOKUP($B50,'ฐานประกาศ Z'!$E:$BB,37,0),VLOOKUP($C50,'ฐานประกาศ Z'!$E:$BB,37,0))</f>
        <v>65</v>
      </c>
      <c r="G50" s="95">
        <f t="shared" si="0"/>
        <v>1</v>
      </c>
      <c r="H50" s="87"/>
    </row>
    <row r="51" spans="2:8" ht="18" customHeight="1" x14ac:dyDescent="0.3">
      <c r="C51" s="85" t="s">
        <v>884</v>
      </c>
      <c r="D51" s="100" t="s">
        <v>885</v>
      </c>
      <c r="E51" s="93">
        <v>0</v>
      </c>
      <c r="F51" s="94">
        <f>VLOOKUP($C51,'ฐานประกาศ Z'!$E:$BB,37,0)</f>
        <v>0</v>
      </c>
      <c r="G51" s="95">
        <f t="shared" si="0"/>
        <v>0</v>
      </c>
      <c r="H51" s="87"/>
    </row>
    <row r="52" spans="2:8" ht="18" customHeight="1" x14ac:dyDescent="0.3">
      <c r="B52" s="88" t="s">
        <v>390</v>
      </c>
      <c r="C52" s="88" t="s">
        <v>411</v>
      </c>
      <c r="D52" s="100" t="s">
        <v>1517</v>
      </c>
      <c r="E52" s="93">
        <v>56</v>
      </c>
      <c r="F52" s="94">
        <f>IF(VLOOKUP($C52,'ฐานประกาศ Z'!$E:$BB,37,0)=0,VLOOKUP($B52,'ฐานประกาศ Z'!$E:$BB,37,0),VLOOKUP($C52,'ฐานประกาศ Z'!$E:$BB,37,0))</f>
        <v>56</v>
      </c>
      <c r="G52" s="95">
        <f t="shared" si="0"/>
        <v>0</v>
      </c>
      <c r="H52" s="87"/>
    </row>
    <row r="53" spans="2:8" ht="18" customHeight="1" x14ac:dyDescent="0.3">
      <c r="C53" s="85" t="s">
        <v>358</v>
      </c>
      <c r="D53" s="100" t="s">
        <v>548</v>
      </c>
      <c r="E53" s="93">
        <v>42</v>
      </c>
      <c r="F53" s="94">
        <f>VLOOKUP($C53,'ฐานประกาศ Z'!$E:$BB,37,0)</f>
        <v>27</v>
      </c>
      <c r="G53" s="95">
        <f t="shared" si="0"/>
        <v>-15</v>
      </c>
      <c r="H53" s="87"/>
    </row>
    <row r="54" spans="2:8" ht="18" customHeight="1" x14ac:dyDescent="0.3">
      <c r="B54" s="88" t="s">
        <v>323</v>
      </c>
      <c r="C54" s="88" t="s">
        <v>319</v>
      </c>
      <c r="D54" s="100" t="s">
        <v>320</v>
      </c>
      <c r="E54" s="93">
        <v>70</v>
      </c>
      <c r="F54" s="94">
        <f>IF(VLOOKUP($C54,'ฐานประกาศ Z'!$E:$BB,37,0)=0,VLOOKUP($B54,'ฐานประกาศ Z'!$E:$BB,37,0),VLOOKUP($C54,'ฐานประกาศ Z'!$E:$BB,37,0))</f>
        <v>68</v>
      </c>
      <c r="G54" s="95">
        <f t="shared" si="0"/>
        <v>-2</v>
      </c>
      <c r="H54" s="87"/>
    </row>
    <row r="55" spans="2:8" ht="18" customHeight="1" x14ac:dyDescent="0.3">
      <c r="C55" s="85" t="s">
        <v>298</v>
      </c>
      <c r="D55" s="100" t="s">
        <v>300</v>
      </c>
      <c r="E55" s="93">
        <v>103</v>
      </c>
      <c r="F55" s="94">
        <f>VLOOKUP($C55,'ฐานประกาศ Z'!$E:$BB,37,0)</f>
        <v>131</v>
      </c>
      <c r="G55" s="95">
        <f t="shared" si="0"/>
        <v>28</v>
      </c>
      <c r="H55" s="87"/>
    </row>
    <row r="56" spans="2:8" ht="18" customHeight="1" thickBot="1" x14ac:dyDescent="0.35">
      <c r="C56" s="85" t="s">
        <v>305</v>
      </c>
      <c r="D56" s="101" t="s">
        <v>307</v>
      </c>
      <c r="E56" s="96">
        <v>122</v>
      </c>
      <c r="F56" s="97">
        <f>VLOOKUP($C56,'ฐานประกาศ Z'!$E:$BB,37,0)</f>
        <v>84</v>
      </c>
      <c r="G56" s="98">
        <f t="shared" si="0"/>
        <v>-38</v>
      </c>
      <c r="H56" s="89"/>
    </row>
    <row r="57" spans="2:8" ht="9.75" customHeight="1" x14ac:dyDescent="0.3"/>
    <row r="58" spans="2:8" ht="21" customHeight="1" x14ac:dyDescent="0.3">
      <c r="D58" s="102" t="s">
        <v>1526</v>
      </c>
    </row>
    <row r="59" spans="2:8" ht="21" customHeight="1" x14ac:dyDescent="0.3">
      <c r="D59" s="102" t="s">
        <v>1527</v>
      </c>
    </row>
  </sheetData>
  <mergeCells count="6">
    <mergeCell ref="D2:H2"/>
    <mergeCell ref="D3:H3"/>
    <mergeCell ref="D4:H4"/>
    <mergeCell ref="D6:D7"/>
    <mergeCell ref="E6:G6"/>
    <mergeCell ref="H6:H7"/>
  </mergeCells>
  <pageMargins left="0.7" right="0.7" top="0.75" bottom="0.75" header="0.3" footer="0.3"/>
  <customProperties>
    <customPr name="_pios_id" r:id="rId1"/>
    <customPr name="EpmWorksheetKeyString_GUID" r:id="rId2"/>
  </customProperties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H59"/>
  <sheetViews>
    <sheetView showGridLines="0" showZeros="0" zoomScale="80" zoomScaleNormal="80" workbookViewId="0">
      <pane ySplit="7" topLeftCell="A8" activePane="bottomLeft" state="frozen"/>
      <selection activeCell="D4" sqref="D4:H4"/>
      <selection pane="bottomLeft" activeCell="D4" sqref="D4:H4"/>
    </sheetView>
  </sheetViews>
  <sheetFormatPr defaultColWidth="9" defaultRowHeight="14" x14ac:dyDescent="0.3"/>
  <cols>
    <col min="1" max="1" width="3.83203125" style="84" customWidth="1"/>
    <col min="2" max="3" width="11.25" style="84" hidden="1" customWidth="1"/>
    <col min="4" max="4" width="39.83203125" style="84" customWidth="1"/>
    <col min="5" max="7" width="15.83203125" style="84" customWidth="1"/>
    <col min="8" max="8" width="39" style="84" customWidth="1"/>
    <col min="9" max="16384" width="9" style="84"/>
  </cols>
  <sheetData>
    <row r="1" spans="3:8" ht="4.5" customHeight="1" x14ac:dyDescent="0.3"/>
    <row r="2" spans="3:8" ht="27" customHeight="1" x14ac:dyDescent="0.3">
      <c r="D2" s="116" t="s">
        <v>1549</v>
      </c>
      <c r="E2" s="116"/>
      <c r="F2" s="116"/>
      <c r="G2" s="116"/>
      <c r="H2" s="116"/>
    </row>
    <row r="3" spans="3:8" ht="27" customHeight="1" x14ac:dyDescent="0.3">
      <c r="D3" s="116" t="s">
        <v>1550</v>
      </c>
      <c r="E3" s="116"/>
      <c r="F3" s="116"/>
      <c r="G3" s="116"/>
      <c r="H3" s="116"/>
    </row>
    <row r="4" spans="3:8" ht="27" customHeight="1" x14ac:dyDescent="0.3">
      <c r="D4" s="116" t="s">
        <v>1943</v>
      </c>
      <c r="E4" s="116"/>
      <c r="F4" s="116"/>
      <c r="G4" s="116"/>
      <c r="H4" s="116"/>
    </row>
    <row r="5" spans="3:8" ht="7.5" customHeight="1" thickBot="1" x14ac:dyDescent="0.35"/>
    <row r="6" spans="3:8" ht="25.5" customHeight="1" x14ac:dyDescent="0.3">
      <c r="D6" s="117" t="s">
        <v>1493</v>
      </c>
      <c r="E6" s="119" t="s">
        <v>1524</v>
      </c>
      <c r="F6" s="120"/>
      <c r="G6" s="121"/>
      <c r="H6" s="122" t="s">
        <v>30</v>
      </c>
    </row>
    <row r="7" spans="3:8" ht="22.5" customHeight="1" thickBot="1" x14ac:dyDescent="0.35">
      <c r="D7" s="118"/>
      <c r="E7" s="81" t="s">
        <v>1494</v>
      </c>
      <c r="F7" s="82" t="s">
        <v>1495</v>
      </c>
      <c r="G7" s="83" t="s">
        <v>1496</v>
      </c>
      <c r="H7" s="123"/>
    </row>
    <row r="8" spans="3:8" ht="18" customHeight="1" x14ac:dyDescent="0.3">
      <c r="C8" s="85" t="s">
        <v>60</v>
      </c>
      <c r="D8" s="99" t="s">
        <v>1497</v>
      </c>
      <c r="E8" s="90">
        <v>166</v>
      </c>
      <c r="F8" s="91">
        <f>VLOOKUP($C8,'ฐานประกาศ Z'!$E:$BB,41,0)</f>
        <v>161</v>
      </c>
      <c r="G8" s="92">
        <f>F8-E8</f>
        <v>-5</v>
      </c>
      <c r="H8" s="86"/>
    </row>
    <row r="9" spans="3:8" ht="18" customHeight="1" x14ac:dyDescent="0.3">
      <c r="C9" s="85" t="s">
        <v>106</v>
      </c>
      <c r="D9" s="100" t="s">
        <v>1498</v>
      </c>
      <c r="E9" s="93">
        <v>161</v>
      </c>
      <c r="F9" s="94">
        <f>VLOOKUP($C9,'ฐานประกาศ Z'!$E:$BB,41,0)</f>
        <v>158</v>
      </c>
      <c r="G9" s="95">
        <f t="shared" ref="G9:G56" si="0">F9-E9</f>
        <v>-3</v>
      </c>
      <c r="H9" s="87"/>
    </row>
    <row r="10" spans="3:8" ht="18" customHeight="1" x14ac:dyDescent="0.3">
      <c r="C10" s="85" t="s">
        <v>138</v>
      </c>
      <c r="D10" s="100" t="s">
        <v>1499</v>
      </c>
      <c r="E10" s="93">
        <v>224</v>
      </c>
      <c r="F10" s="94">
        <f>VLOOKUP($C10,'ฐานประกาศ Z'!$E:$BB,41,0)</f>
        <v>197</v>
      </c>
      <c r="G10" s="95">
        <f t="shared" si="0"/>
        <v>-27</v>
      </c>
      <c r="H10" s="87"/>
    </row>
    <row r="11" spans="3:8" ht="18" customHeight="1" x14ac:dyDescent="0.3">
      <c r="C11" s="85" t="s">
        <v>116</v>
      </c>
      <c r="D11" s="100" t="s">
        <v>829</v>
      </c>
      <c r="E11" s="93">
        <v>171</v>
      </c>
      <c r="F11" s="94">
        <f>VLOOKUP($C11,'ฐานประกาศ Z'!$E:$BB,41,0)</f>
        <v>165</v>
      </c>
      <c r="G11" s="95">
        <f t="shared" si="0"/>
        <v>-6</v>
      </c>
      <c r="H11" s="87"/>
    </row>
    <row r="12" spans="3:8" ht="18" customHeight="1" x14ac:dyDescent="0.3">
      <c r="C12" s="85" t="s">
        <v>147</v>
      </c>
      <c r="D12" s="100" t="s">
        <v>1500</v>
      </c>
      <c r="E12" s="93">
        <v>178</v>
      </c>
      <c r="F12" s="94">
        <f>VLOOKUP($C12,'ฐานประกาศ Z'!$E:$BB,41,0)</f>
        <v>170</v>
      </c>
      <c r="G12" s="95">
        <f t="shared" si="0"/>
        <v>-8</v>
      </c>
      <c r="H12" s="87"/>
    </row>
    <row r="13" spans="3:8" ht="18" customHeight="1" x14ac:dyDescent="0.3">
      <c r="C13" s="85" t="s">
        <v>73</v>
      </c>
      <c r="D13" s="100" t="s">
        <v>1501</v>
      </c>
      <c r="E13" s="93">
        <v>206</v>
      </c>
      <c r="F13" s="94">
        <f>VLOOKUP($C13,'ฐานประกาศ Z'!$E:$BB,41,0)</f>
        <v>181</v>
      </c>
      <c r="G13" s="95">
        <f t="shared" si="0"/>
        <v>-25</v>
      </c>
      <c r="H13" s="87"/>
    </row>
    <row r="14" spans="3:8" ht="18" customHeight="1" x14ac:dyDescent="0.3">
      <c r="C14" s="85" t="s">
        <v>159</v>
      </c>
      <c r="D14" s="100" t="s">
        <v>1502</v>
      </c>
      <c r="E14" s="93">
        <v>154</v>
      </c>
      <c r="F14" s="94">
        <f>VLOOKUP($C14,'ฐานประกาศ Z'!$E:$BB,41,0)</f>
        <v>162</v>
      </c>
      <c r="G14" s="95">
        <f t="shared" si="0"/>
        <v>8</v>
      </c>
      <c r="H14" s="87"/>
    </row>
    <row r="15" spans="3:8" ht="18" customHeight="1" x14ac:dyDescent="0.3">
      <c r="C15" s="85" t="s">
        <v>187</v>
      </c>
      <c r="D15" s="100" t="s">
        <v>1503</v>
      </c>
      <c r="E15" s="93">
        <v>263</v>
      </c>
      <c r="F15" s="94">
        <f>VLOOKUP($C15,'ฐานประกาศ Z'!$E:$BB,41,0)</f>
        <v>250</v>
      </c>
      <c r="G15" s="95">
        <f t="shared" si="0"/>
        <v>-13</v>
      </c>
      <c r="H15" s="87"/>
    </row>
    <row r="16" spans="3:8" ht="18" customHeight="1" x14ac:dyDescent="0.3">
      <c r="C16" s="85" t="s">
        <v>192</v>
      </c>
      <c r="D16" s="100" t="s">
        <v>1504</v>
      </c>
      <c r="E16" s="93">
        <v>166</v>
      </c>
      <c r="F16" s="94">
        <f>VLOOKUP($C16,'ฐานประกาศ Z'!$E:$BB,41,0)</f>
        <v>158</v>
      </c>
      <c r="G16" s="95">
        <f t="shared" si="0"/>
        <v>-8</v>
      </c>
      <c r="H16" s="87"/>
    </row>
    <row r="17" spans="2:8" ht="18" customHeight="1" x14ac:dyDescent="0.3">
      <c r="C17" s="85" t="s">
        <v>233</v>
      </c>
      <c r="D17" s="100" t="s">
        <v>1505</v>
      </c>
      <c r="E17" s="93">
        <v>155</v>
      </c>
      <c r="F17" s="94">
        <f>VLOOKUP($C17,'ฐานประกาศ Z'!$E:$BB,41,0)</f>
        <v>159</v>
      </c>
      <c r="G17" s="95">
        <f t="shared" si="0"/>
        <v>4</v>
      </c>
      <c r="H17" s="87"/>
    </row>
    <row r="18" spans="2:8" ht="18" customHeight="1" x14ac:dyDescent="0.3">
      <c r="C18" s="85" t="s">
        <v>222</v>
      </c>
      <c r="D18" s="100" t="s">
        <v>845</v>
      </c>
      <c r="E18" s="93">
        <v>51</v>
      </c>
      <c r="F18" s="94">
        <f>VLOOKUP($C18,'ฐานประกาศ Z'!$E:$BB,41,0)</f>
        <v>61</v>
      </c>
      <c r="G18" s="95">
        <f t="shared" si="0"/>
        <v>10</v>
      </c>
      <c r="H18" s="87"/>
    </row>
    <row r="19" spans="2:8" ht="18" customHeight="1" x14ac:dyDescent="0.3">
      <c r="C19" s="85" t="s">
        <v>218</v>
      </c>
      <c r="D19" s="100" t="s">
        <v>1506</v>
      </c>
      <c r="E19" s="93">
        <v>9</v>
      </c>
      <c r="F19" s="94">
        <f>VLOOKUP($C19,'ฐานประกาศ Z'!$E:$BB,41,0)</f>
        <v>17</v>
      </c>
      <c r="G19" s="95">
        <f t="shared" si="0"/>
        <v>8</v>
      </c>
      <c r="H19" s="87"/>
    </row>
    <row r="20" spans="2:8" ht="18" customHeight="1" x14ac:dyDescent="0.3">
      <c r="C20" s="85" t="s">
        <v>207</v>
      </c>
      <c r="D20" s="100" t="s">
        <v>843</v>
      </c>
      <c r="E20" s="93">
        <v>1</v>
      </c>
      <c r="F20" s="94">
        <f>VLOOKUP($C20,'ฐานประกาศ Z'!$E:$BB,41,0)</f>
        <v>3</v>
      </c>
      <c r="G20" s="95">
        <f t="shared" si="0"/>
        <v>2</v>
      </c>
      <c r="H20" s="87"/>
    </row>
    <row r="21" spans="2:8" ht="18" customHeight="1" x14ac:dyDescent="0.3">
      <c r="C21" s="85" t="s">
        <v>228</v>
      </c>
      <c r="D21" s="100" t="s">
        <v>1507</v>
      </c>
      <c r="E21" s="93">
        <v>51</v>
      </c>
      <c r="F21" s="94">
        <f>VLOOKUP($C21,'ฐานประกาศ Z'!$E:$BB,41,0)</f>
        <v>51</v>
      </c>
      <c r="G21" s="95">
        <f t="shared" si="0"/>
        <v>0</v>
      </c>
      <c r="H21" s="87"/>
    </row>
    <row r="22" spans="2:8" ht="18" customHeight="1" x14ac:dyDescent="0.3">
      <c r="C22" s="85" t="s">
        <v>245</v>
      </c>
      <c r="D22" s="100" t="s">
        <v>1508</v>
      </c>
      <c r="E22" s="93">
        <v>76</v>
      </c>
      <c r="F22" s="94">
        <f>VLOOKUP($C22,'ฐานประกาศ Z'!$E:$BB,41,0)</f>
        <v>84</v>
      </c>
      <c r="G22" s="95">
        <f t="shared" si="0"/>
        <v>8</v>
      </c>
      <c r="H22" s="87"/>
    </row>
    <row r="23" spans="2:8" ht="18" customHeight="1" x14ac:dyDescent="0.3">
      <c r="C23" s="85" t="s">
        <v>251</v>
      </c>
      <c r="D23" s="100" t="s">
        <v>250</v>
      </c>
      <c r="E23" s="93">
        <v>79</v>
      </c>
      <c r="F23" s="94">
        <f>VLOOKUP($C23,'ฐานประกาศ Z'!$E:$BB,41,0)</f>
        <v>87</v>
      </c>
      <c r="G23" s="95">
        <f t="shared" si="0"/>
        <v>8</v>
      </c>
      <c r="H23" s="87"/>
    </row>
    <row r="24" spans="2:8" ht="18" customHeight="1" x14ac:dyDescent="0.3">
      <c r="C24" s="85" t="s">
        <v>259</v>
      </c>
      <c r="D24" s="100" t="s">
        <v>1509</v>
      </c>
      <c r="E24" s="93">
        <v>86</v>
      </c>
      <c r="F24" s="94">
        <f>VLOOKUP($C24,'ฐานประกาศ Z'!$E:$BB,41,0)</f>
        <v>94</v>
      </c>
      <c r="G24" s="95">
        <f t="shared" si="0"/>
        <v>8</v>
      </c>
      <c r="H24" s="87"/>
    </row>
    <row r="25" spans="2:8" ht="18" customHeight="1" x14ac:dyDescent="0.3">
      <c r="C25" s="85" t="s">
        <v>265</v>
      </c>
      <c r="D25" s="100" t="s">
        <v>264</v>
      </c>
      <c r="E25" s="93">
        <v>89</v>
      </c>
      <c r="F25" s="94">
        <f>VLOOKUP($C25,'ฐานประกาศ Z'!$E:$BB,41,0)</f>
        <v>96</v>
      </c>
      <c r="G25" s="95">
        <f t="shared" si="0"/>
        <v>7</v>
      </c>
      <c r="H25" s="87"/>
    </row>
    <row r="26" spans="2:8" ht="18" customHeight="1" x14ac:dyDescent="0.3">
      <c r="B26" s="88" t="s">
        <v>269</v>
      </c>
      <c r="C26" s="88" t="s">
        <v>273</v>
      </c>
      <c r="D26" s="100" t="s">
        <v>270</v>
      </c>
      <c r="E26" s="93">
        <v>60</v>
      </c>
      <c r="F26" s="94">
        <f>IF(VLOOKUP($C26,'ฐานประกาศ Z'!$E:$BB,41,0)=0,VLOOKUP($B26,'ฐานประกาศ Z'!$E:$BB,41,0),VLOOKUP($C26,'ฐานประกาศ Z'!$E:$BB,41,0))</f>
        <v>75</v>
      </c>
      <c r="G26" s="95">
        <f t="shared" si="0"/>
        <v>15</v>
      </c>
      <c r="H26" s="87"/>
    </row>
    <row r="27" spans="2:8" ht="18" customHeight="1" x14ac:dyDescent="0.3">
      <c r="B27" s="85"/>
      <c r="C27" s="103" t="s">
        <v>846</v>
      </c>
      <c r="D27" s="100" t="s">
        <v>847</v>
      </c>
      <c r="E27" s="93">
        <v>62</v>
      </c>
      <c r="F27" s="94">
        <f>VLOOKUP($C27,'ฐานประกาศ Z'!$E:$BB,41,0)</f>
        <v>78</v>
      </c>
      <c r="G27" s="95">
        <f t="shared" si="0"/>
        <v>16</v>
      </c>
      <c r="H27" s="87"/>
    </row>
    <row r="28" spans="2:8" ht="18" customHeight="1" x14ac:dyDescent="0.3">
      <c r="C28" s="85" t="s">
        <v>277</v>
      </c>
      <c r="D28" s="100" t="s">
        <v>1510</v>
      </c>
      <c r="E28" s="93">
        <v>56</v>
      </c>
      <c r="F28" s="94">
        <f>VLOOKUP($C28,'ฐานประกาศ Z'!$E:$BB,41,0)</f>
        <v>61</v>
      </c>
      <c r="G28" s="95">
        <f t="shared" si="0"/>
        <v>5</v>
      </c>
      <c r="H28" s="87"/>
    </row>
    <row r="29" spans="2:8" ht="18" customHeight="1" x14ac:dyDescent="0.3">
      <c r="B29" s="88" t="s">
        <v>420</v>
      </c>
      <c r="C29" s="88" t="s">
        <v>418</v>
      </c>
      <c r="D29" s="100" t="s">
        <v>419</v>
      </c>
      <c r="E29" s="93">
        <v>72</v>
      </c>
      <c r="F29" s="94">
        <f>IF(VLOOKUP($C29,'ฐานประกาศ Z'!$E:$BB,41,0)=0,VLOOKUP($B29,'ฐานประกาศ Z'!$E:$BB,41,0),VLOOKUP($C29,'ฐานประกาศ Z'!$E:$BB,41,0))</f>
        <v>79</v>
      </c>
      <c r="G29" s="95">
        <f t="shared" si="0"/>
        <v>7</v>
      </c>
      <c r="H29" s="87"/>
    </row>
    <row r="30" spans="2:8" ht="18" customHeight="1" x14ac:dyDescent="0.3">
      <c r="B30" s="88" t="s">
        <v>428</v>
      </c>
      <c r="C30" s="88" t="s">
        <v>422</v>
      </c>
      <c r="D30" s="100" t="s">
        <v>424</v>
      </c>
      <c r="E30" s="93">
        <v>64</v>
      </c>
      <c r="F30" s="94">
        <f>VLOOKUP($C30,'ฐานประกาศ Z'!$E:$BB,41,0)</f>
        <v>62</v>
      </c>
      <c r="G30" s="95">
        <f t="shared" si="0"/>
        <v>-2</v>
      </c>
      <c r="H30" s="87"/>
    </row>
    <row r="31" spans="2:8" ht="18" customHeight="1" x14ac:dyDescent="0.3">
      <c r="B31" s="88" t="s">
        <v>436</v>
      </c>
      <c r="C31" s="88" t="s">
        <v>430</v>
      </c>
      <c r="D31" s="100" t="s">
        <v>432</v>
      </c>
      <c r="E31" s="93">
        <v>37</v>
      </c>
      <c r="F31" s="94">
        <f>VLOOKUP($C31,'ฐานประกาศ Z'!$E:$BB,41,0)</f>
        <v>47</v>
      </c>
      <c r="G31" s="95">
        <f t="shared" si="0"/>
        <v>10</v>
      </c>
      <c r="H31" s="87"/>
    </row>
    <row r="32" spans="2:8" ht="18" customHeight="1" x14ac:dyDescent="0.3">
      <c r="B32" s="88" t="s">
        <v>450</v>
      </c>
      <c r="C32" s="88" t="s">
        <v>444</v>
      </c>
      <c r="D32" s="100" t="s">
        <v>446</v>
      </c>
      <c r="E32" s="93">
        <v>53</v>
      </c>
      <c r="F32" s="94">
        <f>VLOOKUP($C32,'ฐานประกาศ Z'!$E:$BB,41,0)</f>
        <v>61</v>
      </c>
      <c r="G32" s="95">
        <f t="shared" si="0"/>
        <v>8</v>
      </c>
      <c r="H32" s="87"/>
    </row>
    <row r="33" spans="2:8" ht="18" customHeight="1" x14ac:dyDescent="0.3">
      <c r="B33" s="88" t="s">
        <v>464</v>
      </c>
      <c r="C33" s="88" t="s">
        <v>456</v>
      </c>
      <c r="D33" s="100" t="s">
        <v>458</v>
      </c>
      <c r="E33" s="93">
        <v>155</v>
      </c>
      <c r="F33" s="94">
        <f>VLOOKUP($C33,'ฐานประกาศ Z'!$E:$BB,41,0)</f>
        <v>178</v>
      </c>
      <c r="G33" s="95">
        <f t="shared" si="0"/>
        <v>23</v>
      </c>
      <c r="H33" s="87"/>
    </row>
    <row r="34" spans="2:8" ht="18" customHeight="1" x14ac:dyDescent="0.3">
      <c r="B34" s="88" t="s">
        <v>474</v>
      </c>
      <c r="C34" s="88" t="s">
        <v>468</v>
      </c>
      <c r="D34" s="100" t="s">
        <v>470</v>
      </c>
      <c r="E34" s="93">
        <v>78</v>
      </c>
      <c r="F34" s="94">
        <f>VLOOKUP($C34,'ฐานประกาศ Z'!$E:$BB,41,0)</f>
        <v>86</v>
      </c>
      <c r="G34" s="95">
        <f t="shared" si="0"/>
        <v>8</v>
      </c>
      <c r="H34" s="87"/>
    </row>
    <row r="35" spans="2:8" ht="18" customHeight="1" x14ac:dyDescent="0.3">
      <c r="C35" s="85" t="s">
        <v>478</v>
      </c>
      <c r="D35" s="100" t="s">
        <v>480</v>
      </c>
      <c r="E35" s="93">
        <v>126</v>
      </c>
      <c r="F35" s="94">
        <f>VLOOKUP($C35,'ฐานประกาศ Z'!$E:$BB,41,0)</f>
        <v>163</v>
      </c>
      <c r="G35" s="95">
        <f t="shared" si="0"/>
        <v>37</v>
      </c>
      <c r="H35" s="87"/>
    </row>
    <row r="36" spans="2:8" ht="18" customHeight="1" x14ac:dyDescent="0.3">
      <c r="C36" s="85" t="s">
        <v>484</v>
      </c>
      <c r="D36" s="100" t="s">
        <v>486</v>
      </c>
      <c r="E36" s="93">
        <v>92</v>
      </c>
      <c r="F36" s="94">
        <f>VLOOKUP($C36,'ฐานประกาศ Z'!$E:$BB,41,0)</f>
        <v>125</v>
      </c>
      <c r="G36" s="95">
        <f t="shared" si="0"/>
        <v>33</v>
      </c>
      <c r="H36" s="87"/>
    </row>
    <row r="37" spans="2:8" ht="18" customHeight="1" x14ac:dyDescent="0.3">
      <c r="B37" s="88" t="s">
        <v>504</v>
      </c>
      <c r="C37" s="88" t="s">
        <v>496</v>
      </c>
      <c r="D37" s="100" t="s">
        <v>498</v>
      </c>
      <c r="E37" s="93">
        <v>17</v>
      </c>
      <c r="F37" s="94">
        <f>VLOOKUP($C37,'ฐานประกาศ Z'!$E:$BB,41,0)</f>
        <v>19</v>
      </c>
      <c r="G37" s="95">
        <f t="shared" si="0"/>
        <v>2</v>
      </c>
      <c r="H37" s="87"/>
    </row>
    <row r="38" spans="2:8" ht="18" customHeight="1" x14ac:dyDescent="0.3">
      <c r="B38" s="88" t="s">
        <v>511</v>
      </c>
      <c r="C38" s="88" t="s">
        <v>506</v>
      </c>
      <c r="D38" s="100" t="s">
        <v>508</v>
      </c>
      <c r="E38" s="93">
        <v>70</v>
      </c>
      <c r="F38" s="94">
        <f>VLOOKUP($C38,'ฐานประกาศ Z'!$E:$BB,41,0)</f>
        <v>76</v>
      </c>
      <c r="G38" s="95">
        <f t="shared" si="0"/>
        <v>6</v>
      </c>
      <c r="H38" s="87"/>
    </row>
    <row r="39" spans="2:8" ht="18" customHeight="1" x14ac:dyDescent="0.3">
      <c r="C39" s="85" t="s">
        <v>516</v>
      </c>
      <c r="D39" s="100" t="s">
        <v>518</v>
      </c>
      <c r="E39" s="93">
        <v>64</v>
      </c>
      <c r="F39" s="94">
        <f>VLOOKUP($C39,'ฐานประกาศ Z'!$E:$BB,41,0)</f>
        <v>74</v>
      </c>
      <c r="G39" s="95">
        <f t="shared" si="0"/>
        <v>10</v>
      </c>
      <c r="H39" s="87"/>
    </row>
    <row r="40" spans="2:8" ht="18" customHeight="1" x14ac:dyDescent="0.3">
      <c r="C40" s="85" t="s">
        <v>374</v>
      </c>
      <c r="D40" s="100" t="s">
        <v>1511</v>
      </c>
      <c r="E40" s="93">
        <v>68</v>
      </c>
      <c r="F40" s="94">
        <f>VLOOKUP($C40,'ฐานประกาศ Z'!$E:$BB,41,0)</f>
        <v>79</v>
      </c>
      <c r="G40" s="95">
        <f t="shared" si="0"/>
        <v>11</v>
      </c>
      <c r="H40" s="87"/>
    </row>
    <row r="41" spans="2:8" ht="18" customHeight="1" x14ac:dyDescent="0.3">
      <c r="C41" s="85" t="s">
        <v>376</v>
      </c>
      <c r="D41" s="100" t="s">
        <v>1512</v>
      </c>
      <c r="E41" s="93">
        <v>37</v>
      </c>
      <c r="F41" s="94">
        <f>VLOOKUP($C41,'ฐานประกาศ Z'!$E:$BB,41,0)</f>
        <v>37</v>
      </c>
      <c r="G41" s="95">
        <f t="shared" si="0"/>
        <v>0</v>
      </c>
      <c r="H41" s="87"/>
    </row>
    <row r="42" spans="2:8" ht="18" customHeight="1" x14ac:dyDescent="0.3">
      <c r="C42" s="85" t="s">
        <v>385</v>
      </c>
      <c r="D42" s="100" t="s">
        <v>1513</v>
      </c>
      <c r="E42" s="93">
        <v>73</v>
      </c>
      <c r="F42" s="94">
        <f>VLOOKUP($C42,'ฐานประกาศ Z'!$E:$BB,41,0)</f>
        <v>79</v>
      </c>
      <c r="G42" s="95">
        <f t="shared" si="0"/>
        <v>6</v>
      </c>
      <c r="H42" s="87"/>
    </row>
    <row r="43" spans="2:8" ht="18" customHeight="1" x14ac:dyDescent="0.3">
      <c r="C43" s="85" t="s">
        <v>364</v>
      </c>
      <c r="D43" s="100" t="s">
        <v>855</v>
      </c>
      <c r="E43" s="93">
        <v>37</v>
      </c>
      <c r="F43" s="94">
        <f>VLOOKUP($C43,'ฐานประกาศ Z'!$E:$BB,41,0)</f>
        <v>51</v>
      </c>
      <c r="G43" s="95">
        <f t="shared" si="0"/>
        <v>14</v>
      </c>
      <c r="H43" s="87"/>
    </row>
    <row r="44" spans="2:8" ht="18" customHeight="1" x14ac:dyDescent="0.3">
      <c r="C44" s="85" t="s">
        <v>383</v>
      </c>
      <c r="D44" s="100" t="s">
        <v>1514</v>
      </c>
      <c r="E44" s="93">
        <v>45</v>
      </c>
      <c r="F44" s="94">
        <f>VLOOKUP($C44,'ฐานประกาศ Z'!$E:$BB,41,0)</f>
        <v>51</v>
      </c>
      <c r="G44" s="95">
        <f t="shared" si="0"/>
        <v>6</v>
      </c>
      <c r="H44" s="87"/>
    </row>
    <row r="45" spans="2:8" ht="18" customHeight="1" x14ac:dyDescent="0.3">
      <c r="C45" s="85" t="s">
        <v>336</v>
      </c>
      <c r="D45" s="100" t="s">
        <v>1515</v>
      </c>
      <c r="E45" s="93">
        <v>47</v>
      </c>
      <c r="F45" s="94">
        <f>VLOOKUP($C45,'ฐานประกาศ Z'!$E:$BB,41,0)</f>
        <v>62</v>
      </c>
      <c r="G45" s="95">
        <f t="shared" si="0"/>
        <v>15</v>
      </c>
      <c r="H45" s="87"/>
    </row>
    <row r="46" spans="2:8" ht="18" customHeight="1" x14ac:dyDescent="0.3">
      <c r="C46" s="85" t="s">
        <v>242</v>
      </c>
      <c r="D46" s="100" t="s">
        <v>1034</v>
      </c>
      <c r="E46" s="93">
        <v>61</v>
      </c>
      <c r="F46" s="94">
        <f>VLOOKUP($C46,'ฐานประกาศ Z'!$E:$BB,41,0)</f>
        <v>67</v>
      </c>
      <c r="G46" s="95">
        <f t="shared" si="0"/>
        <v>6</v>
      </c>
      <c r="H46" s="87"/>
    </row>
    <row r="47" spans="2:8" ht="18" customHeight="1" x14ac:dyDescent="0.3">
      <c r="C47" s="85" t="s">
        <v>402</v>
      </c>
      <c r="D47" s="100" t="s">
        <v>1516</v>
      </c>
      <c r="E47" s="93">
        <v>65</v>
      </c>
      <c r="F47" s="94">
        <f>VLOOKUP($C47,'ฐานประกาศ Z'!$E:$BB,41,0)</f>
        <v>75</v>
      </c>
      <c r="G47" s="95">
        <f t="shared" si="0"/>
        <v>10</v>
      </c>
      <c r="H47" s="87"/>
    </row>
    <row r="48" spans="2:8" ht="18" customHeight="1" x14ac:dyDescent="0.3">
      <c r="B48" s="88" t="s">
        <v>399</v>
      </c>
      <c r="C48" s="88" t="s">
        <v>409</v>
      </c>
      <c r="D48" s="100" t="s">
        <v>410</v>
      </c>
      <c r="E48" s="93">
        <v>0</v>
      </c>
      <c r="F48" s="94">
        <f>IF(VLOOKUP($C48,'ฐานประกาศ Z'!$E:$BB,41,0)=0,VLOOKUP($B48,'ฐานประกาศ Z'!$E:$BB,41,0),VLOOKUP($C48,'ฐานประกาศ Z'!$E:$BB,41,0))</f>
        <v>0</v>
      </c>
      <c r="G48" s="95">
        <f t="shared" si="0"/>
        <v>0</v>
      </c>
      <c r="H48" s="87"/>
    </row>
    <row r="49" spans="2:8" ht="18" customHeight="1" x14ac:dyDescent="0.3">
      <c r="B49" s="88" t="s">
        <v>552</v>
      </c>
      <c r="C49" s="88" t="s">
        <v>549</v>
      </c>
      <c r="D49" s="100" t="s">
        <v>551</v>
      </c>
      <c r="E49" s="93">
        <v>0</v>
      </c>
      <c r="F49" s="94">
        <f>IF(VLOOKUP($C49,'ฐานประกาศ Z'!$E:$BB,41,0)=0,VLOOKUP($B49,'ฐานประกาศ Z'!$E:$BB,41,0),VLOOKUP($C49,'ฐานประกาศ Z'!$E:$BB,41,0))</f>
        <v>0</v>
      </c>
      <c r="G49" s="95">
        <f t="shared" si="0"/>
        <v>0</v>
      </c>
      <c r="H49" s="87"/>
    </row>
    <row r="50" spans="2:8" ht="18" customHeight="1" x14ac:dyDescent="0.3">
      <c r="B50" s="88" t="s">
        <v>1428</v>
      </c>
      <c r="C50" s="88" t="s">
        <v>982</v>
      </c>
      <c r="D50" s="100" t="s">
        <v>983</v>
      </c>
      <c r="E50" s="93">
        <v>0</v>
      </c>
      <c r="F50" s="94">
        <f>IF(VLOOKUP($C50,'ฐานประกาศ Z'!$E:$BB,41,0)=0,VLOOKUP($B50,'ฐานประกาศ Z'!$E:$BB,41,0),VLOOKUP($C50,'ฐานประกาศ Z'!$E:$BB,41,0))</f>
        <v>0</v>
      </c>
      <c r="G50" s="95">
        <f t="shared" si="0"/>
        <v>0</v>
      </c>
      <c r="H50" s="87"/>
    </row>
    <row r="51" spans="2:8" ht="18" customHeight="1" x14ac:dyDescent="0.3">
      <c r="C51" s="85" t="s">
        <v>884</v>
      </c>
      <c r="D51" s="100" t="s">
        <v>885</v>
      </c>
      <c r="E51" s="93">
        <v>51</v>
      </c>
      <c r="F51" s="94">
        <f>VLOOKUP($C51,'ฐานประกาศ Z'!$E:$BB,41,0)</f>
        <v>62</v>
      </c>
      <c r="G51" s="95">
        <f t="shared" si="0"/>
        <v>11</v>
      </c>
      <c r="H51" s="87"/>
    </row>
    <row r="52" spans="2:8" ht="18" customHeight="1" x14ac:dyDescent="0.3">
      <c r="B52" s="88" t="s">
        <v>390</v>
      </c>
      <c r="C52" s="88" t="s">
        <v>411</v>
      </c>
      <c r="D52" s="100" t="s">
        <v>1517</v>
      </c>
      <c r="E52" s="93">
        <v>0</v>
      </c>
      <c r="F52" s="94">
        <f>VLOOKUP($C52,'ฐานประกาศ Z'!$E:$BB,41,0)</f>
        <v>0</v>
      </c>
      <c r="G52" s="95">
        <f t="shared" si="0"/>
        <v>0</v>
      </c>
      <c r="H52" s="87"/>
    </row>
    <row r="53" spans="2:8" ht="18" customHeight="1" x14ac:dyDescent="0.3">
      <c r="C53" s="85" t="s">
        <v>358</v>
      </c>
      <c r="D53" s="100" t="s">
        <v>548</v>
      </c>
      <c r="E53" s="93">
        <v>49</v>
      </c>
      <c r="F53" s="94">
        <f>VLOOKUP($C53,'ฐานประกาศ Z'!$E:$BB,41,0)</f>
        <v>57</v>
      </c>
      <c r="G53" s="95">
        <f t="shared" si="0"/>
        <v>8</v>
      </c>
      <c r="H53" s="87"/>
    </row>
    <row r="54" spans="2:8" ht="18" customHeight="1" x14ac:dyDescent="0.3">
      <c r="B54" s="88" t="s">
        <v>323</v>
      </c>
      <c r="C54" s="88" t="s">
        <v>319</v>
      </c>
      <c r="D54" s="100" t="s">
        <v>320</v>
      </c>
      <c r="E54" s="93">
        <v>70</v>
      </c>
      <c r="F54" s="94">
        <f>IF(VLOOKUP($C54,'ฐานประกาศ Z'!$E:$BB,41,0)=0,VLOOKUP($B54,'ฐานประกาศ Z'!$E:$BB,41,0),VLOOKUP($C54,'ฐานประกาศ Z'!$E:$BB,41,0))</f>
        <v>65</v>
      </c>
      <c r="G54" s="95">
        <f t="shared" si="0"/>
        <v>-5</v>
      </c>
      <c r="H54" s="87"/>
    </row>
    <row r="55" spans="2:8" ht="18" customHeight="1" x14ac:dyDescent="0.3">
      <c r="C55" s="85" t="s">
        <v>298</v>
      </c>
      <c r="D55" s="100" t="s">
        <v>300</v>
      </c>
      <c r="E55" s="93">
        <v>141</v>
      </c>
      <c r="F55" s="94">
        <f>VLOOKUP($C55,'ฐานประกาศ Z'!$E:$BB,41,0)</f>
        <v>141</v>
      </c>
      <c r="G55" s="95">
        <f t="shared" si="0"/>
        <v>0</v>
      </c>
      <c r="H55" s="87"/>
    </row>
    <row r="56" spans="2:8" ht="18" customHeight="1" thickBot="1" x14ac:dyDescent="0.35">
      <c r="C56" s="85" t="s">
        <v>305</v>
      </c>
      <c r="D56" s="101" t="s">
        <v>307</v>
      </c>
      <c r="E56" s="96">
        <v>94</v>
      </c>
      <c r="F56" s="97">
        <f>VLOOKUP($C56,'ฐานประกาศ Z'!$E:$BB,41,0)</f>
        <v>94</v>
      </c>
      <c r="G56" s="98">
        <f t="shared" si="0"/>
        <v>0</v>
      </c>
      <c r="H56" s="89"/>
    </row>
    <row r="57" spans="2:8" ht="9.75" customHeight="1" x14ac:dyDescent="0.3"/>
    <row r="58" spans="2:8" ht="21" customHeight="1" x14ac:dyDescent="0.3">
      <c r="D58" s="102" t="s">
        <v>1526</v>
      </c>
    </row>
    <row r="59" spans="2:8" ht="21" customHeight="1" x14ac:dyDescent="0.3">
      <c r="D59" s="102" t="s">
        <v>1527</v>
      </c>
    </row>
  </sheetData>
  <mergeCells count="6">
    <mergeCell ref="D2:H2"/>
    <mergeCell ref="D3:H3"/>
    <mergeCell ref="D4:H4"/>
    <mergeCell ref="D6:D7"/>
    <mergeCell ref="E6:G6"/>
    <mergeCell ref="H6:H7"/>
  </mergeCells>
  <pageMargins left="0.7" right="0.7" top="0.75" bottom="0.75" header="0.3" footer="0.3"/>
  <customProperties>
    <customPr name="_pios_id" r:id="rId1"/>
    <customPr name="EpmWorksheetKeyString_GUID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อนุมัติรวม</vt:lpstr>
      <vt:lpstr>อีสานบน</vt:lpstr>
      <vt:lpstr>อีสานล่าง</vt:lpstr>
      <vt:lpstr>ตะวันตก-นครปฐม</vt:lpstr>
      <vt:lpstr>กทม</vt:lpstr>
      <vt:lpstr>ตะวันออก</vt:lpstr>
      <vt:lpstr>ใต้</vt:lpstr>
      <vt:lpstr>เหนือบน</vt:lpstr>
      <vt:lpstr>เหนือล่าง</vt:lpstr>
      <vt:lpstr>กลาง</vt:lpstr>
      <vt:lpstr>ฐานประกาศ Z</vt:lpstr>
      <vt:lpstr>ประกาศราคาZ-Makro</vt:lpstr>
      <vt:lpstr>'ฐานประกาศ Z'!Print_Area</vt:lpstr>
      <vt:lpstr>อนุมัติรวม!Print_Area</vt:lpstr>
      <vt:lpstr>'ฐานประกาศ Z'!Print_Titles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Nutthapol Chaitawatmongkon</dc:creator>
  <cp:lastModifiedBy>PONPAT APIWATTANALUNGGARN</cp:lastModifiedBy>
  <cp:lastPrinted>2022-04-21T07:30:55Z</cp:lastPrinted>
  <dcterms:created xsi:type="dcterms:W3CDTF">2019-06-18T10:36:46Z</dcterms:created>
  <dcterms:modified xsi:type="dcterms:W3CDTF">2022-06-01T04:52:56Z</dcterms:modified>
</cp:coreProperties>
</file>