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1"/>
  <workbookPr defaultThemeVersion="166925"/>
  <mc:AlternateContent xmlns:mc="http://schemas.openxmlformats.org/markup-compatibility/2006">
    <mc:Choice Requires="x15">
      <x15ac:absPath xmlns:x15ac="http://schemas.microsoft.com/office/spreadsheetml/2010/11/ac" url="/Users/psommer/Documents/myplots-scripts/gridding-temp12k/data/"/>
    </mc:Choice>
  </mc:AlternateContent>
  <xr:revisionPtr revIDLastSave="0" documentId="13_ncr:1_{172F1E5A-E614-CF44-A534-64449BF7EED1}" xr6:coauthVersionLast="36" xr6:coauthVersionMax="36" xr10:uidLastSave="{00000000-0000-0000-0000-000000000000}"/>
  <bookViews>
    <workbookView xWindow="1020" yWindow="2340" windowWidth="30840" windowHeight="17680" xr2:uid="{92456D8D-E4B6-DB43-A63C-4E61947E206F}"/>
  </bookViews>
  <sheets>
    <sheet name="Summary" sheetId="15" r:id="rId1"/>
    <sheet name="pollen" sheetId="1" r:id="rId2"/>
    <sheet name="dinocysts" sheetId="2" r:id="rId3"/>
    <sheet name="chironomids SSE details" sheetId="3" r:id="rId4"/>
    <sheet name="chironomids summary" sheetId="12" r:id="rId5"/>
    <sheet name="diatoms" sheetId="4" r:id="rId6"/>
    <sheet name="Radiolaria" sheetId="5" r:id="rId7"/>
    <sheet name="Foraminifera" sheetId="6" r:id="rId8"/>
    <sheet name="uk37" sheetId="7" r:id="rId9"/>
    <sheet name="d18O" sheetId="14" r:id="rId10"/>
    <sheet name="MgCa" sheetId="8" r:id="rId11"/>
    <sheet name="MBT" sheetId="11" r:id="rId12"/>
    <sheet name="Tex86" sheetId="9" r:id="rId13"/>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8" i="15" l="1"/>
  <c r="D15" i="15"/>
  <c r="D16" i="15"/>
  <c r="D17" i="15"/>
  <c r="G25" i="1"/>
  <c r="K25" i="1"/>
  <c r="I25" i="1"/>
  <c r="J8" i="9" l="1"/>
  <c r="J8" i="8"/>
  <c r="H8" i="8"/>
  <c r="F8" i="8"/>
  <c r="K6" i="7"/>
  <c r="G27" i="4"/>
  <c r="H25" i="1"/>
  <c r="F32" i="6" l="1"/>
  <c r="J15" i="11"/>
  <c r="J13" i="11"/>
  <c r="J33" i="6" l="1"/>
  <c r="H33" i="6"/>
  <c r="F33" i="6"/>
  <c r="J30" i="6"/>
  <c r="H30" i="6"/>
  <c r="F30" i="6"/>
  <c r="J37" i="6"/>
  <c r="J36" i="6"/>
  <c r="J35" i="6"/>
  <c r="H37" i="6"/>
  <c r="H36" i="6"/>
  <c r="H35" i="6"/>
  <c r="F37" i="6"/>
  <c r="F36" i="6"/>
  <c r="F35" i="6"/>
  <c r="J32" i="6"/>
  <c r="H32" i="6"/>
  <c r="J31" i="6"/>
  <c r="H31" i="6"/>
  <c r="F31" i="6"/>
  <c r="K26" i="1"/>
  <c r="I26" i="1"/>
  <c r="G26" i="1"/>
  <c r="F25" i="1"/>
  <c r="J25" i="1"/>
  <c r="B3" i="12" l="1"/>
  <c r="B11" i="12" l="1"/>
  <c r="B4" i="12"/>
  <c r="G23" i="4" l="1"/>
  <c r="G25" i="4"/>
  <c r="B9" i="12"/>
  <c r="B7" i="12"/>
  <c r="B6" i="12"/>
  <c r="U165" i="12"/>
  <c r="G9" i="4"/>
  <c r="G11" i="4"/>
  <c r="U97" i="3" l="1"/>
</calcChain>
</file>

<file path=xl/sharedStrings.xml><?xml version="1.0" encoding="utf-8"?>
<sst xmlns="http://schemas.openxmlformats.org/spreadsheetml/2006/main" count="6281" uniqueCount="1633">
  <si>
    <t>MTWA/Tjul</t>
  </si>
  <si>
    <t>MTCO/Tjan</t>
  </si>
  <si>
    <t>TANN</t>
  </si>
  <si>
    <t>Location</t>
  </si>
  <si>
    <t>DOI</t>
  </si>
  <si>
    <t>Method</t>
  </si>
  <si>
    <t>r2</t>
  </si>
  <si>
    <t>RMSE</t>
  </si>
  <si>
    <t>Davis et al 2003</t>
  </si>
  <si>
    <t>Europe</t>
  </si>
  <si>
    <t>10.1016/S0277-3791(03)00173-2</t>
  </si>
  <si>
    <t>MAT</t>
  </si>
  <si>
    <t>Seppa et al 2010</t>
  </si>
  <si>
    <t>Scandinavia</t>
  </si>
  <si>
    <t>﻿10.5194/cp-5-523-2009</t>
  </si>
  <si>
    <t>WAPLS</t>
  </si>
  <si>
    <t>Mauri et al 2015</t>
  </si>
  <si>
    <t>﻿10.1016/j.quascirev.2015.01.013</t>
  </si>
  <si>
    <t>Marsicek et al 2018</t>
  </si>
  <si>
    <t>North America &amp; Europe</t>
  </si>
  <si>
    <t>﻿10.1038/nature25464</t>
  </si>
  <si>
    <t>Williams &amp; Shuman 2008</t>
  </si>
  <si>
    <t>North America</t>
  </si>
  <si>
    <t>10.1016/j.quascirev.2008.01.004</t>
  </si>
  <si>
    <t>Cao et al 2014</t>
  </si>
  <si>
    <t>China &amp; Mongolia</t>
  </si>
  <si>
    <t>10.1016/j.revpalbo.2014.08.007</t>
  </si>
  <si>
    <t>Lu et al 2011</t>
  </si>
  <si>
    <t>China</t>
  </si>
  <si>
    <t>10.1016/j.quascirev.2011.01.008</t>
  </si>
  <si>
    <t>LWWA</t>
  </si>
  <si>
    <t>Park &amp; Park 2015</t>
  </si>
  <si>
    <t>Korea</t>
  </si>
  <si>
    <t>10.1016/j.palaeo.2014.10.005</t>
  </si>
  <si>
    <t>Andreev et al 2004</t>
  </si>
  <si>
    <t>Russia</t>
  </si>
  <si>
    <t>10.1016/j.palaeo.2004.02.010</t>
  </si>
  <si>
    <t>Andreev et al 2005</t>
  </si>
  <si>
    <t>10.1016/j.palaeo.2005.04.004</t>
  </si>
  <si>
    <t>Biskaborn et al 2016</t>
  </si>
  <si>
    <t>10.1016/j.quascirev.2015.08.014</t>
  </si>
  <si>
    <t>Li et al 2018</t>
  </si>
  <si>
    <t>10.1007/s00382-017-3664-3</t>
  </si>
  <si>
    <t>Markgraf et al 2002</t>
  </si>
  <si>
    <t>Chile</t>
  </si>
  <si>
    <t>10.1016/S0031-0182(01)00414-X</t>
  </si>
  <si>
    <t>RS</t>
  </si>
  <si>
    <t>van den Bos et al 2018</t>
  </si>
  <si>
    <t>New Zealand</t>
  </si>
  <si>
    <t>10.1016/j.quascirev.2018.10.008</t>
  </si>
  <si>
    <t>Average</t>
  </si>
  <si>
    <t>Source: Basil Davis</t>
  </si>
  <si>
    <t>ice cover</t>
  </si>
  <si>
    <t>de Vernal et al. 2013</t>
  </si>
  <si>
    <t>Global</t>
  </si>
  <si>
    <t>http://dx.doi.org/10.1016/j.quascirev.2013.06.022</t>
  </si>
  <si>
    <t>1.4 m/yr</t>
  </si>
  <si>
    <t>n-fold cross validation</t>
  </si>
  <si>
    <t>de Vernal personal communication</t>
  </si>
  <si>
    <t>MTWA/Tjul/summer T</t>
  </si>
  <si>
    <t>MTCO/Tjan/Winter T</t>
  </si>
  <si>
    <t>Svartvatnet.Luoto.2018</t>
  </si>
  <si>
    <t>Deltasoe.Axford.2019</t>
  </si>
  <si>
    <t>Hjort.Schmidt.2011</t>
  </si>
  <si>
    <t>NikolayLake.Andreev.2004</t>
  </si>
  <si>
    <t>Khatanga-12Lake.Syrykh.2017</t>
  </si>
  <si>
    <t>KR02.Fortin&amp;Gajewski.2010</t>
  </si>
  <si>
    <t>Jansvetnet.Birks.2012</t>
  </si>
  <si>
    <t>LakeCF8.Axford.2011</t>
  </si>
  <si>
    <t>JR01.Fortin&amp;Gajewski.2017</t>
  </si>
  <si>
    <t>Varddoaijavri.Luoto.2014</t>
  </si>
  <si>
    <t>north.Axford.2013</t>
  </si>
  <si>
    <t>Toskaljavri.Seppa.2002</t>
  </si>
  <si>
    <t>trout.Irvine.2012</t>
  </si>
  <si>
    <t>Bjornfjell.Brooks.2006</t>
  </si>
  <si>
    <t>tsuolbmajavri.Korhola.2009</t>
  </si>
  <si>
    <t>HangingLake.Kurek.2009</t>
  </si>
  <si>
    <t>lake850.Shemesh.2001</t>
  </si>
  <si>
    <t>Njulla.Larocque&amp;Hall.2004</t>
  </si>
  <si>
    <t>VuolepNjakajaure.Heinrichs.2006</t>
  </si>
  <si>
    <t>vuoskkujavri.Bigler.2002</t>
  </si>
  <si>
    <t>LakeLyadhej-To.Andreev.2005</t>
  </si>
  <si>
    <t>PTHE.Self.2015</t>
  </si>
  <si>
    <t>GYXO.Self.2015</t>
  </si>
  <si>
    <t>AlanenLaanijarvi.Heinrichs.2005</t>
  </si>
  <si>
    <t>Sokli.Shala.2017</t>
  </si>
  <si>
    <t>Seukokjaure.Rosen.2003</t>
  </si>
  <si>
    <t>LakeKupal'noe.Ilyashuk.2013</t>
  </si>
  <si>
    <t>sjuuodjijaure.Rosen.2001</t>
  </si>
  <si>
    <t>Kharinei.Jones.2011</t>
  </si>
  <si>
    <t>LakeTK2.Porinchu.2019</t>
  </si>
  <si>
    <t>LakeBerkut.Ilyashuk.2005</t>
  </si>
  <si>
    <t>Vuoksjavratje.Berntsson.2014</t>
  </si>
  <si>
    <t>ScreamingLynxLake.Clegg.2011</t>
  </si>
  <si>
    <t>Hamundarstadhahals.Caseldine.2006</t>
  </si>
  <si>
    <t>Vatnamyri.Holmes.2011</t>
  </si>
  <si>
    <t>Vatnamyri.Caseldine.2006</t>
  </si>
  <si>
    <t>Elfstadalsvatn.Langdon.2008</t>
  </si>
  <si>
    <t>CaribouLake.Rolland.2008</t>
  </si>
  <si>
    <t>CarletonLake(informalname).Upiter.2014</t>
  </si>
  <si>
    <t>quartz.Wooller.2012</t>
  </si>
  <si>
    <t>spaime.Hammarlund.2004</t>
  </si>
  <si>
    <t>Topptjonna.Paus.2011</t>
  </si>
  <si>
    <t>ratasjoen.Velle.2005</t>
  </si>
  <si>
    <t>Temje.Nazarova.2013</t>
  </si>
  <si>
    <t>hudson.Clegg.2011</t>
  </si>
  <si>
    <t>brurskardstjorni.Velle.2005</t>
  </si>
  <si>
    <t>MooseLake.Clegg.2010</t>
  </si>
  <si>
    <t>rainbow.Clegg.2011</t>
  </si>
  <si>
    <t>FinseStasjonsdam.Velle.2005</t>
  </si>
  <si>
    <t>Medvedevskoe.Nazarova.2018</t>
  </si>
  <si>
    <t>Hirvijaervi.Luoto.2010</t>
  </si>
  <si>
    <t>Gilltjarnen.Antonsson.2006</t>
  </si>
  <si>
    <t>Holebudalen.Seppa.2009</t>
  </si>
  <si>
    <t>VestreOykjamytjorn.Velle.2005</t>
  </si>
  <si>
    <t>PechoraLake.Andren.2015</t>
  </si>
  <si>
    <t>LifebuoyLake.Solivieva.2015</t>
  </si>
  <si>
    <t>k2.Fallu.2005</t>
  </si>
  <si>
    <t>Lochnagar.Dalton.2005</t>
  </si>
  <si>
    <t>Sigrid.Nazarova.2017</t>
  </si>
  <si>
    <t>Two-YourtsLake.Nazarova.2013</t>
  </si>
  <si>
    <t>LochantSuidhe.Edwards.2007</t>
  </si>
  <si>
    <t>Olive-backedLake.Self.2015</t>
  </si>
  <si>
    <t>TalkinTarn.Langdon.2004</t>
  </si>
  <si>
    <t>LoughMeenachrinna,CountyDonegal.Taylor.2018</t>
  </si>
  <si>
    <t>BiglandTarn.Barber.2013</t>
  </si>
  <si>
    <t>RedmountainLake.Chase.2008</t>
  </si>
  <si>
    <t>ThunderLake.Chase.2008</t>
  </si>
  <si>
    <t>ESM-1.Mackay.2012</t>
  </si>
  <si>
    <t>Zabieninec.Plociennik.2011</t>
  </si>
  <si>
    <t>EagleLake.Rosenberg.2004</t>
  </si>
  <si>
    <t>LacAurelie.Bajolle.2018</t>
  </si>
  <si>
    <t>3MPond.Pellatt.2000</t>
  </si>
  <si>
    <t>Windy.Chase.2008</t>
  </si>
  <si>
    <t>Frozen.Rosenberg.2004</t>
  </si>
  <si>
    <t>NorthCraterLake.Palmer.2002</t>
  </si>
  <si>
    <t>LakeoftheWoods.Palmer.2002</t>
  </si>
  <si>
    <t>Hypkana.Hajkova.2016</t>
  </si>
  <si>
    <t>LakeStowell.Lemmen&amp;Lacourse.2018</t>
  </si>
  <si>
    <t>LacduSommet.Hausmann.2011</t>
  </si>
  <si>
    <t>TaulMuced.Diaconu.2017</t>
  </si>
  <si>
    <t>Egelsee.Larocque.2010</t>
  </si>
  <si>
    <t>SchwarzseeobSoelden.Ilyashuk.2011</t>
  </si>
  <si>
    <t>Hinterburgsee.Heiri.2015</t>
  </si>
  <si>
    <t>Hinterburgsee.Heiri.2003</t>
  </si>
  <si>
    <t>Hinterburgsee.Heiri.2004</t>
  </si>
  <si>
    <t>Stazersee.Heiri.2015</t>
  </si>
  <si>
    <t>TauldintreBrazi.Toth.2015</t>
  </si>
  <si>
    <t>Gemini.Samartin.2017</t>
  </si>
  <si>
    <t>LagoVerdarolo.Samartin.2011</t>
  </si>
  <si>
    <t>BasadelaMoraLake.Tarrats.2018</t>
  </si>
  <si>
    <t>StellaLake.Reinemann.2009</t>
  </si>
  <si>
    <t>HiddenLake.Potito.2006</t>
  </si>
  <si>
    <t>HeihaiLake.Chang.2017</t>
  </si>
  <si>
    <t>TiancaiLake.Zhang.2017</t>
  </si>
  <si>
    <t>LakePupuke.VandenBos.2018</t>
  </si>
  <si>
    <t>PlatypusTarn.Rees.2010</t>
  </si>
  <si>
    <t>EagleTarn.Rees.2010</t>
  </si>
  <si>
    <t>PotrokAike.Massaferro.2013</t>
  </si>
  <si>
    <t>10.1002/jqs.1018</t>
  </si>
  <si>
    <t>10.1016/j.gloplacha.2015.06.012</t>
  </si>
  <si>
    <t>10.1023/B:JOPL.0000029433.85764.a5</t>
  </si>
  <si>
    <t>10.1016/j.palaeo.2018.06.006</t>
  </si>
  <si>
    <t>10.1007/s10933-012-9656-8</t>
  </si>
  <si>
    <t>10.1016/j.palaeo.2007.10.020</t>
  </si>
  <si>
    <t>10.1016/j.quascirev.2012.03.004</t>
  </si>
  <si>
    <t>10.1016/j.palaeo.2011.05.010</t>
  </si>
  <si>
    <t>10.1191/0959683604hl703rp</t>
  </si>
  <si>
    <t>10.1002/jqs.3022</t>
  </si>
  <si>
    <t>10.1080/15230430.2000.12003341</t>
  </si>
  <si>
    <t>10.1023/A:1021644122727</t>
  </si>
  <si>
    <t>10.1016/j.quascirev.2016.04.001</t>
  </si>
  <si>
    <t>10.1007/s10933-017-9998-3</t>
  </si>
  <si>
    <t>10.1177/0959683611400199</t>
  </si>
  <si>
    <t>10.1016/j.palaeo.2017.05.007</t>
  </si>
  <si>
    <t>10.1007/s10933-009-9358-z</t>
  </si>
  <si>
    <t>10.1016/j.quascirev.2010.10.008</t>
  </si>
  <si>
    <t>10.1177/0959683614556382</t>
  </si>
  <si>
    <t>10.1191/0959683603hl640ft</t>
  </si>
  <si>
    <t>10.1073/pnas.0406594101</t>
  </si>
  <si>
    <t>10.1177/0959683614565953</t>
  </si>
  <si>
    <t>10.1038/NGEO2891</t>
  </si>
  <si>
    <t>10.1177/0959683618788662</t>
  </si>
  <si>
    <t>10.1016/j.yqres.2009.06.003</t>
  </si>
  <si>
    <t>10.1016/j.yqres.2006.05.005</t>
  </si>
  <si>
    <t>10.1177/0959683617708456</t>
  </si>
  <si>
    <t>10.1016/j.quascirev.2017.04.008</t>
  </si>
  <si>
    <t>10.1016/j.quascirev.2009.10.003</t>
  </si>
  <si>
    <t>10.1016/j.ecolind.2012.06.017</t>
  </si>
  <si>
    <t>Unclear; probably WAPLS</t>
  </si>
  <si>
    <t>7 inference models and a composite (see Chase et al. 2008)</t>
  </si>
  <si>
    <t>WA</t>
  </si>
  <si>
    <t>Loch an t'Suidhe</t>
  </si>
  <si>
    <t>Europe&gt;Northern Europe&gt;British Isles&gt;Scotland</t>
  </si>
  <si>
    <t>153-lake Norwegian training set (Brooks and Birks 2000, 2001)</t>
  </si>
  <si>
    <t>temperature</t>
  </si>
  <si>
    <t>degC</t>
  </si>
  <si>
    <t>air@surface</t>
  </si>
  <si>
    <t>Summer</t>
  </si>
  <si>
    <t>summerOnly</t>
  </si>
  <si>
    <t>positive</t>
  </si>
  <si>
    <t>Temp12k-ChironAddOn</t>
  </si>
  <si>
    <t>http://lipdverse.org/globalHolocene/0_37_1/LochantSuidhe.Edwards.2007.html</t>
  </si>
  <si>
    <t>Olive-backed Lake</t>
  </si>
  <si>
    <t>Europe&gt;Eastern Europe&gt;Russian Federation</t>
  </si>
  <si>
    <t>((( Modern temperature from Esso met station (55�� 55���N, 158�� 42���E, 479 m.a.s.l) ))) Russian Far East calibration dataset (Nazarova et al. 2015); modern temperature from Esso met station (55° 55′N, 158° 42′E, 479 m.a.s.l) /// Modern temperature from Esso met station (55° 55′N, 158° 42′E, 479 m.a.s.l)</t>
  </si>
  <si>
    <t>Temp12k</t>
  </si>
  <si>
    <t>http://lipdverse.org/globalHolocene/0_37_1/Olive-backedLake.Self.2015.html</t>
  </si>
  <si>
    <t>Talkin Tarn</t>
  </si>
  <si>
    <t>Europe&gt;Northern Europe&gt;British Isles&gt;United Kingdom</t>
  </si>
  <si>
    <t>http://lipdverse.org/globalHolocene/0_37_1/TalkinTarn.Langdon.2004.html</t>
  </si>
  <si>
    <t>Lough Meenachrinna</t>
  </si>
  <si>
    <t>Europe&gt;Northern Europe&gt;British Isles&gt;Ireland</t>
  </si>
  <si>
    <t>Irish training set based on 50 lakes (Potito et al. 2014, Taylor et al. 2018 updated training set to include Stictochironomus)</t>
  </si>
  <si>
    <t>http://lipdverse.org/globalHolocene/0_37_1/LoughMeenachrinna,CountyDonegal.Taylor.2018.html</t>
  </si>
  <si>
    <t>Bigland Tarn</t>
  </si>
  <si>
    <t>Atlantic Ocean&gt;North Atlantic Ocean&gt;North Sea</t>
  </si>
  <si>
    <t>Based on Norwegian training set</t>
  </si>
  <si>
    <t>http://lipdverse.org/globalHolocene/0_37_1/BiglandTarn.Barber.2013.html</t>
  </si>
  <si>
    <t>Redmountain Lake</t>
  </si>
  <si>
    <t>North America&gt;Canada&gt;British Columbia</t>
  </si>
  <si>
    <t>53 lakes from Brithis Columbia (Rosenberg et al 2004)</t>
  </si>
  <si>
    <t>http://lipdverse.org/globalHolocene/0_37_1/RedmountainLake.Chase.2008.html</t>
  </si>
  <si>
    <t>Thunder Lake</t>
  </si>
  <si>
    <t>http://lipdverse.org/globalHolocene/0_37_1/ThunderLake.Chase.2008.html</t>
  </si>
  <si>
    <t>ESM-1</t>
  </si>
  <si>
    <t>81-lake training set from European Russia and central Siberia (Self et al. 2011)</t>
  </si>
  <si>
    <t>http://lipdverse.org/globalHolocene/0_37_1/ESM-1.Mackay.2012.html</t>
  </si>
  <si>
    <t>Zabieniec</t>
  </si>
  <si>
    <t>Europe&gt;Eastern Europe&gt;Poland</t>
  </si>
  <si>
    <t>Swiss calibration dataset; Norwegian calibration dataset; Russian calibration dataset</t>
  </si>
  <si>
    <t>temperatureComposite</t>
  </si>
  <si>
    <t>http://lipdverse.org/globalHolocene/current_version/Zabieninec.Plociennik.2011.html</t>
  </si>
  <si>
    <t>Eagle Lake</t>
  </si>
  <si>
    <t>51 lakes from British Columbia (Palmer et al. 2002)</t>
  </si>
  <si>
    <t>SummerOnly</t>
  </si>
  <si>
    <t>http://lipdverse.org/globalHolocene/0_37_1/EagleLake.Rosenberg.2004.html</t>
  </si>
  <si>
    <t>Lac Aurelie</t>
  </si>
  <si>
    <t>North America&gt;Canada&gt;Quebec</t>
  </si>
  <si>
    <t>http://lipdverse.org/globalHolocene/0_37_1/LacAurelie.Bajolle.2018.html</t>
  </si>
  <si>
    <t>3M Pond</t>
  </si>
  <si>
    <t>http://lipdverse.org/globalHolocene/0_37_1/3MPond.Pellatt.2000.html</t>
  </si>
  <si>
    <t>Windy Lake</t>
  </si>
  <si>
    <t>http://lipdverse.org/globalHolocene/0_37_1/Windy.Chase.2008.html</t>
  </si>
  <si>
    <t>Frozen Lake</t>
  </si>
  <si>
    <t>http://lipdverse.org/globalHolocene/0_37_1/Frozen.Rosenberg.2004.html</t>
  </si>
  <si>
    <t>North Crater Lake</t>
  </si>
  <si>
    <t>http://lipdverse.org/globalHolocene/0_37_1/NorthCraterLake.Palmer.2002.html</t>
  </si>
  <si>
    <t>Lake of the Woods</t>
  </si>
  <si>
    <t>http://lipdverse.org/globalHolocene/0_37_1/LakeoftheWoods.Palmer.2002.html</t>
  </si>
  <si>
    <t>Hypkana</t>
  </si>
  <si>
    <t>Europe&gt;Eastern Europe&gt;Slovakia</t>
  </si>
  <si>
    <t>Norway-Swiss calibration dataset (Heiri et al. 2011)</t>
  </si>
  <si>
    <t>http://lipdverse.org/globalHolocene/0_37_1/Hypkana.Hajkova.2016.html</t>
  </si>
  <si>
    <t>Stowell Lake</t>
  </si>
  <si>
    <t>Fortin et al. 2015 training set (FOR15), Barley et al. 2006</t>
  </si>
  <si>
    <t>http://lipdverse.org/globalHolocene/0_37_1/LakeStowell.Lemmen&amp;Lacourse.2018.html</t>
  </si>
  <si>
    <t>Lac du Sommet</t>
  </si>
  <si>
    <t>North America &gt; Canada &gt; Quebec</t>
  </si>
  <si>
    <t>transfer function modified from Larocque et al. (2006) and Larocque 2008; modern temperature is 30-year average; local cooling effects on air temperatures from nearby ice sheet drainage until 8500 yrs BP</t>
  </si>
  <si>
    <t>http://lipdverse.org/globalHolocene/0_37_1/LacduSommet.Hausmann.2011.html</t>
  </si>
  <si>
    <t>Taul Muced</t>
  </si>
  <si>
    <t>Europe&gt;Eastern Europe&gt;Romania</t>
  </si>
  <si>
    <t>http://lipdverse.org/globalHolocene/0_37_1/TaulMuced.Diaconu.2017.html</t>
  </si>
  <si>
    <t>Egelsee</t>
  </si>
  <si>
    <t>Europe&gt;Western Europe&gt;Switzerland</t>
  </si>
  <si>
    <t>Earlier version of Swiss transfer function described in Heiri, Lotter 2010 (DOI 10.1007/s10933-010-9439-z). Some samples characterized by low counts, some samples dated based on extrapolation, top two samples with many semi-terrestrial taxa, not reliable; strong local human impact (grazing, Cannabis) from ca. 1500 cal BP onwards. Data for only one of the reconstructions described in this paper were available. Chronology recalculated 3.5.2019 by OHE based on data in Wehrli et al. 10.1177/0959683607080515</t>
  </si>
  <si>
    <t>http://lipdverse.org/globalHolocene/0_37_1/Egelsee.Larocque.2010.html</t>
  </si>
  <si>
    <t>Schwarzsee ob Soelden</t>
  </si>
  <si>
    <t>Europe&gt;Western Europe&gt;Austria</t>
  </si>
  <si>
    <t>((( Some samples are potentially biased since they are beyond the lower limit of the temperature gradient (5.0-18.4 ��C) covered by the calibration data set ))) Swiss calibration dataset (Heiri et al., 2003; Heiri and Lotter, 2005, 2008; Bigler et al., 2006); some samples are potentially biased since they are beyond the lower limit of the temperature gradient (5.0-18.4 °C) covered by the calibration data set /// Some samples are potentially biased since they are beyond the lower limit of the temperature gradient (5.0-18.4 °C) covered by the calibration data set</t>
  </si>
  <si>
    <t>http://lipdverse.org/globalHolocene/0_37_1/SchwarzseeobSoelden.Ilyashuk.2011.html</t>
  </si>
  <si>
    <t>Hinterburgsee</t>
  </si>
  <si>
    <t>Norway-Swiss calibration dataset (Heiri et al. 2011). Some potentially biased samples due to human impact and dating (extrapolation below lowest dated horizon).</t>
  </si>
  <si>
    <t>http://lipdverse.org/globalHolocene/0_37_1/Hinterburgsee.Heiri.2015.html</t>
  </si>
  <si>
    <t>Swiss calibration dataset. Some potentially biased samples due to human impact and dating. More recent calibration of record available</t>
  </si>
  <si>
    <t>http://lipdverse.org/globalHolocene/0_37_1/Hinterburgsee.Heiri.2003.html</t>
  </si>
  <si>
    <t>Swiss calibration dataset. Some potentially biased samples due to human impact and dating (extrapolation below lowest dated horizon). Only section older than 4000 cal. BP is presented in this publication. More recent calibration of record is available</t>
  </si>
  <si>
    <t>http://lipdverse.org/globalHolocene/0_37_1/Hinterburgsee.Heiri.2004.html</t>
  </si>
  <si>
    <t>Stazersee</t>
  </si>
  <si>
    <t>Norway-Swiss calibration dataset (Heiri et al. 2011). Some potentially biased samples due to human impact and dating</t>
  </si>
  <si>
    <t>http://lipdverse.org/globalHolocene/0_37_1/Stazersee.Heiri.2015.html</t>
  </si>
  <si>
    <t>Taul dintre Brazi</t>
  </si>
  <si>
    <t>Norway-Swiss calibration dataset (Heiri et al. 2011); some potentially biased samples due to human impact</t>
  </si>
  <si>
    <t>http://lipdverse.org/globalHolocene/0_37_1/TauldintreBrazi.Toth.2015.html</t>
  </si>
  <si>
    <t>Gemini</t>
  </si>
  <si>
    <t>Europe&gt;Southern Europe&gt;Italy</t>
  </si>
  <si>
    <t>http://lipdverse.org/globalHolocene/0_37_1/Gemini.Samartin.2017.html</t>
  </si>
  <si>
    <t>Lago Verdarolo</t>
  </si>
  <si>
    <t>Swiss-Norwegian calibration dataset 2011 (DOI 10.1016/j.quascirev.2011.09.006)</t>
  </si>
  <si>
    <t>http://lipdverse.org/globalHolocene/0_37_1/LagoVerdarolo.Samartin.2011.html</t>
  </si>
  <si>
    <t>Basa de la Mora Lake</t>
  </si>
  <si>
    <t>Europe&gt;Southern Europe&gt;Spain</t>
  </si>
  <si>
    <t>Norway-Swiss calibration dataset (Heiri et al. 2011). Samples 1130 cal BP (152 cm) and younger potentially influenced by human activity.</t>
  </si>
  <si>
    <t>http://lipdverse.org/globalHolocene/0_37_1/BasadelaMoraLake.Tarrats.2018.html</t>
  </si>
  <si>
    <t>Stella Lake</t>
  </si>
  <si>
    <t>North America&gt;United States Of America&gt;Nevada</t>
  </si>
  <si>
    <t>Porinchu et al (2007, 2010) training set</t>
  </si>
  <si>
    <t>http://lipdverse.org/globalHolocene/0_37_1/StellaLake.Reinemann.2009.html</t>
  </si>
  <si>
    <t>Hidden Lake</t>
  </si>
  <si>
    <t>North America&gt;United States Of America&gt;California</t>
  </si>
  <si>
    <t>44-lake surface water temperature training set from Sierra Nevada (Porinchu et al. 2002)</t>
  </si>
  <si>
    <t>water@surface</t>
  </si>
  <si>
    <t>http://lipdverse.org/globalHolocene/0_37_1/HiddenLake.Potito.2006.html</t>
  </si>
  <si>
    <t>Heihai Lake</t>
  </si>
  <si>
    <t>Asia&gt;Eastern Asia&gt;China</t>
  </si>
  <si>
    <t>SW Chinese calibration dataset (Zhang et al 2016); human impact and dating should not be a major issue for this site</t>
  </si>
  <si>
    <t>http://lipdverse.org/globalHolocene/0_37_1/HeihaiLake.Chang.2017.html</t>
  </si>
  <si>
    <t>Tiancai Lake</t>
  </si>
  <si>
    <t>http://lipdverse.org/globalHolocene/0_37_1/TiancaiLake.Zhang.2017.html</t>
  </si>
  <si>
    <t>Pupuke</t>
  </si>
  <si>
    <t>Australia/New Zealand&gt;New Zealand</t>
  </si>
  <si>
    <t>10.1016/j.quascirev.2004.04.006</t>
  </si>
  <si>
    <t>South Island calibration dataset (Dieffenbacher-Krall et al. 2007). Five samples from the human era flagged unreliable by data contributors.</t>
  </si>
  <si>
    <t>http://lipdverse.org/globalHolocene/0_37_1/LakePupuke.VandenBos.2018.html</t>
  </si>
  <si>
    <t>Platypus Tarn</t>
  </si>
  <si>
    <t>Australia/New Zealand&gt;Australia</t>
  </si>
  <si>
    <t>TWARM</t>
  </si>
  <si>
    <t>Tasmanian calibration set; temperature values represent warmest quarter of year.</t>
  </si>
  <si>
    <t>warmest quarter yr</t>
  </si>
  <si>
    <t>http://lipdverse.org/globalHolocene/0_37_1/PlatypusTarn.Rees.2010.html</t>
  </si>
  <si>
    <t>Eagle Tarn</t>
  </si>
  <si>
    <t>http://lipdverse.org/globalHolocene/0_37_1/EagleTarn.Rees.2010.html</t>
  </si>
  <si>
    <t>Potrok Aike</t>
  </si>
  <si>
    <t>South America&gt;Argentina</t>
  </si>
  <si>
    <t>63-lake Argentinian trainingset described in same publication</t>
  </si>
  <si>
    <t>1 2 3 4 5 6 7 8 9 10 11 12</t>
  </si>
  <si>
    <t>annual</t>
  </si>
  <si>
    <t>http://lipdverse.org/globalHolocene/0_37_1/PotrokAike.Massaferro.2013.html</t>
  </si>
  <si>
    <t>dataSetName</t>
  </si>
  <si>
    <t>siteName</t>
  </si>
  <si>
    <t>countryOcean</t>
  </si>
  <si>
    <t>lat</t>
  </si>
  <si>
    <t>lon</t>
  </si>
  <si>
    <t>elevation</t>
  </si>
  <si>
    <t>pub1_doi</t>
  </si>
  <si>
    <t>calibration_method</t>
  </si>
  <si>
    <t>calibration_seasonality</t>
  </si>
  <si>
    <t>paleoDataNotes</t>
  </si>
  <si>
    <t>variableName</t>
  </si>
  <si>
    <t>units</t>
  </si>
  <si>
    <t>climateVariableDetail</t>
  </si>
  <si>
    <t>seasonality</t>
  </si>
  <si>
    <t>seasonGeneral</t>
  </si>
  <si>
    <t>direction</t>
  </si>
  <si>
    <t>inCompilation</t>
  </si>
  <si>
    <t>link to lipdverse</t>
  </si>
  <si>
    <t>Svartvatnet-Svalbard</t>
  </si>
  <si>
    <t>Atlantic Ocean&gt;North Atlantic Ocean&gt;Svalbard And Jan Mayen</t>
  </si>
  <si>
    <t>10.1002/jqs.3001</t>
  </si>
  <si>
    <t>http://lipdverse.org/globalHolocene/0_37_1/Svartvatnet.Luoto.2018.html</t>
  </si>
  <si>
    <t>Deltaso</t>
  </si>
  <si>
    <t>North America&gt;Greenland</t>
  </si>
  <si>
    <t>10.1016/j.quascirev.2019.05.011</t>
  </si>
  <si>
    <t>Fortin et al. 2015 training set (FOR15)</t>
  </si>
  <si>
    <t>http://lipdverse.org/globalHolocene/0_37_1/Deltasoe.Axford.2019.html</t>
  </si>
  <si>
    <t>WA with tolerance downweighting</t>
  </si>
  <si>
    <t>Francis et al. 2006 training set (FRA06)</t>
  </si>
  <si>
    <t>Hjort</t>
  </si>
  <si>
    <t>10.1111/j.1502-3885.2010.00173.x</t>
  </si>
  <si>
    <t>CCA</t>
  </si>
  <si>
    <t>This dataset does not report reconstructed temperatures, it is a qualitative unitless variable .</t>
  </si>
  <si>
    <t>CCA1</t>
  </si>
  <si>
    <t>unitless</t>
  </si>
  <si>
    <t>http://lipdverse.org/globalHolocene/0_37_1/Hjort.Schmidt.2011.html</t>
  </si>
  <si>
    <t>Nikolay Lake</t>
  </si>
  <si>
    <t>100-lake training set from Sweden (Larocque et al. 2001)</t>
  </si>
  <si>
    <t>http://lipdverse.org/globalHolocene/0_37_1/NikolayLake.Andreev.2004.html</t>
  </si>
  <si>
    <t>Khatanga-12 Lake</t>
  </si>
  <si>
    <t>10.1134/S1995425517040114</t>
  </si>
  <si>
    <t>Russian Far East and Eastern Siberian training set (Nazarova et al. 2008, 2011, 2015)</t>
  </si>
  <si>
    <t>http://lipdverse.org/globalHolocene/0_37_1/Khatanga-12Lake.Syrykh.2017.html</t>
  </si>
  <si>
    <t>KR02</t>
  </si>
  <si>
    <t>North America&gt;Canada&gt;Northwest Territories</t>
  </si>
  <si>
    <t>10.1016/j.quascirev.2010.05.004</t>
  </si>
  <si>
    <t>WAPLS; MAT</t>
  </si>
  <si>
    <t>northwest North American training set (Barley 2006)</t>
  </si>
  <si>
    <t>http://lipdverse.org/globalHolocene/0_37_1/KR02.Fortin&amp;Gajewski.2010.html</t>
  </si>
  <si>
    <t>Jansvatnet</t>
  </si>
  <si>
    <t>Europe&gt;Northern Europe&gt;Scandinavia&gt;Norway</t>
  </si>
  <si>
    <t>10.1016/j.quascirev.2011.11.013</t>
  </si>
  <si>
    <t>http://lipdverse.org/globalHolocene/0_37_1/Jansvetnet.Birks.2012.html</t>
  </si>
  <si>
    <t>CF8</t>
  </si>
  <si>
    <t>North America&gt;Canada&gt;Nunavu</t>
  </si>
  <si>
    <t>10.1130/B30329.1</t>
  </si>
  <si>
    <t>WA with inverse deshrinking without tolerance downweighting; WA regression with inverse deshrinking with tolerance downweighting</t>
  </si>
  <si>
    <t>http://lipdverse.org/globalHolocene/0_37_1/LakeCF8.Axford.2011.html</t>
  </si>
  <si>
    <t>JR01</t>
  </si>
  <si>
    <t>North America&gt;Canada&gt;Nunavut</t>
  </si>
  <si>
    <t>10.1016/j.yqres.2016.02.003</t>
  </si>
  <si>
    <t>Fortin et al. 2015</t>
  </si>
  <si>
    <t>http://lipdverse.org/globalHolocene/0_37_1/JR01.Fortin&amp;Gajewski.2017.html</t>
  </si>
  <si>
    <t>Varddoaijavri</t>
  </si>
  <si>
    <t>Europe&gt;Northern Europe&gt;Scandinavia&gt;Finland</t>
  </si>
  <si>
    <t>10.1016/j.yqres.2013.09.010</t>
  </si>
  <si>
    <t>139-lake Finnish calibration dataset (Luoto et al. 2014a, 2014b)</t>
  </si>
  <si>
    <t>http://lipdverse.org/globalHolocene/0_37_1/Varddoaijavri.Luoto.2014.html</t>
  </si>
  <si>
    <t>North Lake</t>
  </si>
  <si>
    <t>10.1016/j.quascirev.2012.10.024</t>
  </si>
  <si>
    <t>WA and WAPLS</t>
  </si>
  <si>
    <t>Francis et al. 2006; Langdon et al. 2008</t>
  </si>
  <si>
    <t>http://lipdverse.org/globalHolocene/0_37_1/north.Axford.2013.html</t>
  </si>
  <si>
    <t>Toskaljavri</t>
  </si>
  <si>
    <t>10.1002/jqs.678</t>
  </si>
  <si>
    <t>63 lakes training set of Olander et al. (1999) and Vasko et al. (2002)</t>
  </si>
  <si>
    <t>http://lipdverse.org/globalHolocene/0_37_1/Toskaljavri.Seppa.2002.html</t>
  </si>
  <si>
    <t>Trout</t>
  </si>
  <si>
    <t>North America&gt;Canada&gt;Yukon Territory</t>
  </si>
  <si>
    <t>10.1007/s10933-012-9612-7</t>
  </si>
  <si>
    <t>One-component model using Barley et al. 2006 calibration data set. Temperature reconstruction contains a splice of data from two cores, taken at two different water depths (see original paper for descriptions); this allowed for a continuous reconstruction from early to late Holocene. Chronology provided only for bottom ("deep-water") core: this choice was made for consistency with the previous database (see https://www.ncdc.noaa.gov/paleo-search/study/15444), which we are treating as the previous formal "publication" of this spliced temperature reconstruction.</t>
  </si>
  <si>
    <t>http://lipdverse.org/globalHolocene/0_37_1/trout.Irvine.2012.html</t>
  </si>
  <si>
    <t>Bjornfjell</t>
  </si>
  <si>
    <t>10.1016/j.quascirev.2005.03.021</t>
  </si>
  <si>
    <t>modern temperature estimated from figure</t>
  </si>
  <si>
    <t>http://lipdverse.org/globalHolocene/0_37_1/Bjornfjell.Brooks.2006.html</t>
  </si>
  <si>
    <t>Tsuolbmajavri</t>
  </si>
  <si>
    <t>Europe&gt;Northern Europe&gt;Scandinavia&gt;Sweden</t>
  </si>
  <si>
    <t>10.5194/cp-5-523-2009</t>
  </si>
  <si>
    <t>http://lipdverse.org/globalHolocene/0_37_1/tsuolbmajavri.Korhola.2009.html</t>
  </si>
  <si>
    <t>Hanging Lake</t>
  </si>
  <si>
    <t>10.1016/j.yqres.2009.04.007</t>
  </si>
  <si>
    <t>http://lipdverse.org/globalHolocene/0_37_1/HangingLake.Kurek.2009.html</t>
  </si>
  <si>
    <t>Lake 850</t>
  </si>
  <si>
    <t>10.1191/095968301678302887</t>
  </si>
  <si>
    <t>http://lipdverse.org/globalHolocene/0_37_1/lake850.Shemesh.2001.html</t>
  </si>
  <si>
    <t>Njulla</t>
  </si>
  <si>
    <t>http://lipdverse.org/globalHolocene/0_37_1/Njulla.Larocque&amp;Hall.2004.html</t>
  </si>
  <si>
    <t>Vuolep Njakajaure</t>
  </si>
  <si>
    <t>10.1007/s10933-006-0010-x</t>
  </si>
  <si>
    <t>http://lipdverse.org/globalHolocene/0_37_1/VuolepNjakajaure.Heinrichs.2006.html</t>
  </si>
  <si>
    <t>Vuoskkujavri</t>
  </si>
  <si>
    <t>10.1191/0959683602hl559rp</t>
  </si>
  <si>
    <t>http://lipdverse.org/globalHolocene/0_37_1/vuoskkujavri.Bigler.2002.html</t>
  </si>
  <si>
    <t>Lyadhej-To</t>
  </si>
  <si>
    <t>http://lipdverse.org/globalHolocene/0_37_1/LakeLyadhej-To.Andreev.2005.html</t>
  </si>
  <si>
    <t>PTHE</t>
  </si>
  <si>
    <t>10.1177/0959683614556387</t>
  </si>
  <si>
    <t>Western Russian calibration dataset (Self et al. 2011)</t>
  </si>
  <si>
    <t>http://lipdverse.org/globalHolocene/0_37_1/PTHE.Self.2015.html</t>
  </si>
  <si>
    <t>GYXO</t>
  </si>
  <si>
    <t>http://lipdverse.org/globalHolocene/0_37_1/GYXO.Self.2015.html</t>
  </si>
  <si>
    <t>Alanen Laanijarvi</t>
  </si>
  <si>
    <t>10.1111/j.1502-3885.2005.tb01015.x</t>
  </si>
  <si>
    <t>http://lipdverse.org/globalHolocene/0_37_1/AlanenLaanijarvi.Heinrichs.2005.html</t>
  </si>
  <si>
    <t>Sokli</t>
  </si>
  <si>
    <t>10.1177/0959683617708442</t>
  </si>
  <si>
    <t>http://lipdverse.org/globalHolocene/0_37_1/Sokli.Shala.2017.html</t>
  </si>
  <si>
    <t>Seukokjaure</t>
  </si>
  <si>
    <t>10.1657/1523-0430(2003)035[0279:DDCAPR]2.0.CO;2</t>
  </si>
  <si>
    <t>WA-inv</t>
  </si>
  <si>
    <t>40-lake Swedish training set</t>
  </si>
  <si>
    <t>http://lipdverse.org/globalHolocene/0_37_1/Seukokjaure.Rosen.2003.html</t>
  </si>
  <si>
    <t>Kupalnoe</t>
  </si>
  <si>
    <t>10.1016/j.yqres.2013.03.005</t>
  </si>
  <si>
    <t>http://lipdverse.org/globalHolocene/0_37_1/LakeKupal_noe.Ilyashuk.2013.html</t>
  </si>
  <si>
    <t>Sjuuodjijaure</t>
  </si>
  <si>
    <t>http://lipdverse.org/globalHolocene/0_37_1/sjuuodjijaure.Rosen.2001.html</t>
  </si>
  <si>
    <t>Kharinei</t>
  </si>
  <si>
    <t>10.1007/s10933-011-9528-7</t>
  </si>
  <si>
    <t>http://lipdverse.org/globalHolocene/0_37_1/Kharinei.Jones.2011.html</t>
  </si>
  <si>
    <t>Lake TK2</t>
  </si>
  <si>
    <t>10.1016/j.quascirev.2019.07.024</t>
  </si>
  <si>
    <t>http://lipdverse.org/globalHolocene/0_37_1/LakeTK2.Porinchu.2019.html</t>
  </si>
  <si>
    <t>Berkut</t>
  </si>
  <si>
    <t>10.1191/0959683605hl865ra</t>
  </si>
  <si>
    <t>http://lipdverse.org/globalHolocene/0_37_1/LakeBerkut.Ilyashuk.2005.html</t>
  </si>
  <si>
    <t>Vuoksjavratje</t>
  </si>
  <si>
    <t>10.1177/0959683613512167</t>
  </si>
  <si>
    <t>Compared to the norwegian dataset</t>
  </si>
  <si>
    <t>http://lipdverse.org/globalHolocene/0_37_1/Vuoksjavratje.Berntsson.2014.html</t>
  </si>
  <si>
    <t>Screaming Lynx Lake</t>
  </si>
  <si>
    <t>North America&gt;United States Of America&gt;Alaska</t>
  </si>
  <si>
    <t>10.1073/pnas.1110913108</t>
  </si>
  <si>
    <t>http://lipdverse.org/globalHolocene/0_37_1/ScreamingLynxLake.Clegg.2011.html</t>
  </si>
  <si>
    <t>Hamundarstadhahals</t>
  </si>
  <si>
    <t>10.1016/j.quascirev.2006.02.003</t>
  </si>
  <si>
    <t>Based on 52-lake training set from Iceland</t>
  </si>
  <si>
    <t>http://lipdverse.org/globalHolocene/0_37_1/Hamundarstadhahals.Caseldine.2006.html</t>
  </si>
  <si>
    <t>Vatnamyri</t>
  </si>
  <si>
    <t>Atlantic Ocean&gt;North Atlantic Ocean&gt;Iceland</t>
  </si>
  <si>
    <t>10.1016/j.quascirev.2011.06.013</t>
  </si>
  <si>
    <t>Combined Norwegian Icelandic WAPLS 2 component model. r2 boot is 0.97</t>
  </si>
  <si>
    <t>http://lipdverse.org/globalHolocene/0_37_1/Vatnamyri.Holmes.2011.html</t>
  </si>
  <si>
    <t>http://lipdverse.org/globalHolocene/0_32_1/Vatnamyri.Caseldine.2006.html</t>
  </si>
  <si>
    <t>Efstadalsvatn</t>
  </si>
  <si>
    <t>10.1007/s10933-007-9157-3</t>
  </si>
  <si>
    <t>reconstruction from Caseldine et al. 2003, based on Norwegian dataset (Brooks and Birks 2000)</t>
  </si>
  <si>
    <t>http://lipdverse.org/globalHolocene/0_37_1/Elfstadalsvatn.Langdon.2008.html</t>
  </si>
  <si>
    <t>Caribou Lake</t>
  </si>
  <si>
    <t>10.1177/0959683607086761</t>
  </si>
  <si>
    <t>Training set from northwestern Quebec (Larocque et al 2006)</t>
  </si>
  <si>
    <t>http://lipdverse.org/globalHolocene/0_37_1/CaribouLake.Rolland.2008.html</t>
  </si>
  <si>
    <t>Carleton Lake</t>
  </si>
  <si>
    <t>10.1007/s10933-014-9775-5</t>
  </si>
  <si>
    <t>1. reconstruction based on Porinchu et al (2009) transfer function: this model had stronger analogues with the samples than the Barley et al (2006) model; 2. reconstruction based on Barley et al (2006) transfer function: weaker analogues in the downcore and training set chironomid communities. The reconstructed temperatures based on the Porinchu et al (2009) training set are likely more accurate.</t>
  </si>
  <si>
    <t>http://lipdverse.org/globalHolocene/0_37_1/CarletonLake(informalname).Upiter.2014.html</t>
  </si>
  <si>
    <t>Quartz</t>
  </si>
  <si>
    <t>10.1007/s10933-012-9610-9</t>
  </si>
  <si>
    <t>http://lipdverse.org/globalHolocene/0_37_1/quartz.Wooller.2012.html</t>
  </si>
  <si>
    <t>Spaime</t>
  </si>
  <si>
    <t>10.1191/0959683604hl756rp</t>
  </si>
  <si>
    <t>http://lipdverse.org/globalHolocene/0_37_1/spaime.Hammarlund.2004.html</t>
  </si>
  <si>
    <t>Topptjonna</t>
  </si>
  <si>
    <t>10.1016/j.quascirev.2011.04.010</t>
  </si>
  <si>
    <t>153-lake Norwegian training set (Brooks and Birks 2000, 2001); corrected for isostatic rebound</t>
  </si>
  <si>
    <t>http://lipdverse.org/globalHolocene/0_37_1/Topptjonna.Paus.2011.html</t>
  </si>
  <si>
    <t>Ratasjoen</t>
  </si>
  <si>
    <t>10.1016/j.quascirev.2004.10.010</t>
  </si>
  <si>
    <t>http://lipdverse.org/globalHolocene/0_37_1/ratasjoen.Velle.2005.html</t>
  </si>
  <si>
    <t>Temje</t>
  </si>
  <si>
    <t>10.1016/j.quaint.2012.11.006</t>
  </si>
  <si>
    <t>chironomid-based temperature and water depth calibration data sets from Yakutia (Nazarova et al. 2011)</t>
  </si>
  <si>
    <t>http://lipdverse.org/globalHolocene/0_37_1/Temje.Nazarova.2013.html</t>
  </si>
  <si>
    <t>Hudson-AK</t>
  </si>
  <si>
    <t>http://lipdverse.org/globalHolocene/0_37_1/hudson.Clegg.2011.html</t>
  </si>
  <si>
    <t>Brurskardstjorni</t>
  </si>
  <si>
    <t>http://lipdverse.org/globalHolocene/0_37_1/brurskardstjorni.Velle.2005.html</t>
  </si>
  <si>
    <t>Moose Lake</t>
  </si>
  <si>
    <t>10.1016/j.quascirev.2010.08.001</t>
  </si>
  <si>
    <t>http://lipdverse.org/globalHolocene/0_37_1/MooseLake.Clegg.2010.html</t>
  </si>
  <si>
    <t>Rainbow</t>
  </si>
  <si>
    <t>http://lipdverse.org/globalHolocene/0_37_1/rainbow.Clegg.2011.html</t>
  </si>
  <si>
    <t>Finse Stasjonsdam</t>
  </si>
  <si>
    <t>http://lipdverse.org/globalHolocene/0_37_1/FinseStasjonsdam.Velle.2005.html</t>
  </si>
  <si>
    <t>Medvedevskoe</t>
  </si>
  <si>
    <t>10.1134/S1028334X18060144</t>
  </si>
  <si>
    <t>Russian Far East calibration dataset (Nazarova et al. 2015)</t>
  </si>
  <si>
    <t>http://lipdverse.org/globalHolocene/0_37_1/Medvedevskoe.Nazarova.2018.html</t>
  </si>
  <si>
    <t>Hirvijaervi</t>
  </si>
  <si>
    <t>10.1002/jqs.1417</t>
  </si>
  <si>
    <t>82-lake Finnish calibration data set (Luoto 2009)</t>
  </si>
  <si>
    <t>http://lipdverse.org/globalHolocene/0_37_1/Hirvijaervi.Luoto.2010.html</t>
  </si>
  <si>
    <t>Gilltjarnen</t>
  </si>
  <si>
    <t>10.1002/jqs.1004</t>
  </si>
  <si>
    <t>http://lipdverse.org/globalHolocene/0_37_1/Gilltjarnen.Antonsson.2006.html</t>
  </si>
  <si>
    <t>Holebudalen</t>
  </si>
  <si>
    <t>http://lipdverse.org/globalHolocene/0_37_1/Holebudalen.Seppa.2009.html</t>
  </si>
  <si>
    <t>Vestre Oykjamyrtorn</t>
  </si>
  <si>
    <t>http://lipdverse.org/globalHolocene/0_37_1/VestreOykjamytjorn.Velle.2005.html</t>
  </si>
  <si>
    <t>Pechora Lake</t>
  </si>
  <si>
    <t>10.1016/j.gloplacha.2015.02.013</t>
  </si>
  <si>
    <t>((( Modern temperature from Ossora WMO ID 32246, 59��15���N, 163��04���E ))) Russian Far East calibration dataset (Nazarova et al. 2015); modern temperature from Ossora WMO ID 32246 (59°15′N, 163°04′E) /// Modern temperature from Ossora WMO ID 32246, 59°15′N, 163°04′E</t>
  </si>
  <si>
    <t>http://lipdverse.org/globalHolocene/0_37_1/PechoraLake.Andren.2015.html</t>
  </si>
  <si>
    <t>Lifebuoy Lake</t>
  </si>
  <si>
    <t>10.1016/j.gloplacha.2015.06.010</t>
  </si>
  <si>
    <t>http://lipdverse.org/globalHolocene/0_37_1/LifebuoyLake.Solivieva.2015.html</t>
  </si>
  <si>
    <t>K2</t>
  </si>
  <si>
    <t>10.1016/j.palaeo.2004.07.006</t>
  </si>
  <si>
    <t>Walker et al. 1997</t>
  </si>
  <si>
    <t>http://lipdverse.org/globalHolocene/0_37_1/k2.Fallu.2005.html</t>
  </si>
  <si>
    <t>Lochnagar 28</t>
  </si>
  <si>
    <t>10.1016/j.palaeo.2005.02.007</t>
  </si>
  <si>
    <t>http://lipdverse.org/globalHolocene/0_37_1/Lochnagar.Dalton.2005.html</t>
  </si>
  <si>
    <t>Sigrid</t>
  </si>
  <si>
    <t>10.1016/j.quaint.2016.10.008</t>
  </si>
  <si>
    <t>http://lipdverse.org/globalHolocene/0_37_1/Sigrid.Nazarova.2017.html</t>
  </si>
  <si>
    <t>Two-Yourts Lake</t>
  </si>
  <si>
    <t>10.1016/j.quascirev.2013.01.018</t>
  </si>
  <si>
    <t>calibration data set from Yakutia, North-Eastern Russia (Nazarova et al. 2008, 2011)</t>
  </si>
  <si>
    <t>http://lipdverse.org/globalHolocene/0_37_1/Two-YourtsLake.Nazarova.2013.html</t>
  </si>
  <si>
    <t>eSEP mean</t>
  </si>
  <si>
    <t>eSEP RMSQ</t>
  </si>
  <si>
    <t>NA</t>
  </si>
  <si>
    <t>Sample spec errors</t>
  </si>
  <si>
    <t>Calibration dataset</t>
  </si>
  <si>
    <t>RMSE(P)</t>
  </si>
  <si>
    <t>Wrong citation, gaps in data</t>
  </si>
  <si>
    <t>Link does not work</t>
  </si>
  <si>
    <t>100-lake training set from Sweden (Larocque et al. 2001), British Columbia traininget (Rosenberg et al. 2004)</t>
  </si>
  <si>
    <t>WA-PLS 2 comp jacknived</t>
  </si>
  <si>
    <t>non reliable values are wrong - should they be reliable?</t>
  </si>
  <si>
    <t>non reliable values are wrong - both reliable and non reliable values filled in for same samples</t>
  </si>
  <si>
    <t>WA-PLS jacknived</t>
  </si>
  <si>
    <t>WA/ inv deshrink jacknived</t>
  </si>
  <si>
    <t>10.1191/095968301680223503</t>
  </si>
  <si>
    <t>values skewed in LiPD file! Need to correct</t>
  </si>
  <si>
    <t>WA-PLS</t>
  </si>
  <si>
    <t>WA-PLS 2 comp bootstrapped</t>
  </si>
  <si>
    <t>data not read in correctly, reliability not marked correctly</t>
  </si>
  <si>
    <t>non reliable temperatures not correctly entered</t>
  </si>
  <si>
    <t>link does not work</t>
  </si>
  <si>
    <t>PLS, unclear how cross-validated</t>
  </si>
  <si>
    <t>single unreliable sample not marked correctly</t>
  </si>
  <si>
    <t>really still corrected for isostatic uplift?</t>
  </si>
  <si>
    <t>non reliable temperature not read in correctly</t>
  </si>
  <si>
    <t>WA-PLS,2 components jacknived</t>
  </si>
  <si>
    <t>Northern Russian calibration dataset (Nazarova et al. 2015)</t>
  </si>
  <si>
    <t>WA-PLS 1 component jacknived</t>
  </si>
  <si>
    <t>WA-PLS 3 components jacknived</t>
  </si>
  <si>
    <t>WA-PLS,2 components bootstrapped</t>
  </si>
  <si>
    <t>Assumed this is a WA-PLS 2 comp model, jacknived</t>
  </si>
  <si>
    <t>unreliable sample nmot correctly registered</t>
  </si>
  <si>
    <t>unreliable sample values wrong!</t>
  </si>
  <si>
    <t>wrong error values - correct!</t>
  </si>
  <si>
    <t>mean of different methods</t>
  </si>
  <si>
    <t>correct entry in metadata</t>
  </si>
  <si>
    <t>WA-PLS 2 components jacknived</t>
  </si>
  <si>
    <t>need to correct non reliable entries, check all entries, composite is wrong</t>
  </si>
  <si>
    <t>Different  models</t>
  </si>
  <si>
    <t>WA-PLS 2 components bootstrapped</t>
  </si>
  <si>
    <t>Larocque 2008, expanded as described in this study</t>
  </si>
  <si>
    <t>Non reliable temperatures not entered correctly</t>
  </si>
  <si>
    <t>WA inverse deshrinking jacknived</t>
  </si>
  <si>
    <t>WA-PLS 1 components jacknived</t>
  </si>
  <si>
    <t>WA-PLS bootstrapping</t>
  </si>
  <si>
    <t>one uncertainty column wrong (moved one row)</t>
  </si>
  <si>
    <t>MAT jacknived</t>
  </si>
  <si>
    <t>Trimmed Norwegian training set</t>
  </si>
  <si>
    <t>WA-PLS thre components "cross validated"</t>
  </si>
  <si>
    <t>0.88,0.88</t>
  </si>
  <si>
    <t>1.5,2.2</t>
  </si>
  <si>
    <t>Francis et al. 2006 training set (FRA06) with two models</t>
  </si>
  <si>
    <t>WA inverse deshrinking jacknived w7wo downweighting based on tolerance, see publication</t>
  </si>
  <si>
    <t>WA-PLS 2 comp, "statistical cross-validation"</t>
  </si>
  <si>
    <t>WA-PLS 1 component botstrapped</t>
  </si>
  <si>
    <t>data incorrect in LiPD file, should be "add on"???</t>
  </si>
  <si>
    <t>10.1016/S0277-3791(02)00003-3</t>
  </si>
  <si>
    <t>WA-PLS unclear if cross validation used</t>
  </si>
  <si>
    <t>Wrong citation</t>
  </si>
  <si>
    <t>Barley et al. 2006 1 comp WA-PLS, bootstrapping</t>
  </si>
  <si>
    <t>Link inactive, erors in LiPD file form Monika way too small!</t>
  </si>
  <si>
    <t>unrealistic</t>
  </si>
  <si>
    <t>WA-PLS 3 components bootstrapped</t>
  </si>
  <si>
    <t>MAT bootstrapped</t>
  </si>
  <si>
    <t>WA inverse tolerance jacknived</t>
  </si>
  <si>
    <t>WA-PLS 2 comp both jacknived</t>
  </si>
  <si>
    <t>MARGO</t>
  </si>
  <si>
    <t>Marine diatoms</t>
  </si>
  <si>
    <t>Temperature variable</t>
  </si>
  <si>
    <t>Southern Indian Ocean</t>
  </si>
  <si>
    <t>Winter</t>
  </si>
  <si>
    <t>Anual</t>
  </si>
  <si>
    <t>February SST</t>
  </si>
  <si>
    <t>10.1016/j.quascirev.2004.07.015</t>
  </si>
  <si>
    <t>Atlantic and western inidan ocean</t>
  </si>
  <si>
    <t>IKM</t>
  </si>
  <si>
    <t>Summer temperatures</t>
  </si>
  <si>
    <t>as in MARGO dataset MARGO_diat_LGM_SST, probably not cross-validated, originally from Crosta et al. 2004</t>
  </si>
  <si>
    <t>as in MARGO dataset MARGO_diat_LGM_SST, probably not cross-validated, originally from Zielinski 1998</t>
  </si>
  <si>
    <t>as in MARGO dataset MARGO_diat_LGM_SST, probably not cross-validated, originally from Armand et al. unpublished</t>
  </si>
  <si>
    <t>unclear</t>
  </si>
  <si>
    <t>unclear, presumably southern ocean</t>
  </si>
  <si>
    <t>Summer SST</t>
  </si>
  <si>
    <t>Unclear</t>
  </si>
  <si>
    <t>Imbrie and Kipp</t>
  </si>
  <si>
    <t>Originally from Cortese and Abelmann 2002</t>
  </si>
  <si>
    <t>Unlcear</t>
  </si>
  <si>
    <t>Notes</t>
  </si>
  <si>
    <t>referred to as JFM</t>
  </si>
  <si>
    <t>referred to as JJA</t>
  </si>
  <si>
    <t xml:space="preserve">10.1177/0959683615591352 </t>
  </si>
  <si>
    <t>Global, applied to N hemisphere</t>
  </si>
  <si>
    <t>"residuals", MARGO dataset MARGO_dino_LGM_SST</t>
  </si>
  <si>
    <t>111-677B</t>
  </si>
  <si>
    <t>N</t>
  </si>
  <si>
    <t>Martínez et al. 2003</t>
  </si>
  <si>
    <t>117-723_Site</t>
  </si>
  <si>
    <t>122-760A</t>
  </si>
  <si>
    <t>S</t>
  </si>
  <si>
    <t>Wells and Wells (1994)</t>
  </si>
  <si>
    <t>122-762B</t>
  </si>
  <si>
    <t>134-828_Site</t>
  </si>
  <si>
    <t>Martinez (1994)</t>
  </si>
  <si>
    <t>138-846B</t>
  </si>
  <si>
    <t>145-883D</t>
  </si>
  <si>
    <t>Kiefer et al., 2001</t>
  </si>
  <si>
    <t>160-969A</t>
  </si>
  <si>
    <t>Hays, unpublished data</t>
  </si>
  <si>
    <t>160-973_Site</t>
  </si>
  <si>
    <t>161-975A</t>
  </si>
  <si>
    <t>161-977_Site</t>
  </si>
  <si>
    <t>Perez-Folgado et al., 2003</t>
  </si>
  <si>
    <t>31-KL</t>
  </si>
  <si>
    <t>Chen et al., 1998</t>
  </si>
  <si>
    <t>70-506B</t>
  </si>
  <si>
    <t>80KB11</t>
  </si>
  <si>
    <t>Kallel et al., 1997b</t>
  </si>
  <si>
    <t>90-588_Site</t>
  </si>
  <si>
    <t>Nelson et al. (1993b); Martinez (1994)</t>
  </si>
  <si>
    <t>90-591_Site</t>
  </si>
  <si>
    <t>90-592_Site</t>
  </si>
  <si>
    <t>90-593_Site</t>
  </si>
  <si>
    <t>90-594_Site</t>
  </si>
  <si>
    <t>Nelson et al. (1993a), Wells and Okada, (1998)</t>
  </si>
  <si>
    <t>A015-558</t>
  </si>
  <si>
    <t>Prell et al. (1980)</t>
  </si>
  <si>
    <t>BOFS14K</t>
  </si>
  <si>
    <t>Pflaumann et al. 2003</t>
  </si>
  <si>
    <t>BOFS16K</t>
  </si>
  <si>
    <t>BOFS17K</t>
  </si>
  <si>
    <t>BOFS31/1K</t>
  </si>
  <si>
    <t>BOFS5K</t>
  </si>
  <si>
    <t>BOFS8K</t>
  </si>
  <si>
    <t>BS79-22</t>
  </si>
  <si>
    <t>Sbaffi et al, 2001</t>
  </si>
  <si>
    <t>BS79-33</t>
  </si>
  <si>
    <t>BS79-37</t>
  </si>
  <si>
    <t>unpublished data</t>
  </si>
  <si>
    <t>BS79-38</t>
  </si>
  <si>
    <t>CHAT-1K</t>
  </si>
  <si>
    <t>Weaver et al., 1998</t>
  </si>
  <si>
    <t>DED87-07</t>
  </si>
  <si>
    <t>Kallel, unpublished data</t>
  </si>
  <si>
    <t>DGKS9603</t>
  </si>
  <si>
    <t>Li et al. 2001</t>
  </si>
  <si>
    <t>E26-001</t>
  </si>
  <si>
    <t>Hesse (1994), Barrows et al. (2000)</t>
  </si>
  <si>
    <t>ELT27.030-PC</t>
  </si>
  <si>
    <t>Passlow et al. (1997)</t>
  </si>
  <si>
    <t>ELT36.023-TC</t>
  </si>
  <si>
    <t>Nees et al., (1994); Martinez, (1994)</t>
  </si>
  <si>
    <t>ELT45.027-PC</t>
  </si>
  <si>
    <t>ELT45.029-PC</t>
  </si>
  <si>
    <t>Howard and Prell (1992)</t>
  </si>
  <si>
    <t>ELT45.078-PC</t>
  </si>
  <si>
    <t>ELT45.102-PC</t>
  </si>
  <si>
    <t>ELT48.003-PC</t>
  </si>
  <si>
    <t>Williams (1976)</t>
  </si>
  <si>
    <t>ELT48.011-PC</t>
  </si>
  <si>
    <t>ELT48.022-PC</t>
  </si>
  <si>
    <t>ELT48.023-PC</t>
  </si>
  <si>
    <t>ELT48.027-PC</t>
  </si>
  <si>
    <t>ELT48.028-PC</t>
  </si>
  <si>
    <t>ELT48.035-PC</t>
  </si>
  <si>
    <t>De Deckker (unpublished data)</t>
  </si>
  <si>
    <t>ELT49.018-PC</t>
  </si>
  <si>
    <t>ELT49.021-PC</t>
  </si>
  <si>
    <t>ELT49.023-PC</t>
  </si>
  <si>
    <t>ELT55.006-PC</t>
  </si>
  <si>
    <t>FR1/94-GC03</t>
  </si>
  <si>
    <t>Hiramatsu et al. (1997), Barrows et al. (2000)</t>
  </si>
  <si>
    <t>FR10/95-GC05</t>
  </si>
  <si>
    <t>Martinez et al. (1999)</t>
  </si>
  <si>
    <t>FR10/95-GC11</t>
  </si>
  <si>
    <t>FR10/95-GC14</t>
  </si>
  <si>
    <t>FR10/95-GC17</t>
  </si>
  <si>
    <t>FR10/95-GC20</t>
  </si>
  <si>
    <t>FR10/95-GC29</t>
  </si>
  <si>
    <t>FR2/96-GC10</t>
  </si>
  <si>
    <t>FR2/96-GC17</t>
  </si>
  <si>
    <t>FR2/96-GC27</t>
  </si>
  <si>
    <t>G6-4</t>
  </si>
  <si>
    <t>Barrows et al., 2005</t>
  </si>
  <si>
    <t>GeoB1008-3</t>
  </si>
  <si>
    <t>Niebler et al., 2003</t>
  </si>
  <si>
    <t>GeoB1016-3</t>
  </si>
  <si>
    <t>GeoB1028-5</t>
  </si>
  <si>
    <t>GeoB1031-4</t>
  </si>
  <si>
    <t>GeoB1032-3</t>
  </si>
  <si>
    <t>GeoB1034-3</t>
  </si>
  <si>
    <t>GeoB1041-3</t>
  </si>
  <si>
    <t>GeoB1101-5</t>
  </si>
  <si>
    <t>GeoB1105-4</t>
  </si>
  <si>
    <t>GeoB1112-4</t>
  </si>
  <si>
    <t>GeoB1115-4</t>
  </si>
  <si>
    <t>GeoB1117-2</t>
  </si>
  <si>
    <t>GeoB1214-1</t>
  </si>
  <si>
    <t>GeoB1220-1</t>
  </si>
  <si>
    <t>GeoB1306-1</t>
  </si>
  <si>
    <t>GeoB1309-2</t>
  </si>
  <si>
    <t>GeoB1312-2</t>
  </si>
  <si>
    <t>GeoB1413-4</t>
  </si>
  <si>
    <t>GeoB1417-1</t>
  </si>
  <si>
    <t>GeoB1419-2</t>
  </si>
  <si>
    <t>GeoB1501-4</t>
  </si>
  <si>
    <t>GeoB1503-1</t>
  </si>
  <si>
    <t>GeoB1505-1</t>
  </si>
  <si>
    <t>GeoB1508-4</t>
  </si>
  <si>
    <t>GeoB1515-1</t>
  </si>
  <si>
    <t>GeoB1523-1</t>
  </si>
  <si>
    <t>GeoB1701-4</t>
  </si>
  <si>
    <t>GeoB1706-2</t>
  </si>
  <si>
    <t>GeoB1711-4</t>
  </si>
  <si>
    <t>GeoB1722-1</t>
  </si>
  <si>
    <t>GeoB1903-3</t>
  </si>
  <si>
    <t>GeoB1905-3</t>
  </si>
  <si>
    <t>GeoB2004-2</t>
  </si>
  <si>
    <t>GeoB2016-1</t>
  </si>
  <si>
    <t>GeoB2019-1</t>
  </si>
  <si>
    <t>GeoB2021-5</t>
  </si>
  <si>
    <t>GeoB2109-1</t>
  </si>
  <si>
    <t>GeoB2117-1</t>
  </si>
  <si>
    <t>GeoB2125-1</t>
  </si>
  <si>
    <t>GeoB2202-4</t>
  </si>
  <si>
    <t>GeoB2204-2</t>
  </si>
  <si>
    <t>GeoB2215-10</t>
  </si>
  <si>
    <t>GeoB2819-1</t>
  </si>
  <si>
    <t>GeoB3104-1</t>
  </si>
  <si>
    <t>GeoB3117-1</t>
  </si>
  <si>
    <t>GeoB3175-1</t>
  </si>
  <si>
    <t>GeoB3176-1</t>
  </si>
  <si>
    <t>GeoB3603-2</t>
  </si>
  <si>
    <t>GeoB3722-2</t>
  </si>
  <si>
    <t>GeoB3801-6</t>
  </si>
  <si>
    <t>GeoB3808-6</t>
  </si>
  <si>
    <t>GeoB3813-3</t>
  </si>
  <si>
    <t>GeoB5112-5</t>
  </si>
  <si>
    <t>GeoB5115-2</t>
  </si>
  <si>
    <t>GeoB5121-2</t>
  </si>
  <si>
    <t>GeoB5133-3</t>
  </si>
  <si>
    <t>GeoB5140-3</t>
  </si>
  <si>
    <t>GIK12309-2</t>
  </si>
  <si>
    <t>GIK12310-4</t>
  </si>
  <si>
    <t>GIK12328-5</t>
  </si>
  <si>
    <t>GIK12329-6</t>
  </si>
  <si>
    <t>GIK12337-5</t>
  </si>
  <si>
    <t>GIK12345-5</t>
  </si>
  <si>
    <t>GIK12347-2</t>
  </si>
  <si>
    <t>GIK12379-1</t>
  </si>
  <si>
    <t>GIK12392-1</t>
  </si>
  <si>
    <t>GIK13289-3</t>
  </si>
  <si>
    <t>GIK13291-1</t>
  </si>
  <si>
    <t>GIK13519-1</t>
  </si>
  <si>
    <t>GIK13521-1</t>
  </si>
  <si>
    <t>GIK15612-2</t>
  </si>
  <si>
    <t>GIK15627-3</t>
  </si>
  <si>
    <t>GIK15637-1</t>
  </si>
  <si>
    <t>GIK15669-1</t>
  </si>
  <si>
    <t>GIK16017-2</t>
  </si>
  <si>
    <t>GIK16396-1</t>
  </si>
  <si>
    <t>GIK16397-2</t>
  </si>
  <si>
    <t>GIK16415-2</t>
  </si>
  <si>
    <t>GIK16457-2</t>
  </si>
  <si>
    <t>GIK16458-1</t>
  </si>
  <si>
    <t>GIK16458-2</t>
  </si>
  <si>
    <t>GIK16772-2</t>
  </si>
  <si>
    <t>GIK16867-2</t>
  </si>
  <si>
    <t>GIK17045-3</t>
  </si>
  <si>
    <t>GIK17049-6</t>
  </si>
  <si>
    <t>GIK17050-1</t>
  </si>
  <si>
    <t>GIK17051-3</t>
  </si>
  <si>
    <t>GIK17055-1</t>
  </si>
  <si>
    <t>GIK17724-2</t>
  </si>
  <si>
    <t>GIK17725-1</t>
  </si>
  <si>
    <t>GIK17730-4</t>
  </si>
  <si>
    <t>GIK17938-2</t>
  </si>
  <si>
    <t>Chen et al., 1999. Marine Geology</t>
  </si>
  <si>
    <t>GIK17940-2</t>
  </si>
  <si>
    <t>Wang et al. 1999</t>
  </si>
  <si>
    <t>GIK17954-2</t>
  </si>
  <si>
    <t>GIK23056-2</t>
  </si>
  <si>
    <t>GIK23065-1</t>
  </si>
  <si>
    <t>GIK23071-3</t>
  </si>
  <si>
    <t>GIK23074-1</t>
  </si>
  <si>
    <t>GIK23262-2</t>
  </si>
  <si>
    <t>GIK23294-4</t>
  </si>
  <si>
    <t>GIK23351-1</t>
  </si>
  <si>
    <t>GIK23354-6</t>
  </si>
  <si>
    <t>GIK23419-8</t>
  </si>
  <si>
    <t>GIK23519-5</t>
  </si>
  <si>
    <t>H214</t>
  </si>
  <si>
    <t>HU87-033-008</t>
  </si>
  <si>
    <t>HU90-013-013</t>
  </si>
  <si>
    <t>HU91-045-090</t>
  </si>
  <si>
    <t>K-12</t>
  </si>
  <si>
    <t>Barmawidjaja et al. (1993)</t>
  </si>
  <si>
    <t>KET80-03</t>
  </si>
  <si>
    <t>Paterne et al., 1996</t>
  </si>
  <si>
    <t>KET80-19</t>
  </si>
  <si>
    <t>KET80-22</t>
  </si>
  <si>
    <t>KET80-39</t>
  </si>
  <si>
    <t>KET82-16</t>
  </si>
  <si>
    <t>KF09</t>
  </si>
  <si>
    <t>KF13</t>
  </si>
  <si>
    <t>KF16</t>
  </si>
  <si>
    <t>KH90-3-P2</t>
  </si>
  <si>
    <t>Kimoto et al., 2003</t>
  </si>
  <si>
    <t>KH92-1-3a</t>
  </si>
  <si>
    <t>KH92-1-5a</t>
  </si>
  <si>
    <t>KL96</t>
  </si>
  <si>
    <t>KN708-1</t>
  </si>
  <si>
    <t>KS310</t>
  </si>
  <si>
    <t>Rohling et al., 1995</t>
  </si>
  <si>
    <t>LC01</t>
  </si>
  <si>
    <t>LC04</t>
  </si>
  <si>
    <t>M35003-4</t>
  </si>
  <si>
    <t>M35027-1</t>
  </si>
  <si>
    <t>MD01-2394</t>
  </si>
  <si>
    <t>Yu and Chen 2003</t>
  </si>
  <si>
    <t>MD01-2416</t>
  </si>
  <si>
    <t>Kiefer et al. 2003 submitted to GEOLOGY</t>
  </si>
  <si>
    <t>MD76-131(C)</t>
  </si>
  <si>
    <t>Cayre et al. 1999</t>
  </si>
  <si>
    <t>MD76-131(P)</t>
  </si>
  <si>
    <t>Prell, 1985</t>
  </si>
  <si>
    <t>MD76-135</t>
  </si>
  <si>
    <t>MD77-169</t>
  </si>
  <si>
    <t>Prell (1985)</t>
  </si>
  <si>
    <t>MD77-171</t>
  </si>
  <si>
    <t>MD77-179</t>
  </si>
  <si>
    <t>MD77-180</t>
  </si>
  <si>
    <t>MD77-191</t>
  </si>
  <si>
    <t>Prell (1985); Ruddiman (1992)</t>
  </si>
  <si>
    <t>MD77-194</t>
  </si>
  <si>
    <t>MD77-203</t>
  </si>
  <si>
    <t>MD79-254</t>
  </si>
  <si>
    <t>Van Campo et al., 1990</t>
  </si>
  <si>
    <t>MD81-BC15</t>
  </si>
  <si>
    <t>Rohling et al., 1998</t>
  </si>
  <si>
    <t>MD81-LC07</t>
  </si>
  <si>
    <t>Hayes et al., 1999</t>
  </si>
  <si>
    <t>MD81-LC21</t>
  </si>
  <si>
    <t>MD84-627</t>
  </si>
  <si>
    <t>MD84-629</t>
  </si>
  <si>
    <t>MD84-632</t>
  </si>
  <si>
    <t>MD84-641</t>
  </si>
  <si>
    <t>MD88-769</t>
  </si>
  <si>
    <t>Salvignac, 1998</t>
  </si>
  <si>
    <t>MD88-770</t>
  </si>
  <si>
    <t>Labeyrie et al. (1996)</t>
  </si>
  <si>
    <t>MD90-901</t>
  </si>
  <si>
    <t>MD90-917</t>
  </si>
  <si>
    <t>MD90-963</t>
  </si>
  <si>
    <t>Cayre et al., 1999</t>
  </si>
  <si>
    <t>MD94-101</t>
  </si>
  <si>
    <t>MD94-102</t>
  </si>
  <si>
    <t>MD95-2011</t>
  </si>
  <si>
    <t>MD95-2012</t>
  </si>
  <si>
    <t>MD95-2039</t>
  </si>
  <si>
    <t>MD95-2040</t>
  </si>
  <si>
    <t>MD95-2043</t>
  </si>
  <si>
    <t>Hayes et al., 2005</t>
  </si>
  <si>
    <t>MD97-2142</t>
  </si>
  <si>
    <t>Chen et al. 2002, M.T.</t>
  </si>
  <si>
    <t>MD97-2148</t>
  </si>
  <si>
    <t>MD97-2151</t>
  </si>
  <si>
    <t>Huang et al. 2002</t>
  </si>
  <si>
    <t>MD99-2344</t>
  </si>
  <si>
    <t>MD99-2346</t>
  </si>
  <si>
    <t>NA87-22</t>
  </si>
  <si>
    <t>NGC098</t>
  </si>
  <si>
    <t>Kawagata, 2001</t>
  </si>
  <si>
    <t>NGC099</t>
  </si>
  <si>
    <t>NGC100</t>
  </si>
  <si>
    <t>OD-041-04</t>
  </si>
  <si>
    <t>P69</t>
  </si>
  <si>
    <t>Weaver et al., (1998)</t>
  </si>
  <si>
    <t>PC17</t>
  </si>
  <si>
    <t>Lee &amp; Slowey 1999</t>
  </si>
  <si>
    <t>PS1230-1</t>
  </si>
  <si>
    <t>PS1533-3</t>
  </si>
  <si>
    <t>PS1730-2</t>
  </si>
  <si>
    <t>PS1919-2</t>
  </si>
  <si>
    <t>PS1922-1</t>
  </si>
  <si>
    <t>PS1927-2</t>
  </si>
  <si>
    <t>PS1951-1</t>
  </si>
  <si>
    <t>PS2129-1</t>
  </si>
  <si>
    <t>PS2138-1</t>
  </si>
  <si>
    <t>PS2446-4</t>
  </si>
  <si>
    <t>PS2613-6</t>
  </si>
  <si>
    <t>PS2644-5</t>
  </si>
  <si>
    <t>PS2837-5</t>
  </si>
  <si>
    <t>PS2876-1</t>
  </si>
  <si>
    <t>PS2887-1</t>
  </si>
  <si>
    <t>Q200</t>
  </si>
  <si>
    <t>Q585</t>
  </si>
  <si>
    <t>R657(S)</t>
  </si>
  <si>
    <t>R657(W)</t>
  </si>
  <si>
    <t>RC08-39</t>
  </si>
  <si>
    <t>RC08-78</t>
  </si>
  <si>
    <t>Barrows et al. (2000)</t>
  </si>
  <si>
    <t>RC09-110</t>
  </si>
  <si>
    <t>RC09-124</t>
  </si>
  <si>
    <t>Mix, unpublished</t>
  </si>
  <si>
    <t>RC09-126</t>
  </si>
  <si>
    <t>RC09-148</t>
  </si>
  <si>
    <t>RC09-150(P)</t>
  </si>
  <si>
    <t>Prell et al. (1980); CLIMAP (1981)</t>
  </si>
  <si>
    <t>RC09-150(W)</t>
  </si>
  <si>
    <t>RC09-161</t>
  </si>
  <si>
    <t>RC09-162</t>
  </si>
  <si>
    <t>RC09-178</t>
  </si>
  <si>
    <t>RC09-191</t>
  </si>
  <si>
    <t>RC10-114</t>
  </si>
  <si>
    <t>RC10-131</t>
  </si>
  <si>
    <t>Anderson et al. (1989)</t>
  </si>
  <si>
    <t>RC10-161</t>
  </si>
  <si>
    <t>RC10-62</t>
  </si>
  <si>
    <t>RC10-97</t>
  </si>
  <si>
    <t>RC11-120</t>
  </si>
  <si>
    <t>Prell et al. (1980); Martinson et al. (1987)</t>
  </si>
  <si>
    <t>RC11-121</t>
  </si>
  <si>
    <t>RC11-126</t>
  </si>
  <si>
    <t>RC11-134</t>
  </si>
  <si>
    <t>CLIMAP (1981)</t>
  </si>
  <si>
    <t>RC11-145</t>
  </si>
  <si>
    <t>Wells and Wells (1994); Prell et al. (1980)</t>
  </si>
  <si>
    <t>RC11-147</t>
  </si>
  <si>
    <t>RC11-210</t>
  </si>
  <si>
    <t>RC11-213</t>
  </si>
  <si>
    <t>RC11-220</t>
  </si>
  <si>
    <t>RC11-230</t>
  </si>
  <si>
    <t>RC11-86</t>
  </si>
  <si>
    <t>Prell et al., 1980</t>
  </si>
  <si>
    <t>RC12-107</t>
  </si>
  <si>
    <t>RC12-109</t>
  </si>
  <si>
    <t>RC12-113(A)</t>
  </si>
  <si>
    <t>RC12-113(M)</t>
  </si>
  <si>
    <t>Martinez (1994); Anderson et al. (1989)</t>
  </si>
  <si>
    <t>RC12-267</t>
  </si>
  <si>
    <t>RC12-294</t>
  </si>
  <si>
    <t>RC12-328</t>
  </si>
  <si>
    <t>RC12-339</t>
  </si>
  <si>
    <t>RC12-340</t>
  </si>
  <si>
    <t>RC12-341</t>
  </si>
  <si>
    <t>RC12-343</t>
  </si>
  <si>
    <t>RC12-344</t>
  </si>
  <si>
    <t>RC12-361</t>
  </si>
  <si>
    <t>RC13-110</t>
  </si>
  <si>
    <t>RC13-113</t>
  </si>
  <si>
    <t>RC13-115</t>
  </si>
  <si>
    <t>RC13-153</t>
  </si>
  <si>
    <t>RC13-17</t>
  </si>
  <si>
    <t>RC13-228</t>
  </si>
  <si>
    <t>RC13-229</t>
  </si>
  <si>
    <t>RC13-38</t>
  </si>
  <si>
    <t>RC13-81</t>
  </si>
  <si>
    <t>RC14-29</t>
  </si>
  <si>
    <t>RC14-35</t>
  </si>
  <si>
    <t>RC14-37</t>
  </si>
  <si>
    <t>RC14-39</t>
  </si>
  <si>
    <t>RC14-7</t>
  </si>
  <si>
    <t>RC14-9</t>
  </si>
  <si>
    <t>RC17-108</t>
  </si>
  <si>
    <t>RC17-113</t>
  </si>
  <si>
    <t>RC17-69</t>
  </si>
  <si>
    <t>Prell et al. (1980) Be and Duplessy (1976)</t>
  </si>
  <si>
    <t>RC17-73</t>
  </si>
  <si>
    <t>RC17-98</t>
  </si>
  <si>
    <t>RC24-16</t>
  </si>
  <si>
    <t>RC8-94</t>
  </si>
  <si>
    <t>RR9702A-63TC</t>
  </si>
  <si>
    <t>RR9702A-69TC</t>
  </si>
  <si>
    <t>RS067-GC10</t>
  </si>
  <si>
    <t>Passlow et al., (1997)</t>
  </si>
  <si>
    <t>RS096-GC21</t>
  </si>
  <si>
    <t>RS147-GC07</t>
  </si>
  <si>
    <t>Samson (1996)</t>
  </si>
  <si>
    <t>RS147-GC14</t>
  </si>
  <si>
    <t>Howard et al. (2002)</t>
  </si>
  <si>
    <t>RS147-GC31</t>
  </si>
  <si>
    <t>S794</t>
  </si>
  <si>
    <t>Weaver et al., (1998), Wright et al., (1998)</t>
  </si>
  <si>
    <t>SHI9006</t>
  </si>
  <si>
    <t>Ding et al. (2003)</t>
  </si>
  <si>
    <t>SHI9016</t>
  </si>
  <si>
    <t>Spooner et al. (in press)</t>
  </si>
  <si>
    <t>SHI9022</t>
  </si>
  <si>
    <t>SHI9034</t>
  </si>
  <si>
    <t>SO36-21SL</t>
  </si>
  <si>
    <t>Wells and Connell (1997)</t>
  </si>
  <si>
    <t>SO36-39KL</t>
  </si>
  <si>
    <t>SO36-47KL</t>
  </si>
  <si>
    <t>SO36-7SL</t>
  </si>
  <si>
    <t>Lynch-Stieglitz et al.,(1994) Wells and Connell, (1997)</t>
  </si>
  <si>
    <t>SO82_5-2</t>
  </si>
  <si>
    <t>SU81-07</t>
  </si>
  <si>
    <t>SU81-18</t>
  </si>
  <si>
    <t>SU90-03</t>
  </si>
  <si>
    <t>SU90-39</t>
  </si>
  <si>
    <t>SU90-I06</t>
  </si>
  <si>
    <t>SU92-21</t>
  </si>
  <si>
    <t>T87/2/20G</t>
  </si>
  <si>
    <t>Rohling and Gieskes, 1989</t>
  </si>
  <si>
    <t>TR163-11</t>
  </si>
  <si>
    <t>TR163-33</t>
  </si>
  <si>
    <t>U938</t>
  </si>
  <si>
    <t>U939</t>
  </si>
  <si>
    <t>Sikes et al., (2002)</t>
  </si>
  <si>
    <t>V10-49</t>
  </si>
  <si>
    <t>V10-51</t>
  </si>
  <si>
    <t>V14-101</t>
  </si>
  <si>
    <t>V14-102</t>
  </si>
  <si>
    <t>V14-77</t>
  </si>
  <si>
    <t>V14-81</t>
  </si>
  <si>
    <t>V16-20</t>
  </si>
  <si>
    <t>V16-205</t>
  </si>
  <si>
    <t>V16-89</t>
  </si>
  <si>
    <t>V17-165</t>
  </si>
  <si>
    <t>V18-191</t>
  </si>
  <si>
    <t>V18-207</t>
  </si>
  <si>
    <t>V18-312</t>
  </si>
  <si>
    <t>V18-318</t>
  </si>
  <si>
    <t>V18-357</t>
  </si>
  <si>
    <t>V19-178</t>
  </si>
  <si>
    <t>V19-185</t>
  </si>
  <si>
    <t>V19-188</t>
  </si>
  <si>
    <t>V19-201</t>
  </si>
  <si>
    <t>V19-202</t>
  </si>
  <si>
    <t>V19-204</t>
  </si>
  <si>
    <t>V19-29</t>
  </si>
  <si>
    <t>V19-53</t>
  </si>
  <si>
    <t>V19-55</t>
  </si>
  <si>
    <t>V19-64</t>
  </si>
  <si>
    <t>V19-65</t>
  </si>
  <si>
    <t>V19-96</t>
  </si>
  <si>
    <t>V20-119</t>
  </si>
  <si>
    <t>V20-170</t>
  </si>
  <si>
    <t>V20-175</t>
  </si>
  <si>
    <t>V21-146</t>
  </si>
  <si>
    <t>V21-30</t>
  </si>
  <si>
    <t>V21-33</t>
  </si>
  <si>
    <t>V22-174</t>
  </si>
  <si>
    <t>V22-197</t>
  </si>
  <si>
    <t>V23-81</t>
  </si>
  <si>
    <t>V24-157</t>
  </si>
  <si>
    <t>V24-161</t>
  </si>
  <si>
    <t>V24-170</t>
  </si>
  <si>
    <t>V24-184</t>
  </si>
  <si>
    <t>V25-56</t>
  </si>
  <si>
    <t>V25-59</t>
  </si>
  <si>
    <t>V26-124</t>
  </si>
  <si>
    <t>V27-60</t>
  </si>
  <si>
    <t>V27-86</t>
  </si>
  <si>
    <t>V28-127</t>
  </si>
  <si>
    <t>V28-14</t>
  </si>
  <si>
    <t>V28-201</t>
  </si>
  <si>
    <t>V28-203</t>
  </si>
  <si>
    <t>V28-230</t>
  </si>
  <si>
    <t>V28-238</t>
  </si>
  <si>
    <t>Thompson (1981)</t>
  </si>
  <si>
    <t>V28-239</t>
  </si>
  <si>
    <t>V28-243</t>
  </si>
  <si>
    <t>V28-294</t>
  </si>
  <si>
    <t>V28-304</t>
  </si>
  <si>
    <t>V28-310</t>
  </si>
  <si>
    <t>V28-342(P)</t>
  </si>
  <si>
    <t>V28-342(W)</t>
  </si>
  <si>
    <t>V28-345</t>
  </si>
  <si>
    <t>V28-56</t>
  </si>
  <si>
    <t>V29-15</t>
  </si>
  <si>
    <t>V29-179</t>
  </si>
  <si>
    <t>V29-29</t>
  </si>
  <si>
    <t>V29-30</t>
  </si>
  <si>
    <t>V29-45</t>
  </si>
  <si>
    <t>V29-48</t>
  </si>
  <si>
    <t>V29-64</t>
  </si>
  <si>
    <t>V30-40</t>
  </si>
  <si>
    <t>V30-49</t>
  </si>
  <si>
    <t>V32-126</t>
  </si>
  <si>
    <t>V32-128</t>
  </si>
  <si>
    <t>V32-139</t>
  </si>
  <si>
    <t>V33-65</t>
  </si>
  <si>
    <t>V34-101</t>
  </si>
  <si>
    <t>V34-109</t>
  </si>
  <si>
    <t>V34-111</t>
  </si>
  <si>
    <t>V34-87</t>
  </si>
  <si>
    <t>V34-88</t>
  </si>
  <si>
    <t>V34-91</t>
  </si>
  <si>
    <t>V34-92</t>
  </si>
  <si>
    <t>VNTRO1-8PC</t>
  </si>
  <si>
    <t>W268</t>
  </si>
  <si>
    <t>W8709A-1</t>
  </si>
  <si>
    <t>Ortiz et al., 1997</t>
  </si>
  <si>
    <t>W8709A-13</t>
  </si>
  <si>
    <t>W8709A-8</t>
  </si>
  <si>
    <t>W8809A-21GC</t>
  </si>
  <si>
    <t>W8809A-29GC</t>
  </si>
  <si>
    <t>W8809A-31GC</t>
  </si>
  <si>
    <t>W8809A-53GC</t>
  </si>
  <si>
    <t>W8909A-48GC</t>
  </si>
  <si>
    <t>W8909A-57GC</t>
  </si>
  <si>
    <t>Y6706-02</t>
  </si>
  <si>
    <t>Y69-106P</t>
  </si>
  <si>
    <t>Y69-71P</t>
  </si>
  <si>
    <t>Y71-03-02</t>
  </si>
  <si>
    <t>Y71-06-12</t>
  </si>
  <si>
    <t>Y71-09-101</t>
  </si>
  <si>
    <t>Z002-108</t>
  </si>
  <si>
    <t>Nelson et al., (1993b); Barrows et al. (2000)</t>
  </si>
  <si>
    <t>Z2112</t>
  </si>
  <si>
    <t># Filename: MARGO_fora_LGM_SST</t>
  </si>
  <si>
    <t># No. of header records: 29</t>
  </si>
  <si>
    <t># No. of columns: 26</t>
  </si>
  <si>
    <t># Column 1: Core label</t>
  </si>
  <si>
    <t># Column 2: Longitude (decimal from -180 to +180)</t>
  </si>
  <si>
    <t># Column 3: Latitude (decimal from -90 to +90)</t>
  </si>
  <si>
    <t># Column 4: WOA (1998) 10-m temperature (annual deg C)</t>
  </si>
  <si>
    <t># Column 5: WOA (1998) 10-m temperature (JAS deg C)</t>
  </si>
  <si>
    <t># Column 6: WOA (1998) 10-m temperature (JFM deg C)</t>
  </si>
  <si>
    <t># Column 7: Chronostratigraphic quality level (1-4)</t>
  </si>
  <si>
    <t># Column 8: No. of samples index (1-3)</t>
  </si>
  <si>
    <t># Column 9: Reliability level (1-3)</t>
  </si>
  <si>
    <t># Column 10: Reconstructed LGM SST (annual deg C)</t>
  </si>
  <si>
    <t># Column 11: Reconstructed LGM SST (JAS deg C)</t>
  </si>
  <si>
    <t># Column 12: Reconstructed LGM SST (JFM deg C)</t>
  </si>
  <si>
    <t># Column 13: Caloric hemisphere (N or S)</t>
  </si>
  <si>
    <t># Column 14: LGM anomaly (annual deg C)</t>
  </si>
  <si>
    <t># Column 15: LGM anomaly (JAS deg C)</t>
  </si>
  <si>
    <t># Column 16: LGM anomaly (JFM deg C)</t>
  </si>
  <si>
    <t># Column 17: Sea-ice presence (JAS 0 or 1)</t>
  </si>
  <si>
    <t># Column 18: Sea-ice presence (JFM 0 or 1)</t>
  </si>
  <si>
    <t># Column 19: Minimum LGM SST (annual deg C)</t>
  </si>
  <si>
    <t># Column 20: Maximum LGM SST (annual deg C)</t>
  </si>
  <si>
    <t># Column 21: Minimum LGM anomaly - column 19 minus column 4 (annual deg C)</t>
  </si>
  <si>
    <t># Column 22: Maximum LGM anomaly - column 20 minus column 4 (annual deg C)</t>
  </si>
  <si>
    <t># Column 23: Root-mean squared error of prediction (annual deg C)</t>
  </si>
  <si>
    <t># Column 24: Root-mean squared error of prediction (JAS deg C)</t>
  </si>
  <si>
    <t># Column 25: Root-mean squared error of prediction (JFM deg C)</t>
  </si>
  <si>
    <t># Column 26: References</t>
  </si>
  <si>
    <t>Original data</t>
  </si>
  <si>
    <t>errors sorted</t>
  </si>
  <si>
    <t>Values</t>
  </si>
  <si>
    <t>Extract from MARGO database (detailed calcs see below)</t>
  </si>
  <si>
    <t>annual, JJA, JFM</t>
  </si>
  <si>
    <t>From MARGO_fora_LGM_SST</t>
  </si>
  <si>
    <t>From MARGO_fora_LGM_SST, declared as Root Mean Square Error of Prediction</t>
  </si>
  <si>
    <t>NGS-2008-09-00905 Supplementay Table S7</t>
  </si>
  <si>
    <t># Filename: MARGO_uk37_LGM_SST</t>
  </si>
  <si>
    <t># No. of header records: 17</t>
  </si>
  <si>
    <t># No. of columns: 14</t>
  </si>
  <si>
    <t># Column 11: Caloric hemisphere (N or S)</t>
  </si>
  <si>
    <t># Column 12: LGM anomaly (annual deg C)</t>
  </si>
  <si>
    <t># Column 13: Standard deviation of residuals (annual deg C)</t>
  </si>
  <si>
    <t># Column 14: Reference</t>
  </si>
  <si>
    <t>"N"</t>
  </si>
  <si>
    <t>Bard et al. unpublished</t>
  </si>
  <si>
    <t>108-658A</t>
  </si>
  <si>
    <t>Eglinton et al. 1992</t>
  </si>
  <si>
    <t>Emeis et al. 1995</t>
  </si>
  <si>
    <t>"S"</t>
  </si>
  <si>
    <t>138-847_Site</t>
  </si>
  <si>
    <t>Emeis unpublished</t>
  </si>
  <si>
    <t>146-893A</t>
  </si>
  <si>
    <t>Hinrichs 1997</t>
  </si>
  <si>
    <t>Herbert et al. 1995</t>
  </si>
  <si>
    <t>160-967_Site</t>
  </si>
  <si>
    <t>Emeis et al. 2000</t>
  </si>
  <si>
    <t>167-1012_Site</t>
  </si>
  <si>
    <t>Herbert et al. 2001</t>
  </si>
  <si>
    <t>167-1017B</t>
  </si>
  <si>
    <t>Mangelsdorf et al. 2000</t>
  </si>
  <si>
    <t>167-1018A</t>
  </si>
  <si>
    <t>167-1019C</t>
  </si>
  <si>
    <t>167-1020_Site</t>
  </si>
  <si>
    <t>96-619</t>
  </si>
  <si>
    <t>Jasper &amp; Gagosian 1989</t>
  </si>
  <si>
    <t>Weaver et al. 1999</t>
  </si>
  <si>
    <t>BOFS19/1K</t>
  </si>
  <si>
    <t>Rosell-Mele unpublished</t>
  </si>
  <si>
    <t>BOFS30/3K</t>
  </si>
  <si>
    <t>Chapmann et al. 1996</t>
  </si>
  <si>
    <t>Sbaffi et al. in press</t>
  </si>
  <si>
    <t>CH84-04</t>
  </si>
  <si>
    <t>F2-92-P3</t>
  </si>
  <si>
    <t>Doose et al. 1997</t>
  </si>
  <si>
    <t>F2-92-P34</t>
  </si>
  <si>
    <t>Fr10/95-GC25</t>
  </si>
  <si>
    <t>Schneider et al. 1995</t>
  </si>
  <si>
    <t>GeoB1023-5</t>
  </si>
  <si>
    <t>Kim et al. in press</t>
  </si>
  <si>
    <t>Benthien 2001</t>
  </si>
  <si>
    <t>P.J. Müller unpublished</t>
  </si>
  <si>
    <t>Schneider et al. 1996</t>
  </si>
  <si>
    <t>GeoB1401-4</t>
  </si>
  <si>
    <t>GeoB1710-3</t>
  </si>
  <si>
    <t>Kirst et al. 1999</t>
  </si>
  <si>
    <t>GeoB1712-4</t>
  </si>
  <si>
    <t>GeoB2107-3</t>
  </si>
  <si>
    <t>GeoB2303-2</t>
  </si>
  <si>
    <t>GeoB3005-1</t>
  </si>
  <si>
    <t>Budziak et al. 2000</t>
  </si>
  <si>
    <t>GeoB3007-1</t>
  </si>
  <si>
    <t>Schneider et al. 1999</t>
  </si>
  <si>
    <t>Brassell et al. 1986; Poynter 1989</t>
  </si>
  <si>
    <t>Poynter 1989</t>
  </si>
  <si>
    <t>GIK16776-2</t>
  </si>
  <si>
    <t>GIK16969-1</t>
  </si>
  <si>
    <t>Kay Emeis unpublished</t>
  </si>
  <si>
    <t>Pelejero et al. 1999</t>
  </si>
  <si>
    <t>GIK17961-2</t>
  </si>
  <si>
    <t>GIK17964-2</t>
  </si>
  <si>
    <t>GIK23415-9</t>
  </si>
  <si>
    <t>H91-045-072P</t>
  </si>
  <si>
    <t>Rosell-Mele and Comes 1999</t>
  </si>
  <si>
    <t>H91-045-080P</t>
  </si>
  <si>
    <t>H91-045-082P</t>
  </si>
  <si>
    <t>HU91-045-052P</t>
  </si>
  <si>
    <t>HU91-045-094</t>
  </si>
  <si>
    <t>KH-79-3_L3</t>
  </si>
  <si>
    <t>Ishiwatari et al. 2001</t>
  </si>
  <si>
    <t>KH92-1-5cBX</t>
  </si>
  <si>
    <t>Ohkouchi et al. 1994</t>
  </si>
  <si>
    <t>KH94-4_TSP-2PC</t>
  </si>
  <si>
    <t>Ikehara et al. 1997</t>
  </si>
  <si>
    <t>KNO5103-0029GG</t>
  </si>
  <si>
    <t>Sikes and Keigwin 1996</t>
  </si>
  <si>
    <t>KS82-30</t>
  </si>
  <si>
    <t>KT94-15_PC-9</t>
  </si>
  <si>
    <t>L13-81-G138</t>
  </si>
  <si>
    <t>LPAZ-021P</t>
  </si>
  <si>
    <t>Rühlemann et al. 1999</t>
  </si>
  <si>
    <t>M39008-2</t>
  </si>
  <si>
    <t>Cacho et al. 2001</t>
  </si>
  <si>
    <t>M40/4_SL67</t>
  </si>
  <si>
    <t>Emeis et al. submitted</t>
  </si>
  <si>
    <t>M40/4_SL71</t>
  </si>
  <si>
    <t>M40/4_SL87</t>
  </si>
  <si>
    <t>M40/4-78-3SL</t>
  </si>
  <si>
    <t>MD76-131</t>
  </si>
  <si>
    <t>Sonzogni et al. 1998</t>
  </si>
  <si>
    <t>MD77-176</t>
  </si>
  <si>
    <t>MD77-181</t>
  </si>
  <si>
    <t>MD77-195</t>
  </si>
  <si>
    <t>MD77-202</t>
  </si>
  <si>
    <t>MD79-256</t>
  </si>
  <si>
    <t>MD79-257</t>
  </si>
  <si>
    <t>Bard et al. 1997</t>
  </si>
  <si>
    <t>MD85-668</t>
  </si>
  <si>
    <t>MD85-674</t>
  </si>
  <si>
    <t>MD95-2037</t>
  </si>
  <si>
    <t>Calvo et al. 2001</t>
  </si>
  <si>
    <t>Pailler &amp; Bard 2002</t>
  </si>
  <si>
    <t>MD95-2042</t>
  </si>
  <si>
    <t>Cacho et al. 1999</t>
  </si>
  <si>
    <t>MD96-2077</t>
  </si>
  <si>
    <t>Lee et al. 2001</t>
  </si>
  <si>
    <t>PC20</t>
  </si>
  <si>
    <t>Sikes et al. 2002</t>
  </si>
  <si>
    <t>SO50-31_KL</t>
  </si>
  <si>
    <t>Huang et al 1997</t>
  </si>
  <si>
    <t>SO90-93KL</t>
  </si>
  <si>
    <t>H. Schulz &amp; K.-C. Emeis unpublished</t>
  </si>
  <si>
    <t>SO93-126KL</t>
  </si>
  <si>
    <t>Kudrass et al. 2001</t>
  </si>
  <si>
    <t>Bard et al. 2000</t>
  </si>
  <si>
    <t>SU90-08</t>
  </si>
  <si>
    <t>Villanueva 1996</t>
  </si>
  <si>
    <t>Villanueva, 1996</t>
  </si>
  <si>
    <t>SU94-20bK</t>
  </si>
  <si>
    <t>Sicre et al. 2000</t>
  </si>
  <si>
    <t>T88-9P</t>
  </si>
  <si>
    <t>Madureira et al. 1997</t>
  </si>
  <si>
    <t>TG7</t>
  </si>
  <si>
    <t>Calvo &amp; Grimalt unpublished data</t>
  </si>
  <si>
    <t>TY93905/P</t>
  </si>
  <si>
    <t>TY93929/P</t>
  </si>
  <si>
    <t>V1-81-G15</t>
  </si>
  <si>
    <t>W8402A-14</t>
  </si>
  <si>
    <t>Prahl et al. 1989</t>
  </si>
  <si>
    <t>Bard E., Rostek F., and Sonzogni C. (1997) Interhemispheric synchrony of the last deglaciation inferred from alkenone paleothermometry. Nature 385, 707-710.</t>
  </si>
  <si>
    <t>Bard E., Rostek F., Turon J. L., and Gendreau S. (2000) Hydrological impact of Heinrich events in the subtropical northeast Atlantic. Nature 289:, 1321-1324.</t>
  </si>
  <si>
    <t>Brassell S. C., Eglinton G., Marlowe I. T., Pflaumann U., and Sarnthein M. (1986) Molecular stratigraphy: a new tool for climatic assessment. Nature 320, 129-133.</t>
  </si>
  <si>
    <t>Budziak D., Schneider R. R., Rostek F., Muller P. J., Bard E., and Wefer G. (2000) Late Quaternary insolation forcing on total organic carbon and C-37 alkenone variations in the Arabian Sea. Paleoceanography 15(3), 307-321.</t>
  </si>
  <si>
    <t>Cacho I., Grimalt J. O., Canals M., Sbaffi L., Shackleton N. J., Schonfeld J., and Zahn R. (2001) Variability of the western Mediterranean Sea surface temperature during the last 25,000 years and its connection with the Northern Hemisphere climatic changes. Paleoceanography 16(1), 40-52.</t>
  </si>
  <si>
    <t>Cacho I., Grimalt J. O., Pelejero C., Canals M., Sierro F. J., Flores J. A., and Shackleton N. (1999) Dansgaard-Oeschger and Heinrich event imprints in Alboran Sea paleotemperatures. Paleoceanography 14, 698-705.</t>
  </si>
  <si>
    <t>Calvo E., Villanueva J., Grimalt J. O., Boelaert A., and Labeyrie L. (2001) New insights into the glacial latitudinal temperature gradients in the North Atlantic. Results from U-37(K ') sea surface temperatures and terrigenous inputs. Earth and Planetary Science Letters 188(3-4), 509-519.</t>
  </si>
  <si>
    <t>Chapman M. R., Shackleton N. J., Zhao M., and Eglinton G. (1996) Faunal and alkenone reconstructions of subtropical North Atlantic surface hydrography and palaeotemperature</t>
  </si>
  <si>
    <t>over the last 28kyr. Paleoceanography 11, 343-358.</t>
  </si>
  <si>
    <t>Doose H., Prahl F. G., and Lyle M. W. (1997) Biomarker temperature estimates for modern and last glacial surface waters of the California Current system between 33 degrees and</t>
  </si>
  <si>
    <t>42 degrees N. Paleoceanography 12(4), 615-622.</t>
  </si>
  <si>
    <t>Eglinton G., Bradshaw S. A., Rosell A., Sarnthein M., Pflaumann U., and Tiedemann R. (1992) Molecular record of secular sea surface temperature changes on 100-year timescales for glacial terminations I, II and IV. Nature 356, 423-426.</t>
  </si>
  <si>
    <t>Emeis K. C., Anderson D. M., Doose H., Kroon D., and Schulzbull D. (1995) Sea surface temperature and the history of monsoon upwelling in the northwest arabian sea during the last 500,000 yeas. Quaternary Research 43, 355-361.</t>
  </si>
  <si>
    <t>Emeis K. C., Struck U., Schulz H. M., Rosenberg R., Bernasconi S., Erlenkeuser H., Sakamoto T., and Martinez-Ruiz F. (2000) Temperature and salinity variations of Mediterranean</t>
  </si>
  <si>
    <t>Sea surface waters over the last 16,000 years from records of planktonic stable oxygen isotopes and alkenone unsaturation ratios. Palaeogeography Palaeoclimatology Palaeoecology 158(3-4), 259-280.</t>
  </si>
  <si>
    <t>Herbert T. D., Schuffert J. D., Andreasen D., Heusser L., Lyle M., Mix A., Ravelo A. C., Stott L. D., and Herguera J. C. (2001) Collapse of the California Current during glacial maxima linked to climate change on land. Science 293(5527), 71-76.</t>
  </si>
  <si>
    <t>Hinrichs K.-U., Rinna J., and Rullk”tter J. (1997) A 160-kyr record of alkenone-derived sea-surface temperature from Santa Barbara basin sediments. Naturwissenschaften 84, 126-</t>
  </si>
  <si>
    <t>Ikehara M., Kawamura K., Ohkouchi N., Kimoto K., Murayama M., Nakamura T., Oba T., and Taira A. (1997) Alkenone sea surface temperature in the Southern Ocean for the last two deglaciations. Geophysical Research Letters 24(6), 679-682.</t>
  </si>
  <si>
    <t>Ishiwatari R., Houtatsu M., and Okada H. (2001) Alkenone-sea surface temperatures in the Japan Sea over the past 36kyrs: warm temperatures at the last glacial maximum. Organic Geochemistry 32, 57-67.</t>
  </si>
  <si>
    <t>Jasper J. P. and Gagosian R. B. (1989) Alkenone molecular stratigraphy in an oceanic environment affected by glacial freshwater events. Paleoceanography 4, 603-614.</t>
  </si>
  <si>
    <t>Kirst H. J., Schneider R. R., M?ller P. J., von Storch I., and Wefer G. (1999) Late Quaternary Temperature variability in the Benguela Current system derived from alkenones.</t>
  </si>
  <si>
    <t>Quaternary Research 52, 92-103.</t>
  </si>
  <si>
    <t>Kudrass H. R., Hofmann A., Doose H., Emeis K. C., and Erlenkeuser H. (2001) Modulation and amplification of climatic changes in the Northern Hemisphere by the Indian summer monsoon during the past 80 k.y. Geology 29(1), 63-66.</t>
  </si>
  <si>
    <t>Lee K. E., Slowey N. C., and Herbert T. D. (2001) Glacial sea surface temperatures in the subtropical North Pacific: A comparison of U-k(37)', delta 1(8O), and foraminiferal</t>
  </si>
  <si>
    <t>assemblage temperature estimates. Paleoceanography 16(3), 268-279.</t>
  </si>
  <si>
    <t>Madureira L. A. S., van Kreveld S. A., Eglinton G., Conte M. H., Ganssen G., van Hinte J. E., and Ottens J. J. (1997) Late Quaternary high-resolution biomarker and other sedimentary climate proxies in a northeast Atlantic core. Paleoceanography 12, 255-269.</t>
  </si>
  <si>
    <t>Mangelsdorf K., Guntner U., and Rullkotter J. (2000) Climatic and oceanographic variations on the California continental margin during the last 160 kyr. Organic Geochemistry 31(9), 829-846.</t>
  </si>
  <si>
    <t>Ohkouchi N., Kawamura K., Nakamura T., and Taira A. (1994) Small changes in the sea-surface temperature during the last 20,000 years-molecular evidence from the western tropical Pacific. Geophysical Resarch letters 21, 2207-2210.</t>
  </si>
  <si>
    <t>Pailler D. and Bard E. (2002) High frequency palaeoceanographic changes during the past 140 000 yr recorded by the organic matter in sediments of the Iberian Margin. Palaeogeography Palaeoclimatology Palaeoecology 181(4), 431-452.</t>
  </si>
  <si>
    <t>Pelejero C., Grimalt J. O., Heilig S., Kienast M., and Wang L. (1999) High-resolution UK37 temperature reconstructions in the South China Sea over the past 220kyr.</t>
  </si>
  <si>
    <t>Paleoceanography 14, 224-231.</t>
  </si>
  <si>
    <t>Poynter J. G. (1989) Molecular stratigraphy. Thesis, University of Bristol.</t>
  </si>
  <si>
    <t>Prahl F. G., MuehlhauSen L. A., and Lyle M. (1989) An organic geochemical assessment of oceanographic conditions at MANOP site over the past 26,000 years. Paleoceanography 4,</t>
  </si>
  <si>
    <t>495-510.</t>
  </si>
  <si>
    <t>Rosell-Mele A. and Comes P. (1999) Evidence for a warm Last Glacial Maximum in the Nordic seas or an example of shortcomings in U-37(K)' and U-37(K) to estimate low sea</t>
  </si>
  <si>
    <t>surface temperature? Paleoceanography 14, 770-776.</t>
  </si>
  <si>
    <t>Rühlemann C., Mulitza S., Müller P. J., Wefer G., and Zahn R. (1999) Warming of the tropical Atlantic Ocean and lowdown of thermohaline circulation during the last deglaciation. Nature 402, 511-514.</t>
  </si>
  <si>
    <t>Schneider R. R., M?ller P. J., Ruhland G., Meinecke G., Schmidt H., and Wefer G. (1996) Late Quaternary surface temperatures and productivity in the East-equatorial south Atlantic: response to changes in TRade/Monsoon wind forcing and surface water advection. In The South Atlantic: present and past circulation (ed. G. Wefer, W. H. Berger, G. Siedler, and D.</t>
  </si>
  <si>
    <t>J. Webb), pp. 527-551. Springer-Verlag.</t>
  </si>
  <si>
    <t>Schneider R. R., Müller P. J., and Ruhland G. (1995) Late Quaterrnary surface circulation in the east equatorial south Atlantic: evidence from alkenone sea surface temperatures. Paleoceanography 10, 197-220.</t>
  </si>
  <si>
    <t>Sicre M. A., Ternois Y., Paterne M., Boireau A., Beaufort L., Martinez P., and Bertrand P. (2000) Biomarker stratigraphic records over the last 150 kyears off the NW African coast at 25 degrees N. Organic Geochemistry 31(6), 577-588.</t>
  </si>
  <si>
    <t>Sikes E. L., Howard W. R., Neil H. L., and Volkman J. K. (2002) Glacial-interglacial sea surface temperature changes across the subtropical front east of New Zealand based on alkenone unsaturation ratios and foraminiferal assemblages. Paleoceanography 17(2).</t>
  </si>
  <si>
    <t>Sikes E. L. and Keigwin L. D. (1996) A reexamination of northeast Atlantic sea surface temperature and salinity over the last 16kyr. Paleoceanography 11,327-342.</t>
  </si>
  <si>
    <t>Sonzogni C., Bard E., and Rostek F. (1998) Tropical sea surface temperatures during the last glacial period: a view based on alkenones in Indian Ocean sediments. Quaternary Science Reviews 17, 1185-1201.</t>
  </si>
  <si>
    <t>Villanueva J. (1996) Estudi de les variacions climatiques i oceanografiques a l'Atlantic Nord durant els ultims 300,000 anys mitjan‡ant l'analisi de marcadors moleculars. Thesis,</t>
  </si>
  <si>
    <t>Universitat Ramon Llull, Barcelona.</t>
  </si>
  <si>
    <t>Weaver P. P. E., Chapman M. R., Eglinton G., Zhao M., Rutledge D., and Read G. (1999) Combined coccolith, foraminiferal, and biomarker reconstruction of paleoceanographic conditions over the last 120 kyr in the northern North Atlantic (59°N, 23°W). Paleoceanography 14, 336-349.</t>
  </si>
  <si>
    <t>NGS-2008-09-00905 Supplementay Table S8</t>
  </si>
  <si>
    <t># Filename: MARGO_mgca_LGM_SST</t>
  </si>
  <si>
    <t># No. of header records: 23</t>
  </si>
  <si>
    <t># No. of columns: 20</t>
  </si>
  <si>
    <t># Column 13 Caloric hemisphere (N or S)</t>
  </si>
  <si>
    <t># Column 17: Standard deviation of residuals (annual deg C)</t>
  </si>
  <si>
    <t># Column 18: Standard deviation of residuals (JAS deg C)</t>
  </si>
  <si>
    <t># Column 19: Standard deviation of residuals (JFM deg C)</t>
  </si>
  <si>
    <t># Column 20: References</t>
  </si>
  <si>
    <t>130-806B</t>
  </si>
  <si>
    <t>"?"</t>
  </si>
  <si>
    <t>Lea et al., 2000</t>
  </si>
  <si>
    <t>Sarnthein et al., 2006</t>
  </si>
  <si>
    <t>BOFS10K</t>
  </si>
  <si>
    <t>Meland et al., 2005</t>
  </si>
  <si>
    <t>Elderfield &amp; Ganssen, 2000</t>
  </si>
  <si>
    <t>BOFS7K</t>
  </si>
  <si>
    <t>CP6001-4PC</t>
  </si>
  <si>
    <t>Hastings et al., 1998</t>
  </si>
  <si>
    <t>E11-2</t>
  </si>
  <si>
    <t>Mashiotta et al., 1999</t>
  </si>
  <si>
    <t>EN06601-0017P</t>
  </si>
  <si>
    <t>ENAM-94-09</t>
  </si>
  <si>
    <t>ERDC-092BX</t>
  </si>
  <si>
    <t>Palmer and Pearson, 2003</t>
  </si>
  <si>
    <t>Nuernberg et al., 2000</t>
  </si>
  <si>
    <t>Barker et al., 2005</t>
  </si>
  <si>
    <t>HM100-7</t>
  </si>
  <si>
    <t>HM52-43</t>
  </si>
  <si>
    <t>MD95-2010</t>
  </si>
  <si>
    <t>MD97-2120</t>
  </si>
  <si>
    <t>Pahnke et al., 2003</t>
  </si>
  <si>
    <t>MD97-2141</t>
  </si>
  <si>
    <t>Rosenthal et al. 2003</t>
  </si>
  <si>
    <t>MD98-2162</t>
  </si>
  <si>
    <t>Viesser et al., 2003</t>
  </si>
  <si>
    <t>MD98-2181</t>
  </si>
  <si>
    <t>Stott et al., 2002</t>
  </si>
  <si>
    <t>MD99-2284</t>
  </si>
  <si>
    <t>MD99-2289</t>
  </si>
  <si>
    <t>MD99-2334</t>
  </si>
  <si>
    <t>Skinner and Elderfield, 2005</t>
  </si>
  <si>
    <t>NEAP-08K</t>
  </si>
  <si>
    <t>Barker and Elderfield, 2002</t>
  </si>
  <si>
    <t>PL07-39PC</t>
  </si>
  <si>
    <t>Lea et al., 2003</t>
  </si>
  <si>
    <t>Mashiotta, T. A., et al., 1999</t>
  </si>
  <si>
    <t>SK129/CR2</t>
  </si>
  <si>
    <t>SO82_4-1</t>
  </si>
  <si>
    <t>SU90-32</t>
  </si>
  <si>
    <t>TR163-18</t>
  </si>
  <si>
    <t>TR163-19</t>
  </si>
  <si>
    <t>TR163-20B</t>
  </si>
  <si>
    <t>TR163-22</t>
  </si>
  <si>
    <t>TT9108-1GC</t>
  </si>
  <si>
    <t>Koutavas et al., 2002</t>
  </si>
  <si>
    <r>
      <t>Barker, S., and H. Elderfield (2002), Foraminiferal calcification response to glacial-interglacial changes in atmospheric CO</t>
    </r>
    <r>
      <rPr>
        <vertAlign val="subscript"/>
        <sz val="7.5"/>
        <color theme="1"/>
        <rFont val="Verdana"/>
        <family val="2"/>
      </rPr>
      <t>2</t>
    </r>
    <r>
      <rPr>
        <sz val="7.5"/>
        <color theme="1"/>
        <rFont val="Verdana"/>
        <family val="2"/>
      </rPr>
      <t xml:space="preserve">, </t>
    </r>
    <r>
      <rPr>
        <i/>
        <sz val="7.5"/>
        <color theme="1"/>
        <rFont val="Verdana"/>
        <family val="2"/>
      </rPr>
      <t>Science</t>
    </r>
    <r>
      <rPr>
        <sz val="7.5"/>
        <color theme="1"/>
        <rFont val="Verdana"/>
        <family val="2"/>
      </rPr>
      <t xml:space="preserve">, </t>
    </r>
    <r>
      <rPr>
        <i/>
        <sz val="7.5"/>
        <color theme="1"/>
        <rFont val="Verdana"/>
        <family val="2"/>
      </rPr>
      <t>297</t>
    </r>
    <r>
      <rPr>
        <sz val="7.5"/>
        <color theme="1"/>
        <rFont val="Verdana"/>
        <family val="2"/>
      </rPr>
      <t>, 833-836.</t>
    </r>
  </si>
  <si>
    <r>
      <t xml:space="preserve">Barker, S., et al. (2005), Planktonic foraminiferal Mg/Ca as a proxy for past oceanic temperatures: a methodological overview and data compilation for the Last Glacial Maximum, </t>
    </r>
    <r>
      <rPr>
        <i/>
        <sz val="7.5"/>
        <color theme="1"/>
        <rFont val="Verdana"/>
        <family val="2"/>
      </rPr>
      <t>Quat. Sci. Rev.</t>
    </r>
    <r>
      <rPr>
        <sz val="7.5"/>
        <color theme="1"/>
        <rFont val="Verdana"/>
        <family val="2"/>
      </rPr>
      <t xml:space="preserve">, </t>
    </r>
    <r>
      <rPr>
        <i/>
        <sz val="7.5"/>
        <color theme="1"/>
        <rFont val="Verdana"/>
        <family val="2"/>
      </rPr>
      <t>24</t>
    </r>
    <r>
      <rPr>
        <sz val="7.5"/>
        <color theme="1"/>
        <rFont val="Verdana"/>
        <family val="2"/>
      </rPr>
      <t>, 821 834.</t>
    </r>
  </si>
  <si>
    <t>Elderfield, H., and G. Ganssen (2000), Past temperature and delta-18O of surface ocean waters inferred from foraminiferal Mg/Ca ratios, Nature, 405, 442-445.</t>
  </si>
  <si>
    <r>
      <t xml:space="preserve">Hastings, D. W., et al. (1998), Foraminiferal magnesium in </t>
    </r>
    <r>
      <rPr>
        <i/>
        <sz val="7.5"/>
        <color theme="1"/>
        <rFont val="Verdana"/>
        <family val="2"/>
      </rPr>
      <t xml:space="preserve">Globigerinoides sacculifer </t>
    </r>
    <r>
      <rPr>
        <sz val="7.5"/>
        <color theme="1"/>
        <rFont val="Verdana"/>
        <family val="2"/>
      </rPr>
      <t xml:space="preserve">as a paleotemperature proxy, </t>
    </r>
    <r>
      <rPr>
        <i/>
        <sz val="7.5"/>
        <color theme="1"/>
        <rFont val="Verdana"/>
        <family val="2"/>
      </rPr>
      <t>Paleoceanography</t>
    </r>
    <r>
      <rPr>
        <sz val="7.5"/>
        <color theme="1"/>
        <rFont val="Verdana"/>
        <family val="2"/>
      </rPr>
      <t xml:space="preserve">, </t>
    </r>
    <r>
      <rPr>
        <i/>
        <sz val="7.5"/>
        <color theme="1"/>
        <rFont val="Verdana"/>
        <family val="2"/>
      </rPr>
      <t>13</t>
    </r>
    <r>
      <rPr>
        <sz val="7.5"/>
        <color theme="1"/>
        <rFont val="Verdana"/>
        <family val="2"/>
      </rPr>
      <t>, 161-169.</t>
    </r>
  </si>
  <si>
    <r>
      <t xml:space="preserve">Koutavas, A., et al. (2002), El Nino-like pattern in ice age tropical Pacific sea surface temperature, </t>
    </r>
    <r>
      <rPr>
        <i/>
        <sz val="7.5"/>
        <color theme="1"/>
        <rFont val="Verdana"/>
        <family val="2"/>
      </rPr>
      <t>Science</t>
    </r>
    <r>
      <rPr>
        <sz val="7.5"/>
        <color theme="1"/>
        <rFont val="Verdana"/>
        <family val="2"/>
      </rPr>
      <t xml:space="preserve">, </t>
    </r>
    <r>
      <rPr>
        <i/>
        <sz val="7.5"/>
        <color theme="1"/>
        <rFont val="Verdana"/>
        <family val="2"/>
      </rPr>
      <t>297</t>
    </r>
    <r>
      <rPr>
        <sz val="7.5"/>
        <color theme="1"/>
        <rFont val="Verdana"/>
        <family val="2"/>
      </rPr>
      <t>, 226-230.</t>
    </r>
  </si>
  <si>
    <t>Lea, D. W., D. K. Pak, and H. J. Spero (2000), Climate impact of late Quaternary equatorial Pacific sea surface temperature variations, Science, 8, 1719-1724.</t>
  </si>
  <si>
    <r>
      <t xml:space="preserve">Lea, D. W., et al. (2003), Synchroneity of tropical and high-latitude Atlantic temperatures over the last glacial termination, </t>
    </r>
    <r>
      <rPr>
        <i/>
        <sz val="7.5"/>
        <color theme="1"/>
        <rFont val="Verdana"/>
        <family val="2"/>
      </rPr>
      <t>Science</t>
    </r>
    <r>
      <rPr>
        <sz val="7.5"/>
        <color theme="1"/>
        <rFont val="Verdana"/>
        <family val="2"/>
      </rPr>
      <t xml:space="preserve">, </t>
    </r>
    <r>
      <rPr>
        <i/>
        <sz val="7.5"/>
        <color theme="1"/>
        <rFont val="Verdana"/>
        <family val="2"/>
      </rPr>
      <t>301</t>
    </r>
    <r>
      <rPr>
        <sz val="7.5"/>
        <color theme="1"/>
        <rFont val="Verdana"/>
        <family val="2"/>
      </rPr>
      <t>, 1361-1364.</t>
    </r>
  </si>
  <si>
    <r>
      <t>Mashiotta, T. A., et al. (1999), Glacial-interglacial changes in Subantarctic sea surface temperature and d</t>
    </r>
    <r>
      <rPr>
        <vertAlign val="superscript"/>
        <sz val="7.5"/>
        <color theme="1"/>
        <rFont val="Verdana"/>
        <family val="2"/>
      </rPr>
      <t>18</t>
    </r>
    <r>
      <rPr>
        <sz val="7.5"/>
        <color theme="1"/>
        <rFont val="Verdana"/>
        <family val="2"/>
      </rPr>
      <t xml:space="preserve">O-water using foraminiferal Mg, </t>
    </r>
    <r>
      <rPr>
        <i/>
        <sz val="7.5"/>
        <color theme="1"/>
        <rFont val="Verdana"/>
        <family val="2"/>
      </rPr>
      <t>Earth Planet. Sci. Lett.</t>
    </r>
    <r>
      <rPr>
        <sz val="7.5"/>
        <color theme="1"/>
        <rFont val="Verdana"/>
        <family val="2"/>
      </rPr>
      <t xml:space="preserve">, </t>
    </r>
    <r>
      <rPr>
        <i/>
        <sz val="7.5"/>
        <color theme="1"/>
        <rFont val="Verdana"/>
        <family val="2"/>
      </rPr>
      <t>170</t>
    </r>
    <r>
      <rPr>
        <sz val="7.5"/>
        <color theme="1"/>
        <rFont val="Verdana"/>
        <family val="2"/>
      </rPr>
      <t>, 417-432.</t>
    </r>
  </si>
  <si>
    <t>Meland, M. Y., E. Jansen, and H. Elderfield (2005), Constraints on SST estimates for the northern North Atlantic/Nordic Seas during the LGM, Quat. Sc. Rev., 24, 835.</t>
  </si>
  <si>
    <r>
      <t xml:space="preserve">Nurnberg, D., et al. (2000), Paleo-sea surface temperature calculations in the equatorial east Atlantic from Mg/Ca ratios in planktic foraminifera: A comparison to sea surface temperature estimates from U-37(K '), oxygen isotopes, and foraminiferal transfer function, </t>
    </r>
    <r>
      <rPr>
        <i/>
        <sz val="7.5"/>
        <color theme="1"/>
        <rFont val="Verdana"/>
        <family val="2"/>
      </rPr>
      <t>Paleoceanography</t>
    </r>
    <r>
      <rPr>
        <sz val="7.5"/>
        <color theme="1"/>
        <rFont val="Verdana"/>
        <family val="2"/>
      </rPr>
      <t xml:space="preserve">, </t>
    </r>
    <r>
      <rPr>
        <i/>
        <sz val="7.5"/>
        <color theme="1"/>
        <rFont val="Verdana"/>
        <family val="2"/>
      </rPr>
      <t>15</t>
    </r>
    <r>
      <rPr>
        <sz val="7.5"/>
        <color theme="1"/>
        <rFont val="Verdana"/>
        <family val="2"/>
      </rPr>
      <t>, 124-134.</t>
    </r>
  </si>
  <si>
    <r>
      <t xml:space="preserve">Pahnke, K., et al. (2003), 340,000-year centennial-scale marine record of Southern Hemisphere climatic oscillation, </t>
    </r>
    <r>
      <rPr>
        <i/>
        <sz val="7.5"/>
        <color theme="1"/>
        <rFont val="Verdana"/>
        <family val="2"/>
      </rPr>
      <t>Science</t>
    </r>
    <r>
      <rPr>
        <sz val="7.5"/>
        <color theme="1"/>
        <rFont val="Verdana"/>
        <family val="2"/>
      </rPr>
      <t xml:space="preserve">, </t>
    </r>
    <r>
      <rPr>
        <i/>
        <sz val="7.5"/>
        <color theme="1"/>
        <rFont val="Verdana"/>
        <family val="2"/>
      </rPr>
      <t>301</t>
    </r>
    <r>
      <rPr>
        <sz val="7.5"/>
        <color theme="1"/>
        <rFont val="Verdana"/>
        <family val="2"/>
      </rPr>
      <t>, 948-952.</t>
    </r>
  </si>
  <si>
    <t>Palmer M. R. and Pearson P. N. (2003) A 23,000-Year Record of Surface Water pH and PCO2 in the Western Equatorial Pacific Ocean. Science 300, 480-482.</t>
  </si>
  <si>
    <r>
      <t xml:space="preserve">Rosenthal, Y., et al. (2003), The amplitude and phasing of climate change during the last deglaciation in the Sulu Sea, western equatorial Pacific, </t>
    </r>
    <r>
      <rPr>
        <i/>
        <sz val="7.5"/>
        <color theme="1"/>
        <rFont val="Verdana"/>
        <family val="2"/>
      </rPr>
      <t>Geophys. Res. Lett.</t>
    </r>
    <r>
      <rPr>
        <sz val="7.5"/>
        <color theme="1"/>
        <rFont val="Verdana"/>
        <family val="2"/>
      </rPr>
      <t xml:space="preserve">, </t>
    </r>
    <r>
      <rPr>
        <i/>
        <sz val="7.5"/>
        <color theme="1"/>
        <rFont val="Verdana"/>
        <family val="2"/>
      </rPr>
      <t>30</t>
    </r>
    <r>
      <rPr>
        <sz val="7.5"/>
        <color theme="1"/>
        <rFont val="Verdana"/>
        <family val="2"/>
      </rPr>
      <t>, doi:10.1029/2002GL016612.</t>
    </r>
  </si>
  <si>
    <t>Sarnthein, M., Kiefer, T., Grootes, P.M., Elderfield, H., and Erlenkeuser, H., 2006, Warmings in the far northwestern Pacific promoted pre-Clovis immigration to America during Heinrich event 1: Geology, v. 34, p. 141–144, doi: 10.1130/G22200.1</t>
  </si>
  <si>
    <t>Skinner, L. C., and H. Elderfield (2005), Constraining ecological and biological bias in planktonic foraminiferal Mg/Ca and d 18 O cc: A multispecies approach to proxy calibration testing, Paleoceanography, 20, PA1015, doi:1010.1029/2004PA001058.</t>
  </si>
  <si>
    <r>
      <t xml:space="preserve">Stott, L., et al. (2002), Super ENSO and global climate oscillations at millennial time scales, </t>
    </r>
    <r>
      <rPr>
        <i/>
        <sz val="7.5"/>
        <color theme="1"/>
        <rFont val="Verdana"/>
        <family val="2"/>
      </rPr>
      <t>Science</t>
    </r>
    <r>
      <rPr>
        <sz val="7.5"/>
        <color theme="1"/>
        <rFont val="Verdana"/>
        <family val="2"/>
      </rPr>
      <t xml:space="preserve">, </t>
    </r>
    <r>
      <rPr>
        <i/>
        <sz val="7.5"/>
        <color theme="1"/>
        <rFont val="Verdana"/>
        <family val="2"/>
      </rPr>
      <t>297</t>
    </r>
    <r>
      <rPr>
        <sz val="7.5"/>
        <color theme="1"/>
        <rFont val="Verdana"/>
        <family val="2"/>
      </rPr>
      <t>, 222-226.</t>
    </r>
  </si>
  <si>
    <r>
      <t xml:space="preserve">Visser, K., et al. (2003), Magnitude and timing of temperature change in the Indo-Pacific warm pool during deglaciation, </t>
    </r>
    <r>
      <rPr>
        <i/>
        <sz val="7.5"/>
        <color theme="1"/>
        <rFont val="Verdana"/>
        <family val="2"/>
      </rPr>
      <t>Nature</t>
    </r>
    <r>
      <rPr>
        <sz val="7.5"/>
        <color theme="1"/>
        <rFont val="Verdana"/>
        <family val="2"/>
      </rPr>
      <t xml:space="preserve">, </t>
    </r>
    <r>
      <rPr>
        <i/>
        <sz val="7.5"/>
        <color theme="1"/>
        <rFont val="Verdana"/>
        <family val="2"/>
      </rPr>
      <t>421</t>
    </r>
    <r>
      <rPr>
        <sz val="7.5"/>
        <color theme="1"/>
        <rFont val="Verdana"/>
        <family val="2"/>
      </rPr>
      <t>, 152-155.</t>
    </r>
  </si>
  <si>
    <t>Standard deviation of residuals, friom  MARGO_mgca_LGM_SST</t>
  </si>
  <si>
    <t>annual, JAS, JFM</t>
  </si>
  <si>
    <t>10.1038/ngeo411</t>
  </si>
  <si>
    <t>DOI2</t>
  </si>
  <si>
    <r>
      <t xml:space="preserve">P. J. Müller, G. Kirst, G. Ruthland, I. von Storch, A. Rosell-Melé, Calibration of the alkenone </t>
    </r>
    <r>
      <rPr>
        <sz val="12"/>
        <color theme="1"/>
        <rFont val="Times New Roman"/>
        <family val="1"/>
      </rPr>
      <t xml:space="preserve">497 </t>
    </r>
    <r>
      <rPr>
        <sz val="11"/>
        <color theme="1"/>
        <rFont val="Calibri"/>
        <family val="2"/>
        <scheme val="minor"/>
      </rPr>
      <t xml:space="preserve">paleotemperature index UK'37 based on core-tops from the eastern South Atlantic and the </t>
    </r>
    <r>
      <rPr>
        <sz val="12"/>
        <color theme="1"/>
        <rFont val="Times New Roman"/>
        <family val="1"/>
      </rPr>
      <t xml:space="preserve">498 </t>
    </r>
    <r>
      <rPr>
        <sz val="11"/>
        <color theme="1"/>
        <rFont val="Calibri"/>
        <family val="2"/>
        <scheme val="minor"/>
      </rPr>
      <t xml:space="preserve">global ocean (60N-60S). </t>
    </r>
    <r>
      <rPr>
        <i/>
        <sz val="11"/>
        <color theme="1"/>
        <rFont val="Calibri"/>
        <family val="2"/>
        <scheme val="minor"/>
      </rPr>
      <t xml:space="preserve">Geochimica et Cosmochimica Acta </t>
    </r>
    <r>
      <rPr>
        <b/>
        <sz val="11"/>
        <color theme="1"/>
        <rFont val="Calibri"/>
        <family val="2"/>
        <scheme val="minor"/>
      </rPr>
      <t>62</t>
    </r>
    <r>
      <rPr>
        <sz val="11"/>
        <color theme="1"/>
        <rFont val="Calibri"/>
        <family val="2"/>
        <scheme val="minor"/>
      </rPr>
      <t>, 1757 (1998). </t>
    </r>
  </si>
  <si>
    <t>Table 1</t>
  </si>
  <si>
    <t>Müller et al.</t>
  </si>
  <si>
    <t>annual mean</t>
  </si>
  <si>
    <t>doi</t>
  </si>
  <si>
    <t>Temperature</t>
  </si>
  <si>
    <t>standard error</t>
  </si>
  <si>
    <t>10.1016/S0016-7037(98)00097-0</t>
  </si>
  <si>
    <t>Depths (m)/region</t>
  </si>
  <si>
    <t>Atlantic ocean</t>
  </si>
  <si>
    <t>Indian ocean</t>
  </si>
  <si>
    <t>pacific ocean</t>
  </si>
  <si>
    <t>Global 60N-60S</t>
  </si>
  <si>
    <t>summer</t>
  </si>
  <si>
    <t>winter</t>
  </si>
  <si>
    <r>
      <t>J.-H. Kim, S. Schouten, E. C. Hopmans, B. Donner, J. S. Sinninghe Damsté, Global sediment core-</t>
    </r>
    <r>
      <rPr>
        <sz val="12"/>
        <color theme="1"/>
        <rFont val="Times New Roman"/>
        <family val="1"/>
      </rPr>
      <t xml:space="preserve">522 </t>
    </r>
    <r>
      <rPr>
        <sz val="11"/>
        <color theme="1"/>
        <rFont val="Calibri"/>
        <family val="2"/>
        <scheme val="minor"/>
      </rPr>
      <t xml:space="preserve">top calibration of the TEX86 paleothermometer in the ocean. </t>
    </r>
    <r>
      <rPr>
        <i/>
        <sz val="11"/>
        <color theme="1"/>
        <rFont val="Calibri"/>
        <family val="2"/>
        <scheme val="minor"/>
      </rPr>
      <t xml:space="preserve">Geochimica et Cosmochimica Acta </t>
    </r>
    <r>
      <rPr>
        <sz val="12"/>
        <color theme="1"/>
        <rFont val="Times New Roman"/>
        <family val="1"/>
      </rPr>
      <t xml:space="preserve">523 </t>
    </r>
    <r>
      <rPr>
        <b/>
        <sz val="11"/>
        <color theme="1"/>
        <rFont val="Calibri"/>
        <family val="2"/>
        <scheme val="minor"/>
      </rPr>
      <t>72</t>
    </r>
    <r>
      <rPr>
        <sz val="11"/>
        <color theme="1"/>
        <rFont val="Calibri"/>
        <family val="2"/>
        <scheme val="minor"/>
      </rPr>
      <t>, 1154 (2008). </t>
    </r>
  </si>
  <si>
    <t>Core tops</t>
  </si>
  <si>
    <t>Schouten et al. 2002</t>
  </si>
  <si>
    <t>Typ eof calibration</t>
  </si>
  <si>
    <t>Standard error</t>
  </si>
  <si>
    <t>Kim et al.</t>
  </si>
  <si>
    <t>Global 0 m</t>
  </si>
  <si>
    <t>Global 0-200m</t>
  </si>
  <si>
    <t>annual T, as standard error</t>
  </si>
  <si>
    <t>Schouten et al.</t>
  </si>
  <si>
    <t xml:space="preserve">10.1016/j.gca.2007.12.010 </t>
  </si>
  <si>
    <t>as used in Marcott</t>
  </si>
  <si>
    <t>10.1016/S0012-821X(02)00979-2</t>
  </si>
  <si>
    <t>as in MARGO dataset MARGO_radi_LGM_SST, originally from Abelmann et al. 1999, also as used by Marcott</t>
  </si>
  <si>
    <t xml:space="preserve">dx.doi.org/10.1016/j.gca.2012.08.011 </t>
  </si>
  <si>
    <t>Peterse et al, MBT'</t>
  </si>
  <si>
    <t>annual, to optimistic, only represents analytical uncertainty!!</t>
  </si>
  <si>
    <t xml:space="preserve">10.1126/science.1138131 </t>
  </si>
  <si>
    <t>as used in Marcott, Weijers et al. 2007</t>
  </si>
  <si>
    <t>Loomis et al. 2012</t>
  </si>
  <si>
    <t>Africa</t>
  </si>
  <si>
    <t>Original east africa MBT/CBT, RMSE</t>
  </si>
  <si>
    <t>New East africa MBT / CBT, RMSEP</t>
  </si>
  <si>
    <t>10.1016/j.epsl.2012.09.031</t>
  </si>
  <si>
    <t>Sun et al. 2011</t>
  </si>
  <si>
    <t xml:space="preserve">10.1016/j.gca.2010.06.002 </t>
  </si>
  <si>
    <t>Tierney et al. 2011</t>
  </si>
  <si>
    <t xml:space="preserve">10.1029/2010JG001365 </t>
  </si>
  <si>
    <t>Max</t>
  </si>
  <si>
    <t>average</t>
  </si>
  <si>
    <t>maximum</t>
  </si>
  <si>
    <t>referred to as annual</t>
  </si>
  <si>
    <t>Maximum</t>
  </si>
  <si>
    <t>Birks and Koc 2002</t>
  </si>
  <si>
    <t>August SST</t>
  </si>
  <si>
    <t>Jacknived</t>
  </si>
  <si>
    <t>10.1111/j.1502-3885.2002.tb01077.x</t>
  </si>
  <si>
    <t>Table 2 all sample specific errors and calibration dataset errors</t>
  </si>
  <si>
    <t>Table 1 summary of calibration dataset errors</t>
  </si>
  <si>
    <t>WA-PLS three components "cross validated"</t>
  </si>
  <si>
    <t>WA inverse deshrinking jacknived with downweighting based on tolerance, see publication</t>
  </si>
  <si>
    <t>WA inverse deshrinking jacknived without downweighting based on tolerance, see publication</t>
  </si>
  <si>
    <t>jacknived</t>
  </si>
  <si>
    <t>cross validation method</t>
  </si>
  <si>
    <t>other</t>
  </si>
  <si>
    <t>no</t>
  </si>
  <si>
    <t>bootstrapped</t>
  </si>
  <si>
    <t>Mean error of all calibration datasets used for database (crossvalidated only)</t>
  </si>
  <si>
    <t>Maximum error of all calibration datasets used for database (crossvalidated only)</t>
  </si>
  <si>
    <t>every model counted once</t>
  </si>
  <si>
    <t>Chironomid error estimates</t>
  </si>
  <si>
    <t>Mean error of all calibration datasets used for database (bootstrapped only)</t>
  </si>
  <si>
    <t>Maximum error of all calibration datasets used for database (bootstrapped only)</t>
  </si>
  <si>
    <t>Mean of average sample-specific errors in database</t>
  </si>
  <si>
    <t>Mean error of calibration errors of the records (all estimates)</t>
  </si>
  <si>
    <t>same model counted as many times as used</t>
  </si>
  <si>
    <t>Freshwtare diatoms</t>
  </si>
  <si>
    <t>Swedish lappland</t>
  </si>
  <si>
    <t>July air temperature, jacknived</t>
  </si>
  <si>
    <t>summer surface water temperature, bootstrapped</t>
  </si>
  <si>
    <t>Canada</t>
  </si>
  <si>
    <t>Pienitz et al. 1995</t>
  </si>
  <si>
    <t>Weckström et al.1997</t>
  </si>
  <si>
    <t>10.1023/A:1003091923476</t>
  </si>
  <si>
    <t>10.1007/BF00678109</t>
  </si>
  <si>
    <t>10.1023/A:1013562325326</t>
  </si>
  <si>
    <t>Study</t>
  </si>
  <si>
    <t>RMSE/SD</t>
  </si>
  <si>
    <t>MARGO project members</t>
  </si>
  <si>
    <t>Nordic Sea</t>
  </si>
  <si>
    <t xml:space="preserve">Modern Analog Technique (MAT5201/31) </t>
  </si>
  <si>
    <t>Bigler and Hall 2002</t>
  </si>
  <si>
    <t>july water temperature, jacknived</t>
  </si>
  <si>
    <t>Lotter et al. 1997</t>
  </si>
  <si>
    <t>N Finland</t>
  </si>
  <si>
    <t>Swiss Alps</t>
  </si>
  <si>
    <t>summer air temperature, jacknived</t>
  </si>
  <si>
    <t>10.1023/A:1007982008956</t>
  </si>
  <si>
    <t>Second doi</t>
  </si>
  <si>
    <t>Third doi</t>
  </si>
  <si>
    <t>10.1029/1998PA900024</t>
  </si>
  <si>
    <t>Foster et al. 2016</t>
  </si>
  <si>
    <t>Antarctic region</t>
  </si>
  <si>
    <t>10.1016/j.epsl.2015.11.018</t>
  </si>
  <si>
    <t>mean summer air temperature</t>
  </si>
  <si>
    <t>regression models applied to brGDGTs</t>
  </si>
  <si>
    <t>jackniving</t>
  </si>
  <si>
    <t>step wise forward selection (best model of several approaches)</t>
  </si>
  <si>
    <t>mean annual air temperature</t>
  </si>
  <si>
    <t>bootstrapping</t>
  </si>
  <si>
    <t>Montade et al. 2009</t>
  </si>
  <si>
    <t>10.1002/jqs.3082</t>
  </si>
  <si>
    <t>North Atlantic</t>
  </si>
  <si>
    <t>South Atlantic</t>
  </si>
  <si>
    <t>Pacific</t>
  </si>
  <si>
    <t>Mediterranean</t>
  </si>
  <si>
    <t>Indian Ocean and Australia</t>
  </si>
  <si>
    <t>ten independent partitions cross validation</t>
  </si>
  <si>
    <t>summer, winter, annual</t>
  </si>
  <si>
    <t>leave one out cross validation after 2-dimensional interpolation</t>
  </si>
  <si>
    <t>10.1016/j.quascirev.2004.07.014</t>
  </si>
  <si>
    <t>Recommendation Lukas: Use Kucea et al. estimates for MAT, since most records will have been produced with this method.</t>
  </si>
  <si>
    <t>ANN</t>
  </si>
  <si>
    <t>RAM</t>
  </si>
  <si>
    <t>SIMMAX</t>
  </si>
  <si>
    <t xml:space="preserve">leave one out cross validation </t>
  </si>
  <si>
    <t>MARGO 2009</t>
  </si>
  <si>
    <t>MARGO 2005</t>
  </si>
  <si>
    <t>Comments</t>
  </si>
  <si>
    <t>Recommended by Lukas Jonkers</t>
  </si>
  <si>
    <t>Errors underestimated, see caption table2</t>
  </si>
  <si>
    <t>Errors underestimated, see p.963, left column, second paragraph table2</t>
  </si>
  <si>
    <t>Average MARGO 2009</t>
  </si>
  <si>
    <t>Max MARGO 2009</t>
  </si>
  <si>
    <t>Average Kucera et al. 2005</t>
  </si>
  <si>
    <t>Max Kucera et al. 2005</t>
  </si>
  <si>
    <t>Average MAT Kucera et al. 2005</t>
  </si>
  <si>
    <t>Max MAT Kucera et al. 2005</t>
  </si>
  <si>
    <t>I checked and this is not really true.</t>
  </si>
  <si>
    <t>Average MAT and ANN Kucera</t>
  </si>
  <si>
    <t>MBT/CBT as well as BrGDGT fractional abundance, as discussed with Elizabeth Thomas</t>
  </si>
  <si>
    <t>Mean (all seasons)</t>
  </si>
  <si>
    <t>I will use errors of Kucera et al for MAT, since ANN and SIMMAX are declared as underestimating errors in original publications and ANN and MAT are attacekd as being too oiptimistic (Telford and Birks 2005). It therefore makes sense to use the moere cautious errors of MAT only.</t>
  </si>
  <si>
    <t>Standard deviation of residuals, from MARGO_uk37_LGM_SST</t>
  </si>
  <si>
    <t>Total calibration uncertainty</t>
  </si>
  <si>
    <t>this study</t>
  </si>
  <si>
    <t>Bayesian ensemble SDs</t>
  </si>
  <si>
    <t>standard deviation among Bayesian-generated ensemble members calculated by Michael Erb/Jessica Tierney</t>
  </si>
  <si>
    <t>proxy</t>
  </si>
  <si>
    <t>pollen</t>
  </si>
  <si>
    <t>MgCa</t>
  </si>
  <si>
    <t>chironomid</t>
  </si>
  <si>
    <t>d18O</t>
  </si>
  <si>
    <t>alkenone</t>
  </si>
  <si>
    <t>includes uk37 and uk37'</t>
  </si>
  <si>
    <t>GDGT (MBT/CBT as well as BrGDGT fractional abundance)</t>
  </si>
  <si>
    <t>includes MBT'5Me, MBT'-CBT, MBT-CBT, MBT/CBT, BranchedGDGTFractionalAbundance</t>
  </si>
  <si>
    <t>only Tex86</t>
  </si>
  <si>
    <t>GDGT (Tex86)</t>
  </si>
  <si>
    <t>other microfossils/dinocyst</t>
  </si>
  <si>
    <t>other microfossils/diatoms</t>
  </si>
  <si>
    <t>other microfossils/radiolaria</t>
  </si>
  <si>
    <t>other microfossils/foraminifera</t>
  </si>
  <si>
    <t>replaced values with cross-validated (bootstrapped) ones</t>
  </si>
  <si>
    <t>PLS</t>
  </si>
  <si>
    <t>jacknived, digitized from Figure 2 by Basil Davis</t>
  </si>
  <si>
    <t>389.2045454545455, 1.8525543753161346</t>
  </si>
  <si>
    <t>500.0000000000001, 2.776518025474777</t>
  </si>
  <si>
    <t>334.2803030303031, 2.118941693107095</t>
  </si>
  <si>
    <t>Digitized from Williams &amp; Shuman 2008, Figure 2 by OH using https://apps.automeris.io/wpd/</t>
  </si>
  <si>
    <t>mean of all values</t>
  </si>
  <si>
    <t>median of all values</t>
  </si>
  <si>
    <t>75th percentile of all values</t>
  </si>
  <si>
    <t>75th percentile of all values without d18O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</si>
</sst>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m\ d\ yyyy"/>
    <numFmt numFmtId="166" formatCode="0.000"/>
  </numFmts>
  <fonts count="42">
    <font>
      <sz val="12"/>
      <color theme="1"/>
      <name val="Calibri"/>
      <family val="2"/>
      <scheme val="minor"/>
    </font>
    <font>
      <b/>
      <sz val="12"/>
      <color theme="1"/>
      <name val="Calibri"/>
      <family val="2"/>
      <scheme val="minor"/>
    </font>
    <font>
      <sz val="10"/>
      <name val="Arial"/>
      <family val="2"/>
    </font>
    <font>
      <u/>
      <sz val="12"/>
      <color theme="10"/>
      <name val="Calibri"/>
      <family val="2"/>
      <scheme val="minor"/>
    </font>
    <font>
      <u/>
      <sz val="10"/>
      <color rgb="FF0000FF"/>
      <name val="Arial"/>
      <family val="2"/>
    </font>
    <font>
      <sz val="10"/>
      <color rgb="FF211E1E"/>
      <name val="Arial"/>
      <family val="2"/>
    </font>
    <font>
      <sz val="10"/>
      <color theme="1"/>
      <name val="TimesNewRoman"/>
    </font>
    <font>
      <sz val="9"/>
      <color theme="1"/>
      <name val="RealpageTIM11"/>
    </font>
    <font>
      <sz val="11"/>
      <color rgb="FF000000"/>
      <name val="Georgia"/>
      <family val="1"/>
    </font>
    <font>
      <sz val="10"/>
      <color theme="1"/>
      <name val="Times New Roman"/>
      <family val="1"/>
    </font>
    <font>
      <sz val="8"/>
      <color theme="1"/>
      <name val="AdvOT863180fb"/>
    </font>
    <font>
      <sz val="9"/>
      <color theme="1"/>
      <name val="TimesNewRomanPSMT"/>
    </font>
    <font>
      <sz val="10"/>
      <color theme="1"/>
      <name val="AdvTimes"/>
    </font>
    <font>
      <sz val="11"/>
      <color rgb="FF1C1D1E"/>
      <name val="Arial"/>
      <family val="2"/>
    </font>
    <font>
      <sz val="11"/>
      <color theme="1"/>
      <name val="Times"/>
      <family val="1"/>
    </font>
    <font>
      <sz val="9"/>
      <color theme="1"/>
      <name val="OttawaA"/>
    </font>
    <font>
      <sz val="9"/>
      <color theme="1"/>
      <name val="TimesNewRoman"/>
    </font>
    <font>
      <sz val="10"/>
      <color theme="1"/>
      <name val="AdvPTimes"/>
    </font>
    <font>
      <sz val="11"/>
      <color theme="1"/>
      <name val="TimesNewRomanPSMT"/>
    </font>
    <font>
      <sz val="11"/>
      <name val="Arial"/>
      <family val="2"/>
    </font>
    <font>
      <sz val="11"/>
      <color theme="1"/>
      <name val="Times New Roman"/>
      <family val="1"/>
    </font>
    <font>
      <sz val="9"/>
      <color theme="1"/>
      <name val="Advm1046a"/>
    </font>
    <font>
      <sz val="12"/>
      <color theme="1"/>
      <name val="Times New Roman"/>
      <family val="1"/>
    </font>
    <font>
      <sz val="11"/>
      <color theme="1"/>
      <name val="GillSansStd"/>
    </font>
    <font>
      <sz val="11"/>
      <color theme="1"/>
      <name val="Calibri"/>
      <family val="2"/>
      <scheme val="minor"/>
    </font>
    <font>
      <sz val="11"/>
      <color theme="1"/>
      <name val="Verdana"/>
      <family val="2"/>
    </font>
    <font>
      <sz val="12"/>
      <color theme="1"/>
      <name val="Verdana"/>
      <family val="2"/>
    </font>
    <font>
      <sz val="7"/>
      <color theme="1"/>
      <name val="Times New Roman"/>
      <family val="1"/>
    </font>
    <font>
      <sz val="6"/>
      <color theme="1"/>
      <name val="Times New Roman"/>
      <family val="1"/>
    </font>
    <font>
      <sz val="10.5"/>
      <color theme="1"/>
      <name val="Times New Roman"/>
      <family val="1"/>
    </font>
    <font>
      <sz val="7.5"/>
      <color theme="1"/>
      <name val="Verdana"/>
      <family val="2"/>
    </font>
    <font>
      <vertAlign val="subscript"/>
      <sz val="7.5"/>
      <color theme="1"/>
      <name val="Verdana"/>
      <family val="2"/>
    </font>
    <font>
      <i/>
      <sz val="7.5"/>
      <color theme="1"/>
      <name val="Verdana"/>
      <family val="2"/>
    </font>
    <font>
      <vertAlign val="superscript"/>
      <sz val="7.5"/>
      <color theme="1"/>
      <name val="Verdana"/>
      <family val="2"/>
    </font>
    <font>
      <sz val="12"/>
      <color theme="1"/>
      <name val="Helvetica"/>
      <family val="2"/>
    </font>
    <font>
      <sz val="12"/>
      <color rgb="FF000000"/>
      <name val="Helvetica"/>
      <family val="2"/>
    </font>
    <font>
      <i/>
      <sz val="11"/>
      <color theme="1"/>
      <name val="Calibri"/>
      <family val="2"/>
      <scheme val="minor"/>
    </font>
    <font>
      <b/>
      <sz val="11"/>
      <color theme="1"/>
      <name val="Calibri"/>
      <family val="2"/>
      <scheme val="minor"/>
    </font>
    <font>
      <sz val="11"/>
      <color theme="1"/>
      <name val="AdvPSTim"/>
    </font>
    <font>
      <sz val="8"/>
      <color rgb="FF000066"/>
      <name val="AdvPSTim"/>
    </font>
    <font>
      <sz val="10"/>
      <color theme="1"/>
      <name val="TimesNewRomanPSMT"/>
    </font>
    <font>
      <sz val="9"/>
      <color rgb="FF3A0F7A"/>
      <name val="AdvTT182ff89e"/>
    </font>
  </fonts>
  <fills count="6">
    <fill>
      <patternFill patternType="none"/>
    </fill>
    <fill>
      <patternFill patternType="gray125"/>
    </fill>
    <fill>
      <patternFill patternType="solid">
        <fgColor rgb="FFFFFF00"/>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theme="0" tint="-4.9989318521683403E-2"/>
        <bgColor indexed="64"/>
      </patternFill>
    </fill>
  </fills>
  <borders count="18">
    <border>
      <left/>
      <right/>
      <top/>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
      <left/>
      <right/>
      <top/>
      <bottom style="medium">
        <color rgb="FF000000"/>
      </bottom>
      <diagonal/>
    </border>
    <border>
      <left/>
      <right style="medium">
        <color rgb="FFCBCBCB"/>
      </right>
      <top/>
      <bottom style="medium">
        <color rgb="FF000000"/>
      </bottom>
      <diagonal/>
    </border>
    <border>
      <left style="medium">
        <color rgb="FF000000"/>
      </left>
      <right/>
      <top style="medium">
        <color rgb="FF000000"/>
      </top>
      <bottom style="medium">
        <color rgb="FF000000"/>
      </bottom>
      <diagonal/>
    </border>
    <border>
      <left style="medium">
        <color rgb="FF000000"/>
      </left>
      <right/>
      <top/>
      <bottom style="medium">
        <color rgb="FF000000"/>
      </bottom>
      <diagonal/>
    </border>
    <border>
      <left/>
      <right/>
      <top style="medium">
        <color rgb="FF000000"/>
      </top>
      <bottom style="medium">
        <color rgb="FF000000"/>
      </bottom>
      <diagonal/>
    </border>
    <border>
      <left style="medium">
        <color rgb="FF000000"/>
      </left>
      <right/>
      <top/>
      <bottom/>
      <diagonal/>
    </border>
    <border>
      <left style="medium">
        <color rgb="FFCBCBCB"/>
      </left>
      <right/>
      <top/>
      <bottom/>
      <diagonal/>
    </border>
    <border>
      <left/>
      <right style="medium">
        <color rgb="FF000000"/>
      </right>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diagonal/>
    </border>
    <border>
      <left/>
      <right style="thin">
        <color indexed="64"/>
      </right>
      <top/>
      <bottom/>
      <diagonal/>
    </border>
  </borders>
  <cellStyleXfs count="2">
    <xf numFmtId="0" fontId="0" fillId="0" borderId="0"/>
    <xf numFmtId="0" fontId="3" fillId="0" borderId="0" applyNumberFormat="0" applyFill="0" applyBorder="0" applyAlignment="0" applyProtection="0"/>
  </cellStyleXfs>
  <cellXfs count="152">
    <xf numFmtId="0" fontId="0" fillId="0" borderId="0" xfId="0"/>
    <xf numFmtId="0" fontId="1" fillId="0" borderId="0" xfId="0" applyFont="1"/>
    <xf numFmtId="0" fontId="1" fillId="0" borderId="0" xfId="0" applyFont="1" applyAlignment="1">
      <alignment horizontal="center"/>
    </xf>
    <xf numFmtId="2" fontId="0" fillId="0" borderId="0" xfId="0" applyNumberFormat="1" applyAlignment="1">
      <alignment horizontal="center"/>
    </xf>
    <xf numFmtId="0" fontId="0" fillId="0" borderId="0" xfId="0" applyAlignment="1">
      <alignment horizontal="center"/>
    </xf>
    <xf numFmtId="0" fontId="2" fillId="0" borderId="0" xfId="0" applyFont="1" applyAlignment="1">
      <alignment horizontal="left"/>
    </xf>
    <xf numFmtId="0" fontId="0" fillId="0" borderId="0" xfId="0" applyFont="1" applyAlignment="1">
      <alignment horizontal="left"/>
    </xf>
    <xf numFmtId="1" fontId="0" fillId="0" borderId="0" xfId="0" applyNumberFormat="1" applyFont="1" applyAlignment="1">
      <alignment horizontal="left"/>
    </xf>
    <xf numFmtId="164" fontId="2" fillId="0" borderId="0" xfId="0" applyNumberFormat="1" applyFont="1" applyAlignment="1">
      <alignment horizontal="left"/>
    </xf>
    <xf numFmtId="0" fontId="4" fillId="0" borderId="0" xfId="0" applyFont="1" applyAlignment="1">
      <alignment horizontal="left"/>
    </xf>
    <xf numFmtId="1" fontId="2" fillId="0" borderId="0" xfId="0" applyNumberFormat="1" applyFont="1" applyAlignment="1">
      <alignment horizontal="left"/>
    </xf>
    <xf numFmtId="165" fontId="2" fillId="0" borderId="0" xfId="0" applyNumberFormat="1" applyFont="1" applyAlignment="1">
      <alignment horizontal="left"/>
    </xf>
    <xf numFmtId="0" fontId="2" fillId="0" borderId="0" xfId="0" applyFont="1" applyAlignment="1">
      <alignment horizontal="left" wrapText="1"/>
    </xf>
    <xf numFmtId="164" fontId="2" fillId="0" borderId="0" xfId="0" applyNumberFormat="1" applyFont="1" applyAlignment="1">
      <alignment horizontal="left" wrapText="1"/>
    </xf>
    <xf numFmtId="0" fontId="0" fillId="0" borderId="0" xfId="0" applyFont="1" applyAlignment="1">
      <alignment horizontal="left" wrapText="1"/>
    </xf>
    <xf numFmtId="0" fontId="3" fillId="0" borderId="0" xfId="1" applyAlignment="1">
      <alignment horizontal="left"/>
    </xf>
    <xf numFmtId="0" fontId="2" fillId="2" borderId="0" xfId="0" applyFont="1" applyFill="1" applyAlignment="1">
      <alignment horizontal="left"/>
    </xf>
    <xf numFmtId="0" fontId="5" fillId="0" borderId="0" xfId="0" applyFont="1"/>
    <xf numFmtId="0" fontId="0" fillId="2" borderId="0" xfId="0" applyFont="1" applyFill="1" applyAlignment="1">
      <alignment horizontal="left"/>
    </xf>
    <xf numFmtId="0" fontId="6" fillId="0" borderId="0" xfId="0" applyFont="1"/>
    <xf numFmtId="0" fontId="7" fillId="0" borderId="0" xfId="0" applyFont="1"/>
    <xf numFmtId="0" fontId="8" fillId="0" borderId="0" xfId="0" applyFont="1"/>
    <xf numFmtId="0" fontId="9" fillId="0" borderId="0" xfId="0" applyFont="1"/>
    <xf numFmtId="0" fontId="10" fillId="0" borderId="0" xfId="0" applyFont="1"/>
    <xf numFmtId="0" fontId="11" fillId="0" borderId="0" xfId="0" applyFont="1"/>
    <xf numFmtId="0" fontId="1" fillId="0" borderId="0" xfId="0" applyFont="1" applyAlignment="1">
      <alignment horizontal="center"/>
    </xf>
    <xf numFmtId="0" fontId="12" fillId="0" borderId="0" xfId="0" applyFont="1"/>
    <xf numFmtId="0" fontId="4" fillId="2" borderId="0" xfId="0" applyFont="1" applyFill="1" applyAlignment="1">
      <alignment horizontal="left"/>
    </xf>
    <xf numFmtId="0" fontId="13" fillId="0" borderId="0" xfId="0" applyFont="1"/>
    <xf numFmtId="0" fontId="14" fillId="0" borderId="0" xfId="0" applyFont="1"/>
    <xf numFmtId="0" fontId="15" fillId="0" borderId="0" xfId="0" applyFont="1"/>
    <xf numFmtId="0" fontId="16" fillId="0" borderId="0" xfId="0" applyFont="1"/>
    <xf numFmtId="0" fontId="17" fillId="0" borderId="0" xfId="0" applyFont="1"/>
    <xf numFmtId="0" fontId="18" fillId="0" borderId="0" xfId="0" applyFont="1"/>
    <xf numFmtId="0" fontId="19" fillId="0" borderId="0" xfId="0" applyFont="1" applyAlignment="1">
      <alignment horizontal="left"/>
    </xf>
    <xf numFmtId="0" fontId="20" fillId="0" borderId="0" xfId="0" applyFont="1"/>
    <xf numFmtId="0" fontId="2" fillId="0" borderId="0" xfId="0" applyFont="1" applyFill="1" applyAlignment="1">
      <alignment horizontal="left"/>
    </xf>
    <xf numFmtId="0" fontId="0" fillId="0" borderId="0" xfId="0" applyFont="1" applyFill="1" applyAlignment="1">
      <alignment horizontal="left"/>
    </xf>
    <xf numFmtId="0" fontId="21" fillId="0" borderId="0" xfId="0" applyFont="1"/>
    <xf numFmtId="0" fontId="23" fillId="0" borderId="0" xfId="0" applyFont="1"/>
    <xf numFmtId="0" fontId="25" fillId="0" borderId="0" xfId="0" applyFont="1"/>
    <xf numFmtId="0" fontId="25" fillId="0" borderId="2" xfId="0" applyFont="1" applyBorder="1" applyAlignment="1">
      <alignment horizontal="left" vertical="center" wrapText="1"/>
    </xf>
    <xf numFmtId="0" fontId="0" fillId="0" borderId="4" xfId="0" applyBorder="1"/>
    <xf numFmtId="0" fontId="25" fillId="0" borderId="4" xfId="0" applyFont="1" applyBorder="1" applyAlignment="1">
      <alignment horizontal="left" vertical="center" wrapText="1"/>
    </xf>
    <xf numFmtId="0" fontId="25" fillId="0" borderId="1" xfId="0" applyFont="1" applyBorder="1" applyAlignment="1">
      <alignment horizontal="right" vertical="center" wrapText="1"/>
    </xf>
    <xf numFmtId="0" fontId="25" fillId="0" borderId="2" xfId="0" applyFont="1" applyBorder="1" applyAlignment="1">
      <alignment horizontal="right" vertical="center" wrapText="1"/>
    </xf>
    <xf numFmtId="0" fontId="20" fillId="0" borderId="2" xfId="0" applyFont="1" applyBorder="1" applyAlignment="1">
      <alignment horizontal="left" vertical="center" wrapText="1"/>
    </xf>
    <xf numFmtId="0" fontId="25" fillId="0" borderId="3" xfId="0" applyFont="1" applyBorder="1" applyAlignment="1">
      <alignment horizontal="left" vertical="center" wrapText="1"/>
    </xf>
    <xf numFmtId="0" fontId="25" fillId="0" borderId="4" xfId="0" applyFont="1" applyBorder="1" applyAlignment="1">
      <alignment horizontal="right" vertical="center" wrapText="1"/>
    </xf>
    <xf numFmtId="0" fontId="20" fillId="0" borderId="4" xfId="0" applyFont="1" applyBorder="1" applyAlignment="1">
      <alignment horizontal="left" vertical="center" wrapText="1"/>
    </xf>
    <xf numFmtId="0" fontId="25" fillId="0" borderId="6" xfId="0" applyFont="1" applyBorder="1" applyAlignment="1">
      <alignment horizontal="right" vertical="center" wrapText="1"/>
    </xf>
    <xf numFmtId="0" fontId="24" fillId="0" borderId="0" xfId="0" applyFont="1"/>
    <xf numFmtId="0" fontId="25" fillId="0" borderId="1" xfId="0" applyFont="1" applyBorder="1" applyAlignment="1">
      <alignment horizontal="left" vertical="center" wrapText="1"/>
    </xf>
    <xf numFmtId="0" fontId="26" fillId="0" borderId="3" xfId="0" applyFont="1" applyBorder="1" applyAlignment="1">
      <alignment horizontal="left" vertical="center" wrapText="1"/>
    </xf>
    <xf numFmtId="0" fontId="22" fillId="0" borderId="4" xfId="0" applyFont="1" applyBorder="1" applyAlignment="1">
      <alignment horizontal="left" vertical="center" wrapText="1"/>
    </xf>
    <xf numFmtId="0" fontId="26" fillId="0" borderId="0" xfId="0" applyFont="1" applyAlignment="1">
      <alignment vertical="center" wrapText="1"/>
    </xf>
    <xf numFmtId="0" fontId="25" fillId="0" borderId="4" xfId="0" applyFont="1" applyBorder="1" applyAlignment="1">
      <alignment horizontal="center" vertical="center" wrapText="1"/>
    </xf>
    <xf numFmtId="0" fontId="25" fillId="0" borderId="0" xfId="0" applyFont="1" applyBorder="1" applyAlignment="1">
      <alignment horizontal="right" vertical="center" wrapText="1"/>
    </xf>
    <xf numFmtId="0" fontId="0" fillId="0" borderId="0" xfId="0" applyFont="1" applyAlignment="1">
      <alignment horizontal="center"/>
    </xf>
    <xf numFmtId="0" fontId="27" fillId="0" borderId="2" xfId="0" applyFont="1" applyBorder="1" applyAlignment="1">
      <alignment horizontal="left" vertical="center" wrapText="1"/>
    </xf>
    <xf numFmtId="0" fontId="28" fillId="0" borderId="4" xfId="0" applyFont="1" applyBorder="1" applyAlignment="1">
      <alignment horizontal="left" vertical="center" wrapText="1"/>
    </xf>
    <xf numFmtId="0" fontId="20" fillId="0" borderId="3" xfId="0" applyFont="1" applyBorder="1" applyAlignment="1">
      <alignment horizontal="left" vertical="center" wrapText="1"/>
    </xf>
    <xf numFmtId="0" fontId="25" fillId="0" borderId="3" xfId="0" applyFont="1" applyBorder="1" applyAlignment="1">
      <alignment horizontal="center" vertical="center" wrapText="1"/>
    </xf>
    <xf numFmtId="0" fontId="25" fillId="0" borderId="4" xfId="0" applyFont="1" applyBorder="1" applyAlignment="1">
      <alignment horizontal="left" vertical="center" wrapText="1" indent="2"/>
    </xf>
    <xf numFmtId="0" fontId="25" fillId="0" borderId="4" xfId="0" applyFont="1" applyBorder="1" applyAlignment="1">
      <alignment horizontal="left" vertical="center" wrapText="1" indent="1"/>
    </xf>
    <xf numFmtId="0" fontId="0" fillId="0" borderId="0" xfId="0" applyFont="1"/>
    <xf numFmtId="0" fontId="28" fillId="0" borderId="3" xfId="0" applyFont="1" applyBorder="1" applyAlignment="1">
      <alignment horizontal="left" vertical="center" wrapText="1"/>
    </xf>
    <xf numFmtId="0" fontId="30" fillId="0" borderId="3" xfId="0" applyFont="1" applyBorder="1" applyAlignment="1">
      <alignment horizontal="right" vertical="center" wrapText="1"/>
    </xf>
    <xf numFmtId="0" fontId="30" fillId="0" borderId="4" xfId="0" applyFont="1" applyBorder="1" applyAlignment="1">
      <alignment horizontal="right" vertical="center" wrapText="1"/>
    </xf>
    <xf numFmtId="0" fontId="30" fillId="0" borderId="4" xfId="0" applyFont="1" applyBorder="1" applyAlignment="1">
      <alignment horizontal="center" vertical="center" wrapText="1"/>
    </xf>
    <xf numFmtId="0" fontId="30" fillId="0" borderId="3" xfId="0" applyFont="1" applyBorder="1" applyAlignment="1">
      <alignment horizontal="left" vertical="center" wrapText="1"/>
    </xf>
    <xf numFmtId="0" fontId="30" fillId="0" borderId="4" xfId="0" applyFont="1" applyBorder="1" applyAlignment="1">
      <alignment horizontal="left" vertical="center" wrapText="1"/>
    </xf>
    <xf numFmtId="0" fontId="30" fillId="0" borderId="0" xfId="0" applyFont="1"/>
    <xf numFmtId="0" fontId="30" fillId="0" borderId="1" xfId="0" applyFont="1" applyBorder="1" applyAlignment="1">
      <alignment horizontal="left" vertical="center" wrapText="1"/>
    </xf>
    <xf numFmtId="0" fontId="30" fillId="0" borderId="2" xfId="0" applyFont="1" applyBorder="1" applyAlignment="1">
      <alignment horizontal="right" vertical="center" wrapText="1"/>
    </xf>
    <xf numFmtId="0" fontId="30" fillId="0" borderId="2" xfId="0" applyFont="1" applyBorder="1" applyAlignment="1">
      <alignment horizontal="center" vertical="center" wrapText="1"/>
    </xf>
    <xf numFmtId="0" fontId="30" fillId="0" borderId="2" xfId="0" applyFont="1" applyBorder="1" applyAlignment="1">
      <alignment horizontal="left" vertical="center" wrapText="1"/>
    </xf>
    <xf numFmtId="0" fontId="28" fillId="0" borderId="16" xfId="0" applyFont="1" applyBorder="1" applyAlignment="1">
      <alignment horizontal="left" vertical="center" wrapText="1"/>
    </xf>
    <xf numFmtId="0" fontId="28" fillId="0" borderId="12" xfId="0" applyFont="1" applyBorder="1" applyAlignment="1">
      <alignment horizontal="left" vertical="center" wrapText="1"/>
    </xf>
    <xf numFmtId="0" fontId="34" fillId="0" borderId="0" xfId="0" applyFont="1"/>
    <xf numFmtId="0" fontId="35" fillId="0" borderId="0" xfId="0" applyFont="1"/>
    <xf numFmtId="0" fontId="38" fillId="0" borderId="0" xfId="0" applyFont="1"/>
    <xf numFmtId="0" fontId="39" fillId="0" borderId="0" xfId="0" applyFont="1"/>
    <xf numFmtId="0" fontId="40" fillId="0" borderId="0" xfId="0" applyFont="1"/>
    <xf numFmtId="0" fontId="41" fillId="0" borderId="0" xfId="0" applyFont="1"/>
    <xf numFmtId="0" fontId="0" fillId="2" borderId="0" xfId="0" applyFill="1"/>
    <xf numFmtId="0" fontId="1" fillId="2" borderId="0" xfId="0" applyFont="1" applyFill="1" applyAlignment="1">
      <alignment horizontal="center"/>
    </xf>
    <xf numFmtId="2" fontId="0" fillId="2" borderId="0" xfId="0" applyNumberFormat="1" applyFill="1" applyAlignment="1">
      <alignment horizontal="center"/>
    </xf>
    <xf numFmtId="0" fontId="1" fillId="0" borderId="0" xfId="0" applyFont="1" applyAlignment="1">
      <alignment horizontal="center"/>
    </xf>
    <xf numFmtId="0" fontId="1" fillId="0" borderId="0" xfId="0" applyFont="1" applyAlignment="1">
      <alignment horizontal="center"/>
    </xf>
    <xf numFmtId="0" fontId="0" fillId="3" borderId="0" xfId="0" applyFill="1"/>
    <xf numFmtId="0" fontId="0" fillId="3" borderId="0" xfId="0" applyFill="1" applyAlignment="1">
      <alignment horizontal="center"/>
    </xf>
    <xf numFmtId="0" fontId="25" fillId="0" borderId="0" xfId="0" applyFont="1" applyFill="1" applyBorder="1" applyAlignment="1">
      <alignment horizontal="right" vertical="center" wrapText="1"/>
    </xf>
    <xf numFmtId="0" fontId="1" fillId="0" borderId="0" xfId="0" applyFont="1" applyFill="1" applyAlignment="1">
      <alignment horizontal="center"/>
    </xf>
    <xf numFmtId="0" fontId="0" fillId="0" borderId="0" xfId="0" applyFill="1"/>
    <xf numFmtId="0" fontId="0" fillId="0" borderId="17" xfId="0" applyBorder="1"/>
    <xf numFmtId="166" fontId="0" fillId="0" borderId="0" xfId="0" applyNumberFormat="1"/>
    <xf numFmtId="0" fontId="0" fillId="4" borderId="0" xfId="0" applyFill="1" applyAlignment="1">
      <alignment horizontal="center"/>
    </xf>
    <xf numFmtId="2" fontId="0" fillId="4" borderId="0" xfId="0" applyNumberFormat="1" applyFill="1" applyAlignment="1">
      <alignment horizontal="center"/>
    </xf>
    <xf numFmtId="0" fontId="0" fillId="4" borderId="0" xfId="0" applyFill="1"/>
    <xf numFmtId="2" fontId="0" fillId="5" borderId="0" xfId="0" applyNumberFormat="1" applyFill="1" applyAlignment="1">
      <alignment horizontal="center"/>
    </xf>
    <xf numFmtId="0" fontId="1" fillId="0" borderId="0" xfId="0" applyFont="1" applyAlignment="1">
      <alignment horizontal="center"/>
    </xf>
    <xf numFmtId="0" fontId="1" fillId="0" borderId="0" xfId="0" applyFont="1" applyFill="1" applyAlignment="1">
      <alignment horizontal="center"/>
    </xf>
    <xf numFmtId="0" fontId="20" fillId="0" borderId="7" xfId="0" applyFont="1" applyBorder="1" applyAlignment="1">
      <alignment horizontal="center" vertical="center" wrapText="1"/>
    </xf>
    <xf numFmtId="0" fontId="20" fillId="0" borderId="9" xfId="0" applyFont="1" applyBorder="1" applyAlignment="1">
      <alignment horizontal="center" vertical="center" wrapText="1"/>
    </xf>
    <xf numFmtId="0" fontId="20" fillId="0" borderId="2" xfId="0" applyFont="1" applyBorder="1" applyAlignment="1">
      <alignment horizontal="center" vertical="center" wrapText="1"/>
    </xf>
    <xf numFmtId="0" fontId="25" fillId="0" borderId="7" xfId="0" applyFont="1" applyBorder="1" applyAlignment="1">
      <alignment horizontal="center" vertical="center" wrapText="1"/>
    </xf>
    <xf numFmtId="0" fontId="25" fillId="0" borderId="9" xfId="0" applyFont="1" applyBorder="1" applyAlignment="1">
      <alignment horizontal="center" vertical="center" wrapText="1"/>
    </xf>
    <xf numFmtId="0" fontId="25" fillId="0" borderId="2" xfId="0" applyFont="1" applyBorder="1" applyAlignment="1">
      <alignment horizontal="center" vertical="center" wrapText="1"/>
    </xf>
    <xf numFmtId="0" fontId="25" fillId="0" borderId="7" xfId="0" applyFont="1" applyBorder="1" applyAlignment="1">
      <alignment horizontal="left" vertical="center" wrapText="1"/>
    </xf>
    <xf numFmtId="0" fontId="25" fillId="0" borderId="2" xfId="0" applyFont="1" applyBorder="1" applyAlignment="1">
      <alignment horizontal="left" vertical="center" wrapText="1"/>
    </xf>
    <xf numFmtId="0" fontId="25" fillId="0" borderId="9" xfId="0" applyFont="1" applyBorder="1" applyAlignment="1">
      <alignment horizontal="left" vertical="center" wrapText="1"/>
    </xf>
    <xf numFmtId="0" fontId="26" fillId="0" borderId="10" xfId="0" applyFont="1" applyBorder="1" applyAlignment="1">
      <alignment vertical="center" wrapText="1"/>
    </xf>
    <xf numFmtId="0" fontId="26" fillId="0" borderId="0" xfId="0" applyFont="1" applyAlignment="1">
      <alignment vertical="center" wrapText="1"/>
    </xf>
    <xf numFmtId="0" fontId="25" fillId="0" borderId="11" xfId="0" applyFont="1" applyBorder="1" applyAlignment="1">
      <alignment horizontal="center" vertical="center" wrapText="1"/>
    </xf>
    <xf numFmtId="0" fontId="25" fillId="0" borderId="0" xfId="0" applyFont="1" applyBorder="1" applyAlignment="1">
      <alignment horizontal="center" vertical="center" wrapText="1"/>
    </xf>
    <xf numFmtId="0" fontId="25" fillId="0" borderId="12" xfId="0" applyFont="1" applyBorder="1" applyAlignment="1">
      <alignment horizontal="center" vertical="center" wrapText="1"/>
    </xf>
    <xf numFmtId="0" fontId="25" fillId="0" borderId="13" xfId="0" applyFont="1" applyBorder="1" applyAlignment="1">
      <alignment horizontal="center" vertical="center" wrapText="1"/>
    </xf>
    <xf numFmtId="0" fontId="25" fillId="0" borderId="14" xfId="0" applyFont="1" applyBorder="1" applyAlignment="1">
      <alignment horizontal="center" vertical="center" wrapText="1"/>
    </xf>
    <xf numFmtId="0" fontId="25" fillId="0" borderId="15" xfId="0" applyFont="1" applyBorder="1" applyAlignment="1">
      <alignment horizontal="center" vertical="center" wrapText="1"/>
    </xf>
    <xf numFmtId="0" fontId="25" fillId="0" borderId="8" xfId="0" applyFont="1" applyBorder="1" applyAlignment="1">
      <alignment horizontal="center" vertical="center" wrapText="1"/>
    </xf>
    <xf numFmtId="0" fontId="25" fillId="0" borderId="5" xfId="0" applyFont="1" applyBorder="1" applyAlignment="1">
      <alignment horizontal="center" vertical="center" wrapText="1"/>
    </xf>
    <xf numFmtId="0" fontId="25" fillId="0" borderId="4" xfId="0" applyFont="1" applyBorder="1" applyAlignment="1">
      <alignment horizontal="center" vertical="center" wrapText="1"/>
    </xf>
    <xf numFmtId="0" fontId="26" fillId="0" borderId="7" xfId="0" applyFont="1" applyBorder="1" applyAlignment="1">
      <alignment horizontal="left" vertical="center" wrapText="1"/>
    </xf>
    <xf numFmtId="0" fontId="26" fillId="0" borderId="9" xfId="0" applyFont="1" applyBorder="1" applyAlignment="1">
      <alignment horizontal="left" vertical="center" wrapText="1"/>
    </xf>
    <xf numFmtId="0" fontId="26" fillId="0" borderId="2" xfId="0" applyFont="1" applyBorder="1" applyAlignment="1">
      <alignment horizontal="left" vertical="center" wrapText="1"/>
    </xf>
    <xf numFmtId="0" fontId="26" fillId="0" borderId="8" xfId="0" applyFont="1" applyBorder="1" applyAlignment="1">
      <alignment horizontal="left" vertical="center" wrapText="1"/>
    </xf>
    <xf numFmtId="0" fontId="26" fillId="0" borderId="5" xfId="0" applyFont="1" applyBorder="1" applyAlignment="1">
      <alignment horizontal="left" vertical="center" wrapText="1"/>
    </xf>
    <xf numFmtId="0" fontId="26" fillId="0" borderId="4" xfId="0" applyFont="1" applyBorder="1" applyAlignment="1">
      <alignment horizontal="left" vertical="center" wrapText="1"/>
    </xf>
    <xf numFmtId="0" fontId="26" fillId="0" borderId="8" xfId="0" applyFont="1" applyBorder="1" applyAlignment="1">
      <alignment vertical="center" wrapText="1"/>
    </xf>
    <xf numFmtId="0" fontId="26" fillId="0" borderId="5" xfId="0" applyFont="1" applyBorder="1" applyAlignment="1">
      <alignment vertical="center" wrapText="1"/>
    </xf>
    <xf numFmtId="0" fontId="25" fillId="0" borderId="8" xfId="0" applyFont="1" applyBorder="1" applyAlignment="1">
      <alignment horizontal="left" vertical="center" wrapText="1"/>
    </xf>
    <xf numFmtId="0" fontId="25" fillId="0" borderId="5" xfId="0" applyFont="1" applyBorder="1" applyAlignment="1">
      <alignment horizontal="left" vertical="center" wrapText="1"/>
    </xf>
    <xf numFmtId="0" fontId="25" fillId="0" borderId="4" xfId="0" applyFont="1" applyBorder="1" applyAlignment="1">
      <alignment horizontal="left" vertical="center" wrapText="1"/>
    </xf>
    <xf numFmtId="0" fontId="20" fillId="0" borderId="7" xfId="0" applyFont="1" applyBorder="1" applyAlignment="1">
      <alignment horizontal="left" vertical="center" wrapText="1"/>
    </xf>
    <xf numFmtId="0" fontId="20" fillId="0" borderId="2" xfId="0" applyFont="1" applyBorder="1" applyAlignment="1">
      <alignment horizontal="left" vertical="center" wrapText="1"/>
    </xf>
    <xf numFmtId="0" fontId="25" fillId="0" borderId="13" xfId="0" applyFont="1" applyBorder="1" applyAlignment="1">
      <alignment horizontal="left" vertical="center" wrapText="1"/>
    </xf>
    <xf numFmtId="0" fontId="25" fillId="0" borderId="15" xfId="0" applyFont="1" applyBorder="1" applyAlignment="1">
      <alignment horizontal="left" vertical="center" wrapText="1"/>
    </xf>
    <xf numFmtId="0" fontId="25" fillId="0" borderId="14" xfId="0" applyFont="1" applyBorder="1" applyAlignment="1">
      <alignment horizontal="left" vertical="center" wrapText="1"/>
    </xf>
    <xf numFmtId="0" fontId="20" fillId="0" borderId="9" xfId="0" applyFont="1" applyBorder="1" applyAlignment="1">
      <alignment horizontal="left" vertical="center" wrapText="1"/>
    </xf>
    <xf numFmtId="0" fontId="27" fillId="0" borderId="7" xfId="0" applyFont="1" applyBorder="1" applyAlignment="1">
      <alignment horizontal="left" vertical="center" wrapText="1"/>
    </xf>
    <xf numFmtId="0" fontId="27" fillId="0" borderId="9" xfId="0" applyFont="1" applyBorder="1" applyAlignment="1">
      <alignment horizontal="left" vertical="center" wrapText="1"/>
    </xf>
    <xf numFmtId="0" fontId="27" fillId="0" borderId="2" xfId="0" applyFont="1" applyBorder="1" applyAlignment="1">
      <alignment horizontal="left" vertical="center" wrapText="1"/>
    </xf>
    <xf numFmtId="0" fontId="30" fillId="0" borderId="7" xfId="0" applyFont="1" applyBorder="1" applyAlignment="1">
      <alignment horizontal="left" vertical="center" wrapText="1"/>
    </xf>
    <xf numFmtId="0" fontId="30" fillId="0" borderId="9" xfId="0" applyFont="1" applyBorder="1" applyAlignment="1">
      <alignment horizontal="left" vertical="center" wrapText="1"/>
    </xf>
    <xf numFmtId="0" fontId="30" fillId="0" borderId="2" xfId="0" applyFont="1" applyBorder="1" applyAlignment="1">
      <alignment horizontal="left" vertical="center" wrapText="1"/>
    </xf>
    <xf numFmtId="0" fontId="28" fillId="0" borderId="8" xfId="0" applyFont="1" applyBorder="1" applyAlignment="1">
      <alignment horizontal="left" vertical="center" wrapText="1"/>
    </xf>
    <xf numFmtId="0" fontId="28" fillId="0" borderId="5" xfId="0" applyFont="1" applyBorder="1" applyAlignment="1">
      <alignment horizontal="left" vertical="center" wrapText="1"/>
    </xf>
    <xf numFmtId="0" fontId="28" fillId="0" borderId="4" xfId="0" applyFont="1" applyBorder="1" applyAlignment="1">
      <alignment horizontal="left" vertical="center" wrapText="1"/>
    </xf>
    <xf numFmtId="0" fontId="29" fillId="0" borderId="7" xfId="0" applyFont="1" applyBorder="1" applyAlignment="1">
      <alignment horizontal="left" vertical="center" wrapText="1"/>
    </xf>
    <xf numFmtId="0" fontId="29" fillId="0" borderId="9" xfId="0" applyFont="1" applyBorder="1" applyAlignment="1">
      <alignment horizontal="left" vertical="center" wrapText="1"/>
    </xf>
    <xf numFmtId="0" fontId="29" fillId="0" borderId="2" xfId="0" applyFont="1" applyBorder="1" applyAlignment="1">
      <alignment horizontal="left" vertical="center" wrapText="1"/>
    </xf>
  </cellXfs>
  <cellStyles count="2">
    <cellStyle name="Hyperlink" xfId="1" builtinId="8"/>
    <cellStyle name="Normal" xfId="0" builtinId="0"/>
  </cellStyles>
  <dxfs count="4">
    <dxf>
      <numFmt numFmtId="166" formatCode="0.000"/>
    </dxf>
    <dxf>
      <numFmt numFmtId="166" formatCode="0.000"/>
    </dxf>
    <dxf>
      <numFmt numFmtId="166" formatCode="0.000"/>
    </dxf>
    <dxf>
      <border diagonalUp="0" diagonalDown="0">
        <left/>
        <right style="thin">
          <color indexed="64"/>
        </right>
        <top/>
        <bottom/>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E9AF781-373A-E341-A4D9-076A4A23DCE7}" name="Table1" displayName="Table1" ref="A1:D12" totalsRowShown="0">
  <autoFilter ref="A1:D12" xr:uid="{AA1E5A9E-455B-324F-AD60-EF84378C163F}"/>
  <tableColumns count="4">
    <tableColumn id="1" xr3:uid="{6587C144-0B67-8F46-853A-D53B850E9FC5}" name="proxy" dataDxfId="3"/>
    <tableColumn id="2" xr3:uid="{8F1DDAE1-2BF3-604B-964B-D0AA0C9C9E06}" name="summer" dataDxfId="2"/>
    <tableColumn id="3" xr3:uid="{821F39EA-4E00-3D4B-8BB9-A1D651C945FD}" name="winter" dataDxfId="1"/>
    <tableColumn id="4" xr3:uid="{06880B16-DD81-B347-958D-C306B47F5362}" name="annual" dataDxfId="0"/>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26" Type="http://schemas.openxmlformats.org/officeDocument/2006/relationships/hyperlink" Target="http://lipdverse.org/globalHolocene/0_37_1/Sokli.Shala.2017.html" TargetMode="External"/><Relationship Id="rId21" Type="http://schemas.openxmlformats.org/officeDocument/2006/relationships/hyperlink" Target="http://lipdverse.org/globalHolocene/0_37_1/vuoskkujavri.Bigler.2002.html" TargetMode="External"/><Relationship Id="rId42" Type="http://schemas.openxmlformats.org/officeDocument/2006/relationships/hyperlink" Target="http://lipdverse.org/globalHolocene/0_37_1/spaime.Hammarlund.2004.html" TargetMode="External"/><Relationship Id="rId47" Type="http://schemas.openxmlformats.org/officeDocument/2006/relationships/hyperlink" Target="http://lipdverse.org/globalHolocene/0_37_1/brurskardstjorni.Velle.2005.html" TargetMode="External"/><Relationship Id="rId63" Type="http://schemas.openxmlformats.org/officeDocument/2006/relationships/hyperlink" Target="http://lipdverse.org/globalHolocene/0_37_1/LochantSuidhe.Edwards.2007.html" TargetMode="External"/><Relationship Id="rId68" Type="http://schemas.openxmlformats.org/officeDocument/2006/relationships/hyperlink" Target="http://lipdverse.org/globalHolocene/0_37_1/RedmountainLake.Chase.2008.html" TargetMode="External"/><Relationship Id="rId84" Type="http://schemas.openxmlformats.org/officeDocument/2006/relationships/hyperlink" Target="http://lipdverse.org/globalHolocene/0_37_1/SchwarzseeobSoelden.Ilyashuk.2011.html" TargetMode="External"/><Relationship Id="rId89" Type="http://schemas.openxmlformats.org/officeDocument/2006/relationships/hyperlink" Target="http://lipdverse.org/globalHolocene/0_37_1/TauldintreBrazi.Toth.2015.html" TargetMode="External"/><Relationship Id="rId16" Type="http://schemas.openxmlformats.org/officeDocument/2006/relationships/hyperlink" Target="http://lipdverse.org/globalHolocene/0_37_1/tsuolbmajavri.Korhola.2009.html" TargetMode="External"/><Relationship Id="rId11" Type="http://schemas.openxmlformats.org/officeDocument/2006/relationships/hyperlink" Target="http://lipdverse.org/globalHolocene/0_37_1/Varddoaijavri.Luoto.2014.html" TargetMode="External"/><Relationship Id="rId32" Type="http://schemas.openxmlformats.org/officeDocument/2006/relationships/hyperlink" Target="http://lipdverse.org/globalHolocene/0_37_1/LakeBerkut.Ilyashuk.2005.html" TargetMode="External"/><Relationship Id="rId37" Type="http://schemas.openxmlformats.org/officeDocument/2006/relationships/hyperlink" Target="http://lipdverse.org/globalHolocene/0_32_1/Vatnamyri.Caseldine.2006.html" TargetMode="External"/><Relationship Id="rId53" Type="http://schemas.openxmlformats.org/officeDocument/2006/relationships/hyperlink" Target="http://lipdverse.org/globalHolocene/0_37_1/Gilltjarnen.Antonsson.2006.html" TargetMode="External"/><Relationship Id="rId58" Type="http://schemas.openxmlformats.org/officeDocument/2006/relationships/hyperlink" Target="http://lipdverse.org/globalHolocene/0_37_1/k2.Fallu.2005.html" TargetMode="External"/><Relationship Id="rId74" Type="http://schemas.openxmlformats.org/officeDocument/2006/relationships/hyperlink" Target="http://lipdverse.org/globalHolocene/0_37_1/3MPond.Pellatt.2000.html" TargetMode="External"/><Relationship Id="rId79" Type="http://schemas.openxmlformats.org/officeDocument/2006/relationships/hyperlink" Target="http://lipdverse.org/globalHolocene/0_37_1/Hypkana.Hajkova.2016.html" TargetMode="External"/><Relationship Id="rId102" Type="http://schemas.openxmlformats.org/officeDocument/2006/relationships/hyperlink" Target="http://lipdverse.org/globalHolocene/0_37_1/CarletonLake(informalname).Upiter.2014.html" TargetMode="External"/><Relationship Id="rId5" Type="http://schemas.openxmlformats.org/officeDocument/2006/relationships/hyperlink" Target="http://lipdverse.org/globalHolocene/0_37_1/NikolayLake.Andreev.2004.html" TargetMode="External"/><Relationship Id="rId90" Type="http://schemas.openxmlformats.org/officeDocument/2006/relationships/hyperlink" Target="http://lipdverse.org/globalHolocene/0_37_1/Gemini.Samartin.2017.html" TargetMode="External"/><Relationship Id="rId95" Type="http://schemas.openxmlformats.org/officeDocument/2006/relationships/hyperlink" Target="http://lipdverse.org/globalHolocene/0_37_1/HeihaiLake.Chang.2017.html" TargetMode="External"/><Relationship Id="rId22" Type="http://schemas.openxmlformats.org/officeDocument/2006/relationships/hyperlink" Target="http://lipdverse.org/globalHolocene/0_37_1/LakeLyadhej-To.Andreev.2005.html" TargetMode="External"/><Relationship Id="rId27" Type="http://schemas.openxmlformats.org/officeDocument/2006/relationships/hyperlink" Target="http://lipdverse.org/globalHolocene/0_37_1/Seukokjaure.Rosen.2003.html" TargetMode="External"/><Relationship Id="rId43" Type="http://schemas.openxmlformats.org/officeDocument/2006/relationships/hyperlink" Target="http://lipdverse.org/globalHolocene/0_37_1/Topptjonna.Paus.2011.html" TargetMode="External"/><Relationship Id="rId48" Type="http://schemas.openxmlformats.org/officeDocument/2006/relationships/hyperlink" Target="http://lipdverse.org/globalHolocene/0_37_1/MooseLake.Clegg.2010.html" TargetMode="External"/><Relationship Id="rId64" Type="http://schemas.openxmlformats.org/officeDocument/2006/relationships/hyperlink" Target="http://lipdverse.org/globalHolocene/0_37_1/Olive-backedLake.Self.2015.html" TargetMode="External"/><Relationship Id="rId69" Type="http://schemas.openxmlformats.org/officeDocument/2006/relationships/hyperlink" Target="http://lipdverse.org/globalHolocene/0_37_1/ThunderLake.Chase.2008.html" TargetMode="External"/><Relationship Id="rId80" Type="http://schemas.openxmlformats.org/officeDocument/2006/relationships/hyperlink" Target="http://lipdverse.org/globalHolocene/0_37_1/LakeStowell.Lemmen&amp;Lacourse.2018.html" TargetMode="External"/><Relationship Id="rId85" Type="http://schemas.openxmlformats.org/officeDocument/2006/relationships/hyperlink" Target="http://lipdverse.org/globalHolocene/0_37_1/Hinterburgsee.Heiri.2015.html" TargetMode="External"/><Relationship Id="rId12" Type="http://schemas.openxmlformats.org/officeDocument/2006/relationships/hyperlink" Target="http://lipdverse.org/globalHolocene/0_37_1/north.Axford.2013.html" TargetMode="External"/><Relationship Id="rId17" Type="http://schemas.openxmlformats.org/officeDocument/2006/relationships/hyperlink" Target="http://lipdverse.org/globalHolocene/0_37_1/HangingLake.Kurek.2009.html" TargetMode="External"/><Relationship Id="rId25" Type="http://schemas.openxmlformats.org/officeDocument/2006/relationships/hyperlink" Target="http://lipdverse.org/globalHolocene/0_37_1/AlanenLaanijarvi.Heinrichs.2005.html" TargetMode="External"/><Relationship Id="rId33" Type="http://schemas.openxmlformats.org/officeDocument/2006/relationships/hyperlink" Target="http://lipdverse.org/globalHolocene/0_37_1/Vuoksjavratje.Berntsson.2014.html" TargetMode="External"/><Relationship Id="rId38" Type="http://schemas.openxmlformats.org/officeDocument/2006/relationships/hyperlink" Target="http://lipdverse.org/globalHolocene/0_37_1/Elfstadalsvatn.Langdon.2008.html" TargetMode="External"/><Relationship Id="rId46" Type="http://schemas.openxmlformats.org/officeDocument/2006/relationships/hyperlink" Target="http://lipdverse.org/globalHolocene/0_37_1/hudson.Clegg.2011.html" TargetMode="External"/><Relationship Id="rId59" Type="http://schemas.openxmlformats.org/officeDocument/2006/relationships/hyperlink" Target="http://lipdverse.org/globalHolocene/0_37_1/Lochnagar.Dalton.2005.html" TargetMode="External"/><Relationship Id="rId67" Type="http://schemas.openxmlformats.org/officeDocument/2006/relationships/hyperlink" Target="http://lipdverse.org/globalHolocene/0_37_1/BiglandTarn.Barber.2013.html" TargetMode="External"/><Relationship Id="rId103" Type="http://schemas.openxmlformats.org/officeDocument/2006/relationships/hyperlink" Target="http://lipdverse.org/globalHolocene/0_37_1/LakeStowell.Lemmen&amp;Lacourse.2018.html" TargetMode="External"/><Relationship Id="rId20" Type="http://schemas.openxmlformats.org/officeDocument/2006/relationships/hyperlink" Target="http://lipdverse.org/globalHolocene/0_37_1/VuolepNjakajaure.Heinrichs.2006.html" TargetMode="External"/><Relationship Id="rId41" Type="http://schemas.openxmlformats.org/officeDocument/2006/relationships/hyperlink" Target="http://lipdverse.org/globalHolocene/0_37_1/quartz.Wooller.2012.html" TargetMode="External"/><Relationship Id="rId54" Type="http://schemas.openxmlformats.org/officeDocument/2006/relationships/hyperlink" Target="http://lipdverse.org/globalHolocene/0_37_1/Holebudalen.Seppa.2009.html" TargetMode="External"/><Relationship Id="rId62" Type="http://schemas.openxmlformats.org/officeDocument/2006/relationships/hyperlink" Target="http://lipdverse.org/globalHolocene/0_37_1/Two-YourtsLake.Nazarova.2013.html" TargetMode="External"/><Relationship Id="rId70" Type="http://schemas.openxmlformats.org/officeDocument/2006/relationships/hyperlink" Target="http://lipdverse.org/globalHolocene/0_37_1/ESM-1.Mackay.2012.html" TargetMode="External"/><Relationship Id="rId75" Type="http://schemas.openxmlformats.org/officeDocument/2006/relationships/hyperlink" Target="http://lipdverse.org/globalHolocene/0_37_1/Windy.Chase.2008.html" TargetMode="External"/><Relationship Id="rId83" Type="http://schemas.openxmlformats.org/officeDocument/2006/relationships/hyperlink" Target="http://lipdverse.org/globalHolocene/0_37_1/Egelsee.Larocque.2010.html" TargetMode="External"/><Relationship Id="rId88" Type="http://schemas.openxmlformats.org/officeDocument/2006/relationships/hyperlink" Target="http://lipdverse.org/globalHolocene/0_37_1/Stazersee.Heiri.2015.html" TargetMode="External"/><Relationship Id="rId91" Type="http://schemas.openxmlformats.org/officeDocument/2006/relationships/hyperlink" Target="http://lipdverse.org/globalHolocene/0_37_1/LagoVerdarolo.Samartin.2011.html" TargetMode="External"/><Relationship Id="rId96" Type="http://schemas.openxmlformats.org/officeDocument/2006/relationships/hyperlink" Target="http://lipdverse.org/globalHolocene/0_37_1/TiancaiLake.Zhang.2017.html" TargetMode="External"/><Relationship Id="rId1" Type="http://schemas.openxmlformats.org/officeDocument/2006/relationships/hyperlink" Target="http://lipdverse.org/globalHolocene/0_37_1/Svartvatnet.Luoto.2018.html" TargetMode="External"/><Relationship Id="rId6" Type="http://schemas.openxmlformats.org/officeDocument/2006/relationships/hyperlink" Target="http://lipdverse.org/globalHolocene/0_37_1/Khatanga-12Lake.Syrykh.2017.html" TargetMode="External"/><Relationship Id="rId15" Type="http://schemas.openxmlformats.org/officeDocument/2006/relationships/hyperlink" Target="http://lipdverse.org/globalHolocene/0_37_1/Bjornfjell.Brooks.2006.html" TargetMode="External"/><Relationship Id="rId23" Type="http://schemas.openxmlformats.org/officeDocument/2006/relationships/hyperlink" Target="http://lipdverse.org/globalHolocene/0_37_1/PTHE.Self.2015.html" TargetMode="External"/><Relationship Id="rId28" Type="http://schemas.openxmlformats.org/officeDocument/2006/relationships/hyperlink" Target="http://lipdverse.org/globalHolocene/0_37_1/LakeKupal_noe.Ilyashuk.2013.html" TargetMode="External"/><Relationship Id="rId36" Type="http://schemas.openxmlformats.org/officeDocument/2006/relationships/hyperlink" Target="http://lipdverse.org/globalHolocene/0_37_1/Vatnamyri.Holmes.2011.html" TargetMode="External"/><Relationship Id="rId49" Type="http://schemas.openxmlformats.org/officeDocument/2006/relationships/hyperlink" Target="http://lipdverse.org/globalHolocene/0_37_1/rainbow.Clegg.2011.html" TargetMode="External"/><Relationship Id="rId57" Type="http://schemas.openxmlformats.org/officeDocument/2006/relationships/hyperlink" Target="http://lipdverse.org/globalHolocene/0_37_1/LifebuoyLake.Solivieva.2015.html" TargetMode="External"/><Relationship Id="rId10" Type="http://schemas.openxmlformats.org/officeDocument/2006/relationships/hyperlink" Target="http://lipdverse.org/globalHolocene/0_37_1/JR01.Fortin&amp;Gajewski.2017.html" TargetMode="External"/><Relationship Id="rId31" Type="http://schemas.openxmlformats.org/officeDocument/2006/relationships/hyperlink" Target="http://lipdverse.org/globalHolocene/0_37_1/LakeTK2.Porinchu.2019.html" TargetMode="External"/><Relationship Id="rId44" Type="http://schemas.openxmlformats.org/officeDocument/2006/relationships/hyperlink" Target="http://lipdverse.org/globalHolocene/0_37_1/ratasjoen.Velle.2005.html" TargetMode="External"/><Relationship Id="rId52" Type="http://schemas.openxmlformats.org/officeDocument/2006/relationships/hyperlink" Target="http://lipdverse.org/globalHolocene/0_37_1/Hirvijaervi.Luoto.2010.html" TargetMode="External"/><Relationship Id="rId60" Type="http://schemas.openxmlformats.org/officeDocument/2006/relationships/hyperlink" Target="http://lipdverse.org/globalHolocene/0_37_1/Lochnagar.Dalton.2005.html" TargetMode="External"/><Relationship Id="rId65" Type="http://schemas.openxmlformats.org/officeDocument/2006/relationships/hyperlink" Target="http://lipdverse.org/globalHolocene/0_37_1/TalkinTarn.Langdon.2004.html" TargetMode="External"/><Relationship Id="rId73" Type="http://schemas.openxmlformats.org/officeDocument/2006/relationships/hyperlink" Target="http://lipdverse.org/globalHolocene/0_37_1/LacAurelie.Bajolle.2018.html" TargetMode="External"/><Relationship Id="rId78" Type="http://schemas.openxmlformats.org/officeDocument/2006/relationships/hyperlink" Target="http://lipdverse.org/globalHolocene/0_37_1/LakeoftheWoods.Palmer.2002.html" TargetMode="External"/><Relationship Id="rId81" Type="http://schemas.openxmlformats.org/officeDocument/2006/relationships/hyperlink" Target="http://lipdverse.org/globalHolocene/0_37_1/LacduSommet.Hausmann.2011.html" TargetMode="External"/><Relationship Id="rId86" Type="http://schemas.openxmlformats.org/officeDocument/2006/relationships/hyperlink" Target="http://lipdverse.org/globalHolocene/0_37_1/Hinterburgsee.Heiri.2003.html" TargetMode="External"/><Relationship Id="rId94" Type="http://schemas.openxmlformats.org/officeDocument/2006/relationships/hyperlink" Target="http://lipdverse.org/globalHolocene/0_37_1/HiddenLake.Potito.2006.html" TargetMode="External"/><Relationship Id="rId99" Type="http://schemas.openxmlformats.org/officeDocument/2006/relationships/hyperlink" Target="http://lipdverse.org/globalHolocene/0_37_1/EagleTarn.Rees.2010.html" TargetMode="External"/><Relationship Id="rId101" Type="http://schemas.openxmlformats.org/officeDocument/2006/relationships/hyperlink" Target="http://lipdverse.org/globalHolocene/0_37_1/KR02.Fortin&amp;Gajewski.2010.html" TargetMode="External"/><Relationship Id="rId4" Type="http://schemas.openxmlformats.org/officeDocument/2006/relationships/hyperlink" Target="http://lipdverse.org/globalHolocene/0_37_1/Hjort.Schmidt.2011.html" TargetMode="External"/><Relationship Id="rId9" Type="http://schemas.openxmlformats.org/officeDocument/2006/relationships/hyperlink" Target="http://lipdverse.org/globalHolocene/0_37_1/LakeCF8.Axford.2011.html" TargetMode="External"/><Relationship Id="rId13" Type="http://schemas.openxmlformats.org/officeDocument/2006/relationships/hyperlink" Target="http://lipdverse.org/globalHolocene/0_37_1/Toskaljavri.Seppa.2002.html" TargetMode="External"/><Relationship Id="rId18" Type="http://schemas.openxmlformats.org/officeDocument/2006/relationships/hyperlink" Target="http://lipdverse.org/globalHolocene/0_37_1/lake850.Shemesh.2001.html" TargetMode="External"/><Relationship Id="rId39" Type="http://schemas.openxmlformats.org/officeDocument/2006/relationships/hyperlink" Target="http://lipdverse.org/globalHolocene/0_37_1/CaribouLake.Rolland.2008.html" TargetMode="External"/><Relationship Id="rId34" Type="http://schemas.openxmlformats.org/officeDocument/2006/relationships/hyperlink" Target="http://lipdverse.org/globalHolocene/0_37_1/ScreamingLynxLake.Clegg.2011.html" TargetMode="External"/><Relationship Id="rId50" Type="http://schemas.openxmlformats.org/officeDocument/2006/relationships/hyperlink" Target="http://lipdverse.org/globalHolocene/0_37_1/FinseStasjonsdam.Velle.2005.html" TargetMode="External"/><Relationship Id="rId55" Type="http://schemas.openxmlformats.org/officeDocument/2006/relationships/hyperlink" Target="http://lipdverse.org/globalHolocene/0_37_1/VestreOykjamytjorn.Velle.2005.html" TargetMode="External"/><Relationship Id="rId76" Type="http://schemas.openxmlformats.org/officeDocument/2006/relationships/hyperlink" Target="http://lipdverse.org/globalHolocene/0_37_1/Frozen.Rosenberg.2004.html" TargetMode="External"/><Relationship Id="rId97" Type="http://schemas.openxmlformats.org/officeDocument/2006/relationships/hyperlink" Target="http://lipdverse.org/globalHolocene/0_37_1/LakePupuke.VandenBos.2018.html" TargetMode="External"/><Relationship Id="rId7" Type="http://schemas.openxmlformats.org/officeDocument/2006/relationships/hyperlink" Target="http://lipdverse.org/globalHolocene/0_37_1/KR02.Fortin&amp;Gajewski.2010.html" TargetMode="External"/><Relationship Id="rId71" Type="http://schemas.openxmlformats.org/officeDocument/2006/relationships/hyperlink" Target="http://lipdverse.org/globalHolocene/current_version/Zabieninec.Plociennik.2011.html" TargetMode="External"/><Relationship Id="rId92" Type="http://schemas.openxmlformats.org/officeDocument/2006/relationships/hyperlink" Target="http://lipdverse.org/globalHolocene/0_37_1/BasadelaMoraLake.Tarrats.2018.html" TargetMode="External"/><Relationship Id="rId2" Type="http://schemas.openxmlformats.org/officeDocument/2006/relationships/hyperlink" Target="http://lipdverse.org/globalHolocene/0_37_1/Deltasoe.Axford.2019.html" TargetMode="External"/><Relationship Id="rId29" Type="http://schemas.openxmlformats.org/officeDocument/2006/relationships/hyperlink" Target="http://lipdverse.org/globalHolocene/0_37_1/sjuuodjijaure.Rosen.2001.html" TargetMode="External"/><Relationship Id="rId24" Type="http://schemas.openxmlformats.org/officeDocument/2006/relationships/hyperlink" Target="http://lipdverse.org/globalHolocene/0_37_1/GYXO.Self.2015.html" TargetMode="External"/><Relationship Id="rId40" Type="http://schemas.openxmlformats.org/officeDocument/2006/relationships/hyperlink" Target="http://lipdverse.org/globalHolocene/0_37_1/CarletonLake(informalname).Upiter.2014.html" TargetMode="External"/><Relationship Id="rId45" Type="http://schemas.openxmlformats.org/officeDocument/2006/relationships/hyperlink" Target="http://lipdverse.org/globalHolocene/0_37_1/Temje.Nazarova.2013.html" TargetMode="External"/><Relationship Id="rId66" Type="http://schemas.openxmlformats.org/officeDocument/2006/relationships/hyperlink" Target="http://lipdverse.org/globalHolocene/0_37_1/LoughMeenachrinna,CountyDonegal.Taylor.2018.html" TargetMode="External"/><Relationship Id="rId87" Type="http://schemas.openxmlformats.org/officeDocument/2006/relationships/hyperlink" Target="http://lipdverse.org/globalHolocene/0_37_1/Hinterburgsee.Heiri.2004.html" TargetMode="External"/><Relationship Id="rId61" Type="http://schemas.openxmlformats.org/officeDocument/2006/relationships/hyperlink" Target="http://lipdverse.org/globalHolocene/0_37_1/Sigrid.Nazarova.2017.html" TargetMode="External"/><Relationship Id="rId82" Type="http://schemas.openxmlformats.org/officeDocument/2006/relationships/hyperlink" Target="http://lipdverse.org/globalHolocene/0_37_1/TaulMuced.Diaconu.2017.html" TargetMode="External"/><Relationship Id="rId19" Type="http://schemas.openxmlformats.org/officeDocument/2006/relationships/hyperlink" Target="http://lipdverse.org/globalHolocene/0_37_1/Njulla.Larocque&amp;Hall.2004.html" TargetMode="External"/><Relationship Id="rId14" Type="http://schemas.openxmlformats.org/officeDocument/2006/relationships/hyperlink" Target="http://lipdverse.org/globalHolocene/0_37_1/trout.Irvine.2012.html" TargetMode="External"/><Relationship Id="rId30" Type="http://schemas.openxmlformats.org/officeDocument/2006/relationships/hyperlink" Target="http://lipdverse.org/globalHolocene/0_37_1/Kharinei.Jones.2011.html" TargetMode="External"/><Relationship Id="rId35" Type="http://schemas.openxmlformats.org/officeDocument/2006/relationships/hyperlink" Target="http://lipdverse.org/globalHolocene/0_37_1/Hamundarstadhahals.Caseldine.2006.html" TargetMode="External"/><Relationship Id="rId56" Type="http://schemas.openxmlformats.org/officeDocument/2006/relationships/hyperlink" Target="http://lipdverse.org/globalHolocene/0_37_1/PechoraLake.Andren.2015.html" TargetMode="External"/><Relationship Id="rId77" Type="http://schemas.openxmlformats.org/officeDocument/2006/relationships/hyperlink" Target="http://lipdverse.org/globalHolocene/0_37_1/NorthCraterLake.Palmer.2002.html" TargetMode="External"/><Relationship Id="rId100" Type="http://schemas.openxmlformats.org/officeDocument/2006/relationships/hyperlink" Target="http://lipdverse.org/globalHolocene/0_37_1/PotrokAike.Massaferro.2013.html" TargetMode="External"/><Relationship Id="rId8" Type="http://schemas.openxmlformats.org/officeDocument/2006/relationships/hyperlink" Target="http://lipdverse.org/globalHolocene/0_37_1/Jansvetnet.Birks.2012.html" TargetMode="External"/><Relationship Id="rId51" Type="http://schemas.openxmlformats.org/officeDocument/2006/relationships/hyperlink" Target="http://lipdverse.org/globalHolocene/0_37_1/Medvedevskoe.Nazarova.2018.html" TargetMode="External"/><Relationship Id="rId72" Type="http://schemas.openxmlformats.org/officeDocument/2006/relationships/hyperlink" Target="http://lipdverse.org/globalHolocene/0_37_1/EagleLake.Rosenberg.2004.html" TargetMode="External"/><Relationship Id="rId93" Type="http://schemas.openxmlformats.org/officeDocument/2006/relationships/hyperlink" Target="http://lipdverse.org/globalHolocene/0_37_1/StellaLake.Reinemann.2009.html" TargetMode="External"/><Relationship Id="rId98" Type="http://schemas.openxmlformats.org/officeDocument/2006/relationships/hyperlink" Target="http://lipdverse.org/globalHolocene/0_37_1/PlatypusTarn.Rees.2010.html" TargetMode="External"/><Relationship Id="rId3" Type="http://schemas.openxmlformats.org/officeDocument/2006/relationships/hyperlink" Target="http://lipdverse.org/globalHolocene/0_37_1/Deltasoe.Axford.2019.html" TargetMode="External"/></Relationships>
</file>

<file path=xl/worksheets/_rels/sheet5.xml.rels><?xml version="1.0" encoding="UTF-8" standalone="yes"?>
<Relationships xmlns="http://schemas.openxmlformats.org/package/2006/relationships"><Relationship Id="rId26" Type="http://schemas.openxmlformats.org/officeDocument/2006/relationships/hyperlink" Target="http://lipdverse.org/globalHolocene/0_37_1/Sokli.Shala.2017.html" TargetMode="External"/><Relationship Id="rId21" Type="http://schemas.openxmlformats.org/officeDocument/2006/relationships/hyperlink" Target="http://lipdverse.org/globalHolocene/0_37_1/vuoskkujavri.Bigler.2002.html" TargetMode="External"/><Relationship Id="rId42" Type="http://schemas.openxmlformats.org/officeDocument/2006/relationships/hyperlink" Target="http://lipdverse.org/globalHolocene/0_37_1/spaime.Hammarlund.2004.html" TargetMode="External"/><Relationship Id="rId47" Type="http://schemas.openxmlformats.org/officeDocument/2006/relationships/hyperlink" Target="http://lipdverse.org/globalHolocene/0_37_1/brurskardstjorni.Velle.2005.html" TargetMode="External"/><Relationship Id="rId63" Type="http://schemas.openxmlformats.org/officeDocument/2006/relationships/hyperlink" Target="http://lipdverse.org/globalHolocene/0_37_1/LochantSuidhe.Edwards.2007.html" TargetMode="External"/><Relationship Id="rId68" Type="http://schemas.openxmlformats.org/officeDocument/2006/relationships/hyperlink" Target="http://lipdverse.org/globalHolocene/0_37_1/RedmountainLake.Chase.2008.html" TargetMode="External"/><Relationship Id="rId84" Type="http://schemas.openxmlformats.org/officeDocument/2006/relationships/hyperlink" Target="http://lipdverse.org/globalHolocene/0_37_1/SchwarzseeobSoelden.Ilyashuk.2011.html" TargetMode="External"/><Relationship Id="rId89" Type="http://schemas.openxmlformats.org/officeDocument/2006/relationships/hyperlink" Target="http://lipdverse.org/globalHolocene/0_37_1/TauldintreBrazi.Toth.2015.html" TargetMode="External"/><Relationship Id="rId16" Type="http://schemas.openxmlformats.org/officeDocument/2006/relationships/hyperlink" Target="http://lipdverse.org/globalHolocene/0_37_1/tsuolbmajavri.Korhola.2009.html" TargetMode="External"/><Relationship Id="rId11" Type="http://schemas.openxmlformats.org/officeDocument/2006/relationships/hyperlink" Target="http://lipdverse.org/globalHolocene/0_37_1/Varddoaijavri.Luoto.2014.html" TargetMode="External"/><Relationship Id="rId32" Type="http://schemas.openxmlformats.org/officeDocument/2006/relationships/hyperlink" Target="http://lipdverse.org/globalHolocene/0_37_1/LakeBerkut.Ilyashuk.2005.html" TargetMode="External"/><Relationship Id="rId37" Type="http://schemas.openxmlformats.org/officeDocument/2006/relationships/hyperlink" Target="http://lipdverse.org/globalHolocene/0_32_1/Vatnamyri.Caseldine.2006.html" TargetMode="External"/><Relationship Id="rId53" Type="http://schemas.openxmlformats.org/officeDocument/2006/relationships/hyperlink" Target="http://lipdverse.org/globalHolocene/0_37_1/Gilltjarnen.Antonsson.2006.html" TargetMode="External"/><Relationship Id="rId58" Type="http://schemas.openxmlformats.org/officeDocument/2006/relationships/hyperlink" Target="http://lipdverse.org/globalHolocene/0_37_1/k2.Fallu.2005.html" TargetMode="External"/><Relationship Id="rId74" Type="http://schemas.openxmlformats.org/officeDocument/2006/relationships/hyperlink" Target="http://lipdverse.org/globalHolocene/0_37_1/3MPond.Pellatt.2000.html" TargetMode="External"/><Relationship Id="rId79" Type="http://schemas.openxmlformats.org/officeDocument/2006/relationships/hyperlink" Target="http://lipdverse.org/globalHolocene/0_37_1/Hypkana.Hajkova.2016.html" TargetMode="External"/><Relationship Id="rId102" Type="http://schemas.openxmlformats.org/officeDocument/2006/relationships/hyperlink" Target="http://lipdverse.org/globalHolocene/0_37_1/CarletonLake(informalname).Upiter.2014.html" TargetMode="External"/><Relationship Id="rId5" Type="http://schemas.openxmlformats.org/officeDocument/2006/relationships/hyperlink" Target="http://lipdverse.org/globalHolocene/0_37_1/NikolayLake.Andreev.2004.html" TargetMode="External"/><Relationship Id="rId90" Type="http://schemas.openxmlformats.org/officeDocument/2006/relationships/hyperlink" Target="http://lipdverse.org/globalHolocene/0_37_1/Gemini.Samartin.2017.html" TargetMode="External"/><Relationship Id="rId95" Type="http://schemas.openxmlformats.org/officeDocument/2006/relationships/hyperlink" Target="http://lipdverse.org/globalHolocene/0_37_1/HeihaiLake.Chang.2017.html" TargetMode="External"/><Relationship Id="rId22" Type="http://schemas.openxmlformats.org/officeDocument/2006/relationships/hyperlink" Target="http://lipdverse.org/globalHolocene/0_37_1/LakeLyadhej-To.Andreev.2005.html" TargetMode="External"/><Relationship Id="rId27" Type="http://schemas.openxmlformats.org/officeDocument/2006/relationships/hyperlink" Target="http://lipdverse.org/globalHolocene/0_37_1/Seukokjaure.Rosen.2003.html" TargetMode="External"/><Relationship Id="rId43" Type="http://schemas.openxmlformats.org/officeDocument/2006/relationships/hyperlink" Target="http://lipdverse.org/globalHolocene/0_37_1/Topptjonna.Paus.2011.html" TargetMode="External"/><Relationship Id="rId48" Type="http://schemas.openxmlformats.org/officeDocument/2006/relationships/hyperlink" Target="http://lipdverse.org/globalHolocene/0_37_1/MooseLake.Clegg.2010.html" TargetMode="External"/><Relationship Id="rId64" Type="http://schemas.openxmlformats.org/officeDocument/2006/relationships/hyperlink" Target="http://lipdverse.org/globalHolocene/0_37_1/Olive-backedLake.Self.2015.html" TargetMode="External"/><Relationship Id="rId69" Type="http://schemas.openxmlformats.org/officeDocument/2006/relationships/hyperlink" Target="http://lipdverse.org/globalHolocene/0_37_1/ThunderLake.Chase.2008.html" TargetMode="External"/><Relationship Id="rId80" Type="http://schemas.openxmlformats.org/officeDocument/2006/relationships/hyperlink" Target="http://lipdverse.org/globalHolocene/0_37_1/LakeStowell.Lemmen&amp;Lacourse.2018.html" TargetMode="External"/><Relationship Id="rId85" Type="http://schemas.openxmlformats.org/officeDocument/2006/relationships/hyperlink" Target="http://lipdverse.org/globalHolocene/0_37_1/Hinterburgsee.Heiri.2015.html" TargetMode="External"/><Relationship Id="rId12" Type="http://schemas.openxmlformats.org/officeDocument/2006/relationships/hyperlink" Target="http://lipdverse.org/globalHolocene/0_37_1/north.Axford.2013.html" TargetMode="External"/><Relationship Id="rId17" Type="http://schemas.openxmlformats.org/officeDocument/2006/relationships/hyperlink" Target="http://lipdverse.org/globalHolocene/0_37_1/HangingLake.Kurek.2009.html" TargetMode="External"/><Relationship Id="rId25" Type="http://schemas.openxmlformats.org/officeDocument/2006/relationships/hyperlink" Target="http://lipdverse.org/globalHolocene/0_37_1/AlanenLaanijarvi.Heinrichs.2005.html" TargetMode="External"/><Relationship Id="rId33" Type="http://schemas.openxmlformats.org/officeDocument/2006/relationships/hyperlink" Target="http://lipdverse.org/globalHolocene/0_37_1/Vuoksjavratje.Berntsson.2014.html" TargetMode="External"/><Relationship Id="rId38" Type="http://schemas.openxmlformats.org/officeDocument/2006/relationships/hyperlink" Target="http://lipdverse.org/globalHolocene/0_37_1/Elfstadalsvatn.Langdon.2008.html" TargetMode="External"/><Relationship Id="rId46" Type="http://schemas.openxmlformats.org/officeDocument/2006/relationships/hyperlink" Target="http://lipdverse.org/globalHolocene/0_37_1/hudson.Clegg.2011.html" TargetMode="External"/><Relationship Id="rId59" Type="http://schemas.openxmlformats.org/officeDocument/2006/relationships/hyperlink" Target="http://lipdverse.org/globalHolocene/0_37_1/Lochnagar.Dalton.2005.html" TargetMode="External"/><Relationship Id="rId67" Type="http://schemas.openxmlformats.org/officeDocument/2006/relationships/hyperlink" Target="http://lipdverse.org/globalHolocene/0_37_1/BiglandTarn.Barber.2013.html" TargetMode="External"/><Relationship Id="rId103" Type="http://schemas.openxmlformats.org/officeDocument/2006/relationships/hyperlink" Target="http://lipdverse.org/globalHolocene/0_37_1/LakeStowell.Lemmen&amp;Lacourse.2018.html" TargetMode="External"/><Relationship Id="rId20" Type="http://schemas.openxmlformats.org/officeDocument/2006/relationships/hyperlink" Target="http://lipdverse.org/globalHolocene/0_37_1/VuolepNjakajaure.Heinrichs.2006.html" TargetMode="External"/><Relationship Id="rId41" Type="http://schemas.openxmlformats.org/officeDocument/2006/relationships/hyperlink" Target="http://lipdverse.org/globalHolocene/0_37_1/quartz.Wooller.2012.html" TargetMode="External"/><Relationship Id="rId54" Type="http://schemas.openxmlformats.org/officeDocument/2006/relationships/hyperlink" Target="http://lipdverse.org/globalHolocene/0_37_1/Holebudalen.Seppa.2009.html" TargetMode="External"/><Relationship Id="rId62" Type="http://schemas.openxmlformats.org/officeDocument/2006/relationships/hyperlink" Target="http://lipdverse.org/globalHolocene/0_37_1/Two-YourtsLake.Nazarova.2013.html" TargetMode="External"/><Relationship Id="rId70" Type="http://schemas.openxmlformats.org/officeDocument/2006/relationships/hyperlink" Target="http://lipdverse.org/globalHolocene/0_37_1/ESM-1.Mackay.2012.html" TargetMode="External"/><Relationship Id="rId75" Type="http://schemas.openxmlformats.org/officeDocument/2006/relationships/hyperlink" Target="http://lipdverse.org/globalHolocene/0_37_1/Windy.Chase.2008.html" TargetMode="External"/><Relationship Id="rId83" Type="http://schemas.openxmlformats.org/officeDocument/2006/relationships/hyperlink" Target="http://lipdverse.org/globalHolocene/0_37_1/Egelsee.Larocque.2010.html" TargetMode="External"/><Relationship Id="rId88" Type="http://schemas.openxmlformats.org/officeDocument/2006/relationships/hyperlink" Target="http://lipdverse.org/globalHolocene/0_37_1/Stazersee.Heiri.2015.html" TargetMode="External"/><Relationship Id="rId91" Type="http://schemas.openxmlformats.org/officeDocument/2006/relationships/hyperlink" Target="http://lipdverse.org/globalHolocene/0_37_1/LagoVerdarolo.Samartin.2011.html" TargetMode="External"/><Relationship Id="rId96" Type="http://schemas.openxmlformats.org/officeDocument/2006/relationships/hyperlink" Target="http://lipdverse.org/globalHolocene/0_37_1/TiancaiLake.Zhang.2017.html" TargetMode="External"/><Relationship Id="rId1" Type="http://schemas.openxmlformats.org/officeDocument/2006/relationships/hyperlink" Target="http://lipdverse.org/globalHolocene/0_37_1/Svartvatnet.Luoto.2018.html" TargetMode="External"/><Relationship Id="rId6" Type="http://schemas.openxmlformats.org/officeDocument/2006/relationships/hyperlink" Target="http://lipdverse.org/globalHolocene/0_37_1/Khatanga-12Lake.Syrykh.2017.html" TargetMode="External"/><Relationship Id="rId15" Type="http://schemas.openxmlformats.org/officeDocument/2006/relationships/hyperlink" Target="http://lipdverse.org/globalHolocene/0_37_1/Bjornfjell.Brooks.2006.html" TargetMode="External"/><Relationship Id="rId23" Type="http://schemas.openxmlformats.org/officeDocument/2006/relationships/hyperlink" Target="http://lipdverse.org/globalHolocene/0_37_1/PTHE.Self.2015.html" TargetMode="External"/><Relationship Id="rId28" Type="http://schemas.openxmlformats.org/officeDocument/2006/relationships/hyperlink" Target="http://lipdverse.org/globalHolocene/0_37_1/LakeKupal_noe.Ilyashuk.2013.html" TargetMode="External"/><Relationship Id="rId36" Type="http://schemas.openxmlformats.org/officeDocument/2006/relationships/hyperlink" Target="http://lipdverse.org/globalHolocene/0_37_1/Vatnamyri.Holmes.2011.html" TargetMode="External"/><Relationship Id="rId49" Type="http://schemas.openxmlformats.org/officeDocument/2006/relationships/hyperlink" Target="http://lipdverse.org/globalHolocene/0_37_1/rainbow.Clegg.2011.html" TargetMode="External"/><Relationship Id="rId57" Type="http://schemas.openxmlformats.org/officeDocument/2006/relationships/hyperlink" Target="http://lipdverse.org/globalHolocene/0_37_1/LifebuoyLake.Solivieva.2015.html" TargetMode="External"/><Relationship Id="rId10" Type="http://schemas.openxmlformats.org/officeDocument/2006/relationships/hyperlink" Target="http://lipdverse.org/globalHolocene/0_37_1/JR01.Fortin&amp;Gajewski.2017.html" TargetMode="External"/><Relationship Id="rId31" Type="http://schemas.openxmlformats.org/officeDocument/2006/relationships/hyperlink" Target="http://lipdverse.org/globalHolocene/0_37_1/LakeTK2.Porinchu.2019.html" TargetMode="External"/><Relationship Id="rId44" Type="http://schemas.openxmlformats.org/officeDocument/2006/relationships/hyperlink" Target="http://lipdverse.org/globalHolocene/0_37_1/ratasjoen.Velle.2005.html" TargetMode="External"/><Relationship Id="rId52" Type="http://schemas.openxmlformats.org/officeDocument/2006/relationships/hyperlink" Target="http://lipdverse.org/globalHolocene/0_37_1/Hirvijaervi.Luoto.2010.html" TargetMode="External"/><Relationship Id="rId60" Type="http://schemas.openxmlformats.org/officeDocument/2006/relationships/hyperlink" Target="http://lipdverse.org/globalHolocene/0_37_1/Lochnagar.Dalton.2005.html" TargetMode="External"/><Relationship Id="rId65" Type="http://schemas.openxmlformats.org/officeDocument/2006/relationships/hyperlink" Target="http://lipdverse.org/globalHolocene/0_37_1/TalkinTarn.Langdon.2004.html" TargetMode="External"/><Relationship Id="rId73" Type="http://schemas.openxmlformats.org/officeDocument/2006/relationships/hyperlink" Target="http://lipdverse.org/globalHolocene/0_37_1/LacAurelie.Bajolle.2018.html" TargetMode="External"/><Relationship Id="rId78" Type="http://schemas.openxmlformats.org/officeDocument/2006/relationships/hyperlink" Target="http://lipdverse.org/globalHolocene/0_37_1/LakeoftheWoods.Palmer.2002.html" TargetMode="External"/><Relationship Id="rId81" Type="http://schemas.openxmlformats.org/officeDocument/2006/relationships/hyperlink" Target="http://lipdverse.org/globalHolocene/0_37_1/LacduSommet.Hausmann.2011.html" TargetMode="External"/><Relationship Id="rId86" Type="http://schemas.openxmlformats.org/officeDocument/2006/relationships/hyperlink" Target="http://lipdverse.org/globalHolocene/0_37_1/Hinterburgsee.Heiri.2003.html" TargetMode="External"/><Relationship Id="rId94" Type="http://schemas.openxmlformats.org/officeDocument/2006/relationships/hyperlink" Target="http://lipdverse.org/globalHolocene/0_37_1/HiddenLake.Potito.2006.html" TargetMode="External"/><Relationship Id="rId99" Type="http://schemas.openxmlformats.org/officeDocument/2006/relationships/hyperlink" Target="http://lipdverse.org/globalHolocene/0_37_1/EagleTarn.Rees.2010.html" TargetMode="External"/><Relationship Id="rId101" Type="http://schemas.openxmlformats.org/officeDocument/2006/relationships/hyperlink" Target="http://lipdverse.org/globalHolocene/0_37_1/KR02.Fortin&amp;Gajewski.2010.html" TargetMode="External"/><Relationship Id="rId4" Type="http://schemas.openxmlformats.org/officeDocument/2006/relationships/hyperlink" Target="http://lipdverse.org/globalHolocene/0_37_1/Hjort.Schmidt.2011.html" TargetMode="External"/><Relationship Id="rId9" Type="http://schemas.openxmlformats.org/officeDocument/2006/relationships/hyperlink" Target="http://lipdverse.org/globalHolocene/0_37_1/LakeCF8.Axford.2011.html" TargetMode="External"/><Relationship Id="rId13" Type="http://schemas.openxmlformats.org/officeDocument/2006/relationships/hyperlink" Target="http://lipdverse.org/globalHolocene/0_37_1/Toskaljavri.Seppa.2002.html" TargetMode="External"/><Relationship Id="rId18" Type="http://schemas.openxmlformats.org/officeDocument/2006/relationships/hyperlink" Target="http://lipdverse.org/globalHolocene/0_37_1/lake850.Shemesh.2001.html" TargetMode="External"/><Relationship Id="rId39" Type="http://schemas.openxmlformats.org/officeDocument/2006/relationships/hyperlink" Target="http://lipdverse.org/globalHolocene/0_37_1/CaribouLake.Rolland.2008.html" TargetMode="External"/><Relationship Id="rId34" Type="http://schemas.openxmlformats.org/officeDocument/2006/relationships/hyperlink" Target="http://lipdverse.org/globalHolocene/0_37_1/ScreamingLynxLake.Clegg.2011.html" TargetMode="External"/><Relationship Id="rId50" Type="http://schemas.openxmlformats.org/officeDocument/2006/relationships/hyperlink" Target="http://lipdverse.org/globalHolocene/0_37_1/FinseStasjonsdam.Velle.2005.html" TargetMode="External"/><Relationship Id="rId55" Type="http://schemas.openxmlformats.org/officeDocument/2006/relationships/hyperlink" Target="http://lipdverse.org/globalHolocene/0_37_1/VestreOykjamytjorn.Velle.2005.html" TargetMode="External"/><Relationship Id="rId76" Type="http://schemas.openxmlformats.org/officeDocument/2006/relationships/hyperlink" Target="http://lipdverse.org/globalHolocene/0_37_1/Frozen.Rosenberg.2004.html" TargetMode="External"/><Relationship Id="rId97" Type="http://schemas.openxmlformats.org/officeDocument/2006/relationships/hyperlink" Target="http://lipdverse.org/globalHolocene/0_37_1/LakePupuke.VandenBos.2018.html" TargetMode="External"/><Relationship Id="rId104" Type="http://schemas.openxmlformats.org/officeDocument/2006/relationships/hyperlink" Target="http://lipdverse.org/globalHolocene/0_37_1/LakeCF8.Axford.2011.html" TargetMode="External"/><Relationship Id="rId7" Type="http://schemas.openxmlformats.org/officeDocument/2006/relationships/hyperlink" Target="http://lipdverse.org/globalHolocene/0_37_1/KR02.Fortin&amp;Gajewski.2010.html" TargetMode="External"/><Relationship Id="rId71" Type="http://schemas.openxmlformats.org/officeDocument/2006/relationships/hyperlink" Target="http://lipdverse.org/globalHolocene/current_version/Zabieninec.Plociennik.2011.html" TargetMode="External"/><Relationship Id="rId92" Type="http://schemas.openxmlformats.org/officeDocument/2006/relationships/hyperlink" Target="http://lipdverse.org/globalHolocene/0_37_1/BasadelaMoraLake.Tarrats.2018.html" TargetMode="External"/><Relationship Id="rId2" Type="http://schemas.openxmlformats.org/officeDocument/2006/relationships/hyperlink" Target="http://lipdverse.org/globalHolocene/0_37_1/Deltasoe.Axford.2019.html" TargetMode="External"/><Relationship Id="rId29" Type="http://schemas.openxmlformats.org/officeDocument/2006/relationships/hyperlink" Target="http://lipdverse.org/globalHolocene/0_37_1/sjuuodjijaure.Rosen.2001.html" TargetMode="External"/><Relationship Id="rId24" Type="http://schemas.openxmlformats.org/officeDocument/2006/relationships/hyperlink" Target="http://lipdverse.org/globalHolocene/0_37_1/GYXO.Self.2015.html" TargetMode="External"/><Relationship Id="rId40" Type="http://schemas.openxmlformats.org/officeDocument/2006/relationships/hyperlink" Target="http://lipdverse.org/globalHolocene/0_37_1/CarletonLake(informalname).Upiter.2014.html" TargetMode="External"/><Relationship Id="rId45" Type="http://schemas.openxmlformats.org/officeDocument/2006/relationships/hyperlink" Target="http://lipdverse.org/globalHolocene/0_37_1/Temje.Nazarova.2013.html" TargetMode="External"/><Relationship Id="rId66" Type="http://schemas.openxmlformats.org/officeDocument/2006/relationships/hyperlink" Target="http://lipdverse.org/globalHolocene/0_37_1/LoughMeenachrinna,CountyDonegal.Taylor.2018.html" TargetMode="External"/><Relationship Id="rId87" Type="http://schemas.openxmlformats.org/officeDocument/2006/relationships/hyperlink" Target="http://lipdverse.org/globalHolocene/0_37_1/Hinterburgsee.Heiri.2004.html" TargetMode="External"/><Relationship Id="rId61" Type="http://schemas.openxmlformats.org/officeDocument/2006/relationships/hyperlink" Target="http://lipdverse.org/globalHolocene/0_37_1/Sigrid.Nazarova.2017.html" TargetMode="External"/><Relationship Id="rId82" Type="http://schemas.openxmlformats.org/officeDocument/2006/relationships/hyperlink" Target="http://lipdverse.org/globalHolocene/0_37_1/TaulMuced.Diaconu.2017.html" TargetMode="External"/><Relationship Id="rId19" Type="http://schemas.openxmlformats.org/officeDocument/2006/relationships/hyperlink" Target="http://lipdverse.org/globalHolocene/0_37_1/Njulla.Larocque&amp;Hall.2004.html" TargetMode="External"/><Relationship Id="rId14" Type="http://schemas.openxmlformats.org/officeDocument/2006/relationships/hyperlink" Target="http://lipdverse.org/globalHolocene/0_37_1/trout.Irvine.2012.html" TargetMode="External"/><Relationship Id="rId30" Type="http://schemas.openxmlformats.org/officeDocument/2006/relationships/hyperlink" Target="http://lipdverse.org/globalHolocene/0_37_1/Kharinei.Jones.2011.html" TargetMode="External"/><Relationship Id="rId35" Type="http://schemas.openxmlformats.org/officeDocument/2006/relationships/hyperlink" Target="http://lipdverse.org/globalHolocene/0_37_1/Hamundarstadhahals.Caseldine.2006.html" TargetMode="External"/><Relationship Id="rId56" Type="http://schemas.openxmlformats.org/officeDocument/2006/relationships/hyperlink" Target="http://lipdverse.org/globalHolocene/0_37_1/PechoraLake.Andren.2015.html" TargetMode="External"/><Relationship Id="rId77" Type="http://schemas.openxmlformats.org/officeDocument/2006/relationships/hyperlink" Target="http://lipdverse.org/globalHolocene/0_37_1/NorthCraterLake.Palmer.2002.html" TargetMode="External"/><Relationship Id="rId100" Type="http://schemas.openxmlformats.org/officeDocument/2006/relationships/hyperlink" Target="http://lipdverse.org/globalHolocene/0_37_1/PotrokAike.Massaferro.2013.html" TargetMode="External"/><Relationship Id="rId8" Type="http://schemas.openxmlformats.org/officeDocument/2006/relationships/hyperlink" Target="http://lipdverse.org/globalHolocene/0_37_1/Jansvetnet.Birks.2012.html" TargetMode="External"/><Relationship Id="rId51" Type="http://schemas.openxmlformats.org/officeDocument/2006/relationships/hyperlink" Target="http://lipdverse.org/globalHolocene/0_37_1/Medvedevskoe.Nazarova.2018.html" TargetMode="External"/><Relationship Id="rId72" Type="http://schemas.openxmlformats.org/officeDocument/2006/relationships/hyperlink" Target="http://lipdverse.org/globalHolocene/0_37_1/EagleLake.Rosenberg.2004.html" TargetMode="External"/><Relationship Id="rId93" Type="http://schemas.openxmlformats.org/officeDocument/2006/relationships/hyperlink" Target="http://lipdverse.org/globalHolocene/0_37_1/StellaLake.Reinemann.2009.html" TargetMode="External"/><Relationship Id="rId98" Type="http://schemas.openxmlformats.org/officeDocument/2006/relationships/hyperlink" Target="http://lipdverse.org/globalHolocene/0_37_1/PlatypusTarn.Rees.2010.html" TargetMode="External"/><Relationship Id="rId3" Type="http://schemas.openxmlformats.org/officeDocument/2006/relationships/hyperlink" Target="http://lipdverse.org/globalHolocene/0_37_1/Deltasoe.Axford.2019.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1E9DF8-CEC8-AE40-884A-9A9C4A8907B6}">
  <dimension ref="A1:J18"/>
  <sheetViews>
    <sheetView tabSelected="1" workbookViewId="0">
      <selection activeCell="H37" sqref="H37"/>
    </sheetView>
  </sheetViews>
  <sheetFormatPr baseColWidth="10" defaultRowHeight="16"/>
  <cols>
    <col min="1" max="1" width="43.5" bestFit="1" customWidth="1"/>
  </cols>
  <sheetData>
    <row r="1" spans="1:10">
      <c r="A1" s="95" t="s">
        <v>1607</v>
      </c>
      <c r="B1" t="s">
        <v>1477</v>
      </c>
      <c r="C1" t="s">
        <v>1478</v>
      </c>
      <c r="D1" t="s">
        <v>327</v>
      </c>
    </row>
    <row r="2" spans="1:10">
      <c r="A2" s="95" t="s">
        <v>1608</v>
      </c>
      <c r="B2" s="96">
        <v>2.0178369583544087</v>
      </c>
      <c r="C2" s="96">
        <v>3.0129464472749743</v>
      </c>
      <c r="D2" s="96">
        <v>2.1057451410922576</v>
      </c>
      <c r="F2" s="4"/>
      <c r="G2" s="4"/>
      <c r="H2" s="4"/>
      <c r="I2" s="4"/>
      <c r="J2" s="4"/>
    </row>
    <row r="3" spans="1:10">
      <c r="A3" s="95" t="s">
        <v>1618</v>
      </c>
      <c r="B3" s="96">
        <v>1.7</v>
      </c>
      <c r="C3" s="96">
        <v>1.2</v>
      </c>
      <c r="D3" s="96">
        <v>1.2</v>
      </c>
    </row>
    <row r="4" spans="1:10">
      <c r="A4" s="95" t="s">
        <v>1610</v>
      </c>
      <c r="B4" s="96">
        <v>1.3997048780487806</v>
      </c>
      <c r="C4" s="96"/>
      <c r="D4" s="96"/>
    </row>
    <row r="5" spans="1:10">
      <c r="A5" s="95" t="s">
        <v>1619</v>
      </c>
      <c r="B5" s="96">
        <v>1.1223749999999999</v>
      </c>
      <c r="C5" s="96"/>
      <c r="D5" s="96"/>
    </row>
    <row r="6" spans="1:10">
      <c r="A6" s="95" t="s">
        <v>1620</v>
      </c>
      <c r="B6" s="96">
        <v>1.2</v>
      </c>
      <c r="C6" s="96"/>
      <c r="D6" s="96"/>
    </row>
    <row r="7" spans="1:10">
      <c r="A7" s="95" t="s">
        <v>1621</v>
      </c>
      <c r="B7" s="96">
        <v>1.325</v>
      </c>
      <c r="C7" s="96">
        <v>1.4125000000000001</v>
      </c>
      <c r="D7" s="96">
        <v>1.2825</v>
      </c>
    </row>
    <row r="8" spans="1:10">
      <c r="A8" s="95" t="s">
        <v>1612</v>
      </c>
      <c r="B8" s="96"/>
      <c r="C8" s="96"/>
      <c r="D8" s="96">
        <v>1.65</v>
      </c>
      <c r="E8" t="s">
        <v>1613</v>
      </c>
    </row>
    <row r="9" spans="1:10">
      <c r="A9" s="95" t="s">
        <v>1609</v>
      </c>
      <c r="B9" s="96">
        <v>1.85</v>
      </c>
      <c r="C9" s="96">
        <v>1.85</v>
      </c>
      <c r="D9" s="96">
        <v>1.85</v>
      </c>
    </row>
    <row r="10" spans="1:10">
      <c r="A10" s="95" t="s">
        <v>1614</v>
      </c>
      <c r="B10" s="96"/>
      <c r="C10" s="96"/>
      <c r="D10" s="96">
        <v>2.902857142857143</v>
      </c>
      <c r="E10" t="s">
        <v>1615</v>
      </c>
    </row>
    <row r="11" spans="1:10">
      <c r="A11" s="95" t="s">
        <v>1617</v>
      </c>
      <c r="B11" s="96"/>
      <c r="C11" s="96"/>
      <c r="D11" s="96">
        <v>2.3333333333333335</v>
      </c>
      <c r="E11" t="s">
        <v>1616</v>
      </c>
    </row>
    <row r="12" spans="1:10">
      <c r="A12" s="95" t="s">
        <v>1611</v>
      </c>
      <c r="B12" s="96"/>
      <c r="C12" s="96"/>
      <c r="D12" s="96">
        <v>2.1</v>
      </c>
    </row>
    <row r="15" spans="1:10">
      <c r="A15" t="s">
        <v>1629</v>
      </c>
      <c r="D15">
        <f>AVERAGE(Table1[[summer]:[annual]])</f>
        <v>1.7639367842610998</v>
      </c>
    </row>
    <row r="16" spans="1:10">
      <c r="A16" t="s">
        <v>1630</v>
      </c>
      <c r="D16">
        <f>MEDIAN(Table1[[summer]:[annual]])</f>
        <v>1.7</v>
      </c>
    </row>
    <row r="17" spans="1:4">
      <c r="A17" t="s">
        <v>1631</v>
      </c>
      <c r="D17" s="94">
        <f>PERCENTILE(Table1[[summer]:[annual]],0.75)</f>
        <v>2.0589184791772044</v>
      </c>
    </row>
    <row r="18" spans="1:4">
      <c r="A18" t="s">
        <v>1632</v>
      </c>
      <c r="D18" s="85">
        <f>PERCENTILE(B2:D11,0.75)</f>
        <v>1.9758777187658065</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2C2F46-D2E8-2C42-90AF-550EBA3F2D6B}">
  <dimension ref="A1:M3"/>
  <sheetViews>
    <sheetView workbookViewId="0">
      <selection activeCell="K3" sqref="K3"/>
    </sheetView>
  </sheetViews>
  <sheetFormatPr baseColWidth="10" defaultRowHeight="16"/>
  <sheetData>
    <row r="1" spans="1:13">
      <c r="B1" s="1" t="s">
        <v>3</v>
      </c>
      <c r="C1" s="1" t="s">
        <v>1545</v>
      </c>
      <c r="D1" s="1" t="s">
        <v>4</v>
      </c>
      <c r="E1" s="1" t="s">
        <v>5</v>
      </c>
      <c r="F1" s="89" t="s">
        <v>6</v>
      </c>
      <c r="G1" s="89" t="s">
        <v>7</v>
      </c>
      <c r="H1" s="89" t="s">
        <v>6</v>
      </c>
      <c r="I1" s="89" t="s">
        <v>7</v>
      </c>
      <c r="J1" s="89" t="s">
        <v>6</v>
      </c>
      <c r="K1" s="89" t="s">
        <v>1546</v>
      </c>
      <c r="L1" s="89" t="s">
        <v>628</v>
      </c>
    </row>
    <row r="2" spans="1:13">
      <c r="D2" s="79"/>
      <c r="K2" s="94"/>
    </row>
    <row r="3" spans="1:13">
      <c r="A3" t="s">
        <v>1603</v>
      </c>
      <c r="B3" t="s">
        <v>640</v>
      </c>
      <c r="C3" t="s">
        <v>1604</v>
      </c>
      <c r="E3" t="s">
        <v>1605</v>
      </c>
      <c r="K3" s="85">
        <v>2.1</v>
      </c>
      <c r="M3" t="s">
        <v>1606</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4DE4F0-B590-764C-8DFF-7E5A2114BDDF}">
  <dimension ref="A1:T116"/>
  <sheetViews>
    <sheetView workbookViewId="0">
      <selection activeCell="H15" sqref="H15"/>
    </sheetView>
  </sheetViews>
  <sheetFormatPr baseColWidth="10" defaultRowHeight="16"/>
  <sheetData>
    <row r="1" spans="1:12">
      <c r="E1" s="101" t="s">
        <v>198</v>
      </c>
      <c r="F1" s="101"/>
      <c r="G1" s="101" t="s">
        <v>630</v>
      </c>
      <c r="H1" s="101"/>
      <c r="I1" s="101" t="s">
        <v>631</v>
      </c>
      <c r="J1" s="101"/>
    </row>
    <row r="2" spans="1:12">
      <c r="A2" t="s">
        <v>1545</v>
      </c>
      <c r="B2" s="1" t="s">
        <v>3</v>
      </c>
      <c r="C2" s="1" t="s">
        <v>4</v>
      </c>
      <c r="D2" s="1" t="s">
        <v>5</v>
      </c>
      <c r="E2" s="25" t="s">
        <v>6</v>
      </c>
      <c r="F2" s="25" t="s">
        <v>7</v>
      </c>
      <c r="G2" s="25" t="s">
        <v>6</v>
      </c>
      <c r="H2" s="25" t="s">
        <v>7</v>
      </c>
      <c r="I2" s="25" t="s">
        <v>6</v>
      </c>
      <c r="J2" s="25" t="s">
        <v>1546</v>
      </c>
      <c r="K2" s="25" t="s">
        <v>628</v>
      </c>
    </row>
    <row r="3" spans="1:12">
      <c r="A3" t="s">
        <v>626</v>
      </c>
      <c r="B3" t="s">
        <v>640</v>
      </c>
      <c r="C3" s="79" t="s">
        <v>1462</v>
      </c>
      <c r="D3" t="s">
        <v>640</v>
      </c>
      <c r="F3">
        <v>1.5</v>
      </c>
      <c r="H3">
        <v>1.5</v>
      </c>
      <c r="J3" s="99">
        <v>1.5</v>
      </c>
      <c r="K3" t="s">
        <v>1461</v>
      </c>
      <c r="L3" t="s">
        <v>1460</v>
      </c>
    </row>
    <row r="6" spans="1:12">
      <c r="A6" t="s">
        <v>1603</v>
      </c>
      <c r="B6" t="s">
        <v>640</v>
      </c>
      <c r="C6" t="s">
        <v>1604</v>
      </c>
      <c r="D6" t="s">
        <v>1605</v>
      </c>
      <c r="F6">
        <v>2.2000000000000002</v>
      </c>
      <c r="H6">
        <v>2.2000000000000002</v>
      </c>
      <c r="J6">
        <v>2.2000000000000002</v>
      </c>
      <c r="K6" t="s">
        <v>1606</v>
      </c>
    </row>
    <row r="8" spans="1:12">
      <c r="F8" s="85">
        <f>AVERAGE(F3:F6)</f>
        <v>1.85</v>
      </c>
      <c r="H8" s="85">
        <f>AVERAGE(H3:H6)</f>
        <v>1.85</v>
      </c>
      <c r="J8" s="85">
        <f>AVERAGE(J3:J6)</f>
        <v>1.85</v>
      </c>
    </row>
    <row r="20" spans="1:20" ht="17" thickBot="1"/>
    <row r="21" spans="1:20" ht="17" thickBot="1">
      <c r="A21" s="149" t="s">
        <v>1387</v>
      </c>
      <c r="B21" s="150"/>
      <c r="C21" s="150"/>
      <c r="D21" s="150"/>
      <c r="E21" s="151"/>
      <c r="F21" s="59"/>
      <c r="G21" s="59"/>
      <c r="H21" s="59"/>
      <c r="I21" s="59"/>
      <c r="J21" s="59"/>
      <c r="K21" s="59"/>
      <c r="L21" s="59"/>
      <c r="M21" s="59"/>
      <c r="N21" s="59"/>
      <c r="O21" s="59"/>
      <c r="P21" s="59"/>
      <c r="Q21" s="59"/>
      <c r="R21" s="59"/>
      <c r="S21" s="59"/>
      <c r="T21" s="59"/>
    </row>
    <row r="22" spans="1:20" ht="17" thickBot="1">
      <c r="A22" s="66"/>
      <c r="B22" s="60"/>
      <c r="C22" s="60"/>
      <c r="D22" s="60"/>
      <c r="E22" s="60"/>
      <c r="F22" s="60"/>
      <c r="G22" s="60"/>
      <c r="H22" s="60"/>
      <c r="I22" s="60"/>
      <c r="J22" s="60"/>
      <c r="K22" s="60"/>
      <c r="L22" s="60"/>
      <c r="M22" s="60"/>
      <c r="N22" s="60"/>
      <c r="O22" s="60"/>
      <c r="P22" s="60"/>
      <c r="Q22" s="60"/>
      <c r="R22" s="60"/>
      <c r="S22" s="60"/>
      <c r="T22" s="60"/>
    </row>
    <row r="23" spans="1:20" ht="17" thickBot="1">
      <c r="A23" s="143" t="s">
        <v>1388</v>
      </c>
      <c r="B23" s="144"/>
      <c r="C23" s="144"/>
      <c r="D23" s="145"/>
      <c r="E23" s="60"/>
      <c r="F23" s="60"/>
      <c r="G23" s="60"/>
      <c r="H23" s="60"/>
      <c r="I23" s="60"/>
      <c r="J23" s="60"/>
      <c r="K23" s="60"/>
      <c r="L23" s="60"/>
      <c r="M23" s="60"/>
      <c r="N23" s="60"/>
      <c r="O23" s="60"/>
      <c r="P23" s="60"/>
      <c r="Q23" s="60"/>
      <c r="R23" s="60"/>
      <c r="S23" s="60"/>
      <c r="T23" s="60"/>
    </row>
    <row r="24" spans="1:20" ht="17" thickBot="1">
      <c r="A24" s="143" t="s">
        <v>1389</v>
      </c>
      <c r="B24" s="145"/>
      <c r="C24" s="60"/>
      <c r="D24" s="60"/>
      <c r="E24" s="60"/>
      <c r="F24" s="60"/>
      <c r="G24" s="60"/>
      <c r="H24" s="60"/>
      <c r="I24" s="60"/>
      <c r="J24" s="60"/>
      <c r="K24" s="60"/>
      <c r="L24" s="60"/>
      <c r="M24" s="60"/>
      <c r="N24" s="60"/>
      <c r="O24" s="60"/>
      <c r="P24" s="60"/>
      <c r="Q24" s="60"/>
      <c r="R24" s="60"/>
      <c r="S24" s="60"/>
      <c r="T24" s="60"/>
    </row>
    <row r="25" spans="1:20" ht="17" thickBot="1">
      <c r="A25" s="143" t="s">
        <v>1390</v>
      </c>
      <c r="B25" s="145"/>
      <c r="C25" s="60"/>
      <c r="D25" s="60"/>
      <c r="E25" s="60"/>
      <c r="F25" s="60"/>
      <c r="G25" s="60"/>
      <c r="H25" s="60"/>
      <c r="I25" s="60"/>
      <c r="J25" s="60"/>
      <c r="K25" s="60"/>
      <c r="L25" s="60"/>
      <c r="M25" s="60"/>
      <c r="N25" s="60"/>
      <c r="O25" s="60"/>
      <c r="P25" s="60"/>
      <c r="Q25" s="60"/>
      <c r="R25" s="60"/>
      <c r="S25" s="60"/>
      <c r="T25" s="60"/>
    </row>
    <row r="26" spans="1:20" ht="17" thickBot="1">
      <c r="A26" s="143" t="s">
        <v>1174</v>
      </c>
      <c r="B26" s="145"/>
      <c r="C26" s="60"/>
      <c r="D26" s="60"/>
      <c r="E26" s="60"/>
      <c r="F26" s="60"/>
      <c r="G26" s="60"/>
      <c r="H26" s="60"/>
      <c r="I26" s="60"/>
      <c r="J26" s="60"/>
      <c r="K26" s="60"/>
      <c r="L26" s="60"/>
      <c r="M26" s="60"/>
      <c r="N26" s="60"/>
      <c r="O26" s="60"/>
      <c r="P26" s="60"/>
      <c r="Q26" s="60"/>
      <c r="R26" s="60"/>
      <c r="S26" s="60"/>
      <c r="T26" s="60"/>
    </row>
    <row r="27" spans="1:20" ht="17" thickBot="1">
      <c r="A27" s="143" t="s">
        <v>1175</v>
      </c>
      <c r="B27" s="144"/>
      <c r="C27" s="144"/>
      <c r="D27" s="144"/>
      <c r="E27" s="145"/>
      <c r="F27" s="60"/>
      <c r="G27" s="60"/>
      <c r="H27" s="60"/>
      <c r="I27" s="60"/>
      <c r="J27" s="60"/>
      <c r="K27" s="60"/>
      <c r="L27" s="60"/>
      <c r="M27" s="60"/>
      <c r="N27" s="60"/>
      <c r="O27" s="60"/>
      <c r="P27" s="60"/>
      <c r="Q27" s="60"/>
      <c r="R27" s="60"/>
      <c r="S27" s="60"/>
      <c r="T27" s="60"/>
    </row>
    <row r="28" spans="1:20" ht="17" thickBot="1">
      <c r="A28" s="143" t="s">
        <v>1176</v>
      </c>
      <c r="B28" s="144"/>
      <c r="C28" s="144"/>
      <c r="D28" s="144"/>
      <c r="E28" s="145"/>
      <c r="F28" s="60"/>
      <c r="G28" s="60"/>
      <c r="H28" s="60"/>
      <c r="I28" s="60"/>
      <c r="J28" s="60"/>
      <c r="K28" s="60"/>
      <c r="L28" s="60"/>
      <c r="M28" s="60"/>
      <c r="N28" s="60"/>
      <c r="O28" s="60"/>
      <c r="P28" s="60"/>
      <c r="Q28" s="60"/>
      <c r="R28" s="60"/>
      <c r="S28" s="60"/>
      <c r="T28" s="60"/>
    </row>
    <row r="29" spans="1:20" ht="17" thickBot="1">
      <c r="A29" s="143" t="s">
        <v>1177</v>
      </c>
      <c r="B29" s="144"/>
      <c r="C29" s="144"/>
      <c r="D29" s="144"/>
      <c r="E29" s="144"/>
      <c r="F29" s="145"/>
      <c r="G29" s="60"/>
      <c r="H29" s="60"/>
      <c r="I29" s="60"/>
      <c r="J29" s="60"/>
      <c r="K29" s="60"/>
      <c r="L29" s="60"/>
      <c r="M29" s="60"/>
      <c r="N29" s="60"/>
      <c r="O29" s="60"/>
      <c r="P29" s="60"/>
      <c r="Q29" s="60"/>
      <c r="R29" s="60"/>
      <c r="S29" s="60"/>
      <c r="T29" s="60"/>
    </row>
    <row r="30" spans="1:20" ht="17" thickBot="1">
      <c r="A30" s="143" t="s">
        <v>1178</v>
      </c>
      <c r="B30" s="144"/>
      <c r="C30" s="144"/>
      <c r="D30" s="144"/>
      <c r="E30" s="144"/>
      <c r="F30" s="145"/>
      <c r="G30" s="60"/>
      <c r="H30" s="60"/>
      <c r="I30" s="60"/>
      <c r="J30" s="60"/>
      <c r="K30" s="60"/>
      <c r="L30" s="60"/>
      <c r="M30" s="60"/>
      <c r="N30" s="60"/>
      <c r="O30" s="60"/>
      <c r="P30" s="60"/>
      <c r="Q30" s="60"/>
      <c r="R30" s="60"/>
      <c r="S30" s="60"/>
      <c r="T30" s="60"/>
    </row>
    <row r="31" spans="1:20" ht="17" thickBot="1">
      <c r="A31" s="143" t="s">
        <v>1179</v>
      </c>
      <c r="B31" s="144"/>
      <c r="C31" s="144"/>
      <c r="D31" s="144"/>
      <c r="E31" s="144"/>
      <c r="F31" s="145"/>
      <c r="G31" s="60"/>
      <c r="H31" s="60"/>
      <c r="I31" s="60"/>
      <c r="J31" s="60"/>
      <c r="K31" s="60"/>
      <c r="L31" s="60"/>
      <c r="M31" s="60"/>
      <c r="N31" s="60"/>
      <c r="O31" s="60"/>
      <c r="P31" s="60"/>
      <c r="Q31" s="60"/>
      <c r="R31" s="60"/>
      <c r="S31" s="60"/>
      <c r="T31" s="60"/>
    </row>
    <row r="32" spans="1:20" ht="17" thickBot="1">
      <c r="A32" s="143" t="s">
        <v>1180</v>
      </c>
      <c r="B32" s="144"/>
      <c r="C32" s="144"/>
      <c r="D32" s="144"/>
      <c r="E32" s="145"/>
      <c r="F32" s="60"/>
      <c r="G32" s="60"/>
      <c r="H32" s="60"/>
      <c r="I32" s="60"/>
      <c r="J32" s="60"/>
      <c r="K32" s="60"/>
      <c r="L32" s="60"/>
      <c r="M32" s="60"/>
      <c r="N32" s="60"/>
      <c r="O32" s="60"/>
      <c r="P32" s="60"/>
      <c r="Q32" s="60"/>
      <c r="R32" s="60"/>
      <c r="S32" s="60"/>
      <c r="T32" s="60"/>
    </row>
    <row r="33" spans="1:20" ht="17" thickBot="1">
      <c r="A33" s="143" t="s">
        <v>1181</v>
      </c>
      <c r="B33" s="144"/>
      <c r="C33" s="144"/>
      <c r="D33" s="145"/>
      <c r="E33" s="60"/>
      <c r="F33" s="60"/>
      <c r="G33" s="60"/>
      <c r="H33" s="60"/>
      <c r="I33" s="60"/>
      <c r="J33" s="60"/>
      <c r="K33" s="60"/>
      <c r="L33" s="60"/>
      <c r="M33" s="60"/>
      <c r="N33" s="60"/>
      <c r="O33" s="60"/>
      <c r="P33" s="60"/>
      <c r="Q33" s="60"/>
      <c r="R33" s="60"/>
      <c r="S33" s="60"/>
      <c r="T33" s="60"/>
    </row>
    <row r="34" spans="1:20" ht="17" thickBot="1">
      <c r="A34" s="143" t="s">
        <v>1182</v>
      </c>
      <c r="B34" s="144"/>
      <c r="C34" s="145"/>
      <c r="D34" s="60"/>
      <c r="E34" s="60"/>
      <c r="F34" s="60"/>
      <c r="G34" s="60"/>
      <c r="H34" s="60"/>
      <c r="I34" s="60"/>
      <c r="J34" s="60"/>
      <c r="K34" s="60"/>
      <c r="L34" s="60"/>
      <c r="M34" s="60"/>
      <c r="N34" s="60"/>
      <c r="O34" s="60"/>
      <c r="P34" s="60"/>
      <c r="Q34" s="60"/>
      <c r="R34" s="60"/>
      <c r="S34" s="60"/>
      <c r="T34" s="60"/>
    </row>
    <row r="35" spans="1:20" ht="17" thickBot="1">
      <c r="A35" s="143" t="s">
        <v>1183</v>
      </c>
      <c r="B35" s="144"/>
      <c r="C35" s="144"/>
      <c r="D35" s="144"/>
      <c r="E35" s="145"/>
      <c r="F35" s="60"/>
      <c r="G35" s="60"/>
      <c r="H35" s="60"/>
      <c r="I35" s="60"/>
      <c r="J35" s="60"/>
      <c r="K35" s="60"/>
      <c r="L35" s="60"/>
      <c r="M35" s="60"/>
      <c r="N35" s="60"/>
      <c r="O35" s="60"/>
      <c r="P35" s="60"/>
      <c r="Q35" s="60"/>
      <c r="R35" s="60"/>
      <c r="S35" s="60"/>
      <c r="T35" s="60"/>
    </row>
    <row r="36" spans="1:20" ht="17" thickBot="1">
      <c r="A36" s="143" t="s">
        <v>1184</v>
      </c>
      <c r="B36" s="144"/>
      <c r="C36" s="144"/>
      <c r="D36" s="144"/>
      <c r="E36" s="145"/>
      <c r="F36" s="60"/>
      <c r="G36" s="60"/>
      <c r="H36" s="60"/>
      <c r="I36" s="60"/>
      <c r="J36" s="60"/>
      <c r="K36" s="60"/>
      <c r="L36" s="60"/>
      <c r="M36" s="60"/>
      <c r="N36" s="60"/>
      <c r="O36" s="60"/>
      <c r="P36" s="60"/>
      <c r="Q36" s="60"/>
      <c r="R36" s="60"/>
      <c r="S36" s="60"/>
      <c r="T36" s="60"/>
    </row>
    <row r="37" spans="1:20" ht="17" thickBot="1">
      <c r="A37" s="143" t="s">
        <v>1185</v>
      </c>
      <c r="B37" s="144"/>
      <c r="C37" s="144"/>
      <c r="D37" s="144"/>
      <c r="E37" s="145"/>
      <c r="F37" s="60"/>
      <c r="G37" s="60"/>
      <c r="H37" s="60"/>
      <c r="I37" s="60"/>
      <c r="J37" s="60"/>
      <c r="K37" s="60"/>
      <c r="L37" s="60"/>
      <c r="M37" s="60"/>
      <c r="N37" s="60"/>
      <c r="O37" s="60"/>
      <c r="P37" s="60"/>
      <c r="Q37" s="60"/>
      <c r="R37" s="60"/>
      <c r="S37" s="60"/>
      <c r="T37" s="60"/>
    </row>
    <row r="38" spans="1:20" ht="17" thickBot="1">
      <c r="A38" s="143" t="s">
        <v>1391</v>
      </c>
      <c r="B38" s="144"/>
      <c r="C38" s="144"/>
      <c r="D38" s="145"/>
      <c r="E38" s="60"/>
      <c r="F38" s="60"/>
      <c r="G38" s="60"/>
      <c r="H38" s="60"/>
      <c r="I38" s="60"/>
      <c r="J38" s="60"/>
      <c r="K38" s="60"/>
      <c r="L38" s="60"/>
      <c r="M38" s="60"/>
      <c r="N38" s="60"/>
      <c r="O38" s="60"/>
      <c r="P38" s="60"/>
      <c r="Q38" s="60"/>
      <c r="R38" s="60"/>
      <c r="S38" s="60"/>
      <c r="T38" s="60"/>
    </row>
    <row r="39" spans="1:20" ht="17" thickBot="1">
      <c r="A39" s="143" t="s">
        <v>1187</v>
      </c>
      <c r="B39" s="144"/>
      <c r="C39" s="144"/>
      <c r="D39" s="145"/>
      <c r="E39" s="60"/>
      <c r="F39" s="60"/>
      <c r="G39" s="60"/>
      <c r="H39" s="60"/>
      <c r="I39" s="60"/>
      <c r="J39" s="60"/>
      <c r="K39" s="60"/>
      <c r="L39" s="60"/>
      <c r="M39" s="60"/>
      <c r="N39" s="60"/>
      <c r="O39" s="60"/>
      <c r="P39" s="60"/>
      <c r="Q39" s="60"/>
      <c r="R39" s="60"/>
      <c r="S39" s="60"/>
      <c r="T39" s="60"/>
    </row>
    <row r="40" spans="1:20" ht="17" thickBot="1">
      <c r="A40" s="143" t="s">
        <v>1188</v>
      </c>
      <c r="B40" s="144"/>
      <c r="C40" s="144"/>
      <c r="D40" s="145"/>
      <c r="E40" s="60"/>
      <c r="F40" s="60"/>
      <c r="G40" s="60"/>
      <c r="H40" s="60"/>
      <c r="I40" s="60"/>
      <c r="J40" s="60"/>
      <c r="K40" s="60"/>
      <c r="L40" s="60"/>
      <c r="M40" s="60"/>
      <c r="N40" s="60"/>
      <c r="O40" s="60"/>
      <c r="P40" s="60"/>
      <c r="Q40" s="60"/>
      <c r="R40" s="60"/>
      <c r="S40" s="60"/>
      <c r="T40" s="60"/>
    </row>
    <row r="41" spans="1:20" ht="17" thickBot="1">
      <c r="A41" s="143" t="s">
        <v>1189</v>
      </c>
      <c r="B41" s="144"/>
      <c r="C41" s="144"/>
      <c r="D41" s="145"/>
      <c r="E41" s="60"/>
      <c r="F41" s="60"/>
      <c r="G41" s="60"/>
      <c r="H41" s="60"/>
      <c r="I41" s="60"/>
      <c r="J41" s="60"/>
      <c r="K41" s="60"/>
      <c r="L41" s="60"/>
      <c r="M41" s="60"/>
      <c r="N41" s="60"/>
      <c r="O41" s="60"/>
      <c r="P41" s="60"/>
      <c r="Q41" s="60"/>
      <c r="R41" s="60"/>
      <c r="S41" s="60"/>
      <c r="T41" s="60"/>
    </row>
    <row r="42" spans="1:20" ht="17" thickBot="1">
      <c r="A42" s="143" t="s">
        <v>1392</v>
      </c>
      <c r="B42" s="144"/>
      <c r="C42" s="144"/>
      <c r="D42" s="144"/>
      <c r="E42" s="144"/>
      <c r="F42" s="145"/>
      <c r="G42" s="60"/>
      <c r="H42" s="60"/>
      <c r="I42" s="60"/>
      <c r="J42" s="60"/>
      <c r="K42" s="60"/>
      <c r="L42" s="60"/>
      <c r="M42" s="60"/>
      <c r="N42" s="60"/>
      <c r="O42" s="60"/>
      <c r="P42" s="60"/>
      <c r="Q42" s="60"/>
      <c r="R42" s="60"/>
      <c r="S42" s="60"/>
      <c r="T42" s="60"/>
    </row>
    <row r="43" spans="1:20" ht="17" thickBot="1">
      <c r="A43" s="143" t="s">
        <v>1393</v>
      </c>
      <c r="B43" s="144"/>
      <c r="C43" s="144"/>
      <c r="D43" s="144"/>
      <c r="E43" s="144"/>
      <c r="F43" s="145"/>
      <c r="G43" s="60"/>
      <c r="H43" s="60"/>
      <c r="I43" s="60"/>
      <c r="J43" s="60"/>
      <c r="K43" s="60"/>
      <c r="L43" s="60"/>
      <c r="M43" s="60"/>
      <c r="N43" s="60"/>
      <c r="O43" s="60"/>
      <c r="P43" s="60"/>
      <c r="Q43" s="60"/>
      <c r="R43" s="60"/>
      <c r="S43" s="60"/>
      <c r="T43" s="60"/>
    </row>
    <row r="44" spans="1:20" ht="17" thickBot="1">
      <c r="A44" s="143" t="s">
        <v>1394</v>
      </c>
      <c r="B44" s="144"/>
      <c r="C44" s="144"/>
      <c r="D44" s="144"/>
      <c r="E44" s="144"/>
      <c r="F44" s="145"/>
      <c r="G44" s="60"/>
      <c r="H44" s="60"/>
      <c r="I44" s="60"/>
      <c r="J44" s="60"/>
      <c r="K44" s="60"/>
      <c r="L44" s="60"/>
      <c r="M44" s="60"/>
      <c r="N44" s="60"/>
      <c r="O44" s="60"/>
      <c r="P44" s="60"/>
      <c r="Q44" s="60"/>
      <c r="R44" s="60"/>
      <c r="S44" s="60"/>
      <c r="T44" s="60"/>
    </row>
    <row r="45" spans="1:20" ht="17" thickBot="1">
      <c r="A45" s="143" t="s">
        <v>1395</v>
      </c>
      <c r="B45" s="145"/>
      <c r="C45" s="60"/>
      <c r="D45" s="60"/>
      <c r="E45" s="60"/>
      <c r="F45" s="60"/>
      <c r="G45" s="60"/>
      <c r="H45" s="60"/>
      <c r="I45" s="60"/>
      <c r="J45" s="60"/>
      <c r="K45" s="60"/>
      <c r="L45" s="60"/>
      <c r="M45" s="60"/>
      <c r="N45" s="60"/>
      <c r="O45" s="60"/>
      <c r="P45" s="60"/>
      <c r="Q45" s="60"/>
      <c r="R45" s="60"/>
      <c r="S45" s="60"/>
      <c r="T45" s="60"/>
    </row>
    <row r="46" spans="1:20" ht="17" thickBot="1">
      <c r="A46" s="66"/>
      <c r="B46" s="60"/>
      <c r="C46" s="60"/>
      <c r="D46" s="60"/>
      <c r="E46" s="60"/>
      <c r="F46" s="60"/>
      <c r="G46" s="60"/>
      <c r="H46" s="60"/>
      <c r="I46" s="60"/>
      <c r="J46" s="60"/>
      <c r="K46" s="60"/>
      <c r="L46" s="60"/>
      <c r="M46" s="60"/>
      <c r="N46" s="60"/>
      <c r="O46" s="60"/>
      <c r="P46" s="60"/>
      <c r="Q46" s="60"/>
      <c r="R46" s="60"/>
      <c r="S46" s="60"/>
      <c r="T46" s="60"/>
    </row>
    <row r="47" spans="1:20" ht="17" thickBot="1">
      <c r="A47" s="67">
        <v>1</v>
      </c>
      <c r="B47" s="68">
        <v>2</v>
      </c>
      <c r="C47" s="68">
        <v>3</v>
      </c>
      <c r="D47" s="68">
        <v>4</v>
      </c>
      <c r="E47" s="68">
        <v>5</v>
      </c>
      <c r="F47" s="68">
        <v>6</v>
      </c>
      <c r="G47" s="68">
        <v>7</v>
      </c>
      <c r="H47" s="68">
        <v>8</v>
      </c>
      <c r="I47" s="68">
        <v>9</v>
      </c>
      <c r="J47" s="68">
        <v>10</v>
      </c>
      <c r="K47" s="68">
        <v>11</v>
      </c>
      <c r="L47" s="68">
        <v>12</v>
      </c>
      <c r="M47" s="69">
        <v>13</v>
      </c>
      <c r="N47" s="68">
        <v>14</v>
      </c>
      <c r="O47" s="68">
        <v>15</v>
      </c>
      <c r="P47" s="68">
        <v>16</v>
      </c>
      <c r="Q47" s="68">
        <v>17</v>
      </c>
      <c r="R47" s="68">
        <v>18</v>
      </c>
      <c r="S47" s="68">
        <v>19</v>
      </c>
      <c r="T47" s="69">
        <v>20</v>
      </c>
    </row>
    <row r="48" spans="1:20" ht="17" thickBot="1">
      <c r="A48" s="70" t="s">
        <v>1396</v>
      </c>
      <c r="B48" s="68">
        <v>159.36000000000001</v>
      </c>
      <c r="C48" s="68">
        <v>0.32</v>
      </c>
      <c r="D48" s="68">
        <v>29.27</v>
      </c>
      <c r="E48" s="68">
        <v>29.28</v>
      </c>
      <c r="F48" s="68">
        <v>29.29</v>
      </c>
      <c r="G48" s="68">
        <v>3</v>
      </c>
      <c r="H48" s="68">
        <v>2</v>
      </c>
      <c r="I48" s="68">
        <v>1</v>
      </c>
      <c r="J48" s="68">
        <v>26.2</v>
      </c>
      <c r="K48" s="68">
        <v>-99.99</v>
      </c>
      <c r="L48" s="68">
        <v>-99.99</v>
      </c>
      <c r="M48" s="69" t="s">
        <v>1397</v>
      </c>
      <c r="N48" s="68">
        <v>-3.0739999999999998</v>
      </c>
      <c r="O48" s="68">
        <v>-99.99</v>
      </c>
      <c r="P48" s="68">
        <v>-99.99</v>
      </c>
      <c r="Q48" s="68">
        <v>1.5</v>
      </c>
      <c r="R48" s="68">
        <v>1.5</v>
      </c>
      <c r="S48" s="68">
        <v>1.5</v>
      </c>
      <c r="T48" s="71" t="s">
        <v>1398</v>
      </c>
    </row>
    <row r="49" spans="1:20" ht="25" thickBot="1">
      <c r="A49" s="70" t="s">
        <v>664</v>
      </c>
      <c r="B49" s="68">
        <v>167.768</v>
      </c>
      <c r="C49" s="68">
        <v>51.2</v>
      </c>
      <c r="D49" s="68">
        <v>5.3</v>
      </c>
      <c r="E49" s="68">
        <v>9.16</v>
      </c>
      <c r="F49" s="68">
        <v>2.35</v>
      </c>
      <c r="G49" s="68">
        <v>1</v>
      </c>
      <c r="H49" s="68">
        <v>1</v>
      </c>
      <c r="I49" s="68">
        <v>2</v>
      </c>
      <c r="J49" s="68">
        <v>-99.99</v>
      </c>
      <c r="K49" s="68">
        <v>5.6</v>
      </c>
      <c r="L49" s="68">
        <v>-99.99</v>
      </c>
      <c r="M49" s="69" t="s">
        <v>1397</v>
      </c>
      <c r="N49" s="68">
        <v>-99.99</v>
      </c>
      <c r="O49" s="68">
        <v>-3.56</v>
      </c>
      <c r="P49" s="68">
        <v>-99.99</v>
      </c>
      <c r="Q49" s="68">
        <v>1.5</v>
      </c>
      <c r="R49" s="68">
        <v>1.5</v>
      </c>
      <c r="S49" s="68">
        <v>1.5</v>
      </c>
      <c r="T49" s="71" t="s">
        <v>1399</v>
      </c>
    </row>
    <row r="50" spans="1:20" ht="25" thickBot="1">
      <c r="A50" s="70" t="s">
        <v>1400</v>
      </c>
      <c r="B50" s="68">
        <v>-20.654</v>
      </c>
      <c r="C50" s="68">
        <v>54.67</v>
      </c>
      <c r="D50" s="68">
        <v>11.41</v>
      </c>
      <c r="E50" s="68">
        <v>13.83</v>
      </c>
      <c r="F50" s="68">
        <v>9.66</v>
      </c>
      <c r="G50" s="68">
        <v>3</v>
      </c>
      <c r="H50" s="68">
        <v>2</v>
      </c>
      <c r="I50" s="68">
        <v>1</v>
      </c>
      <c r="J50" s="68">
        <v>-99.99</v>
      </c>
      <c r="K50" s="68">
        <v>5.3</v>
      </c>
      <c r="L50" s="68">
        <v>-99.99</v>
      </c>
      <c r="M50" s="69" t="s">
        <v>1397</v>
      </c>
      <c r="N50" s="68">
        <v>-99.99</v>
      </c>
      <c r="O50" s="68">
        <v>-8.5259999999999998</v>
      </c>
      <c r="P50" s="68">
        <v>-99.99</v>
      </c>
      <c r="Q50" s="68">
        <v>1.5</v>
      </c>
      <c r="R50" s="68">
        <v>1.5</v>
      </c>
      <c r="S50" s="68">
        <v>1.5</v>
      </c>
      <c r="T50" s="71" t="s">
        <v>1401</v>
      </c>
    </row>
    <row r="51" spans="1:20" ht="25" thickBot="1">
      <c r="A51" s="70" t="s">
        <v>686</v>
      </c>
      <c r="B51" s="68">
        <v>-19.434999999999999</v>
      </c>
      <c r="C51" s="68">
        <v>58.63</v>
      </c>
      <c r="D51" s="68">
        <v>10.17</v>
      </c>
      <c r="E51" s="68">
        <v>12.2</v>
      </c>
      <c r="F51" s="68">
        <v>8.7200000000000006</v>
      </c>
      <c r="G51" s="68">
        <v>2</v>
      </c>
      <c r="H51" s="68">
        <v>2</v>
      </c>
      <c r="I51" s="68">
        <v>1</v>
      </c>
      <c r="J51" s="68">
        <v>-99.99</v>
      </c>
      <c r="K51" s="68">
        <v>5.2</v>
      </c>
      <c r="L51" s="68">
        <v>-99.99</v>
      </c>
      <c r="M51" s="69" t="s">
        <v>1397</v>
      </c>
      <c r="N51" s="68">
        <v>-99.99</v>
      </c>
      <c r="O51" s="68">
        <v>-6.9969999999999999</v>
      </c>
      <c r="P51" s="68">
        <v>-99.99</v>
      </c>
      <c r="Q51" s="68">
        <v>1.5</v>
      </c>
      <c r="R51" s="68">
        <v>1.5</v>
      </c>
      <c r="S51" s="68">
        <v>1.5</v>
      </c>
      <c r="T51" s="71" t="s">
        <v>1401</v>
      </c>
    </row>
    <row r="52" spans="1:20" ht="25" thickBot="1">
      <c r="A52" s="70" t="s">
        <v>689</v>
      </c>
      <c r="B52" s="68">
        <v>-16.501000000000001</v>
      </c>
      <c r="C52" s="68">
        <v>58</v>
      </c>
      <c r="D52" s="68">
        <v>10.5</v>
      </c>
      <c r="E52" s="68">
        <v>12.6</v>
      </c>
      <c r="F52" s="68">
        <v>9.02</v>
      </c>
      <c r="G52" s="68">
        <v>2</v>
      </c>
      <c r="H52" s="68">
        <v>2</v>
      </c>
      <c r="I52" s="68">
        <v>1</v>
      </c>
      <c r="J52" s="68">
        <v>-99.99</v>
      </c>
      <c r="K52" s="68">
        <v>7.6</v>
      </c>
      <c r="L52" s="68">
        <v>-99.99</v>
      </c>
      <c r="M52" s="69" t="s">
        <v>1397</v>
      </c>
      <c r="N52" s="68">
        <v>-99.99</v>
      </c>
      <c r="O52" s="68">
        <v>-4.9950000000000001</v>
      </c>
      <c r="P52" s="68">
        <v>-99.99</v>
      </c>
      <c r="Q52" s="68">
        <v>1.5</v>
      </c>
      <c r="R52" s="68">
        <v>1.5</v>
      </c>
      <c r="S52" s="68">
        <v>1.5</v>
      </c>
      <c r="T52" s="71" t="s">
        <v>1401</v>
      </c>
    </row>
    <row r="53" spans="1:20" ht="25" thickBot="1">
      <c r="A53" s="70" t="s">
        <v>690</v>
      </c>
      <c r="B53" s="68">
        <v>-20.161999999999999</v>
      </c>
      <c r="C53" s="68">
        <v>19</v>
      </c>
      <c r="D53" s="68">
        <v>22.25</v>
      </c>
      <c r="E53" s="68">
        <v>24.54</v>
      </c>
      <c r="F53" s="68">
        <v>19.989999999999998</v>
      </c>
      <c r="G53" s="68">
        <v>2</v>
      </c>
      <c r="H53" s="68">
        <v>1</v>
      </c>
      <c r="I53" s="68">
        <v>1</v>
      </c>
      <c r="J53" s="68">
        <v>15.4</v>
      </c>
      <c r="K53" s="68">
        <v>-99.99</v>
      </c>
      <c r="L53" s="68">
        <v>-99.99</v>
      </c>
      <c r="M53" s="69" t="s">
        <v>1397</v>
      </c>
      <c r="N53" s="68">
        <v>-6.8520000000000003</v>
      </c>
      <c r="O53" s="68">
        <v>-99.99</v>
      </c>
      <c r="P53" s="68">
        <v>-99.99</v>
      </c>
      <c r="Q53" s="68">
        <v>1.5</v>
      </c>
      <c r="R53" s="68">
        <v>1.5</v>
      </c>
      <c r="S53" s="68">
        <v>1.5</v>
      </c>
      <c r="T53" s="71" t="s">
        <v>1402</v>
      </c>
    </row>
    <row r="54" spans="1:20" ht="25" thickBot="1">
      <c r="A54" s="70" t="s">
        <v>691</v>
      </c>
      <c r="B54" s="68">
        <v>-21.864000000000001</v>
      </c>
      <c r="C54" s="68">
        <v>50.69</v>
      </c>
      <c r="D54" s="68">
        <v>12.79</v>
      </c>
      <c r="E54" s="68">
        <v>15.38</v>
      </c>
      <c r="F54" s="68">
        <v>10.93</v>
      </c>
      <c r="G54" s="68">
        <v>1</v>
      </c>
      <c r="H54" s="68">
        <v>2</v>
      </c>
      <c r="I54" s="68">
        <v>1</v>
      </c>
      <c r="J54" s="68">
        <v>-99.99</v>
      </c>
      <c r="K54" s="68">
        <v>4.5999999999999996</v>
      </c>
      <c r="L54" s="68">
        <v>-99.99</v>
      </c>
      <c r="M54" s="69" t="s">
        <v>1397</v>
      </c>
      <c r="N54" s="68">
        <v>-99.99</v>
      </c>
      <c r="O54" s="68">
        <v>-10.782999999999999</v>
      </c>
      <c r="P54" s="68">
        <v>-99.99</v>
      </c>
      <c r="Q54" s="68">
        <v>1.5</v>
      </c>
      <c r="R54" s="68">
        <v>1.5</v>
      </c>
      <c r="S54" s="68">
        <v>1.5</v>
      </c>
      <c r="T54" s="71" t="s">
        <v>1401</v>
      </c>
    </row>
    <row r="55" spans="1:20" ht="25" thickBot="1">
      <c r="A55" s="70" t="s">
        <v>1403</v>
      </c>
      <c r="B55" s="68">
        <v>-22.538</v>
      </c>
      <c r="C55" s="68">
        <v>51.75</v>
      </c>
      <c r="D55" s="68">
        <v>12.25</v>
      </c>
      <c r="E55" s="68">
        <v>14.78</v>
      </c>
      <c r="F55" s="68">
        <v>10.44</v>
      </c>
      <c r="G55" s="68">
        <v>3</v>
      </c>
      <c r="H55" s="68">
        <v>2</v>
      </c>
      <c r="I55" s="68">
        <v>1</v>
      </c>
      <c r="J55" s="68">
        <v>-99.99</v>
      </c>
      <c r="K55" s="68">
        <v>5.0999999999999996</v>
      </c>
      <c r="L55" s="68">
        <v>-99.99</v>
      </c>
      <c r="M55" s="69" t="s">
        <v>1397</v>
      </c>
      <c r="N55" s="68">
        <v>-99.99</v>
      </c>
      <c r="O55" s="68">
        <v>-9.6809999999999992</v>
      </c>
      <c r="P55" s="68">
        <v>-99.99</v>
      </c>
      <c r="Q55" s="68">
        <v>1.5</v>
      </c>
      <c r="R55" s="68">
        <v>1.5</v>
      </c>
      <c r="S55" s="68">
        <v>1.5</v>
      </c>
      <c r="T55" s="71" t="s">
        <v>1401</v>
      </c>
    </row>
    <row r="56" spans="1:20" ht="25" thickBot="1">
      <c r="A56" s="70" t="s">
        <v>692</v>
      </c>
      <c r="B56" s="68">
        <v>-22.062000000000001</v>
      </c>
      <c r="C56" s="68">
        <v>52.5</v>
      </c>
      <c r="D56" s="68">
        <v>12.01</v>
      </c>
      <c r="E56" s="68">
        <v>14.5</v>
      </c>
      <c r="F56" s="68">
        <v>10.199999999999999</v>
      </c>
      <c r="G56" s="68">
        <v>2</v>
      </c>
      <c r="H56" s="68">
        <v>2</v>
      </c>
      <c r="I56" s="68">
        <v>1</v>
      </c>
      <c r="J56" s="68">
        <v>-99.99</v>
      </c>
      <c r="K56" s="68">
        <v>3.9</v>
      </c>
      <c r="L56" s="68">
        <v>-99.99</v>
      </c>
      <c r="M56" s="69" t="s">
        <v>1397</v>
      </c>
      <c r="N56" s="68">
        <v>-99.99</v>
      </c>
      <c r="O56" s="68">
        <v>-10.601000000000001</v>
      </c>
      <c r="P56" s="68">
        <v>-99.99</v>
      </c>
      <c r="Q56" s="68">
        <v>1.5</v>
      </c>
      <c r="R56" s="68">
        <v>1.5</v>
      </c>
      <c r="S56" s="68">
        <v>1.5</v>
      </c>
      <c r="T56" s="71" t="s">
        <v>1401</v>
      </c>
    </row>
    <row r="57" spans="1:20" ht="25" thickBot="1">
      <c r="A57" s="70" t="s">
        <v>1404</v>
      </c>
      <c r="B57" s="68">
        <v>-71.83</v>
      </c>
      <c r="C57" s="68">
        <v>14.92</v>
      </c>
      <c r="D57" s="68">
        <v>27.4</v>
      </c>
      <c r="E57" s="68">
        <v>28.06</v>
      </c>
      <c r="F57" s="68">
        <v>26.21</v>
      </c>
      <c r="G57" s="68">
        <v>3</v>
      </c>
      <c r="H57" s="68">
        <v>3</v>
      </c>
      <c r="I57" s="68">
        <v>2</v>
      </c>
      <c r="J57" s="68">
        <v>23.1</v>
      </c>
      <c r="K57" s="68">
        <v>-99.99</v>
      </c>
      <c r="L57" s="68">
        <v>-99.99</v>
      </c>
      <c r="M57" s="69" t="s">
        <v>1397</v>
      </c>
      <c r="N57" s="68">
        <v>-4.3029999999999999</v>
      </c>
      <c r="O57" s="68">
        <v>-99.99</v>
      </c>
      <c r="P57" s="68">
        <v>-99.99</v>
      </c>
      <c r="Q57" s="68">
        <v>1.5</v>
      </c>
      <c r="R57" s="68">
        <v>1.5</v>
      </c>
      <c r="S57" s="68">
        <v>1.5</v>
      </c>
      <c r="T57" s="71" t="s">
        <v>1405</v>
      </c>
    </row>
    <row r="58" spans="1:20" ht="25" thickBot="1">
      <c r="A58" s="70" t="s">
        <v>1406</v>
      </c>
      <c r="B58" s="68">
        <v>-115.08</v>
      </c>
      <c r="C58" s="68">
        <v>-56.07</v>
      </c>
      <c r="D58" s="68">
        <v>4.97</v>
      </c>
      <c r="E58" s="68">
        <v>4.09</v>
      </c>
      <c r="F58" s="68">
        <v>5.53</v>
      </c>
      <c r="G58" s="68">
        <v>3</v>
      </c>
      <c r="H58" s="68">
        <v>1</v>
      </c>
      <c r="I58" s="68">
        <v>2</v>
      </c>
      <c r="J58" s="68">
        <v>-99.99</v>
      </c>
      <c r="K58" s="68">
        <v>-99.99</v>
      </c>
      <c r="L58" s="68">
        <v>2.8</v>
      </c>
      <c r="M58" s="69" t="s">
        <v>1397</v>
      </c>
      <c r="N58" s="68">
        <v>-99.99</v>
      </c>
      <c r="O58" s="68">
        <v>-99.99</v>
      </c>
      <c r="P58" s="68">
        <v>-2.7320000000000002</v>
      </c>
      <c r="Q58" s="68">
        <v>1.5</v>
      </c>
      <c r="R58" s="68">
        <v>1.5</v>
      </c>
      <c r="S58" s="68">
        <v>1.5</v>
      </c>
      <c r="T58" s="71" t="s">
        <v>1407</v>
      </c>
    </row>
    <row r="59" spans="1:20" ht="25" thickBot="1">
      <c r="A59" s="70" t="s">
        <v>1408</v>
      </c>
      <c r="B59" s="68">
        <v>-21.08</v>
      </c>
      <c r="C59" s="68">
        <v>5.37</v>
      </c>
      <c r="D59" s="68">
        <v>27.63</v>
      </c>
      <c r="E59" s="68">
        <v>27.12</v>
      </c>
      <c r="F59" s="68">
        <v>27.48</v>
      </c>
      <c r="G59" s="68">
        <v>3</v>
      </c>
      <c r="H59" s="68">
        <v>2</v>
      </c>
      <c r="I59" s="68">
        <v>2</v>
      </c>
      <c r="J59" s="68">
        <v>22.7</v>
      </c>
      <c r="K59" s="68">
        <v>-99.99</v>
      </c>
      <c r="L59" s="68">
        <v>-99.99</v>
      </c>
      <c r="M59" s="69" t="s">
        <v>1397</v>
      </c>
      <c r="N59" s="68">
        <v>-4.9320000000000004</v>
      </c>
      <c r="O59" s="68">
        <v>-99.99</v>
      </c>
      <c r="P59" s="68">
        <v>-99.99</v>
      </c>
      <c r="Q59" s="68">
        <v>1.5</v>
      </c>
      <c r="R59" s="68">
        <v>1.5</v>
      </c>
      <c r="S59" s="68">
        <v>1.5</v>
      </c>
      <c r="T59" s="71" t="s">
        <v>1405</v>
      </c>
    </row>
    <row r="60" spans="1:20" ht="25" thickBot="1">
      <c r="A60" s="70" t="s">
        <v>1409</v>
      </c>
      <c r="B60" s="68">
        <v>-9.43</v>
      </c>
      <c r="C60" s="68">
        <v>60.34</v>
      </c>
      <c r="D60" s="68">
        <v>9.7100000000000009</v>
      </c>
      <c r="E60" s="68">
        <v>11.55</v>
      </c>
      <c r="F60" s="68">
        <v>8.2799999999999994</v>
      </c>
      <c r="G60" s="68">
        <v>3</v>
      </c>
      <c r="H60" s="68">
        <v>2</v>
      </c>
      <c r="I60" s="68">
        <v>1</v>
      </c>
      <c r="J60" s="68">
        <v>-99.99</v>
      </c>
      <c r="K60" s="68">
        <v>4.9000000000000004</v>
      </c>
      <c r="L60" s="68">
        <v>-99.99</v>
      </c>
      <c r="M60" s="69" t="s">
        <v>1397</v>
      </c>
      <c r="N60" s="68">
        <v>-99.99</v>
      </c>
      <c r="O60" s="68">
        <v>-6.6479999999999997</v>
      </c>
      <c r="P60" s="68">
        <v>-99.99</v>
      </c>
      <c r="Q60" s="68">
        <v>1.5</v>
      </c>
      <c r="R60" s="68">
        <v>1.5</v>
      </c>
      <c r="S60" s="68">
        <v>1.5</v>
      </c>
      <c r="T60" s="71" t="s">
        <v>1401</v>
      </c>
    </row>
    <row r="61" spans="1:20" ht="25" thickBot="1">
      <c r="A61" s="70" t="s">
        <v>1410</v>
      </c>
      <c r="B61" s="68">
        <v>157</v>
      </c>
      <c r="C61" s="68">
        <v>-2.23</v>
      </c>
      <c r="D61" s="68">
        <v>29.28</v>
      </c>
      <c r="E61" s="68">
        <v>29.14</v>
      </c>
      <c r="F61" s="68">
        <v>29.22</v>
      </c>
      <c r="G61" s="68">
        <v>4</v>
      </c>
      <c r="H61" s="68">
        <v>2</v>
      </c>
      <c r="I61" s="68">
        <v>2</v>
      </c>
      <c r="J61" s="68">
        <v>26.7</v>
      </c>
      <c r="K61" s="68">
        <v>-99.99</v>
      </c>
      <c r="L61" s="68">
        <v>-99.99</v>
      </c>
      <c r="M61" s="69" t="s">
        <v>1397</v>
      </c>
      <c r="N61" s="68">
        <v>-2.5819999999999999</v>
      </c>
      <c r="O61" s="68">
        <v>-99.99</v>
      </c>
      <c r="P61" s="68">
        <v>-99.99</v>
      </c>
      <c r="Q61" s="68">
        <v>1.5</v>
      </c>
      <c r="R61" s="68">
        <v>1.5</v>
      </c>
      <c r="S61" s="68">
        <v>1.5</v>
      </c>
      <c r="T61" s="71" t="s">
        <v>1411</v>
      </c>
    </row>
    <row r="62" spans="1:20" ht="25" thickBot="1">
      <c r="A62" s="70" t="s">
        <v>752</v>
      </c>
      <c r="B62" s="68">
        <v>-12.428000000000001</v>
      </c>
      <c r="C62" s="68">
        <v>-1.67</v>
      </c>
      <c r="D62" s="68">
        <v>25.55</v>
      </c>
      <c r="E62" s="68">
        <v>23.36</v>
      </c>
      <c r="F62" s="68">
        <v>27.13</v>
      </c>
      <c r="G62" s="68">
        <v>3</v>
      </c>
      <c r="H62" s="68">
        <v>2</v>
      </c>
      <c r="I62" s="68">
        <v>2</v>
      </c>
      <c r="J62" s="68">
        <v>22.5</v>
      </c>
      <c r="K62" s="68">
        <v>-99.99</v>
      </c>
      <c r="L62" s="68">
        <v>-99.99</v>
      </c>
      <c r="M62" s="69" t="s">
        <v>1397</v>
      </c>
      <c r="N62" s="68">
        <v>-3.0510000000000002</v>
      </c>
      <c r="O62" s="68">
        <v>-99.99</v>
      </c>
      <c r="P62" s="68">
        <v>-99.99</v>
      </c>
      <c r="Q62" s="68">
        <v>1.5</v>
      </c>
      <c r="R62" s="68">
        <v>1.5</v>
      </c>
      <c r="S62" s="68">
        <v>1.5</v>
      </c>
      <c r="T62" s="71" t="s">
        <v>1412</v>
      </c>
    </row>
    <row r="63" spans="1:20" ht="25" thickBot="1">
      <c r="A63" s="70" t="s">
        <v>753</v>
      </c>
      <c r="B63" s="68">
        <v>-10.75</v>
      </c>
      <c r="C63" s="68">
        <v>-5.78</v>
      </c>
      <c r="D63" s="68">
        <v>25.54</v>
      </c>
      <c r="E63" s="68">
        <v>23.88</v>
      </c>
      <c r="F63" s="68">
        <v>26.65</v>
      </c>
      <c r="G63" s="68">
        <v>3</v>
      </c>
      <c r="H63" s="68">
        <v>2</v>
      </c>
      <c r="I63" s="68">
        <v>2</v>
      </c>
      <c r="J63" s="68">
        <v>24.1</v>
      </c>
      <c r="K63" s="68">
        <v>-99.99</v>
      </c>
      <c r="L63" s="68">
        <v>-99.99</v>
      </c>
      <c r="M63" s="69" t="s">
        <v>1397</v>
      </c>
      <c r="N63" s="68">
        <v>-1.4379999999999999</v>
      </c>
      <c r="O63" s="68">
        <v>-99.99</v>
      </c>
      <c r="P63" s="68">
        <v>-99.99</v>
      </c>
      <c r="Q63" s="68">
        <v>1.5</v>
      </c>
      <c r="R63" s="68">
        <v>1.5</v>
      </c>
      <c r="S63" s="68">
        <v>1.5</v>
      </c>
      <c r="T63" s="71" t="s">
        <v>1412</v>
      </c>
    </row>
    <row r="64" spans="1:20" ht="25" thickBot="1">
      <c r="A64" s="70" t="s">
        <v>810</v>
      </c>
      <c r="B64" s="68">
        <v>-18.009</v>
      </c>
      <c r="C64" s="68">
        <v>18.07</v>
      </c>
      <c r="D64" s="68">
        <v>22.15</v>
      </c>
      <c r="E64" s="68">
        <v>25.9</v>
      </c>
      <c r="F64" s="68">
        <v>19.07</v>
      </c>
      <c r="G64" s="68">
        <v>1</v>
      </c>
      <c r="H64" s="68">
        <v>2</v>
      </c>
      <c r="I64" s="68">
        <v>2</v>
      </c>
      <c r="J64" s="68">
        <v>16.899999999999999</v>
      </c>
      <c r="K64" s="68">
        <v>-99.99</v>
      </c>
      <c r="L64" s="68">
        <v>-99.99</v>
      </c>
      <c r="M64" s="69" t="s">
        <v>1397</v>
      </c>
      <c r="N64" s="68">
        <v>-5.2489999999999997</v>
      </c>
      <c r="O64" s="68">
        <v>-99.99</v>
      </c>
      <c r="P64" s="68">
        <v>-99.99</v>
      </c>
      <c r="Q64" s="68">
        <v>1.5</v>
      </c>
      <c r="R64" s="68">
        <v>1.5</v>
      </c>
      <c r="S64" s="68">
        <v>1.5</v>
      </c>
      <c r="T64" s="71" t="s">
        <v>1413</v>
      </c>
    </row>
    <row r="65" spans="1:20" ht="25" thickBot="1">
      <c r="A65" s="70" t="s">
        <v>814</v>
      </c>
      <c r="B65" s="68">
        <v>-26.542999999999999</v>
      </c>
      <c r="C65" s="68">
        <v>44.36</v>
      </c>
      <c r="D65" s="68">
        <v>15.8</v>
      </c>
      <c r="E65" s="68">
        <v>18.989999999999998</v>
      </c>
      <c r="F65" s="68">
        <v>13.48</v>
      </c>
      <c r="G65" s="68">
        <v>1</v>
      </c>
      <c r="H65" s="68">
        <v>2</v>
      </c>
      <c r="I65" s="68">
        <v>2</v>
      </c>
      <c r="J65" s="68">
        <v>13.3</v>
      </c>
      <c r="K65" s="68">
        <v>-99.99</v>
      </c>
      <c r="L65" s="68">
        <v>-99.99</v>
      </c>
      <c r="M65" s="69" t="s">
        <v>1397</v>
      </c>
      <c r="N65" s="68">
        <v>-2.4950000000000001</v>
      </c>
      <c r="O65" s="68">
        <v>-99.99</v>
      </c>
      <c r="P65" s="68">
        <v>-99.99</v>
      </c>
      <c r="Q65" s="68">
        <v>1.5</v>
      </c>
      <c r="R65" s="68">
        <v>1.5</v>
      </c>
      <c r="S65" s="68">
        <v>1.5</v>
      </c>
      <c r="T65" s="71" t="s">
        <v>1413</v>
      </c>
    </row>
    <row r="66" spans="1:20" ht="25" thickBot="1">
      <c r="A66" s="70" t="s">
        <v>816</v>
      </c>
      <c r="B66" s="68">
        <v>-18.986999999999998</v>
      </c>
      <c r="C66" s="68">
        <v>27.01</v>
      </c>
      <c r="D66" s="68">
        <v>21.26</v>
      </c>
      <c r="E66" s="68">
        <v>22.79</v>
      </c>
      <c r="F66" s="68">
        <v>19.559999999999999</v>
      </c>
      <c r="G66" s="68">
        <v>2</v>
      </c>
      <c r="H66" s="68">
        <v>2</v>
      </c>
      <c r="I66" s="68">
        <v>2</v>
      </c>
      <c r="J66" s="68">
        <v>14.6</v>
      </c>
      <c r="K66" s="68">
        <v>-99.99</v>
      </c>
      <c r="L66" s="68">
        <v>-99.99</v>
      </c>
      <c r="M66" s="69" t="s">
        <v>1397</v>
      </c>
      <c r="N66" s="68">
        <v>-6.657</v>
      </c>
      <c r="O66" s="68">
        <v>-99.99</v>
      </c>
      <c r="P66" s="68">
        <v>-99.99</v>
      </c>
      <c r="Q66" s="68">
        <v>1.5</v>
      </c>
      <c r="R66" s="68">
        <v>1.5</v>
      </c>
      <c r="S66" s="68">
        <v>1.5</v>
      </c>
      <c r="T66" s="71" t="s">
        <v>1413</v>
      </c>
    </row>
    <row r="67" spans="1:20" ht="25" thickBot="1">
      <c r="A67" s="70" t="s">
        <v>825</v>
      </c>
      <c r="B67" s="68">
        <v>-11.962</v>
      </c>
      <c r="C67" s="68">
        <v>-1.35</v>
      </c>
      <c r="D67" s="68">
        <v>25.58</v>
      </c>
      <c r="E67" s="68">
        <v>23.37</v>
      </c>
      <c r="F67" s="68">
        <v>27.16</v>
      </c>
      <c r="G67" s="68">
        <v>2</v>
      </c>
      <c r="H67" s="68">
        <v>2</v>
      </c>
      <c r="I67" s="68">
        <v>2</v>
      </c>
      <c r="J67" s="68">
        <v>19</v>
      </c>
      <c r="K67" s="68">
        <v>-99.99</v>
      </c>
      <c r="L67" s="68">
        <v>-99.99</v>
      </c>
      <c r="M67" s="69" t="s">
        <v>1397</v>
      </c>
      <c r="N67" s="68">
        <v>-6.5750000000000002</v>
      </c>
      <c r="O67" s="68">
        <v>-99.99</v>
      </c>
      <c r="P67" s="68">
        <v>-99.99</v>
      </c>
      <c r="Q67" s="68">
        <v>1.5</v>
      </c>
      <c r="R67" s="68">
        <v>1.5</v>
      </c>
      <c r="S67" s="68">
        <v>1.5</v>
      </c>
      <c r="T67" s="71" t="s">
        <v>1413</v>
      </c>
    </row>
    <row r="68" spans="1:20" ht="25" thickBot="1">
      <c r="A68" s="70" t="s">
        <v>826</v>
      </c>
      <c r="B68" s="68">
        <v>5.1020000000000003</v>
      </c>
      <c r="C68" s="68">
        <v>-2.2000000000000002</v>
      </c>
      <c r="D68" s="68">
        <v>25.95</v>
      </c>
      <c r="E68" s="68">
        <v>23.19</v>
      </c>
      <c r="F68" s="68">
        <v>28.01</v>
      </c>
      <c r="G68" s="68">
        <v>4</v>
      </c>
      <c r="H68" s="68">
        <v>2</v>
      </c>
      <c r="I68" s="68">
        <v>2</v>
      </c>
      <c r="J68" s="68">
        <v>15.5</v>
      </c>
      <c r="K68" s="68">
        <v>-99.99</v>
      </c>
      <c r="L68" s="68">
        <v>-99.99</v>
      </c>
      <c r="M68" s="69" t="s">
        <v>1397</v>
      </c>
      <c r="N68" s="68">
        <v>-10.454000000000001</v>
      </c>
      <c r="O68" s="68">
        <v>-99.99</v>
      </c>
      <c r="P68" s="68">
        <v>-99.99</v>
      </c>
      <c r="Q68" s="68">
        <v>1.5</v>
      </c>
      <c r="R68" s="68">
        <v>1.5</v>
      </c>
      <c r="S68" s="68">
        <v>1.5</v>
      </c>
      <c r="T68" s="71" t="s">
        <v>1413</v>
      </c>
    </row>
    <row r="69" spans="1:20" ht="25" thickBot="1">
      <c r="A69" s="70" t="s">
        <v>1414</v>
      </c>
      <c r="B69" s="68">
        <v>-4.7160000000000002</v>
      </c>
      <c r="C69" s="68">
        <v>61.67</v>
      </c>
      <c r="D69" s="68">
        <v>8.64</v>
      </c>
      <c r="E69" s="68">
        <v>10.74</v>
      </c>
      <c r="F69" s="68">
        <v>6.99</v>
      </c>
      <c r="G69" s="68">
        <v>3</v>
      </c>
      <c r="H69" s="68">
        <v>2</v>
      </c>
      <c r="I69" s="68">
        <v>1</v>
      </c>
      <c r="J69" s="68">
        <v>-99.99</v>
      </c>
      <c r="K69" s="68">
        <v>4.2</v>
      </c>
      <c r="L69" s="68">
        <v>-99.99</v>
      </c>
      <c r="M69" s="69" t="s">
        <v>1397</v>
      </c>
      <c r="N69" s="68">
        <v>-99.99</v>
      </c>
      <c r="O69" s="68">
        <v>-6.5439999999999996</v>
      </c>
      <c r="P69" s="68">
        <v>-99.99</v>
      </c>
      <c r="Q69" s="68">
        <v>1.5</v>
      </c>
      <c r="R69" s="68">
        <v>1.5</v>
      </c>
      <c r="S69" s="68">
        <v>1.5</v>
      </c>
      <c r="T69" s="71" t="s">
        <v>1401</v>
      </c>
    </row>
    <row r="70" spans="1:20" ht="25" thickBot="1">
      <c r="A70" s="70" t="s">
        <v>1415</v>
      </c>
      <c r="B70" s="68">
        <v>0.73333329999999997</v>
      </c>
      <c r="C70" s="68">
        <v>64.25</v>
      </c>
      <c r="D70" s="68">
        <v>8.19</v>
      </c>
      <c r="E70" s="68">
        <v>10.96</v>
      </c>
      <c r="F70" s="68">
        <v>6.27</v>
      </c>
      <c r="G70" s="68">
        <v>3</v>
      </c>
      <c r="H70" s="68">
        <v>2</v>
      </c>
      <c r="I70" s="68">
        <v>1</v>
      </c>
      <c r="J70" s="68">
        <v>-99.99</v>
      </c>
      <c r="K70" s="68">
        <v>3.9</v>
      </c>
      <c r="L70" s="68">
        <v>-99.99</v>
      </c>
      <c r="M70" s="69" t="s">
        <v>1397</v>
      </c>
      <c r="N70" s="68">
        <v>-99.99</v>
      </c>
      <c r="O70" s="68">
        <v>-7.0609999999999999</v>
      </c>
      <c r="P70" s="68">
        <v>-99.99</v>
      </c>
      <c r="Q70" s="68">
        <v>1.5</v>
      </c>
      <c r="R70" s="68">
        <v>1.5</v>
      </c>
      <c r="S70" s="68">
        <v>1.5</v>
      </c>
      <c r="T70" s="71" t="s">
        <v>1401</v>
      </c>
    </row>
    <row r="71" spans="1:20" ht="25" thickBot="1">
      <c r="A71" s="70" t="s">
        <v>862</v>
      </c>
      <c r="B71" s="68">
        <v>-32.286999999999999</v>
      </c>
      <c r="C71" s="68">
        <v>37.11</v>
      </c>
      <c r="D71" s="68">
        <v>19.600000000000001</v>
      </c>
      <c r="E71" s="68">
        <v>23.36</v>
      </c>
      <c r="F71" s="68">
        <v>16.73</v>
      </c>
      <c r="G71" s="68">
        <v>4</v>
      </c>
      <c r="H71" s="68">
        <v>2</v>
      </c>
      <c r="I71" s="68">
        <v>2</v>
      </c>
      <c r="J71" s="68">
        <v>15.4</v>
      </c>
      <c r="K71" s="68">
        <v>-99.99</v>
      </c>
      <c r="L71" s="68">
        <v>-99.99</v>
      </c>
      <c r="M71" s="69" t="s">
        <v>1397</v>
      </c>
      <c r="N71" s="68">
        <v>-4.1970000000000001</v>
      </c>
      <c r="O71" s="68">
        <v>-99.99</v>
      </c>
      <c r="P71" s="68">
        <v>-99.99</v>
      </c>
      <c r="Q71" s="68">
        <v>1.5</v>
      </c>
      <c r="R71" s="68">
        <v>1.5</v>
      </c>
      <c r="S71" s="68">
        <v>1.5</v>
      </c>
      <c r="T71" s="71" t="s">
        <v>1413</v>
      </c>
    </row>
    <row r="72" spans="1:20" ht="25" thickBot="1">
      <c r="A72" s="70" t="s">
        <v>863</v>
      </c>
      <c r="B72" s="68">
        <v>-31.841999999999999</v>
      </c>
      <c r="C72" s="68">
        <v>37.58</v>
      </c>
      <c r="D72" s="68">
        <v>19.329999999999998</v>
      </c>
      <c r="E72" s="68">
        <v>23.1</v>
      </c>
      <c r="F72" s="68">
        <v>16.46</v>
      </c>
      <c r="G72" s="68">
        <v>4</v>
      </c>
      <c r="H72" s="68">
        <v>2</v>
      </c>
      <c r="I72" s="68">
        <v>2</v>
      </c>
      <c r="J72" s="68">
        <v>15</v>
      </c>
      <c r="K72" s="68">
        <v>-99.99</v>
      </c>
      <c r="L72" s="68">
        <v>-99.99</v>
      </c>
      <c r="M72" s="69" t="s">
        <v>1397</v>
      </c>
      <c r="N72" s="68">
        <v>-4.3339999999999996</v>
      </c>
      <c r="O72" s="68">
        <v>-99.99</v>
      </c>
      <c r="P72" s="68">
        <v>-99.99</v>
      </c>
      <c r="Q72" s="68">
        <v>1.5</v>
      </c>
      <c r="R72" s="68">
        <v>1.5</v>
      </c>
      <c r="S72" s="68">
        <v>1.5</v>
      </c>
      <c r="T72" s="71" t="s">
        <v>1413</v>
      </c>
    </row>
    <row r="73" spans="1:20" ht="17" thickBot="1">
      <c r="A73" s="72"/>
    </row>
    <row r="74" spans="1:20" ht="25" thickBot="1">
      <c r="A74" s="73" t="s">
        <v>1416</v>
      </c>
      <c r="B74" s="74">
        <v>4.5662000000000003</v>
      </c>
      <c r="C74" s="74">
        <v>66.680000000000007</v>
      </c>
      <c r="D74" s="74">
        <v>8.1999999999999993</v>
      </c>
      <c r="E74" s="74">
        <v>10.85</v>
      </c>
      <c r="F74" s="74">
        <v>6.61</v>
      </c>
      <c r="G74" s="74">
        <v>1</v>
      </c>
      <c r="H74" s="74">
        <v>1</v>
      </c>
      <c r="I74" s="74">
        <v>1</v>
      </c>
      <c r="J74" s="74">
        <v>-99.99</v>
      </c>
      <c r="K74" s="74">
        <v>2.9</v>
      </c>
      <c r="L74" s="74">
        <v>-99.99</v>
      </c>
      <c r="M74" s="75" t="s">
        <v>1397</v>
      </c>
      <c r="N74" s="74">
        <v>-99.99</v>
      </c>
      <c r="O74" s="74">
        <v>-7.9450000000000003</v>
      </c>
      <c r="P74" s="74">
        <v>-99.99</v>
      </c>
      <c r="Q74" s="74">
        <v>1.5</v>
      </c>
      <c r="R74" s="74">
        <v>1.5</v>
      </c>
      <c r="S74" s="74">
        <v>1.5</v>
      </c>
      <c r="T74" s="76" t="s">
        <v>1401</v>
      </c>
    </row>
    <row r="75" spans="1:20" ht="25" thickBot="1">
      <c r="A75" s="70" t="s">
        <v>916</v>
      </c>
      <c r="B75" s="68">
        <v>7.6390000000000002</v>
      </c>
      <c r="C75" s="68">
        <v>66.97</v>
      </c>
      <c r="D75" s="68">
        <v>8.23</v>
      </c>
      <c r="E75" s="68">
        <v>11.02</v>
      </c>
      <c r="F75" s="68">
        <v>6.62</v>
      </c>
      <c r="G75" s="68">
        <v>1</v>
      </c>
      <c r="H75" s="68">
        <v>1</v>
      </c>
      <c r="I75" s="68">
        <v>1</v>
      </c>
      <c r="J75" s="68">
        <v>-99.99</v>
      </c>
      <c r="K75" s="68">
        <v>3.8</v>
      </c>
      <c r="L75" s="68">
        <v>-99.99</v>
      </c>
      <c r="M75" s="69" t="s">
        <v>1397</v>
      </c>
      <c r="N75" s="68">
        <v>-99.99</v>
      </c>
      <c r="O75" s="68">
        <v>-7.2160000000000002</v>
      </c>
      <c r="P75" s="68">
        <v>-99.99</v>
      </c>
      <c r="Q75" s="68">
        <v>1.5</v>
      </c>
      <c r="R75" s="68">
        <v>1.5</v>
      </c>
      <c r="S75" s="68">
        <v>1.5</v>
      </c>
      <c r="T75" s="71" t="s">
        <v>1401</v>
      </c>
    </row>
    <row r="76" spans="1:20" ht="25" thickBot="1">
      <c r="A76" s="70" t="s">
        <v>920</v>
      </c>
      <c r="B76" s="68">
        <v>-2.621</v>
      </c>
      <c r="C76" s="68">
        <v>36.14</v>
      </c>
      <c r="D76" s="68">
        <v>18.190000000000001</v>
      </c>
      <c r="E76" s="68">
        <v>21.89</v>
      </c>
      <c r="F76" s="68">
        <v>15.11</v>
      </c>
      <c r="G76" s="68">
        <v>2</v>
      </c>
      <c r="H76" s="68">
        <v>1</v>
      </c>
      <c r="I76" s="68">
        <v>2</v>
      </c>
      <c r="J76" s="68">
        <v>14.3</v>
      </c>
      <c r="K76" s="68">
        <v>-99.99</v>
      </c>
      <c r="L76" s="68">
        <v>-99.99</v>
      </c>
      <c r="M76" s="69" t="s">
        <v>1397</v>
      </c>
      <c r="N76" s="68">
        <v>-3.891</v>
      </c>
      <c r="O76" s="68">
        <v>-99.99</v>
      </c>
      <c r="P76" s="68">
        <v>-99.99</v>
      </c>
      <c r="Q76" s="68">
        <v>1.5</v>
      </c>
      <c r="R76" s="68">
        <v>1.5</v>
      </c>
      <c r="S76" s="68">
        <v>1.5</v>
      </c>
      <c r="T76" s="71" t="s">
        <v>1413</v>
      </c>
    </row>
    <row r="77" spans="1:20" ht="25" thickBot="1">
      <c r="A77" s="70" t="s">
        <v>1417</v>
      </c>
      <c r="B77" s="68">
        <v>174.93</v>
      </c>
      <c r="C77" s="68">
        <v>-45.53</v>
      </c>
      <c r="D77" s="68">
        <v>10.99</v>
      </c>
      <c r="E77" s="68">
        <v>9.0399999999999991</v>
      </c>
      <c r="F77" s="68">
        <v>13.49</v>
      </c>
      <c r="G77" s="68">
        <v>2</v>
      </c>
      <c r="H77" s="68">
        <v>1</v>
      </c>
      <c r="I77" s="68">
        <v>2</v>
      </c>
      <c r="J77" s="68">
        <v>8.3000000000000007</v>
      </c>
      <c r="K77" s="68">
        <v>-99.99</v>
      </c>
      <c r="L77" s="68">
        <v>-99.99</v>
      </c>
      <c r="M77" s="69" t="s">
        <v>1397</v>
      </c>
      <c r="N77" s="68">
        <v>-2.6930000000000001</v>
      </c>
      <c r="O77" s="68">
        <v>-99.99</v>
      </c>
      <c r="P77" s="68">
        <v>-99.99</v>
      </c>
      <c r="Q77" s="68">
        <v>1.5</v>
      </c>
      <c r="R77" s="68">
        <v>1.5</v>
      </c>
      <c r="S77" s="68">
        <v>1.5</v>
      </c>
      <c r="T77" s="71" t="s">
        <v>1418</v>
      </c>
    </row>
    <row r="78" spans="1:20" ht="25" thickBot="1">
      <c r="A78" s="70" t="s">
        <v>1419</v>
      </c>
      <c r="B78" s="68">
        <v>121.3</v>
      </c>
      <c r="C78" s="68">
        <v>8.8000000000000007</v>
      </c>
      <c r="D78" s="68">
        <v>28.41</v>
      </c>
      <c r="E78" s="68">
        <v>28.74</v>
      </c>
      <c r="F78" s="68">
        <v>27.12</v>
      </c>
      <c r="G78" s="68">
        <v>4</v>
      </c>
      <c r="H78" s="68">
        <v>1</v>
      </c>
      <c r="I78" s="68">
        <v>2</v>
      </c>
      <c r="J78" s="68">
        <v>26.7</v>
      </c>
      <c r="K78" s="68">
        <v>-99.99</v>
      </c>
      <c r="L78" s="68">
        <v>-99.99</v>
      </c>
      <c r="M78" s="69" t="s">
        <v>1397</v>
      </c>
      <c r="N78" s="68">
        <v>-1.7070000000000001</v>
      </c>
      <c r="O78" s="68">
        <v>-99.99</v>
      </c>
      <c r="P78" s="68">
        <v>-99.99</v>
      </c>
      <c r="Q78" s="68">
        <v>1.5</v>
      </c>
      <c r="R78" s="68">
        <v>1.5</v>
      </c>
      <c r="S78" s="68">
        <v>1.5</v>
      </c>
      <c r="T78" s="71" t="s">
        <v>1420</v>
      </c>
    </row>
    <row r="79" spans="1:20" ht="25" thickBot="1">
      <c r="A79" s="70" t="s">
        <v>1421</v>
      </c>
      <c r="B79" s="68">
        <v>117.9</v>
      </c>
      <c r="C79" s="68">
        <v>-4.6900000000000004</v>
      </c>
      <c r="D79" s="68">
        <v>28.71</v>
      </c>
      <c r="E79" s="68">
        <v>27.74</v>
      </c>
      <c r="F79" s="68">
        <v>28.84</v>
      </c>
      <c r="G79" s="68">
        <v>4</v>
      </c>
      <c r="H79" s="68">
        <v>1</v>
      </c>
      <c r="I79" s="68">
        <v>1</v>
      </c>
      <c r="J79" s="68">
        <v>25.7</v>
      </c>
      <c r="K79" s="68">
        <v>-99.99</v>
      </c>
      <c r="L79" s="68">
        <v>-99.99</v>
      </c>
      <c r="M79" s="69" t="s">
        <v>1397</v>
      </c>
      <c r="N79" s="68">
        <v>-3.0070000000000001</v>
      </c>
      <c r="O79" s="68">
        <v>-99.99</v>
      </c>
      <c r="P79" s="68">
        <v>-99.99</v>
      </c>
      <c r="Q79" s="68">
        <v>1.5</v>
      </c>
      <c r="R79" s="68">
        <v>1.5</v>
      </c>
      <c r="S79" s="68">
        <v>1.5</v>
      </c>
      <c r="T79" s="71" t="s">
        <v>1422</v>
      </c>
    </row>
    <row r="80" spans="1:20" ht="17" thickBot="1">
      <c r="A80" s="70" t="s">
        <v>1423</v>
      </c>
      <c r="B80" s="68">
        <v>125.82</v>
      </c>
      <c r="C80" s="68">
        <v>6.3</v>
      </c>
      <c r="D80" s="68">
        <v>28.64</v>
      </c>
      <c r="E80" s="68">
        <v>28.97</v>
      </c>
      <c r="F80" s="68">
        <v>27.73</v>
      </c>
      <c r="G80" s="68">
        <v>4</v>
      </c>
      <c r="H80" s="68">
        <v>1</v>
      </c>
      <c r="I80" s="68">
        <v>1</v>
      </c>
      <c r="J80" s="68">
        <v>27</v>
      </c>
      <c r="K80" s="68">
        <v>-99.99</v>
      </c>
      <c r="L80" s="68">
        <v>-99.99</v>
      </c>
      <c r="M80" s="69" t="s">
        <v>1397</v>
      </c>
      <c r="N80" s="68">
        <v>-1.635</v>
      </c>
      <c r="O80" s="68">
        <v>-99.99</v>
      </c>
      <c r="P80" s="68">
        <v>-99.99</v>
      </c>
      <c r="Q80" s="68">
        <v>1.5</v>
      </c>
      <c r="R80" s="68">
        <v>1.5</v>
      </c>
      <c r="S80" s="68">
        <v>1.5</v>
      </c>
      <c r="T80" s="71" t="s">
        <v>1424</v>
      </c>
    </row>
    <row r="81" spans="1:20" ht="25" thickBot="1">
      <c r="A81" s="70" t="s">
        <v>1425</v>
      </c>
      <c r="B81" s="68">
        <v>-0.98</v>
      </c>
      <c r="C81" s="68">
        <v>62.37</v>
      </c>
      <c r="D81" s="68">
        <v>8.6300000000000008</v>
      </c>
      <c r="E81" s="68">
        <v>11.22</v>
      </c>
      <c r="F81" s="68">
        <v>6.74</v>
      </c>
      <c r="G81" s="68">
        <v>3</v>
      </c>
      <c r="H81" s="68">
        <v>1</v>
      </c>
      <c r="I81" s="68">
        <v>1</v>
      </c>
      <c r="J81" s="68">
        <v>-99.99</v>
      </c>
      <c r="K81" s="68">
        <v>3</v>
      </c>
      <c r="L81" s="68">
        <v>-99.99</v>
      </c>
      <c r="M81" s="69" t="s">
        <v>1397</v>
      </c>
      <c r="N81" s="68">
        <v>-99.99</v>
      </c>
      <c r="O81" s="68">
        <v>-8.2240000000000002</v>
      </c>
      <c r="P81" s="68">
        <v>-99.99</v>
      </c>
      <c r="Q81" s="68">
        <v>1.5</v>
      </c>
      <c r="R81" s="68">
        <v>1.5</v>
      </c>
      <c r="S81" s="68">
        <v>1.5</v>
      </c>
      <c r="T81" s="71" t="s">
        <v>1401</v>
      </c>
    </row>
    <row r="82" spans="1:20" ht="25" thickBot="1">
      <c r="A82" s="70" t="s">
        <v>1426</v>
      </c>
      <c r="B82" s="68">
        <v>4.2089999999999996</v>
      </c>
      <c r="C82" s="68">
        <v>64.66</v>
      </c>
      <c r="D82" s="68">
        <v>8.6999999999999993</v>
      </c>
      <c r="E82" s="68">
        <v>11.49</v>
      </c>
      <c r="F82" s="68">
        <v>6.94</v>
      </c>
      <c r="G82" s="68">
        <v>1</v>
      </c>
      <c r="H82" s="68">
        <v>2</v>
      </c>
      <c r="I82" s="68">
        <v>1</v>
      </c>
      <c r="J82" s="68">
        <v>-99.99</v>
      </c>
      <c r="K82" s="68">
        <v>2.7</v>
      </c>
      <c r="L82" s="68">
        <v>-99.99</v>
      </c>
      <c r="M82" s="69" t="s">
        <v>1397</v>
      </c>
      <c r="N82" s="68">
        <v>-99.99</v>
      </c>
      <c r="O82" s="68">
        <v>-8.7929999999999993</v>
      </c>
      <c r="P82" s="68">
        <v>-99.99</v>
      </c>
      <c r="Q82" s="68">
        <v>1.5</v>
      </c>
      <c r="R82" s="68">
        <v>1.5</v>
      </c>
      <c r="S82" s="68">
        <v>1.5</v>
      </c>
      <c r="T82" s="71" t="s">
        <v>1401</v>
      </c>
    </row>
    <row r="83" spans="1:20" ht="25" thickBot="1">
      <c r="A83" s="70" t="s">
        <v>1427</v>
      </c>
      <c r="B83" s="68">
        <v>-10.170999999999999</v>
      </c>
      <c r="C83" s="68">
        <v>37.799999999999997</v>
      </c>
      <c r="D83" s="68">
        <v>17.649999999999999</v>
      </c>
      <c r="E83" s="68">
        <v>19.95</v>
      </c>
      <c r="F83" s="68">
        <v>15.36</v>
      </c>
      <c r="G83" s="68">
        <v>4</v>
      </c>
      <c r="H83" s="68">
        <v>3</v>
      </c>
      <c r="I83" s="68">
        <v>2</v>
      </c>
      <c r="J83" s="68">
        <v>15.7</v>
      </c>
      <c r="K83" s="68">
        <v>-99.99</v>
      </c>
      <c r="L83" s="68">
        <v>-99.99</v>
      </c>
      <c r="M83" s="69" t="s">
        <v>1397</v>
      </c>
      <c r="N83" s="68">
        <v>-1.9450000000000001</v>
      </c>
      <c r="O83" s="68">
        <v>-99.99</v>
      </c>
      <c r="P83" s="68">
        <v>-99.99</v>
      </c>
      <c r="Q83" s="68">
        <v>1.5</v>
      </c>
      <c r="R83" s="68">
        <v>1.5</v>
      </c>
      <c r="S83" s="68">
        <v>1.5</v>
      </c>
      <c r="T83" s="71" t="s">
        <v>1428</v>
      </c>
    </row>
    <row r="84" spans="1:20" ht="25" thickBot="1">
      <c r="A84" s="70" t="s">
        <v>1429</v>
      </c>
      <c r="B84" s="68">
        <v>-23.901</v>
      </c>
      <c r="C84" s="68">
        <v>59.79</v>
      </c>
      <c r="D84" s="68">
        <v>9.3800000000000008</v>
      </c>
      <c r="E84" s="68">
        <v>11.38</v>
      </c>
      <c r="F84" s="68">
        <v>7.92</v>
      </c>
      <c r="G84" s="68">
        <v>4</v>
      </c>
      <c r="H84" s="68">
        <v>1</v>
      </c>
      <c r="I84" s="68">
        <v>2</v>
      </c>
      <c r="J84" s="68">
        <v>9.6999999999999993</v>
      </c>
      <c r="K84" s="68">
        <v>-99.99</v>
      </c>
      <c r="L84" s="68">
        <v>-99.99</v>
      </c>
      <c r="M84" s="69" t="s">
        <v>1397</v>
      </c>
      <c r="N84" s="68">
        <v>0.32500000000000001</v>
      </c>
      <c r="O84" s="68">
        <v>-99.99</v>
      </c>
      <c r="P84" s="68">
        <v>-99.99</v>
      </c>
      <c r="Q84" s="68">
        <v>1.5</v>
      </c>
      <c r="R84" s="68">
        <v>1.5</v>
      </c>
      <c r="S84" s="68">
        <v>1.5</v>
      </c>
      <c r="T84" s="71" t="s">
        <v>1430</v>
      </c>
    </row>
    <row r="85" spans="1:20" ht="17" thickBot="1">
      <c r="A85" s="70" t="s">
        <v>1431</v>
      </c>
      <c r="B85" s="68">
        <v>-64.930000000000007</v>
      </c>
      <c r="C85" s="68">
        <v>10.7</v>
      </c>
      <c r="D85" s="68">
        <v>26.62</v>
      </c>
      <c r="E85" s="68">
        <v>27.2</v>
      </c>
      <c r="F85" s="68">
        <v>25.44</v>
      </c>
      <c r="G85" s="68">
        <v>4</v>
      </c>
      <c r="H85" s="68">
        <v>1</v>
      </c>
      <c r="I85" s="68">
        <v>1</v>
      </c>
      <c r="J85" s="68">
        <v>23.9</v>
      </c>
      <c r="K85" s="68">
        <v>-99.99</v>
      </c>
      <c r="L85" s="68">
        <v>-99.99</v>
      </c>
      <c r="M85" s="69" t="s">
        <v>1397</v>
      </c>
      <c r="N85" s="68">
        <v>-2.722</v>
      </c>
      <c r="O85" s="68">
        <v>-99.99</v>
      </c>
      <c r="P85" s="68">
        <v>-99.99</v>
      </c>
      <c r="Q85" s="68">
        <v>1.5</v>
      </c>
      <c r="R85" s="68">
        <v>1.5</v>
      </c>
      <c r="S85" s="68">
        <v>1.5</v>
      </c>
      <c r="T85" s="71" t="s">
        <v>1432</v>
      </c>
    </row>
    <row r="86" spans="1:20" ht="25" thickBot="1">
      <c r="A86" s="70" t="s">
        <v>979</v>
      </c>
      <c r="B86" s="68">
        <v>79.866667000000007</v>
      </c>
      <c r="C86" s="68">
        <v>-43.52</v>
      </c>
      <c r="D86" s="68">
        <v>10.75</v>
      </c>
      <c r="E86" s="68">
        <v>9.43</v>
      </c>
      <c r="F86" s="68">
        <v>11.43</v>
      </c>
      <c r="G86" s="68">
        <v>3</v>
      </c>
      <c r="H86" s="68">
        <v>2</v>
      </c>
      <c r="I86" s="68">
        <v>2</v>
      </c>
      <c r="J86" s="68">
        <v>7.9</v>
      </c>
      <c r="K86" s="68">
        <v>-99.99</v>
      </c>
      <c r="L86" s="68">
        <v>-99.99</v>
      </c>
      <c r="M86" s="69" t="s">
        <v>1397</v>
      </c>
      <c r="N86" s="68">
        <v>-2.8450000000000002</v>
      </c>
      <c r="O86" s="68">
        <v>-99.99</v>
      </c>
      <c r="P86" s="68">
        <v>-99.99</v>
      </c>
      <c r="Q86" s="68">
        <v>1.5</v>
      </c>
      <c r="R86" s="68">
        <v>1.5</v>
      </c>
      <c r="S86" s="68">
        <v>1.5</v>
      </c>
      <c r="T86" s="71" t="s">
        <v>1433</v>
      </c>
    </row>
    <row r="87" spans="1:20" ht="25" thickBot="1">
      <c r="A87" s="70" t="s">
        <v>1434</v>
      </c>
      <c r="B87" s="68">
        <v>76</v>
      </c>
      <c r="C87" s="68">
        <v>3</v>
      </c>
      <c r="D87" s="68">
        <v>28.65</v>
      </c>
      <c r="E87" s="68">
        <v>28.49</v>
      </c>
      <c r="F87" s="68">
        <v>28.57</v>
      </c>
      <c r="G87" s="68">
        <v>2</v>
      </c>
      <c r="H87" s="68">
        <v>3</v>
      </c>
      <c r="I87" s="68">
        <v>2</v>
      </c>
      <c r="J87" s="68">
        <v>27.6</v>
      </c>
      <c r="K87" s="68">
        <v>-99.99</v>
      </c>
      <c r="L87" s="68">
        <v>-99.99</v>
      </c>
      <c r="M87" s="69" t="s">
        <v>1397</v>
      </c>
      <c r="N87" s="68">
        <v>-1.048</v>
      </c>
      <c r="O87" s="68">
        <v>-99.99</v>
      </c>
      <c r="P87" s="68">
        <v>-99.99</v>
      </c>
      <c r="Q87" s="68">
        <v>1.5</v>
      </c>
      <c r="R87" s="68">
        <v>1.5</v>
      </c>
      <c r="S87" s="68">
        <v>1.5</v>
      </c>
      <c r="T87" s="71" t="s">
        <v>1413</v>
      </c>
    </row>
    <row r="88" spans="1:20" ht="25" thickBot="1">
      <c r="A88" s="70" t="s">
        <v>1435</v>
      </c>
      <c r="B88" s="68">
        <v>-30.478000000000002</v>
      </c>
      <c r="C88" s="68">
        <v>59.1</v>
      </c>
      <c r="D88" s="68">
        <v>8.16</v>
      </c>
      <c r="E88" s="68">
        <v>10.31</v>
      </c>
      <c r="F88" s="68">
        <v>6.58</v>
      </c>
      <c r="G88" s="68">
        <v>1</v>
      </c>
      <c r="H88" s="68">
        <v>3</v>
      </c>
      <c r="I88" s="68">
        <v>1</v>
      </c>
      <c r="J88" s="68">
        <v>-99.99</v>
      </c>
      <c r="K88" s="68">
        <v>4.9000000000000004</v>
      </c>
      <c r="L88" s="68">
        <v>-99.99</v>
      </c>
      <c r="M88" s="69" t="s">
        <v>1397</v>
      </c>
      <c r="N88" s="68">
        <v>-99.99</v>
      </c>
      <c r="O88" s="68">
        <v>-5.4119999999999999</v>
      </c>
      <c r="P88" s="68">
        <v>-99.99</v>
      </c>
      <c r="Q88" s="68">
        <v>1.5</v>
      </c>
      <c r="R88" s="68">
        <v>1.5</v>
      </c>
      <c r="S88" s="68">
        <v>1.5</v>
      </c>
      <c r="T88" s="71" t="s">
        <v>1401</v>
      </c>
    </row>
    <row r="89" spans="1:20" ht="25" thickBot="1">
      <c r="A89" s="70" t="s">
        <v>1436</v>
      </c>
      <c r="B89" s="68">
        <v>-22.43</v>
      </c>
      <c r="C89" s="68">
        <v>61.79</v>
      </c>
      <c r="D89" s="68">
        <v>9.1300000000000008</v>
      </c>
      <c r="E89" s="68">
        <v>11.26</v>
      </c>
      <c r="F89" s="68">
        <v>7.54</v>
      </c>
      <c r="G89" s="68">
        <v>3</v>
      </c>
      <c r="H89" s="68">
        <v>3</v>
      </c>
      <c r="I89" s="68">
        <v>1</v>
      </c>
      <c r="J89" s="68">
        <v>-99.99</v>
      </c>
      <c r="K89" s="68">
        <v>3.8</v>
      </c>
      <c r="L89" s="68">
        <v>-99.99</v>
      </c>
      <c r="M89" s="69" t="s">
        <v>1397</v>
      </c>
      <c r="N89" s="68">
        <v>-99.99</v>
      </c>
      <c r="O89" s="68">
        <v>-7.4630000000000001</v>
      </c>
      <c r="P89" s="68">
        <v>-99.99</v>
      </c>
      <c r="Q89" s="68">
        <v>1.5</v>
      </c>
      <c r="R89" s="68">
        <v>1.5</v>
      </c>
      <c r="S89" s="68">
        <v>1.5</v>
      </c>
      <c r="T89" s="71" t="s">
        <v>1401</v>
      </c>
    </row>
    <row r="90" spans="1:20" ht="17" thickBot="1">
      <c r="A90" s="70" t="s">
        <v>1437</v>
      </c>
      <c r="B90" s="68">
        <v>-89.510999999999996</v>
      </c>
      <c r="C90" s="68">
        <v>2.4900000000000002</v>
      </c>
      <c r="D90" s="68">
        <v>26.32</v>
      </c>
      <c r="E90" s="68">
        <v>25.76</v>
      </c>
      <c r="F90" s="68">
        <v>27.24</v>
      </c>
      <c r="G90" s="68">
        <v>2</v>
      </c>
      <c r="H90" s="68">
        <v>3</v>
      </c>
      <c r="I90" s="68">
        <v>2</v>
      </c>
      <c r="J90" s="68">
        <v>23.3</v>
      </c>
      <c r="K90" s="68">
        <v>-99.99</v>
      </c>
      <c r="L90" s="68">
        <v>-99.99</v>
      </c>
      <c r="M90" s="69" t="s">
        <v>1397</v>
      </c>
      <c r="N90" s="68">
        <v>-3.0209999999999999</v>
      </c>
      <c r="O90" s="68">
        <v>-99.99</v>
      </c>
      <c r="P90" s="68">
        <v>-99.99</v>
      </c>
      <c r="Q90" s="68">
        <v>1.5</v>
      </c>
      <c r="R90" s="68">
        <v>1.5</v>
      </c>
      <c r="S90" s="68">
        <v>1.5</v>
      </c>
      <c r="T90" s="71" t="s">
        <v>1398</v>
      </c>
    </row>
    <row r="91" spans="1:20" ht="17" thickBot="1">
      <c r="A91" s="70" t="s">
        <v>1438</v>
      </c>
      <c r="B91" s="68">
        <v>-90.95</v>
      </c>
      <c r="C91" s="68">
        <v>2.2599999999999998</v>
      </c>
      <c r="D91" s="68">
        <v>26.04</v>
      </c>
      <c r="E91" s="68">
        <v>25.37</v>
      </c>
      <c r="F91" s="68">
        <v>27.02</v>
      </c>
      <c r="G91" s="68">
        <v>3</v>
      </c>
      <c r="H91" s="68">
        <v>2</v>
      </c>
      <c r="I91" s="68">
        <v>1</v>
      </c>
      <c r="J91" s="68">
        <v>23.3</v>
      </c>
      <c r="K91" s="68">
        <v>-99.99</v>
      </c>
      <c r="L91" s="68">
        <v>-99.99</v>
      </c>
      <c r="M91" s="69" t="s">
        <v>1397</v>
      </c>
      <c r="N91" s="68">
        <v>-2.7429999999999999</v>
      </c>
      <c r="O91" s="68">
        <v>-99.99</v>
      </c>
      <c r="P91" s="68">
        <v>-99.99</v>
      </c>
      <c r="Q91" s="68">
        <v>1.5</v>
      </c>
      <c r="R91" s="68">
        <v>1.5</v>
      </c>
      <c r="S91" s="68">
        <v>1.5</v>
      </c>
      <c r="T91" s="71" t="s">
        <v>1398</v>
      </c>
    </row>
    <row r="92" spans="1:20" ht="17" thickBot="1">
      <c r="A92" s="70" t="s">
        <v>1439</v>
      </c>
      <c r="B92" s="68">
        <v>-93.504999999999995</v>
      </c>
      <c r="C92" s="68">
        <v>0.47</v>
      </c>
      <c r="D92" s="68">
        <v>23.78</v>
      </c>
      <c r="E92" s="68">
        <v>22.68</v>
      </c>
      <c r="F92" s="68">
        <v>25.05</v>
      </c>
      <c r="G92" s="68">
        <v>2</v>
      </c>
      <c r="H92" s="68">
        <v>3</v>
      </c>
      <c r="I92" s="68">
        <v>2</v>
      </c>
      <c r="J92" s="68">
        <v>21.1</v>
      </c>
      <c r="K92" s="68">
        <v>-99.99</v>
      </c>
      <c r="L92" s="68">
        <v>-99.99</v>
      </c>
      <c r="M92" s="69" t="s">
        <v>1397</v>
      </c>
      <c r="N92" s="68">
        <v>-2.6789999999999998</v>
      </c>
      <c r="O92" s="68">
        <v>-99.99</v>
      </c>
      <c r="P92" s="68">
        <v>-99.99</v>
      </c>
      <c r="Q92" s="68">
        <v>1.5</v>
      </c>
      <c r="R92" s="68">
        <v>1.5</v>
      </c>
      <c r="S92" s="68">
        <v>1.5</v>
      </c>
      <c r="T92" s="71" t="s">
        <v>1398</v>
      </c>
    </row>
    <row r="93" spans="1:20" ht="17" thickBot="1">
      <c r="A93" s="70" t="s">
        <v>1440</v>
      </c>
      <c r="B93" s="68">
        <v>-92.239000000000004</v>
      </c>
      <c r="C93" s="68">
        <v>0.31</v>
      </c>
      <c r="D93" s="68">
        <v>23.28</v>
      </c>
      <c r="E93" s="68">
        <v>22.14</v>
      </c>
      <c r="F93" s="68">
        <v>24.76</v>
      </c>
      <c r="G93" s="68">
        <v>2</v>
      </c>
      <c r="H93" s="68">
        <v>3</v>
      </c>
      <c r="I93" s="68">
        <v>2</v>
      </c>
      <c r="J93" s="68">
        <v>22.3</v>
      </c>
      <c r="K93" s="68">
        <v>-99.99</v>
      </c>
      <c r="L93" s="68">
        <v>-99.99</v>
      </c>
      <c r="M93" s="69" t="s">
        <v>1397</v>
      </c>
      <c r="N93" s="68">
        <v>-0.98299999999999998</v>
      </c>
      <c r="O93" s="68">
        <v>-99.99</v>
      </c>
      <c r="P93" s="68">
        <v>-99.99</v>
      </c>
      <c r="Q93" s="68">
        <v>1.5</v>
      </c>
      <c r="R93" s="68">
        <v>1.5</v>
      </c>
      <c r="S93" s="68">
        <v>1.5</v>
      </c>
      <c r="T93" s="71" t="s">
        <v>1398</v>
      </c>
    </row>
    <row r="94" spans="1:20" ht="25" thickBot="1">
      <c r="A94" s="70" t="s">
        <v>1441</v>
      </c>
      <c r="B94" s="68">
        <v>-79.59</v>
      </c>
      <c r="C94" s="68">
        <v>11.66</v>
      </c>
      <c r="D94" s="68">
        <v>27.7</v>
      </c>
      <c r="E94" s="68">
        <v>28.07</v>
      </c>
      <c r="F94" s="68">
        <v>26.79</v>
      </c>
      <c r="G94" s="68">
        <v>3</v>
      </c>
      <c r="H94" s="68">
        <v>2</v>
      </c>
      <c r="I94" s="68">
        <v>2</v>
      </c>
      <c r="J94" s="68">
        <v>23.2</v>
      </c>
      <c r="K94" s="68">
        <v>-99.99</v>
      </c>
      <c r="L94" s="68">
        <v>-99.99</v>
      </c>
      <c r="M94" s="69" t="s">
        <v>1397</v>
      </c>
      <c r="N94" s="68">
        <v>-4.4969999999999999</v>
      </c>
      <c r="O94" s="68">
        <v>-99.99</v>
      </c>
      <c r="P94" s="68">
        <v>-99.99</v>
      </c>
      <c r="Q94" s="68">
        <v>1.5</v>
      </c>
      <c r="R94" s="68">
        <v>1.5</v>
      </c>
      <c r="S94" s="68">
        <v>1.5</v>
      </c>
      <c r="T94" s="71" t="s">
        <v>1405</v>
      </c>
    </row>
    <row r="95" spans="1:20" ht="25" thickBot="1">
      <c r="A95" s="70" t="s">
        <v>1100</v>
      </c>
      <c r="B95" s="68">
        <v>-89.683000000000007</v>
      </c>
      <c r="C95" s="68">
        <v>-1.22</v>
      </c>
      <c r="D95" s="68">
        <v>22.8</v>
      </c>
      <c r="E95" s="68">
        <v>21.19</v>
      </c>
      <c r="F95" s="68">
        <v>24.82</v>
      </c>
      <c r="G95" s="68">
        <v>2</v>
      </c>
      <c r="H95" s="68">
        <v>1</v>
      </c>
      <c r="I95" s="68">
        <v>2</v>
      </c>
      <c r="J95" s="68">
        <v>21.3</v>
      </c>
      <c r="K95" s="68">
        <v>-99.99</v>
      </c>
      <c r="L95" s="68">
        <v>-99.99</v>
      </c>
      <c r="M95" s="69" t="s">
        <v>1397</v>
      </c>
      <c r="N95" s="68">
        <v>-1.4990000000000001</v>
      </c>
      <c r="O95" s="68">
        <v>-99.99</v>
      </c>
      <c r="P95" s="68">
        <v>-99.99</v>
      </c>
      <c r="Q95" s="68">
        <v>1.5</v>
      </c>
      <c r="R95" s="68">
        <v>1.5</v>
      </c>
      <c r="S95" s="68">
        <v>1.5</v>
      </c>
      <c r="T95" s="71" t="s">
        <v>1442</v>
      </c>
    </row>
    <row r="96" spans="1:20" ht="25" thickBot="1">
      <c r="A96" s="70" t="s">
        <v>1104</v>
      </c>
      <c r="B96" s="68">
        <v>-16.829999999999998</v>
      </c>
      <c r="C96" s="68">
        <v>54.25</v>
      </c>
      <c r="D96" s="68">
        <v>11.84</v>
      </c>
      <c r="E96" s="68">
        <v>14.29</v>
      </c>
      <c r="F96" s="68">
        <v>10.1</v>
      </c>
      <c r="G96" s="68">
        <v>3</v>
      </c>
      <c r="H96" s="68">
        <v>2</v>
      </c>
      <c r="I96" s="68">
        <v>1</v>
      </c>
      <c r="J96" s="68">
        <v>-99.99</v>
      </c>
      <c r="K96" s="68">
        <v>5.5</v>
      </c>
      <c r="L96" s="68">
        <v>-99.99</v>
      </c>
      <c r="M96" s="69" t="s">
        <v>1397</v>
      </c>
      <c r="N96" s="68">
        <v>-99.99</v>
      </c>
      <c r="O96" s="68">
        <v>-8.7929999999999993</v>
      </c>
      <c r="P96" s="68">
        <v>-99.99</v>
      </c>
      <c r="Q96" s="68">
        <v>1.5</v>
      </c>
      <c r="R96" s="68">
        <v>1.5</v>
      </c>
      <c r="S96" s="68">
        <v>1.5</v>
      </c>
      <c r="T96" s="71" t="s">
        <v>1401</v>
      </c>
    </row>
    <row r="97" spans="1:20">
      <c r="A97" s="77"/>
      <c r="B97" s="78"/>
      <c r="C97" s="78"/>
      <c r="D97" s="78"/>
      <c r="E97" s="78"/>
      <c r="F97" s="78"/>
      <c r="G97" s="78"/>
      <c r="H97" s="78"/>
      <c r="I97" s="78"/>
      <c r="J97" s="78"/>
      <c r="K97" s="78"/>
      <c r="L97" s="78"/>
      <c r="M97" s="78"/>
      <c r="N97" s="78"/>
      <c r="O97" s="78"/>
      <c r="P97" s="78"/>
      <c r="Q97" s="78"/>
      <c r="R97" s="78"/>
      <c r="S97" s="78"/>
      <c r="T97" s="78"/>
    </row>
    <row r="98" spans="1:20" ht="17" thickBot="1">
      <c r="A98" s="146"/>
      <c r="B98" s="147"/>
      <c r="C98" s="147"/>
      <c r="D98" s="147"/>
      <c r="E98" s="147"/>
      <c r="F98" s="147"/>
      <c r="G98" s="147"/>
      <c r="H98" s="147"/>
      <c r="I98" s="147"/>
      <c r="J98" s="147"/>
      <c r="K98" s="147"/>
      <c r="L98" s="147"/>
      <c r="M98" s="147"/>
      <c r="N98" s="147"/>
      <c r="O98" s="147"/>
      <c r="P98" s="147"/>
      <c r="Q98" s="147"/>
      <c r="R98" s="147"/>
      <c r="S98" s="147"/>
      <c r="T98" s="148"/>
    </row>
    <row r="99" spans="1:20" ht="17" thickBot="1">
      <c r="A99" s="143" t="s">
        <v>1443</v>
      </c>
      <c r="B99" s="144"/>
      <c r="C99" s="144"/>
      <c r="D99" s="144"/>
      <c r="E99" s="144"/>
      <c r="F99" s="144"/>
      <c r="G99" s="144"/>
      <c r="H99" s="144"/>
      <c r="I99" s="144"/>
      <c r="J99" s="144"/>
      <c r="K99" s="144"/>
      <c r="L99" s="144"/>
      <c r="M99" s="144"/>
      <c r="N99" s="144"/>
      <c r="O99" s="144"/>
      <c r="P99" s="144"/>
      <c r="Q99" s="144"/>
      <c r="R99" s="144"/>
      <c r="S99" s="144"/>
      <c r="T99" s="145"/>
    </row>
    <row r="100" spans="1:20" ht="17" thickBot="1">
      <c r="A100" s="143" t="s">
        <v>1444</v>
      </c>
      <c r="B100" s="144"/>
      <c r="C100" s="144"/>
      <c r="D100" s="144"/>
      <c r="E100" s="144"/>
      <c r="F100" s="144"/>
      <c r="G100" s="144"/>
      <c r="H100" s="144"/>
      <c r="I100" s="144"/>
      <c r="J100" s="144"/>
      <c r="K100" s="144"/>
      <c r="L100" s="144"/>
      <c r="M100" s="144"/>
      <c r="N100" s="144"/>
      <c r="O100" s="144"/>
      <c r="P100" s="144"/>
      <c r="Q100" s="144"/>
      <c r="R100" s="144"/>
      <c r="S100" s="144"/>
      <c r="T100" s="145"/>
    </row>
    <row r="101" spans="1:20" ht="17" thickBot="1">
      <c r="A101" s="143" t="s">
        <v>1445</v>
      </c>
      <c r="B101" s="144"/>
      <c r="C101" s="144"/>
      <c r="D101" s="144"/>
      <c r="E101" s="144"/>
      <c r="F101" s="144"/>
      <c r="G101" s="144"/>
      <c r="H101" s="144"/>
      <c r="I101" s="144"/>
      <c r="J101" s="144"/>
      <c r="K101" s="144"/>
      <c r="L101" s="144"/>
      <c r="M101" s="144"/>
      <c r="N101" s="144"/>
      <c r="O101" s="144"/>
      <c r="P101" s="144"/>
      <c r="Q101" s="144"/>
      <c r="R101" s="144"/>
      <c r="S101" s="144"/>
      <c r="T101" s="145"/>
    </row>
    <row r="102" spans="1:20" ht="17" thickBot="1">
      <c r="A102" s="143" t="s">
        <v>1446</v>
      </c>
      <c r="B102" s="144"/>
      <c r="C102" s="144"/>
      <c r="D102" s="144"/>
      <c r="E102" s="144"/>
      <c r="F102" s="144"/>
      <c r="G102" s="144"/>
      <c r="H102" s="144"/>
      <c r="I102" s="144"/>
      <c r="J102" s="144"/>
      <c r="K102" s="144"/>
      <c r="L102" s="144"/>
      <c r="M102" s="144"/>
      <c r="N102" s="144"/>
      <c r="O102" s="144"/>
      <c r="P102" s="144"/>
      <c r="Q102" s="144"/>
      <c r="R102" s="144"/>
      <c r="S102" s="144"/>
      <c r="T102" s="145"/>
    </row>
    <row r="103" spans="1:20" ht="17" thickBot="1">
      <c r="A103" s="143" t="s">
        <v>1447</v>
      </c>
      <c r="B103" s="144"/>
      <c r="C103" s="144"/>
      <c r="D103" s="144"/>
      <c r="E103" s="144"/>
      <c r="F103" s="144"/>
      <c r="G103" s="144"/>
      <c r="H103" s="144"/>
      <c r="I103" s="144"/>
      <c r="J103" s="144"/>
      <c r="K103" s="144"/>
      <c r="L103" s="144"/>
      <c r="M103" s="144"/>
      <c r="N103" s="144"/>
      <c r="O103" s="144"/>
      <c r="P103" s="144"/>
      <c r="Q103" s="144"/>
      <c r="R103" s="144"/>
      <c r="S103" s="144"/>
      <c r="T103" s="145"/>
    </row>
    <row r="104" spans="1:20" ht="17" thickBot="1">
      <c r="A104" s="143" t="s">
        <v>1448</v>
      </c>
      <c r="B104" s="144"/>
      <c r="C104" s="144"/>
      <c r="D104" s="144"/>
      <c r="E104" s="144"/>
      <c r="F104" s="144"/>
      <c r="G104" s="144"/>
      <c r="H104" s="144"/>
      <c r="I104" s="144"/>
      <c r="J104" s="144"/>
      <c r="K104" s="144"/>
      <c r="L104" s="144"/>
      <c r="M104" s="144"/>
      <c r="N104" s="144"/>
      <c r="O104" s="144"/>
      <c r="P104" s="144"/>
      <c r="Q104" s="144"/>
      <c r="R104" s="144"/>
      <c r="S104" s="144"/>
      <c r="T104" s="145"/>
    </row>
    <row r="105" spans="1:20" ht="17" thickBot="1">
      <c r="A105" s="143" t="s">
        <v>1449</v>
      </c>
      <c r="B105" s="144"/>
      <c r="C105" s="144"/>
      <c r="D105" s="144"/>
      <c r="E105" s="144"/>
      <c r="F105" s="144"/>
      <c r="G105" s="144"/>
      <c r="H105" s="144"/>
      <c r="I105" s="144"/>
      <c r="J105" s="144"/>
      <c r="K105" s="144"/>
      <c r="L105" s="144"/>
      <c r="M105" s="144"/>
      <c r="N105" s="144"/>
      <c r="O105" s="144"/>
      <c r="P105" s="144"/>
      <c r="Q105" s="144"/>
      <c r="R105" s="144"/>
      <c r="S105" s="144"/>
      <c r="T105" s="145"/>
    </row>
    <row r="106" spans="1:20" ht="17" thickBot="1">
      <c r="A106" s="143" t="s">
        <v>1450</v>
      </c>
      <c r="B106" s="144"/>
      <c r="C106" s="144"/>
      <c r="D106" s="144"/>
      <c r="E106" s="144"/>
      <c r="F106" s="144"/>
      <c r="G106" s="144"/>
      <c r="H106" s="144"/>
      <c r="I106" s="144"/>
      <c r="J106" s="144"/>
      <c r="K106" s="144"/>
      <c r="L106" s="144"/>
      <c r="M106" s="144"/>
      <c r="N106" s="144"/>
      <c r="O106" s="144"/>
      <c r="P106" s="144"/>
      <c r="Q106" s="144"/>
      <c r="R106" s="144"/>
      <c r="S106" s="144"/>
      <c r="T106" s="145"/>
    </row>
    <row r="107" spans="1:20" ht="17" thickBot="1">
      <c r="A107" s="143" t="s">
        <v>1451</v>
      </c>
      <c r="B107" s="144"/>
      <c r="C107" s="144"/>
      <c r="D107" s="144"/>
      <c r="E107" s="144"/>
      <c r="F107" s="144"/>
      <c r="G107" s="144"/>
      <c r="H107" s="144"/>
      <c r="I107" s="144"/>
      <c r="J107" s="144"/>
      <c r="K107" s="144"/>
      <c r="L107" s="144"/>
      <c r="M107" s="144"/>
      <c r="N107" s="144"/>
      <c r="O107" s="144"/>
      <c r="P107" s="144"/>
      <c r="Q107" s="144"/>
      <c r="R107" s="144"/>
      <c r="S107" s="144"/>
      <c r="T107" s="145"/>
    </row>
    <row r="108" spans="1:20" ht="17" thickBot="1">
      <c r="A108" s="143" t="s">
        <v>1452</v>
      </c>
      <c r="B108" s="144"/>
      <c r="C108" s="144"/>
      <c r="D108" s="144"/>
      <c r="E108" s="144"/>
      <c r="F108" s="144"/>
      <c r="G108" s="144"/>
      <c r="H108" s="144"/>
      <c r="I108" s="144"/>
      <c r="J108" s="144"/>
      <c r="K108" s="144"/>
      <c r="L108" s="144"/>
      <c r="M108" s="144"/>
      <c r="N108" s="144"/>
      <c r="O108" s="144"/>
      <c r="P108" s="144"/>
      <c r="Q108" s="144"/>
      <c r="R108" s="144"/>
      <c r="S108" s="144"/>
      <c r="T108" s="145"/>
    </row>
    <row r="109" spans="1:20" ht="17" thickBot="1">
      <c r="A109" s="143" t="s">
        <v>1453</v>
      </c>
      <c r="B109" s="144"/>
      <c r="C109" s="144"/>
      <c r="D109" s="144"/>
      <c r="E109" s="144"/>
      <c r="F109" s="144"/>
      <c r="G109" s="144"/>
      <c r="H109" s="144"/>
      <c r="I109" s="144"/>
      <c r="J109" s="144"/>
      <c r="K109" s="144"/>
      <c r="L109" s="144"/>
      <c r="M109" s="144"/>
      <c r="N109" s="144"/>
      <c r="O109" s="144"/>
      <c r="P109" s="144"/>
      <c r="Q109" s="144"/>
      <c r="R109" s="144"/>
      <c r="S109" s="144"/>
      <c r="T109" s="145"/>
    </row>
    <row r="110" spans="1:20" ht="17" thickBot="1">
      <c r="A110" s="143" t="s">
        <v>1454</v>
      </c>
      <c r="B110" s="144"/>
      <c r="C110" s="144"/>
      <c r="D110" s="144"/>
      <c r="E110" s="144"/>
      <c r="F110" s="144"/>
      <c r="G110" s="144"/>
      <c r="H110" s="144"/>
      <c r="I110" s="144"/>
      <c r="J110" s="144"/>
      <c r="K110" s="144"/>
      <c r="L110" s="144"/>
      <c r="M110" s="144"/>
      <c r="N110" s="144"/>
      <c r="O110" s="144"/>
      <c r="P110" s="144"/>
      <c r="Q110" s="144"/>
      <c r="R110" s="144"/>
      <c r="S110" s="144"/>
      <c r="T110" s="145"/>
    </row>
    <row r="111" spans="1:20" ht="17" thickBot="1">
      <c r="A111" s="143" t="s">
        <v>1455</v>
      </c>
      <c r="B111" s="144"/>
      <c r="C111" s="144"/>
      <c r="D111" s="144"/>
      <c r="E111" s="144"/>
      <c r="F111" s="144"/>
      <c r="G111" s="144"/>
      <c r="H111" s="144"/>
      <c r="I111" s="144"/>
      <c r="J111" s="144"/>
      <c r="K111" s="144"/>
      <c r="L111" s="144"/>
      <c r="M111" s="144"/>
      <c r="N111" s="144"/>
      <c r="O111" s="144"/>
      <c r="P111" s="144"/>
      <c r="Q111" s="144"/>
      <c r="R111" s="144"/>
      <c r="S111" s="144"/>
      <c r="T111" s="145"/>
    </row>
    <row r="112" spans="1:20" ht="17" thickBot="1">
      <c r="A112" s="143" t="s">
        <v>1456</v>
      </c>
      <c r="B112" s="144"/>
      <c r="C112" s="144"/>
      <c r="D112" s="144"/>
      <c r="E112" s="144"/>
      <c r="F112" s="144"/>
      <c r="G112" s="144"/>
      <c r="H112" s="144"/>
      <c r="I112" s="144"/>
      <c r="J112" s="144"/>
      <c r="K112" s="144"/>
      <c r="L112" s="144"/>
      <c r="M112" s="144"/>
      <c r="N112" s="144"/>
      <c r="O112" s="144"/>
      <c r="P112" s="144"/>
      <c r="Q112" s="144"/>
      <c r="R112" s="144"/>
      <c r="S112" s="144"/>
      <c r="T112" s="145"/>
    </row>
    <row r="113" spans="1:20" ht="17" thickBot="1">
      <c r="A113" s="143" t="s">
        <v>1457</v>
      </c>
      <c r="B113" s="144"/>
      <c r="C113" s="144"/>
      <c r="D113" s="144"/>
      <c r="E113" s="144"/>
      <c r="F113" s="144"/>
      <c r="G113" s="144"/>
      <c r="H113" s="144"/>
      <c r="I113" s="144"/>
      <c r="J113" s="144"/>
      <c r="K113" s="144"/>
      <c r="L113" s="144"/>
      <c r="M113" s="144"/>
      <c r="N113" s="144"/>
      <c r="O113" s="144"/>
      <c r="P113" s="144"/>
      <c r="Q113" s="144"/>
      <c r="R113" s="144"/>
      <c r="S113" s="144"/>
      <c r="T113" s="145"/>
    </row>
    <row r="114" spans="1:20" ht="17" thickBot="1">
      <c r="A114" s="143" t="s">
        <v>1458</v>
      </c>
      <c r="B114" s="144"/>
      <c r="C114" s="144"/>
      <c r="D114" s="144"/>
      <c r="E114" s="144"/>
      <c r="F114" s="144"/>
      <c r="G114" s="144"/>
      <c r="H114" s="144"/>
      <c r="I114" s="144"/>
      <c r="J114" s="144"/>
      <c r="K114" s="144"/>
      <c r="L114" s="144"/>
      <c r="M114" s="144"/>
      <c r="N114" s="144"/>
      <c r="O114" s="144"/>
      <c r="P114" s="144"/>
      <c r="Q114" s="144"/>
      <c r="R114" s="144"/>
      <c r="S114" s="144"/>
      <c r="T114" s="145"/>
    </row>
    <row r="115" spans="1:20" ht="17" thickBot="1">
      <c r="A115" s="143" t="s">
        <v>1459</v>
      </c>
      <c r="B115" s="144"/>
      <c r="C115" s="144"/>
      <c r="D115" s="144"/>
      <c r="E115" s="144"/>
      <c r="F115" s="144"/>
      <c r="G115" s="144"/>
      <c r="H115" s="144"/>
      <c r="I115" s="144"/>
      <c r="J115" s="144"/>
      <c r="K115" s="144"/>
      <c r="L115" s="144"/>
      <c r="M115" s="144"/>
      <c r="N115" s="144"/>
      <c r="O115" s="144"/>
      <c r="P115" s="144"/>
      <c r="Q115" s="144"/>
      <c r="R115" s="144"/>
      <c r="S115" s="144"/>
      <c r="T115" s="145"/>
    </row>
    <row r="116" spans="1:20" ht="17" thickBot="1">
      <c r="A116" s="140"/>
      <c r="B116" s="141"/>
      <c r="C116" s="141"/>
      <c r="D116" s="141"/>
      <c r="E116" s="141"/>
      <c r="F116" s="141"/>
      <c r="G116" s="141"/>
      <c r="H116" s="141"/>
      <c r="I116" s="141"/>
      <c r="J116" s="141"/>
      <c r="K116" s="141"/>
      <c r="L116" s="141"/>
      <c r="M116" s="141"/>
      <c r="N116" s="141"/>
      <c r="O116" s="141"/>
      <c r="P116" s="141"/>
      <c r="Q116" s="141"/>
      <c r="R116" s="141"/>
      <c r="S116" s="141"/>
      <c r="T116" s="142"/>
    </row>
  </sheetData>
  <mergeCells count="46">
    <mergeCell ref="A27:E27"/>
    <mergeCell ref="A21:E21"/>
    <mergeCell ref="A23:D23"/>
    <mergeCell ref="A24:B24"/>
    <mergeCell ref="A25:B25"/>
    <mergeCell ref="A26:B26"/>
    <mergeCell ref="A39:D39"/>
    <mergeCell ref="A28:E28"/>
    <mergeCell ref="A29:F29"/>
    <mergeCell ref="A30:F30"/>
    <mergeCell ref="A31:F31"/>
    <mergeCell ref="A32:E32"/>
    <mergeCell ref="A33:D33"/>
    <mergeCell ref="A34:C34"/>
    <mergeCell ref="A35:E35"/>
    <mergeCell ref="A36:E36"/>
    <mergeCell ref="A37:E37"/>
    <mergeCell ref="A38:D38"/>
    <mergeCell ref="A103:T103"/>
    <mergeCell ref="A40:D40"/>
    <mergeCell ref="A41:D41"/>
    <mergeCell ref="A42:F42"/>
    <mergeCell ref="A43:F43"/>
    <mergeCell ref="A44:F44"/>
    <mergeCell ref="A45:B45"/>
    <mergeCell ref="A98:T98"/>
    <mergeCell ref="A99:T99"/>
    <mergeCell ref="A100:T100"/>
    <mergeCell ref="A101:T101"/>
    <mergeCell ref="A102:T102"/>
    <mergeCell ref="A116:T116"/>
    <mergeCell ref="E1:F1"/>
    <mergeCell ref="G1:H1"/>
    <mergeCell ref="I1:J1"/>
    <mergeCell ref="A110:T110"/>
    <mergeCell ref="A111:T111"/>
    <mergeCell ref="A112:T112"/>
    <mergeCell ref="A113:T113"/>
    <mergeCell ref="A114:T114"/>
    <mergeCell ref="A115:T115"/>
    <mergeCell ref="A104:T104"/>
    <mergeCell ref="A105:T105"/>
    <mergeCell ref="A106:T106"/>
    <mergeCell ref="A107:T107"/>
    <mergeCell ref="A108:T108"/>
    <mergeCell ref="A109:T109"/>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DCF346-9617-D743-AB9B-7C4D2BC0B6F7}">
  <dimension ref="A1:L15"/>
  <sheetViews>
    <sheetView workbookViewId="0">
      <selection activeCell="N30" sqref="N30"/>
    </sheetView>
  </sheetViews>
  <sheetFormatPr baseColWidth="10" defaultRowHeight="16"/>
  <sheetData>
    <row r="1" spans="1:12">
      <c r="A1" t="s">
        <v>1599</v>
      </c>
    </row>
    <row r="2" spans="1:12">
      <c r="E2" s="101" t="s">
        <v>198</v>
      </c>
      <c r="F2" s="101"/>
      <c r="G2" s="101" t="s">
        <v>630</v>
      </c>
      <c r="H2" s="101"/>
      <c r="I2" s="101" t="s">
        <v>631</v>
      </c>
      <c r="J2" s="101"/>
    </row>
    <row r="3" spans="1:12">
      <c r="B3" s="1" t="s">
        <v>3</v>
      </c>
      <c r="C3" s="1" t="s">
        <v>4</v>
      </c>
      <c r="D3" s="1" t="s">
        <v>5</v>
      </c>
      <c r="E3" s="25" t="s">
        <v>6</v>
      </c>
      <c r="F3" s="25" t="s">
        <v>7</v>
      </c>
      <c r="G3" s="25" t="s">
        <v>6</v>
      </c>
      <c r="H3" s="25" t="s">
        <v>7</v>
      </c>
      <c r="I3" s="25" t="s">
        <v>6</v>
      </c>
      <c r="J3" s="25" t="s">
        <v>7</v>
      </c>
      <c r="K3" s="25" t="s">
        <v>628</v>
      </c>
    </row>
    <row r="4" spans="1:12">
      <c r="A4" t="s">
        <v>1497</v>
      </c>
      <c r="B4" t="s">
        <v>640</v>
      </c>
      <c r="C4" s="83" t="s">
        <v>1496</v>
      </c>
      <c r="J4">
        <v>0.2</v>
      </c>
      <c r="K4" t="s">
        <v>1495</v>
      </c>
    </row>
    <row r="5" spans="1:12">
      <c r="A5" t="s">
        <v>1494</v>
      </c>
      <c r="B5" t="s">
        <v>640</v>
      </c>
      <c r="C5" s="82" t="s">
        <v>1493</v>
      </c>
      <c r="I5">
        <v>0.59</v>
      </c>
      <c r="J5">
        <v>5</v>
      </c>
    </row>
    <row r="6" spans="1:12">
      <c r="A6" t="s">
        <v>1505</v>
      </c>
      <c r="B6" t="s">
        <v>1499</v>
      </c>
      <c r="C6" s="82" t="s">
        <v>1504</v>
      </c>
      <c r="I6">
        <v>0.89</v>
      </c>
      <c r="J6">
        <v>3</v>
      </c>
      <c r="K6" t="s">
        <v>1500</v>
      </c>
    </row>
    <row r="7" spans="1:12">
      <c r="A7" t="s">
        <v>1498</v>
      </c>
      <c r="B7" t="s">
        <v>1499</v>
      </c>
      <c r="C7" s="22" t="s">
        <v>1502</v>
      </c>
      <c r="I7">
        <v>0.87</v>
      </c>
      <c r="J7">
        <v>3.1</v>
      </c>
      <c r="K7" t="s">
        <v>1501</v>
      </c>
    </row>
    <row r="8" spans="1:12">
      <c r="A8" t="s">
        <v>1503</v>
      </c>
      <c r="B8" t="s">
        <v>54</v>
      </c>
      <c r="C8" s="84" t="s">
        <v>1506</v>
      </c>
      <c r="I8">
        <v>0.62</v>
      </c>
      <c r="J8">
        <v>5.24</v>
      </c>
    </row>
    <row r="9" spans="1:12">
      <c r="A9" t="s">
        <v>1560</v>
      </c>
      <c r="B9" t="s">
        <v>1561</v>
      </c>
      <c r="C9" t="s">
        <v>1562</v>
      </c>
      <c r="D9" t="s">
        <v>1564</v>
      </c>
      <c r="E9">
        <v>0.83</v>
      </c>
      <c r="F9">
        <v>1.68</v>
      </c>
      <c r="K9" t="s">
        <v>1563</v>
      </c>
      <c r="L9" t="s">
        <v>1565</v>
      </c>
    </row>
    <row r="10" spans="1:12">
      <c r="A10" t="s">
        <v>1498</v>
      </c>
      <c r="B10" t="s">
        <v>1499</v>
      </c>
      <c r="C10" t="s">
        <v>1502</v>
      </c>
      <c r="D10" t="s">
        <v>1566</v>
      </c>
      <c r="J10">
        <v>2.1</v>
      </c>
      <c r="K10" t="s">
        <v>1567</v>
      </c>
      <c r="L10" t="s">
        <v>1568</v>
      </c>
    </row>
    <row r="13" spans="1:12">
      <c r="I13" t="s">
        <v>1600</v>
      </c>
      <c r="J13" s="85">
        <f>AVERAGE(J4:J10,F9)</f>
        <v>2.902857142857143</v>
      </c>
    </row>
    <row r="15" spans="1:12">
      <c r="I15" t="s">
        <v>1507</v>
      </c>
      <c r="J15">
        <f>MAX(J4:J10,F9)</f>
        <v>5.24</v>
      </c>
    </row>
  </sheetData>
  <mergeCells count="3">
    <mergeCell ref="E2:F2"/>
    <mergeCell ref="G2:H2"/>
    <mergeCell ref="I2:J2"/>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306E2-DCAB-7E4C-85DB-1850B829D08B}">
  <dimension ref="A1:M15"/>
  <sheetViews>
    <sheetView workbookViewId="0">
      <selection activeCell="C30" sqref="C30"/>
    </sheetView>
  </sheetViews>
  <sheetFormatPr baseColWidth="10" defaultRowHeight="16"/>
  <cols>
    <col min="1" max="1" width="23.33203125" customWidth="1"/>
    <col min="2" max="3" width="15.83203125" customWidth="1"/>
  </cols>
  <sheetData>
    <row r="1" spans="1:13">
      <c r="E1" s="101" t="s">
        <v>198</v>
      </c>
      <c r="F1" s="101"/>
      <c r="G1" s="101" t="s">
        <v>630</v>
      </c>
      <c r="H1" s="101"/>
      <c r="I1" s="101" t="s">
        <v>631</v>
      </c>
      <c r="J1" s="101"/>
    </row>
    <row r="2" spans="1:13">
      <c r="A2" s="1" t="s">
        <v>3</v>
      </c>
      <c r="B2" s="1" t="s">
        <v>1545</v>
      </c>
      <c r="C2" s="1" t="s">
        <v>4</v>
      </c>
      <c r="D2" s="1" t="s">
        <v>5</v>
      </c>
      <c r="E2" s="25" t="s">
        <v>6</v>
      </c>
      <c r="F2" s="25" t="s">
        <v>7</v>
      </c>
      <c r="G2" s="25" t="s">
        <v>6</v>
      </c>
      <c r="H2" s="25" t="s">
        <v>7</v>
      </c>
      <c r="I2" s="25" t="s">
        <v>6</v>
      </c>
      <c r="J2" s="25" t="s">
        <v>1546</v>
      </c>
      <c r="K2" s="25" t="s">
        <v>628</v>
      </c>
      <c r="M2" s="1" t="s">
        <v>647</v>
      </c>
    </row>
    <row r="3" spans="1:13">
      <c r="A3" t="s">
        <v>54</v>
      </c>
      <c r="B3" t="s">
        <v>1484</v>
      </c>
      <c r="C3" s="81" t="s">
        <v>1489</v>
      </c>
      <c r="D3" t="s">
        <v>640</v>
      </c>
      <c r="J3" s="94">
        <v>1.7</v>
      </c>
      <c r="K3" t="s">
        <v>1487</v>
      </c>
      <c r="M3" t="s">
        <v>1490</v>
      </c>
    </row>
    <row r="4" spans="1:13">
      <c r="A4" t="s">
        <v>54</v>
      </c>
      <c r="B4" t="s">
        <v>1488</v>
      </c>
      <c r="C4" t="s">
        <v>1491</v>
      </c>
      <c r="D4" t="s">
        <v>640</v>
      </c>
      <c r="J4">
        <v>2</v>
      </c>
      <c r="K4" t="s">
        <v>1487</v>
      </c>
    </row>
    <row r="6" spans="1:13">
      <c r="A6" t="s">
        <v>640</v>
      </c>
      <c r="B6" t="s">
        <v>1604</v>
      </c>
      <c r="D6" t="s">
        <v>1605</v>
      </c>
      <c r="J6">
        <v>3.3</v>
      </c>
      <c r="K6" t="s">
        <v>1606</v>
      </c>
    </row>
    <row r="8" spans="1:13">
      <c r="I8" t="s">
        <v>50</v>
      </c>
      <c r="J8" s="85">
        <f>AVERAGE(J3:J6)</f>
        <v>2.3333333333333335</v>
      </c>
    </row>
    <row r="11" spans="1:13">
      <c r="A11" s="51" t="s">
        <v>1479</v>
      </c>
    </row>
    <row r="12" spans="1:13">
      <c r="A12" t="s">
        <v>1465</v>
      </c>
      <c r="B12" t="s">
        <v>1482</v>
      </c>
      <c r="D12" t="s">
        <v>1483</v>
      </c>
    </row>
    <row r="13" spans="1:13">
      <c r="A13" t="s">
        <v>1481</v>
      </c>
      <c r="B13" t="s">
        <v>1480</v>
      </c>
      <c r="D13">
        <v>2</v>
      </c>
    </row>
    <row r="14" spans="1:13">
      <c r="A14" t="s">
        <v>1484</v>
      </c>
      <c r="B14" t="s">
        <v>1485</v>
      </c>
      <c r="D14">
        <v>1.7</v>
      </c>
    </row>
    <row r="15" spans="1:13">
      <c r="A15" t="s">
        <v>1484</v>
      </c>
      <c r="B15" t="s">
        <v>1486</v>
      </c>
      <c r="D15">
        <v>1.8</v>
      </c>
    </row>
  </sheetData>
  <mergeCells count="3">
    <mergeCell ref="E1:F1"/>
    <mergeCell ref="G1:H1"/>
    <mergeCell ref="I1:J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E303D4-59E7-C846-9178-7FB0C835CAD4}">
  <dimension ref="A1:S26"/>
  <sheetViews>
    <sheetView workbookViewId="0">
      <selection activeCell="P4" sqref="P4"/>
    </sheetView>
  </sheetViews>
  <sheetFormatPr baseColWidth="10" defaultRowHeight="16"/>
  <cols>
    <col min="2" max="2" width="22.33203125" customWidth="1"/>
    <col min="3" max="3" width="18.83203125" customWidth="1"/>
    <col min="4" max="4" width="34.5" customWidth="1"/>
    <col min="6" max="11" width="10.83203125" style="4"/>
  </cols>
  <sheetData>
    <row r="1" spans="1:19">
      <c r="A1" t="s">
        <v>51</v>
      </c>
    </row>
    <row r="2" spans="1:19">
      <c r="F2" s="101" t="s">
        <v>0</v>
      </c>
      <c r="G2" s="101"/>
      <c r="H2" s="101" t="s">
        <v>1</v>
      </c>
      <c r="I2" s="101"/>
      <c r="J2" s="101" t="s">
        <v>2</v>
      </c>
      <c r="K2" s="101"/>
    </row>
    <row r="3" spans="1:19">
      <c r="C3" s="1" t="s">
        <v>3</v>
      </c>
      <c r="D3" s="1" t="s">
        <v>4</v>
      </c>
      <c r="E3" s="1" t="s">
        <v>5</v>
      </c>
      <c r="F3" s="2" t="s">
        <v>6</v>
      </c>
      <c r="G3" s="2" t="s">
        <v>7</v>
      </c>
      <c r="H3" s="2" t="s">
        <v>6</v>
      </c>
      <c r="I3" s="2" t="s">
        <v>7</v>
      </c>
      <c r="J3" s="2" t="s">
        <v>6</v>
      </c>
      <c r="K3" s="2" t="s">
        <v>7</v>
      </c>
    </row>
    <row r="4" spans="1:19">
      <c r="B4" t="s">
        <v>8</v>
      </c>
      <c r="C4" t="s">
        <v>9</v>
      </c>
      <c r="D4" t="s">
        <v>10</v>
      </c>
      <c r="E4" t="s">
        <v>11</v>
      </c>
      <c r="F4" s="3">
        <v>0.75</v>
      </c>
      <c r="G4" s="3">
        <v>2.25</v>
      </c>
      <c r="H4" s="3">
        <v>0.83</v>
      </c>
      <c r="I4" s="3">
        <v>2.58</v>
      </c>
      <c r="J4" s="3">
        <v>0.8</v>
      </c>
      <c r="K4" s="3">
        <v>2.35</v>
      </c>
      <c r="P4" t="s">
        <v>1628</v>
      </c>
    </row>
    <row r="5" spans="1:19">
      <c r="B5" t="s">
        <v>12</v>
      </c>
      <c r="C5" t="s">
        <v>13</v>
      </c>
      <c r="D5" t="s">
        <v>14</v>
      </c>
      <c r="E5" t="s">
        <v>15</v>
      </c>
      <c r="F5" s="3">
        <v>0.77</v>
      </c>
      <c r="G5" s="3">
        <v>1.135</v>
      </c>
      <c r="H5" s="3"/>
      <c r="I5" s="3"/>
      <c r="J5" s="3">
        <v>0.88</v>
      </c>
      <c r="K5" s="3">
        <v>0.95</v>
      </c>
      <c r="O5" t="s">
        <v>1477</v>
      </c>
      <c r="P5" t="s">
        <v>1625</v>
      </c>
    </row>
    <row r="6" spans="1:19">
      <c r="B6" t="s">
        <v>16</v>
      </c>
      <c r="C6" t="s">
        <v>9</v>
      </c>
      <c r="D6" t="s">
        <v>17</v>
      </c>
      <c r="E6" t="s">
        <v>11</v>
      </c>
      <c r="F6" s="3">
        <v>0.71</v>
      </c>
      <c r="G6" s="3">
        <v>2.59</v>
      </c>
      <c r="H6" s="3">
        <v>0.85</v>
      </c>
      <c r="I6" s="3">
        <v>2.78</v>
      </c>
      <c r="J6" s="3">
        <v>0.81</v>
      </c>
      <c r="K6" s="3">
        <v>2.42</v>
      </c>
      <c r="O6" t="s">
        <v>1478</v>
      </c>
      <c r="P6" t="s">
        <v>1626</v>
      </c>
    </row>
    <row r="7" spans="1:19">
      <c r="B7" t="s">
        <v>18</v>
      </c>
      <c r="C7" t="s">
        <v>19</v>
      </c>
      <c r="D7" t="s">
        <v>20</v>
      </c>
      <c r="E7" t="s">
        <v>11</v>
      </c>
      <c r="F7" s="3"/>
      <c r="G7" s="3"/>
      <c r="H7" s="3"/>
      <c r="I7" s="3"/>
      <c r="J7" s="3">
        <v>0.92400000000000004</v>
      </c>
      <c r="K7" s="3">
        <v>2.09</v>
      </c>
      <c r="O7" t="s">
        <v>327</v>
      </c>
      <c r="P7" t="s">
        <v>1627</v>
      </c>
    </row>
    <row r="8" spans="1:19">
      <c r="B8" t="s">
        <v>21</v>
      </c>
      <c r="C8" t="s">
        <v>22</v>
      </c>
      <c r="D8" t="s">
        <v>23</v>
      </c>
      <c r="E8" t="s">
        <v>11</v>
      </c>
      <c r="F8" s="3">
        <v>0.88</v>
      </c>
      <c r="G8" s="100">
        <v>1.85255437531613</v>
      </c>
      <c r="H8" s="3">
        <v>0.94</v>
      </c>
      <c r="I8" s="100">
        <v>2.7765180254747701</v>
      </c>
      <c r="J8" s="3">
        <v>0.95</v>
      </c>
      <c r="K8" s="100">
        <v>2.1189416931070899</v>
      </c>
      <c r="L8" t="s">
        <v>1624</v>
      </c>
    </row>
    <row r="9" spans="1:19">
      <c r="B9" t="s">
        <v>24</v>
      </c>
      <c r="C9" t="s">
        <v>25</v>
      </c>
      <c r="D9" t="s">
        <v>26</v>
      </c>
      <c r="E9" t="s">
        <v>15</v>
      </c>
      <c r="F9" s="3">
        <v>0.68</v>
      </c>
      <c r="G9" s="3">
        <v>4.0999999999999996</v>
      </c>
      <c r="H9" s="3">
        <v>0.8</v>
      </c>
      <c r="I9" s="3">
        <v>5.4</v>
      </c>
      <c r="J9" s="3"/>
      <c r="K9" s="3"/>
    </row>
    <row r="10" spans="1:19">
      <c r="B10" t="s">
        <v>24</v>
      </c>
      <c r="C10" t="s">
        <v>25</v>
      </c>
      <c r="D10" t="s">
        <v>26</v>
      </c>
      <c r="E10" t="s">
        <v>11</v>
      </c>
      <c r="F10" s="3">
        <v>0.83</v>
      </c>
      <c r="G10" s="3">
        <v>3</v>
      </c>
      <c r="H10" s="3">
        <v>0.89</v>
      </c>
      <c r="I10" s="3">
        <v>4</v>
      </c>
      <c r="J10" s="3"/>
      <c r="K10" s="3"/>
    </row>
    <row r="11" spans="1:19">
      <c r="B11" t="s">
        <v>27</v>
      </c>
      <c r="C11" t="s">
        <v>28</v>
      </c>
      <c r="D11" t="s">
        <v>29</v>
      </c>
      <c r="E11" t="s">
        <v>30</v>
      </c>
      <c r="F11" s="97">
        <v>0.78</v>
      </c>
      <c r="G11" s="97">
        <v>2.1</v>
      </c>
      <c r="H11" s="97">
        <v>0.84</v>
      </c>
      <c r="I11" s="97">
        <v>2.5</v>
      </c>
      <c r="J11" s="97">
        <v>0.78</v>
      </c>
      <c r="K11" s="97">
        <v>2.2999999999999998</v>
      </c>
      <c r="L11" t="s">
        <v>1622</v>
      </c>
      <c r="N11" s="3"/>
      <c r="O11" s="3"/>
      <c r="P11" s="3"/>
      <c r="Q11" s="3"/>
      <c r="R11" s="3"/>
      <c r="S11" s="3"/>
    </row>
    <row r="12" spans="1:19">
      <c r="B12" t="s">
        <v>27</v>
      </c>
      <c r="C12" t="s">
        <v>28</v>
      </c>
      <c r="D12" t="s">
        <v>29</v>
      </c>
      <c r="E12" t="s">
        <v>15</v>
      </c>
      <c r="F12" s="97">
        <v>0.59</v>
      </c>
      <c r="G12" s="97">
        <v>2.8</v>
      </c>
      <c r="H12" s="97">
        <v>0.75</v>
      </c>
      <c r="I12" s="97">
        <v>2.9</v>
      </c>
      <c r="J12" s="97">
        <v>0.63</v>
      </c>
      <c r="K12" s="97">
        <v>2.9</v>
      </c>
      <c r="L12" t="s">
        <v>1622</v>
      </c>
      <c r="N12" s="3"/>
      <c r="O12" s="3"/>
      <c r="P12" s="3"/>
      <c r="Q12" s="3"/>
      <c r="R12" s="3"/>
      <c r="S12" s="3"/>
    </row>
    <row r="13" spans="1:19">
      <c r="B13" t="s">
        <v>27</v>
      </c>
      <c r="C13" t="s">
        <v>28</v>
      </c>
      <c r="D13" t="s">
        <v>29</v>
      </c>
      <c r="E13" t="s">
        <v>11</v>
      </c>
      <c r="F13" s="97">
        <v>0.72</v>
      </c>
      <c r="G13" s="97">
        <v>2.2999999999999998</v>
      </c>
      <c r="H13" s="97">
        <v>0.81</v>
      </c>
      <c r="I13" s="97">
        <v>2.7</v>
      </c>
      <c r="J13" s="97">
        <v>0.74</v>
      </c>
      <c r="K13" s="97">
        <v>2.5</v>
      </c>
      <c r="L13" t="s">
        <v>1622</v>
      </c>
      <c r="N13" s="3"/>
      <c r="O13" s="3"/>
      <c r="P13" s="3"/>
      <c r="Q13" s="3"/>
      <c r="R13" s="3"/>
      <c r="S13" s="3"/>
    </row>
    <row r="14" spans="1:19">
      <c r="B14" t="s">
        <v>31</v>
      </c>
      <c r="C14" t="s">
        <v>32</v>
      </c>
      <c r="D14" t="s">
        <v>33</v>
      </c>
      <c r="E14" t="s">
        <v>15</v>
      </c>
      <c r="F14" s="3"/>
      <c r="G14" s="3"/>
      <c r="H14" s="3"/>
      <c r="I14" s="3"/>
      <c r="J14" s="3">
        <v>0.88</v>
      </c>
      <c r="K14" s="3">
        <v>1.01</v>
      </c>
    </row>
    <row r="15" spans="1:19">
      <c r="B15" t="s">
        <v>34</v>
      </c>
      <c r="C15" t="s">
        <v>35</v>
      </c>
      <c r="D15" t="s">
        <v>36</v>
      </c>
      <c r="E15" t="s">
        <v>15</v>
      </c>
      <c r="F15" s="3">
        <v>0.65</v>
      </c>
      <c r="G15" s="3">
        <v>1.1299999999999999</v>
      </c>
      <c r="H15" s="3"/>
      <c r="I15" s="3"/>
      <c r="J15" s="3"/>
      <c r="K15" s="3"/>
      <c r="L15" t="s">
        <v>1521</v>
      </c>
    </row>
    <row r="16" spans="1:19">
      <c r="B16" t="s">
        <v>37</v>
      </c>
      <c r="C16" t="s">
        <v>35</v>
      </c>
      <c r="D16" t="s">
        <v>38</v>
      </c>
      <c r="E16" t="s">
        <v>15</v>
      </c>
      <c r="F16" s="3">
        <v>0.65</v>
      </c>
      <c r="G16" s="3">
        <v>1.1299999999999999</v>
      </c>
      <c r="H16" s="3"/>
      <c r="I16" s="3"/>
      <c r="J16" s="3"/>
      <c r="K16" s="3"/>
    </row>
    <row r="17" spans="2:11">
      <c r="B17" t="s">
        <v>39</v>
      </c>
      <c r="C17" t="s">
        <v>35</v>
      </c>
      <c r="D17" t="s">
        <v>40</v>
      </c>
      <c r="E17" t="s">
        <v>15</v>
      </c>
      <c r="F17" s="3"/>
      <c r="G17" s="3">
        <v>1.65</v>
      </c>
      <c r="H17" s="3"/>
      <c r="I17" s="3"/>
      <c r="J17" s="3"/>
      <c r="K17" s="3"/>
    </row>
    <row r="18" spans="2:11">
      <c r="B18" t="s">
        <v>41</v>
      </c>
      <c r="C18" t="s">
        <v>28</v>
      </c>
      <c r="D18" t="s">
        <v>42</v>
      </c>
      <c r="E18" t="s">
        <v>15</v>
      </c>
      <c r="F18" s="3"/>
      <c r="G18" s="3"/>
      <c r="H18" s="3"/>
      <c r="I18" s="3"/>
      <c r="J18" s="3">
        <v>0.71</v>
      </c>
      <c r="K18" s="3">
        <v>3.62</v>
      </c>
    </row>
    <row r="19" spans="2:11">
      <c r="B19" t="s">
        <v>43</v>
      </c>
      <c r="C19" t="s">
        <v>44</v>
      </c>
      <c r="D19" t="s">
        <v>45</v>
      </c>
      <c r="E19" t="s">
        <v>46</v>
      </c>
      <c r="F19" s="3">
        <v>0.53</v>
      </c>
      <c r="G19" s="98">
        <v>1.53</v>
      </c>
      <c r="H19" s="3">
        <v>0.65</v>
      </c>
      <c r="I19" s="98">
        <v>1.48</v>
      </c>
      <c r="J19" s="3"/>
      <c r="K19" s="3"/>
    </row>
    <row r="20" spans="2:11">
      <c r="B20" t="s">
        <v>47</v>
      </c>
      <c r="C20" t="s">
        <v>48</v>
      </c>
      <c r="D20" t="s">
        <v>49</v>
      </c>
      <c r="E20" t="s">
        <v>11</v>
      </c>
      <c r="F20" s="3"/>
      <c r="G20" s="3"/>
      <c r="H20" s="3"/>
      <c r="I20" s="3"/>
      <c r="J20" s="3">
        <v>0.82</v>
      </c>
      <c r="K20" s="3">
        <v>1.51</v>
      </c>
    </row>
    <row r="21" spans="2:11">
      <c r="B21" t="s">
        <v>47</v>
      </c>
      <c r="C21" t="s">
        <v>48</v>
      </c>
      <c r="D21" t="s">
        <v>49</v>
      </c>
      <c r="E21" t="s">
        <v>1623</v>
      </c>
      <c r="F21" s="3"/>
      <c r="G21" s="3"/>
      <c r="H21" s="3"/>
      <c r="I21" s="3"/>
      <c r="J21" s="3">
        <v>0.77</v>
      </c>
      <c r="K21" s="3">
        <v>1.5</v>
      </c>
    </row>
    <row r="22" spans="2:11" s="90" customFormat="1">
      <c r="B22" s="90" t="s">
        <v>1569</v>
      </c>
      <c r="C22" s="90" t="s">
        <v>44</v>
      </c>
      <c r="D22" s="90" t="s">
        <v>1570</v>
      </c>
      <c r="E22" s="90" t="s">
        <v>576</v>
      </c>
      <c r="F22" s="91">
        <v>0.55000000000000004</v>
      </c>
      <c r="G22" s="91">
        <v>1.6</v>
      </c>
      <c r="H22" s="91"/>
      <c r="I22" s="91"/>
      <c r="J22" s="91"/>
      <c r="K22" s="91"/>
    </row>
    <row r="23" spans="2:11" s="90" customFormat="1">
      <c r="E23" s="90" t="s">
        <v>11</v>
      </c>
      <c r="F23" s="91">
        <v>0.77</v>
      </c>
      <c r="G23" s="91">
        <v>1.1000000000000001</v>
      </c>
      <c r="H23" s="91"/>
      <c r="I23" s="91"/>
      <c r="J23" s="91"/>
      <c r="K23" s="91"/>
    </row>
    <row r="25" spans="2:11">
      <c r="E25" t="s">
        <v>50</v>
      </c>
      <c r="F25" s="3">
        <f t="shared" ref="F25:J25" si="0">+AVERAGE(F4:F23)</f>
        <v>0.70428571428571429</v>
      </c>
      <c r="G25" s="87">
        <f>+AVERAGE(G4:G23)</f>
        <v>2.0178369583544087</v>
      </c>
      <c r="H25" s="3">
        <f t="shared" si="0"/>
        <v>0.81777777777777771</v>
      </c>
      <c r="I25" s="87">
        <f>+AVERAGE(I4:I23)</f>
        <v>3.0129464472749743</v>
      </c>
      <c r="J25" s="3">
        <f t="shared" si="0"/>
        <v>0.80783333333333329</v>
      </c>
      <c r="K25" s="87">
        <f>+AVERAGE(K4:K23)</f>
        <v>2.1057451410922576</v>
      </c>
    </row>
    <row r="26" spans="2:11">
      <c r="E26" t="s">
        <v>1511</v>
      </c>
      <c r="G26" s="3">
        <f>MAX(G4:G23)</f>
        <v>4.0999999999999996</v>
      </c>
      <c r="H26" s="3"/>
      <c r="I26" s="3">
        <f>MAX(I4:I23)</f>
        <v>5.4</v>
      </c>
      <c r="J26" s="3"/>
      <c r="K26" s="3">
        <f>MAX(K4:K23)</f>
        <v>3.62</v>
      </c>
    </row>
  </sheetData>
  <mergeCells count="3">
    <mergeCell ref="F2:G2"/>
    <mergeCell ref="H2:I2"/>
    <mergeCell ref="J2:K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9E9F2F-41B2-D94E-8164-8D7DF43FE21D}">
  <dimension ref="A2:P8"/>
  <sheetViews>
    <sheetView workbookViewId="0">
      <selection activeCell="O4" sqref="O4"/>
    </sheetView>
  </sheetViews>
  <sheetFormatPr baseColWidth="10" defaultRowHeight="16"/>
  <cols>
    <col min="1" max="1" width="19.1640625" customWidth="1"/>
    <col min="3" max="3" width="43" bestFit="1" customWidth="1"/>
  </cols>
  <sheetData>
    <row r="2" spans="1:16">
      <c r="E2" s="101" t="s">
        <v>59</v>
      </c>
      <c r="F2" s="101"/>
      <c r="G2" s="25" t="s">
        <v>647</v>
      </c>
      <c r="H2" s="101" t="s">
        <v>60</v>
      </c>
      <c r="I2" s="101"/>
      <c r="J2" s="25" t="s">
        <v>647</v>
      </c>
      <c r="K2" s="101" t="s">
        <v>2</v>
      </c>
      <c r="L2" s="101"/>
      <c r="M2" s="25" t="s">
        <v>647</v>
      </c>
      <c r="N2" s="1" t="s">
        <v>52</v>
      </c>
    </row>
    <row r="3" spans="1:16">
      <c r="B3" s="1" t="s">
        <v>3</v>
      </c>
      <c r="C3" s="1" t="s">
        <v>4</v>
      </c>
      <c r="D3" s="1" t="s">
        <v>5</v>
      </c>
      <c r="E3" s="2" t="s">
        <v>6</v>
      </c>
      <c r="F3" s="2" t="s">
        <v>7</v>
      </c>
      <c r="G3" s="25"/>
      <c r="H3" s="2" t="s">
        <v>6</v>
      </c>
      <c r="I3" s="2" t="s">
        <v>7</v>
      </c>
      <c r="J3" s="25"/>
      <c r="K3" s="2" t="s">
        <v>6</v>
      </c>
      <c r="L3" s="2" t="s">
        <v>7</v>
      </c>
      <c r="M3" s="25"/>
      <c r="N3" s="2" t="s">
        <v>6</v>
      </c>
      <c r="O3" s="2" t="s">
        <v>7</v>
      </c>
    </row>
    <row r="4" spans="1:16">
      <c r="A4" t="s">
        <v>53</v>
      </c>
      <c r="B4" t="s">
        <v>54</v>
      </c>
      <c r="C4" t="s">
        <v>55</v>
      </c>
      <c r="D4" t="s">
        <v>11</v>
      </c>
      <c r="O4" t="s">
        <v>56</v>
      </c>
      <c r="P4" t="s">
        <v>57</v>
      </c>
    </row>
    <row r="5" spans="1:16">
      <c r="A5" t="s">
        <v>58</v>
      </c>
      <c r="B5" t="s">
        <v>651</v>
      </c>
      <c r="C5" s="39" t="s">
        <v>650</v>
      </c>
      <c r="D5" t="s">
        <v>11</v>
      </c>
      <c r="I5">
        <v>1.2</v>
      </c>
      <c r="P5" t="s">
        <v>57</v>
      </c>
    </row>
    <row r="6" spans="1:16">
      <c r="A6" t="s">
        <v>58</v>
      </c>
      <c r="B6" t="s">
        <v>651</v>
      </c>
      <c r="C6" s="39" t="s">
        <v>650</v>
      </c>
      <c r="D6" t="s">
        <v>11</v>
      </c>
      <c r="F6">
        <v>1.6</v>
      </c>
      <c r="P6" t="s">
        <v>57</v>
      </c>
    </row>
    <row r="8" spans="1:16">
      <c r="A8" t="s">
        <v>626</v>
      </c>
      <c r="B8" t="s">
        <v>54</v>
      </c>
      <c r="C8" s="80" t="s">
        <v>1462</v>
      </c>
      <c r="D8" t="s">
        <v>646</v>
      </c>
      <c r="F8" s="85">
        <v>1.7</v>
      </c>
      <c r="G8" t="s">
        <v>649</v>
      </c>
      <c r="I8" s="85">
        <v>1.2</v>
      </c>
      <c r="J8" t="s">
        <v>648</v>
      </c>
      <c r="L8" s="85">
        <v>1.2</v>
      </c>
      <c r="M8" t="s">
        <v>1510</v>
      </c>
      <c r="P8" t="s">
        <v>652</v>
      </c>
    </row>
  </sheetData>
  <mergeCells count="3">
    <mergeCell ref="E2:F2"/>
    <mergeCell ref="H2:I2"/>
    <mergeCell ref="K2:L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253AC4-C76C-8A4D-B1F3-8D1FE525E425}">
  <dimension ref="A3:AI109"/>
  <sheetViews>
    <sheetView topLeftCell="K3" workbookViewId="0">
      <pane ySplit="3880" activePane="bottomLeft"/>
      <selection activeCell="I8" sqref="I8"/>
      <selection pane="bottomLeft" activeCell="K81" sqref="K81"/>
    </sheetView>
  </sheetViews>
  <sheetFormatPr baseColWidth="10" defaultRowHeight="16"/>
  <cols>
    <col min="1" max="1" width="41.1640625" bestFit="1" customWidth="1"/>
    <col min="3" max="3" width="33.33203125" bestFit="1" customWidth="1"/>
    <col min="11" max="11" width="135" customWidth="1"/>
    <col min="19" max="19" width="79" bestFit="1" customWidth="1"/>
  </cols>
  <sheetData>
    <row r="3" spans="1:35">
      <c r="C3" s="1" t="s">
        <v>3</v>
      </c>
      <c r="G3" s="1"/>
      <c r="H3" s="1"/>
      <c r="I3" s="2"/>
      <c r="J3" s="2"/>
      <c r="K3" s="2"/>
      <c r="L3" s="2"/>
      <c r="M3" s="2"/>
      <c r="N3" s="2"/>
      <c r="O3" s="2"/>
      <c r="P3" s="2"/>
      <c r="T3" t="s">
        <v>563</v>
      </c>
      <c r="V3" t="s">
        <v>564</v>
      </c>
    </row>
    <row r="4" spans="1:35" s="14" customFormat="1" ht="28" customHeight="1">
      <c r="A4" s="12" t="s">
        <v>329</v>
      </c>
      <c r="B4" s="12" t="s">
        <v>330</v>
      </c>
      <c r="C4" s="12" t="s">
        <v>331</v>
      </c>
      <c r="D4" s="12" t="s">
        <v>332</v>
      </c>
      <c r="E4" s="12" t="s">
        <v>333</v>
      </c>
      <c r="F4" s="12" t="s">
        <v>334</v>
      </c>
      <c r="G4" s="12" t="s">
        <v>335</v>
      </c>
      <c r="H4" s="12"/>
      <c r="I4" s="12" t="s">
        <v>336</v>
      </c>
      <c r="J4" s="12" t="s">
        <v>337</v>
      </c>
      <c r="K4" s="12" t="s">
        <v>338</v>
      </c>
      <c r="L4" s="12" t="s">
        <v>339</v>
      </c>
      <c r="M4" s="12" t="s">
        <v>340</v>
      </c>
      <c r="N4" s="12" t="s">
        <v>341</v>
      </c>
      <c r="O4" s="12" t="s">
        <v>342</v>
      </c>
      <c r="P4" s="12" t="s">
        <v>343</v>
      </c>
      <c r="Q4" s="12" t="s">
        <v>344</v>
      </c>
      <c r="R4" s="12" t="s">
        <v>345</v>
      </c>
      <c r="S4" s="12" t="s">
        <v>346</v>
      </c>
      <c r="T4" s="12" t="s">
        <v>560</v>
      </c>
      <c r="U4" s="12" t="s">
        <v>561</v>
      </c>
      <c r="V4" s="12" t="s">
        <v>6</v>
      </c>
      <c r="W4" s="12" t="s">
        <v>565</v>
      </c>
      <c r="X4" s="12"/>
      <c r="AC4" s="12"/>
      <c r="AD4" s="12"/>
      <c r="AE4" s="12"/>
      <c r="AF4" s="13"/>
      <c r="AH4" s="12"/>
      <c r="AI4" s="12"/>
    </row>
    <row r="5" spans="1:35" s="6" customFormat="1">
      <c r="A5" s="5" t="s">
        <v>61</v>
      </c>
      <c r="B5" s="5" t="s">
        <v>347</v>
      </c>
      <c r="C5" s="5" t="s">
        <v>348</v>
      </c>
      <c r="D5" s="5">
        <v>76.894999999999996</v>
      </c>
      <c r="E5" s="5">
        <v>15.676</v>
      </c>
      <c r="F5" s="5">
        <v>63</v>
      </c>
      <c r="G5" s="5" t="s">
        <v>349</v>
      </c>
      <c r="H5" s="5"/>
      <c r="I5" s="5" t="s">
        <v>15</v>
      </c>
      <c r="J5" s="5">
        <v>7</v>
      </c>
      <c r="K5" s="16" t="s">
        <v>607</v>
      </c>
      <c r="L5" s="5" t="s">
        <v>195</v>
      </c>
      <c r="M5" s="5" t="s">
        <v>196</v>
      </c>
      <c r="N5" s="5" t="s">
        <v>197</v>
      </c>
      <c r="O5" s="5" t="s">
        <v>198</v>
      </c>
      <c r="P5" s="5" t="s">
        <v>199</v>
      </c>
      <c r="Q5" s="5" t="s">
        <v>200</v>
      </c>
      <c r="R5" s="5" t="s">
        <v>206</v>
      </c>
      <c r="S5" s="9" t="s">
        <v>350</v>
      </c>
      <c r="T5" s="5" t="s">
        <v>562</v>
      </c>
      <c r="U5" s="5" t="s">
        <v>562</v>
      </c>
      <c r="V5" s="5">
        <v>0.86</v>
      </c>
      <c r="W5" s="5">
        <v>0.7</v>
      </c>
      <c r="X5" s="5"/>
      <c r="Y5" s="6" t="s">
        <v>608</v>
      </c>
      <c r="AC5" s="5"/>
      <c r="AD5" s="5"/>
      <c r="AE5" s="10"/>
      <c r="AF5" s="8"/>
      <c r="AH5" s="5"/>
      <c r="AI5" s="5"/>
    </row>
    <row r="6" spans="1:35" s="6" customFormat="1">
      <c r="A6" s="5" t="s">
        <v>62</v>
      </c>
      <c r="B6" s="5" t="s">
        <v>351</v>
      </c>
      <c r="C6" s="5" t="s">
        <v>352</v>
      </c>
      <c r="D6" s="5">
        <v>76.759500000000003</v>
      </c>
      <c r="E6" s="5">
        <v>-67.61</v>
      </c>
      <c r="F6" s="5">
        <v>385</v>
      </c>
      <c r="G6" s="5" t="s">
        <v>353</v>
      </c>
      <c r="H6" s="5"/>
      <c r="I6" s="5" t="s">
        <v>15</v>
      </c>
      <c r="J6" s="5">
        <v>7</v>
      </c>
      <c r="K6" s="5" t="s">
        <v>354</v>
      </c>
      <c r="L6" s="5" t="s">
        <v>195</v>
      </c>
      <c r="M6" s="5" t="s">
        <v>196</v>
      </c>
      <c r="N6" s="5" t="s">
        <v>197</v>
      </c>
      <c r="O6" s="5" t="s">
        <v>198</v>
      </c>
      <c r="P6" s="5" t="s">
        <v>199</v>
      </c>
      <c r="Q6" s="5" t="s">
        <v>200</v>
      </c>
      <c r="R6" s="5" t="s">
        <v>206</v>
      </c>
      <c r="S6" s="9" t="s">
        <v>355</v>
      </c>
      <c r="T6" s="5" t="s">
        <v>562</v>
      </c>
      <c r="U6" s="5"/>
      <c r="V6" s="5">
        <v>0.72</v>
      </c>
      <c r="W6" s="5">
        <v>1.9</v>
      </c>
      <c r="X6" s="5"/>
      <c r="Y6" s="6" t="s">
        <v>599</v>
      </c>
      <c r="AC6" s="5"/>
      <c r="AD6" s="5"/>
      <c r="AE6" s="10"/>
      <c r="AF6" s="8"/>
      <c r="AH6" s="5"/>
      <c r="AI6" s="5"/>
    </row>
    <row r="7" spans="1:35" s="6" customFormat="1">
      <c r="A7" s="5" t="s">
        <v>62</v>
      </c>
      <c r="B7" s="5" t="s">
        <v>351</v>
      </c>
      <c r="C7" s="5" t="s">
        <v>352</v>
      </c>
      <c r="D7" s="5">
        <v>76.759500000000003</v>
      </c>
      <c r="E7" s="5">
        <v>-67.61</v>
      </c>
      <c r="F7" s="5">
        <v>385</v>
      </c>
      <c r="G7" s="5" t="s">
        <v>353</v>
      </c>
      <c r="I7" s="5" t="s">
        <v>356</v>
      </c>
      <c r="J7" s="5">
        <v>7</v>
      </c>
      <c r="K7" s="5" t="s">
        <v>357</v>
      </c>
      <c r="L7" s="5" t="s">
        <v>195</v>
      </c>
      <c r="M7" s="5" t="s">
        <v>196</v>
      </c>
      <c r="N7" s="5" t="s">
        <v>197</v>
      </c>
      <c r="O7" s="5" t="s">
        <v>198</v>
      </c>
      <c r="P7" s="5" t="s">
        <v>199</v>
      </c>
      <c r="Q7" s="5" t="s">
        <v>200</v>
      </c>
      <c r="R7" s="5" t="s">
        <v>201</v>
      </c>
      <c r="S7" s="9" t="s">
        <v>355</v>
      </c>
      <c r="T7" s="5" t="s">
        <v>562</v>
      </c>
      <c r="U7" s="5" t="s">
        <v>562</v>
      </c>
      <c r="V7" s="5">
        <v>0.88</v>
      </c>
      <c r="W7" s="5">
        <v>1.5</v>
      </c>
      <c r="X7" s="5"/>
      <c r="Y7" s="6" t="s">
        <v>602</v>
      </c>
      <c r="AC7" s="5"/>
      <c r="AD7" s="5"/>
      <c r="AE7" s="10"/>
      <c r="AF7" s="8"/>
      <c r="AH7" s="5"/>
      <c r="AI7" s="5"/>
    </row>
    <row r="8" spans="1:35" s="6" customFormat="1">
      <c r="A8" s="5" t="s">
        <v>63</v>
      </c>
      <c r="B8" s="5" t="s">
        <v>358</v>
      </c>
      <c r="C8" s="5" t="s">
        <v>352</v>
      </c>
      <c r="D8" s="5">
        <v>76.433000000000007</v>
      </c>
      <c r="E8" s="5">
        <v>-18.766999999999999</v>
      </c>
      <c r="F8" s="5">
        <v>114</v>
      </c>
      <c r="G8" s="5" t="s">
        <v>359</v>
      </c>
      <c r="H8" s="5"/>
      <c r="I8" s="5" t="s">
        <v>360</v>
      </c>
      <c r="J8" s="5">
        <v>7</v>
      </c>
      <c r="K8" s="5" t="s">
        <v>361</v>
      </c>
      <c r="L8" s="5" t="s">
        <v>362</v>
      </c>
      <c r="M8" s="5" t="s">
        <v>363</v>
      </c>
      <c r="N8" s="5" t="s">
        <v>197</v>
      </c>
      <c r="O8" s="5" t="s">
        <v>198</v>
      </c>
      <c r="P8" s="5" t="s">
        <v>199</v>
      </c>
      <c r="Q8" s="5" t="s">
        <v>200</v>
      </c>
      <c r="R8" s="5" t="s">
        <v>206</v>
      </c>
      <c r="S8" s="9" t="s">
        <v>364</v>
      </c>
      <c r="T8" s="5" t="s">
        <v>562</v>
      </c>
      <c r="U8" s="5" t="s">
        <v>562</v>
      </c>
      <c r="V8" s="34">
        <v>0.65</v>
      </c>
      <c r="W8" s="35">
        <v>1.1299999999999999</v>
      </c>
      <c r="X8" s="5"/>
      <c r="Y8" s="6" t="s">
        <v>596</v>
      </c>
      <c r="AC8" s="5"/>
      <c r="AD8" s="5"/>
      <c r="AE8" s="10"/>
      <c r="AF8" s="8"/>
      <c r="AH8" s="5"/>
      <c r="AI8" s="5"/>
    </row>
    <row r="9" spans="1:35" s="6" customFormat="1">
      <c r="A9" s="5" t="s">
        <v>64</v>
      </c>
      <c r="B9" s="5" t="s">
        <v>365</v>
      </c>
      <c r="C9" s="5" t="s">
        <v>204</v>
      </c>
      <c r="D9" s="5">
        <v>73.33</v>
      </c>
      <c r="E9" s="5">
        <v>124.2</v>
      </c>
      <c r="F9" s="5">
        <v>2</v>
      </c>
      <c r="G9" s="5" t="s">
        <v>36</v>
      </c>
      <c r="H9" s="5"/>
      <c r="I9" s="5" t="s">
        <v>15</v>
      </c>
      <c r="J9" s="5">
        <v>7</v>
      </c>
      <c r="K9" s="5" t="s">
        <v>366</v>
      </c>
      <c r="L9" s="5" t="s">
        <v>195</v>
      </c>
      <c r="M9" s="5" t="s">
        <v>196</v>
      </c>
      <c r="N9" s="5" t="s">
        <v>197</v>
      </c>
      <c r="O9" s="5" t="s">
        <v>198</v>
      </c>
      <c r="P9" s="5" t="s">
        <v>199</v>
      </c>
      <c r="Q9" s="5" t="s">
        <v>200</v>
      </c>
      <c r="R9" s="5" t="s">
        <v>206</v>
      </c>
      <c r="S9" s="9" t="s">
        <v>367</v>
      </c>
      <c r="T9" s="5">
        <v>1.4804761904761903</v>
      </c>
      <c r="U9" s="5">
        <v>1.48363405191442</v>
      </c>
      <c r="V9" s="34">
        <v>0.65</v>
      </c>
      <c r="W9" s="35">
        <v>1.1299999999999999</v>
      </c>
      <c r="X9" s="5"/>
      <c r="Y9" s="6" t="s">
        <v>596</v>
      </c>
      <c r="AC9" s="5"/>
      <c r="AD9" s="5"/>
      <c r="AE9" s="10"/>
      <c r="AF9" s="8"/>
      <c r="AH9" s="5"/>
      <c r="AI9" s="5"/>
    </row>
    <row r="10" spans="1:35" s="6" customFormat="1">
      <c r="A10" s="5" t="s">
        <v>65</v>
      </c>
      <c r="B10" s="5" t="s">
        <v>368</v>
      </c>
      <c r="C10" s="5" t="s">
        <v>204</v>
      </c>
      <c r="D10" s="5">
        <v>73</v>
      </c>
      <c r="E10" s="5">
        <v>102</v>
      </c>
      <c r="F10" s="5">
        <v>60</v>
      </c>
      <c r="G10" s="5" t="s">
        <v>369</v>
      </c>
      <c r="H10" s="5"/>
      <c r="I10" s="5" t="s">
        <v>15</v>
      </c>
      <c r="J10" s="5">
        <v>7</v>
      </c>
      <c r="K10" s="5" t="s">
        <v>370</v>
      </c>
      <c r="L10" s="5" t="s">
        <v>195</v>
      </c>
      <c r="M10" s="5" t="s">
        <v>196</v>
      </c>
      <c r="N10" s="5" t="s">
        <v>197</v>
      </c>
      <c r="O10" s="5" t="s">
        <v>198</v>
      </c>
      <c r="P10" s="5" t="s">
        <v>199</v>
      </c>
      <c r="Q10" s="5" t="s">
        <v>200</v>
      </c>
      <c r="R10" s="5" t="s">
        <v>206</v>
      </c>
      <c r="S10" s="9" t="s">
        <v>371</v>
      </c>
      <c r="T10" s="5" t="s">
        <v>562</v>
      </c>
      <c r="U10" s="5" t="s">
        <v>562</v>
      </c>
      <c r="V10" s="5">
        <v>0.81</v>
      </c>
      <c r="W10" s="5">
        <v>1.3</v>
      </c>
      <c r="X10" s="5"/>
      <c r="Y10" s="6" t="s">
        <v>596</v>
      </c>
      <c r="AC10" s="5"/>
      <c r="AD10" s="5"/>
      <c r="AE10" s="10"/>
      <c r="AF10" s="8"/>
      <c r="AH10" s="5"/>
      <c r="AI10" s="5"/>
    </row>
    <row r="11" spans="1:35" s="6" customFormat="1">
      <c r="A11" s="5" t="s">
        <v>66</v>
      </c>
      <c r="B11" s="5" t="s">
        <v>372</v>
      </c>
      <c r="C11" s="5" t="s">
        <v>373</v>
      </c>
      <c r="D11" s="5">
        <v>71.34</v>
      </c>
      <c r="E11" s="5">
        <v>-113.78</v>
      </c>
      <c r="F11" s="5">
        <v>299</v>
      </c>
      <c r="G11" s="5" t="s">
        <v>374</v>
      </c>
      <c r="H11" s="5"/>
      <c r="I11" s="5" t="s">
        <v>375</v>
      </c>
      <c r="J11" s="5">
        <v>7</v>
      </c>
      <c r="K11" s="5" t="s">
        <v>376</v>
      </c>
      <c r="L11" s="5" t="s">
        <v>231</v>
      </c>
      <c r="M11" s="5" t="s">
        <v>196</v>
      </c>
      <c r="N11" s="5" t="s">
        <v>197</v>
      </c>
      <c r="O11" s="5" t="s">
        <v>198</v>
      </c>
      <c r="P11" s="5" t="s">
        <v>199</v>
      </c>
      <c r="Q11" s="5" t="s">
        <v>200</v>
      </c>
      <c r="R11" s="5" t="s">
        <v>206</v>
      </c>
      <c r="S11" s="9" t="s">
        <v>377</v>
      </c>
      <c r="T11">
        <v>2.0615536559139738</v>
      </c>
      <c r="U11" s="5">
        <v>2.0635031298977546</v>
      </c>
      <c r="V11" s="23">
        <v>0.81799999999999995</v>
      </c>
      <c r="W11" s="6">
        <v>1.46</v>
      </c>
      <c r="Y11" s="6" t="s">
        <v>622</v>
      </c>
      <c r="Z11" s="18" t="s">
        <v>620</v>
      </c>
      <c r="AC11" s="5"/>
      <c r="AD11" s="5"/>
      <c r="AE11" s="10"/>
      <c r="AF11" s="8"/>
      <c r="AH11" s="5"/>
      <c r="AI11" s="5"/>
    </row>
    <row r="12" spans="1:35" s="6" customFormat="1">
      <c r="A12" s="5" t="s">
        <v>66</v>
      </c>
      <c r="B12" s="5" t="s">
        <v>372</v>
      </c>
      <c r="C12" s="5" t="s">
        <v>373</v>
      </c>
      <c r="D12" s="5">
        <v>71.34</v>
      </c>
      <c r="E12" s="5">
        <v>-113.78</v>
      </c>
      <c r="F12" s="5">
        <v>299</v>
      </c>
      <c r="G12" s="5" t="s">
        <v>374</v>
      </c>
      <c r="H12" s="5"/>
      <c r="I12" s="5" t="s">
        <v>375</v>
      </c>
      <c r="J12" s="5"/>
      <c r="K12" s="5" t="s">
        <v>376</v>
      </c>
      <c r="L12" s="5"/>
      <c r="M12" s="5"/>
      <c r="N12" s="5"/>
      <c r="O12" s="5"/>
      <c r="P12" s="5"/>
      <c r="Q12" s="5"/>
      <c r="R12" s="5"/>
      <c r="S12" s="9" t="s">
        <v>377</v>
      </c>
      <c r="T12" s="6">
        <v>2.1050195698924692</v>
      </c>
      <c r="U12" s="5">
        <v>2.1117696332523739</v>
      </c>
      <c r="V12" s="6" t="s">
        <v>562</v>
      </c>
      <c r="W12" s="6" t="s">
        <v>562</v>
      </c>
      <c r="Y12" s="6" t="s">
        <v>623</v>
      </c>
      <c r="Z12" s="18"/>
      <c r="AC12" s="5"/>
      <c r="AD12" s="5"/>
      <c r="AE12" s="10"/>
      <c r="AF12" s="8"/>
      <c r="AH12" s="5"/>
      <c r="AI12" s="5"/>
    </row>
    <row r="13" spans="1:35" s="6" customFormat="1">
      <c r="A13" s="5" t="s">
        <v>67</v>
      </c>
      <c r="B13" s="5" t="s">
        <v>378</v>
      </c>
      <c r="C13" s="5" t="s">
        <v>379</v>
      </c>
      <c r="D13" s="5">
        <v>70.650000000000006</v>
      </c>
      <c r="E13" s="5">
        <v>23.67</v>
      </c>
      <c r="F13" s="5">
        <v>53</v>
      </c>
      <c r="G13" s="5" t="s">
        <v>380</v>
      </c>
      <c r="I13" s="5" t="s">
        <v>15</v>
      </c>
      <c r="J13" s="5">
        <v>7</v>
      </c>
      <c r="K13" s="5" t="s">
        <v>194</v>
      </c>
      <c r="L13" s="5" t="s">
        <v>195</v>
      </c>
      <c r="M13" s="5" t="s">
        <v>196</v>
      </c>
      <c r="N13" s="5" t="s">
        <v>197</v>
      </c>
      <c r="O13" s="5" t="s">
        <v>198</v>
      </c>
      <c r="P13" s="5" t="s">
        <v>199</v>
      </c>
      <c r="Q13" s="5" t="s">
        <v>200</v>
      </c>
      <c r="R13" s="5" t="s">
        <v>201</v>
      </c>
      <c r="S13" s="9" t="s">
        <v>381</v>
      </c>
      <c r="T13" s="5" t="s">
        <v>562</v>
      </c>
      <c r="U13" s="5" t="s">
        <v>562</v>
      </c>
      <c r="V13" s="5">
        <v>0.91</v>
      </c>
      <c r="W13" s="5">
        <v>1.01</v>
      </c>
      <c r="X13" s="5"/>
      <c r="Y13" s="6" t="s">
        <v>588</v>
      </c>
      <c r="AC13" s="5"/>
      <c r="AD13" s="5"/>
      <c r="AE13" s="10"/>
      <c r="AF13" s="8"/>
      <c r="AH13" s="5"/>
      <c r="AI13" s="5"/>
    </row>
    <row r="14" spans="1:35" s="6" customFormat="1">
      <c r="A14" s="5" t="s">
        <v>68</v>
      </c>
      <c r="B14" s="5" t="s">
        <v>382</v>
      </c>
      <c r="C14" s="5" t="s">
        <v>383</v>
      </c>
      <c r="D14" s="5">
        <v>70.556899999999999</v>
      </c>
      <c r="E14" s="5">
        <v>-68.951899999999995</v>
      </c>
      <c r="F14" s="5">
        <v>195</v>
      </c>
      <c r="G14" s="5" t="s">
        <v>384</v>
      </c>
      <c r="H14" s="5"/>
      <c r="I14" s="5" t="s">
        <v>385</v>
      </c>
      <c r="J14" s="5">
        <v>7</v>
      </c>
      <c r="K14" s="5" t="s">
        <v>611</v>
      </c>
      <c r="L14" s="5" t="s">
        <v>231</v>
      </c>
      <c r="M14" s="5" t="s">
        <v>196</v>
      </c>
      <c r="N14" s="5" t="s">
        <v>197</v>
      </c>
      <c r="O14" s="5" t="s">
        <v>198</v>
      </c>
      <c r="P14" s="5" t="s">
        <v>199</v>
      </c>
      <c r="Q14" s="5" t="s">
        <v>200</v>
      </c>
      <c r="R14" s="5" t="s">
        <v>206</v>
      </c>
      <c r="S14" s="9" t="s">
        <v>386</v>
      </c>
      <c r="T14" s="5" t="s">
        <v>562</v>
      </c>
      <c r="U14" s="5" t="s">
        <v>562</v>
      </c>
      <c r="V14" s="6" t="s">
        <v>609</v>
      </c>
      <c r="W14" s="6" t="s">
        <v>610</v>
      </c>
      <c r="X14" s="5"/>
      <c r="Y14" s="6" t="s">
        <v>612</v>
      </c>
      <c r="AC14" s="5"/>
      <c r="AD14" s="5"/>
      <c r="AE14" s="10"/>
      <c r="AF14" s="8"/>
      <c r="AH14" s="5"/>
      <c r="AI14" s="5"/>
    </row>
    <row r="15" spans="1:35" s="6" customFormat="1">
      <c r="A15" s="5" t="s">
        <v>69</v>
      </c>
      <c r="B15" s="5" t="s">
        <v>387</v>
      </c>
      <c r="C15" s="5" t="s">
        <v>388</v>
      </c>
      <c r="D15" s="5">
        <v>69.900000000000006</v>
      </c>
      <c r="E15" s="5">
        <v>-95.07</v>
      </c>
      <c r="F15" s="5">
        <v>120</v>
      </c>
      <c r="G15" s="5" t="s">
        <v>389</v>
      </c>
      <c r="H15" s="5"/>
      <c r="I15" s="5" t="s">
        <v>15</v>
      </c>
      <c r="J15" s="5">
        <v>7</v>
      </c>
      <c r="K15" s="5" t="s">
        <v>390</v>
      </c>
      <c r="L15" s="5" t="s">
        <v>195</v>
      </c>
      <c r="M15" s="5" t="s">
        <v>196</v>
      </c>
      <c r="N15" s="5" t="s">
        <v>197</v>
      </c>
      <c r="O15" s="5" t="s">
        <v>198</v>
      </c>
      <c r="P15" s="5" t="s">
        <v>199</v>
      </c>
      <c r="Q15" s="5" t="s">
        <v>200</v>
      </c>
      <c r="R15" s="5" t="s">
        <v>206</v>
      </c>
      <c r="S15" s="9" t="s">
        <v>391</v>
      </c>
      <c r="T15" s="16" t="s">
        <v>621</v>
      </c>
      <c r="U15" s="16" t="s">
        <v>621</v>
      </c>
      <c r="V15" s="23">
        <v>0.7</v>
      </c>
      <c r="W15" s="5">
        <v>1.93</v>
      </c>
      <c r="X15" s="5"/>
      <c r="Y15" s="6" t="s">
        <v>599</v>
      </c>
      <c r="Z15" s="18" t="s">
        <v>620</v>
      </c>
      <c r="AC15" s="5"/>
      <c r="AD15" s="5"/>
      <c r="AE15" s="10"/>
      <c r="AF15" s="8"/>
      <c r="AH15" s="5"/>
      <c r="AI15" s="5"/>
    </row>
    <row r="16" spans="1:35" s="6" customFormat="1">
      <c r="A16" s="5" t="s">
        <v>70</v>
      </c>
      <c r="B16" s="5" t="s">
        <v>392</v>
      </c>
      <c r="C16" s="5" t="s">
        <v>393</v>
      </c>
      <c r="D16" s="5">
        <v>69.53</v>
      </c>
      <c r="E16" s="5">
        <v>26.31</v>
      </c>
      <c r="F16" s="5">
        <v>409</v>
      </c>
      <c r="G16" s="5" t="s">
        <v>394</v>
      </c>
      <c r="I16" s="5" t="s">
        <v>15</v>
      </c>
      <c r="J16" s="5">
        <v>7</v>
      </c>
      <c r="K16" s="5" t="s">
        <v>395</v>
      </c>
      <c r="L16" s="5" t="s">
        <v>195</v>
      </c>
      <c r="M16" s="5" t="s">
        <v>196</v>
      </c>
      <c r="N16" s="5" t="s">
        <v>197</v>
      </c>
      <c r="O16" s="5" t="s">
        <v>198</v>
      </c>
      <c r="P16" s="5" t="s">
        <v>199</v>
      </c>
      <c r="Q16" s="5" t="s">
        <v>200</v>
      </c>
      <c r="R16" s="5" t="s">
        <v>201</v>
      </c>
      <c r="S16" s="15" t="s">
        <v>396</v>
      </c>
      <c r="T16" s="5">
        <v>0.8781475409836067</v>
      </c>
      <c r="U16" s="5">
        <v>0.87817275831274955</v>
      </c>
      <c r="V16" s="5">
        <v>0.88</v>
      </c>
      <c r="W16" s="5">
        <v>0.84</v>
      </c>
      <c r="X16" s="5"/>
      <c r="Y16" s="6" t="s">
        <v>596</v>
      </c>
      <c r="AC16" s="5"/>
      <c r="AD16" s="5"/>
      <c r="AE16" s="10"/>
      <c r="AF16" s="8"/>
      <c r="AH16" s="5"/>
      <c r="AI16" s="5"/>
    </row>
    <row r="17" spans="1:35" s="6" customFormat="1">
      <c r="A17" s="5" t="s">
        <v>71</v>
      </c>
      <c r="B17" s="5" t="s">
        <v>397</v>
      </c>
      <c r="C17" s="5" t="s">
        <v>352</v>
      </c>
      <c r="D17" s="5">
        <v>69.241699999999994</v>
      </c>
      <c r="E17" s="5">
        <v>-50.026699999999998</v>
      </c>
      <c r="F17" s="5">
        <v>190</v>
      </c>
      <c r="G17" s="5" t="s">
        <v>398</v>
      </c>
      <c r="H17" s="5"/>
      <c r="I17" s="5" t="s">
        <v>399</v>
      </c>
      <c r="J17" s="5">
        <v>7</v>
      </c>
      <c r="K17" s="5" t="s">
        <v>400</v>
      </c>
      <c r="L17" s="5" t="s">
        <v>231</v>
      </c>
      <c r="M17" s="5" t="s">
        <v>196</v>
      </c>
      <c r="N17" s="5" t="s">
        <v>197</v>
      </c>
      <c r="O17" s="5" t="s">
        <v>198</v>
      </c>
      <c r="P17" s="5" t="s">
        <v>199</v>
      </c>
      <c r="Q17" s="5" t="s">
        <v>200</v>
      </c>
      <c r="R17" s="5" t="s">
        <v>206</v>
      </c>
      <c r="S17" s="9" t="s">
        <v>401</v>
      </c>
      <c r="T17" s="5" t="s">
        <v>562</v>
      </c>
      <c r="U17" s="5" t="s">
        <v>562</v>
      </c>
      <c r="V17" s="5">
        <v>0.88</v>
      </c>
      <c r="W17" s="5">
        <v>1.5</v>
      </c>
      <c r="X17" s="5"/>
      <c r="Y17" s="6" t="s">
        <v>624</v>
      </c>
      <c r="AC17" s="5"/>
      <c r="AD17" s="5"/>
      <c r="AE17" s="10"/>
      <c r="AF17" s="8"/>
      <c r="AH17" s="5"/>
      <c r="AI17" s="5"/>
    </row>
    <row r="18" spans="1:35" s="6" customFormat="1">
      <c r="A18" s="5" t="s">
        <v>71</v>
      </c>
      <c r="B18" s="5" t="s">
        <v>397</v>
      </c>
      <c r="C18" s="5" t="s">
        <v>352</v>
      </c>
      <c r="D18" s="5">
        <v>69.241699999999994</v>
      </c>
      <c r="E18" s="5">
        <v>-50.026699999999998</v>
      </c>
      <c r="F18" s="5">
        <v>190</v>
      </c>
      <c r="G18" s="5" t="s">
        <v>398</v>
      </c>
      <c r="H18" s="5"/>
      <c r="I18" s="5" t="s">
        <v>399</v>
      </c>
      <c r="J18" s="5">
        <v>7</v>
      </c>
      <c r="K18" s="5" t="s">
        <v>400</v>
      </c>
      <c r="L18" s="5"/>
      <c r="M18" s="5"/>
      <c r="N18" s="5"/>
      <c r="O18" s="5"/>
      <c r="P18" s="5"/>
      <c r="Q18" s="5"/>
      <c r="R18" s="5"/>
      <c r="S18" s="9"/>
      <c r="T18" s="5" t="s">
        <v>562</v>
      </c>
      <c r="U18" s="5" t="s">
        <v>562</v>
      </c>
      <c r="V18" s="5">
        <v>0.66</v>
      </c>
      <c r="W18" s="5">
        <v>1.1000000000000001</v>
      </c>
      <c r="X18" s="5"/>
      <c r="Y18" s="6" t="s">
        <v>625</v>
      </c>
      <c r="AC18" s="5"/>
      <c r="AD18" s="5"/>
      <c r="AE18" s="10"/>
      <c r="AF18" s="8"/>
      <c r="AH18" s="5"/>
      <c r="AI18" s="5"/>
    </row>
    <row r="19" spans="1:35" s="6" customFormat="1">
      <c r="A19" s="5" t="s">
        <v>72</v>
      </c>
      <c r="B19" s="5" t="s">
        <v>402</v>
      </c>
      <c r="C19" s="5" t="s">
        <v>393</v>
      </c>
      <c r="D19" s="5">
        <v>69.2</v>
      </c>
      <c r="E19" s="5">
        <v>21.47</v>
      </c>
      <c r="F19" s="5">
        <v>704</v>
      </c>
      <c r="G19" s="5" t="s">
        <v>403</v>
      </c>
      <c r="H19" s="5"/>
      <c r="I19" s="5" t="s">
        <v>15</v>
      </c>
      <c r="J19" s="5">
        <v>7</v>
      </c>
      <c r="K19" s="5" t="s">
        <v>404</v>
      </c>
      <c r="L19" s="5" t="s">
        <v>195</v>
      </c>
      <c r="M19" s="5" t="s">
        <v>196</v>
      </c>
      <c r="N19" s="5" t="s">
        <v>197</v>
      </c>
      <c r="O19" s="5" t="s">
        <v>198</v>
      </c>
      <c r="P19" s="5" t="s">
        <v>199</v>
      </c>
      <c r="Q19" s="5" t="s">
        <v>200</v>
      </c>
      <c r="R19" s="5" t="s">
        <v>206</v>
      </c>
      <c r="S19" s="9" t="s">
        <v>405</v>
      </c>
      <c r="T19" s="5" t="s">
        <v>562</v>
      </c>
      <c r="U19" s="5" t="s">
        <v>562</v>
      </c>
      <c r="V19" s="5" t="s">
        <v>562</v>
      </c>
      <c r="W19" s="5">
        <v>0.73</v>
      </c>
      <c r="X19" s="5"/>
      <c r="Y19" s="6" t="s">
        <v>613</v>
      </c>
      <c r="AC19" s="5"/>
      <c r="AD19" s="5"/>
      <c r="AE19" s="10"/>
      <c r="AF19" s="8"/>
      <c r="AH19" s="5"/>
      <c r="AI19" s="5"/>
    </row>
    <row r="20" spans="1:35" s="6" customFormat="1">
      <c r="A20" s="5" t="s">
        <v>73</v>
      </c>
      <c r="B20" s="5" t="s">
        <v>406</v>
      </c>
      <c r="C20" s="5" t="s">
        <v>407</v>
      </c>
      <c r="D20" s="5">
        <v>68.828000000000003</v>
      </c>
      <c r="E20" s="5">
        <v>-138.75</v>
      </c>
      <c r="F20" s="5">
        <v>150</v>
      </c>
      <c r="G20" s="5" t="s">
        <v>408</v>
      </c>
      <c r="H20" s="5"/>
      <c r="I20" s="5" t="s">
        <v>15</v>
      </c>
      <c r="J20" s="5">
        <v>7</v>
      </c>
      <c r="K20" s="5" t="s">
        <v>409</v>
      </c>
      <c r="L20" s="5" t="s">
        <v>195</v>
      </c>
      <c r="M20" s="5" t="s">
        <v>196</v>
      </c>
      <c r="N20" s="5" t="s">
        <v>197</v>
      </c>
      <c r="O20" s="5" t="s">
        <v>198</v>
      </c>
      <c r="P20" s="5" t="s">
        <v>199</v>
      </c>
      <c r="Q20" s="5" t="s">
        <v>200</v>
      </c>
      <c r="R20" s="5" t="s">
        <v>206</v>
      </c>
      <c r="S20" s="9" t="s">
        <v>410</v>
      </c>
      <c r="T20" s="5" t="s">
        <v>562</v>
      </c>
      <c r="U20" s="5" t="s">
        <v>562</v>
      </c>
      <c r="V20" s="6">
        <v>0.77</v>
      </c>
      <c r="W20" s="32">
        <v>1.58</v>
      </c>
      <c r="X20" s="5"/>
      <c r="Y20" s="6" t="s">
        <v>614</v>
      </c>
      <c r="AC20" s="5"/>
      <c r="AD20" s="5"/>
      <c r="AE20" s="10"/>
      <c r="AF20" s="8"/>
      <c r="AH20" s="5"/>
      <c r="AI20" s="5"/>
    </row>
    <row r="21" spans="1:35" s="6" customFormat="1">
      <c r="A21" s="5" t="s">
        <v>74</v>
      </c>
      <c r="B21" s="5" t="s">
        <v>411</v>
      </c>
      <c r="C21" s="5" t="s">
        <v>379</v>
      </c>
      <c r="D21" s="5">
        <v>68.430000000000007</v>
      </c>
      <c r="E21" s="5">
        <v>18.07</v>
      </c>
      <c r="F21" s="5">
        <v>510</v>
      </c>
      <c r="G21" s="5" t="s">
        <v>412</v>
      </c>
      <c r="H21" s="5"/>
      <c r="I21" s="5" t="s">
        <v>15</v>
      </c>
      <c r="J21" s="5">
        <v>7</v>
      </c>
      <c r="K21" s="5" t="s">
        <v>413</v>
      </c>
      <c r="L21" s="5" t="s">
        <v>195</v>
      </c>
      <c r="M21" s="5" t="s">
        <v>196</v>
      </c>
      <c r="N21" s="5" t="s">
        <v>197</v>
      </c>
      <c r="O21" s="5" t="s">
        <v>198</v>
      </c>
      <c r="P21" s="5" t="s">
        <v>199</v>
      </c>
      <c r="Q21" s="5" t="s">
        <v>200</v>
      </c>
      <c r="R21" s="5" t="s">
        <v>206</v>
      </c>
      <c r="S21" s="9" t="s">
        <v>414</v>
      </c>
      <c r="T21" s="36">
        <v>1.0544037725528921</v>
      </c>
      <c r="U21" s="5">
        <v>1.0543524590163933</v>
      </c>
      <c r="V21" s="5">
        <v>0.91</v>
      </c>
      <c r="W21" s="5">
        <v>1.01</v>
      </c>
      <c r="X21" s="5"/>
      <c r="Y21" s="6" t="s">
        <v>588</v>
      </c>
      <c r="Z21" s="16" t="s">
        <v>615</v>
      </c>
      <c r="AC21" s="5"/>
      <c r="AD21" s="5"/>
      <c r="AE21" s="10"/>
      <c r="AF21" s="8"/>
      <c r="AH21" s="5"/>
      <c r="AI21" s="5"/>
    </row>
    <row r="22" spans="1:35" s="6" customFormat="1">
      <c r="A22" s="5" t="s">
        <v>75</v>
      </c>
      <c r="B22" s="5" t="s">
        <v>415</v>
      </c>
      <c r="C22" s="5" t="s">
        <v>416</v>
      </c>
      <c r="D22" s="5">
        <v>68.41</v>
      </c>
      <c r="E22" s="5">
        <v>22.05</v>
      </c>
      <c r="F22" s="5">
        <v>526</v>
      </c>
      <c r="G22" s="16" t="s">
        <v>616</v>
      </c>
      <c r="H22" s="5"/>
      <c r="I22" s="5" t="s">
        <v>15</v>
      </c>
      <c r="J22" s="5">
        <v>7</v>
      </c>
      <c r="K22" s="5" t="s">
        <v>404</v>
      </c>
      <c r="L22" s="5" t="s">
        <v>195</v>
      </c>
      <c r="M22" s="5" t="s">
        <v>196</v>
      </c>
      <c r="N22" s="5" t="s">
        <v>197</v>
      </c>
      <c r="O22" s="5" t="s">
        <v>198</v>
      </c>
      <c r="P22" s="5" t="s">
        <v>199</v>
      </c>
      <c r="Q22" s="5" t="s">
        <v>200</v>
      </c>
      <c r="R22" s="5" t="s">
        <v>206</v>
      </c>
      <c r="S22" s="9" t="s">
        <v>418</v>
      </c>
      <c r="T22" s="5" t="s">
        <v>562</v>
      </c>
      <c r="U22" s="5" t="s">
        <v>562</v>
      </c>
      <c r="V22" s="5" t="s">
        <v>562</v>
      </c>
      <c r="W22" s="5">
        <v>0.95</v>
      </c>
      <c r="X22" s="5"/>
      <c r="Y22" s="6" t="s">
        <v>617</v>
      </c>
      <c r="Z22" s="16" t="s">
        <v>618</v>
      </c>
      <c r="AC22" s="5"/>
      <c r="AD22" s="5"/>
      <c r="AE22" s="10"/>
      <c r="AF22" s="8"/>
      <c r="AH22" s="5"/>
      <c r="AI22" s="5"/>
    </row>
    <row r="23" spans="1:35" s="6" customFormat="1">
      <c r="A23" s="5" t="s">
        <v>76</v>
      </c>
      <c r="B23" s="5" t="s">
        <v>419</v>
      </c>
      <c r="C23" s="5" t="s">
        <v>407</v>
      </c>
      <c r="D23" s="5">
        <v>68.38</v>
      </c>
      <c r="E23" s="5">
        <v>-138.38</v>
      </c>
      <c r="F23" s="5">
        <v>500</v>
      </c>
      <c r="G23" s="5" t="s">
        <v>420</v>
      </c>
      <c r="I23" s="5" t="s">
        <v>15</v>
      </c>
      <c r="J23" s="5">
        <v>7</v>
      </c>
      <c r="K23" s="5" t="s">
        <v>376</v>
      </c>
      <c r="L23" s="5" t="s">
        <v>195</v>
      </c>
      <c r="M23" s="5" t="s">
        <v>196</v>
      </c>
      <c r="N23" s="5" t="s">
        <v>197</v>
      </c>
      <c r="O23" s="5" t="s">
        <v>198</v>
      </c>
      <c r="P23" s="5" t="s">
        <v>199</v>
      </c>
      <c r="Q23" s="5" t="s">
        <v>200</v>
      </c>
      <c r="R23" s="5" t="s">
        <v>201</v>
      </c>
      <c r="S23" s="9" t="s">
        <v>421</v>
      </c>
      <c r="T23" s="5" t="s">
        <v>562</v>
      </c>
      <c r="U23" s="5" t="s">
        <v>562</v>
      </c>
      <c r="V23" s="17">
        <v>0.78</v>
      </c>
      <c r="W23" s="17">
        <v>1.58</v>
      </c>
      <c r="X23" s="5"/>
      <c r="Y23" s="6" t="s">
        <v>619</v>
      </c>
      <c r="AC23" s="5"/>
      <c r="AD23" s="5"/>
      <c r="AE23" s="10"/>
      <c r="AF23" s="8"/>
      <c r="AH23" s="5"/>
      <c r="AI23" s="5"/>
    </row>
    <row r="24" spans="1:35" s="6" customFormat="1">
      <c r="A24" s="5" t="s">
        <v>77</v>
      </c>
      <c r="B24" s="5" t="s">
        <v>422</v>
      </c>
      <c r="C24" s="5" t="s">
        <v>416</v>
      </c>
      <c r="D24" s="5">
        <v>68.37</v>
      </c>
      <c r="E24" s="5">
        <v>19.12</v>
      </c>
      <c r="F24" s="5">
        <v>850</v>
      </c>
      <c r="G24" s="5" t="s">
        <v>423</v>
      </c>
      <c r="H24" s="5"/>
      <c r="I24" s="5" t="s">
        <v>15</v>
      </c>
      <c r="J24" s="5">
        <v>7</v>
      </c>
      <c r="K24" s="5" t="s">
        <v>366</v>
      </c>
      <c r="L24" s="5" t="s">
        <v>195</v>
      </c>
      <c r="M24" s="5" t="s">
        <v>196</v>
      </c>
      <c r="N24" s="5" t="s">
        <v>197</v>
      </c>
      <c r="O24" s="5" t="s">
        <v>198</v>
      </c>
      <c r="P24" s="5" t="s">
        <v>199</v>
      </c>
      <c r="Q24" s="5" t="s">
        <v>200</v>
      </c>
      <c r="R24" s="5" t="s">
        <v>206</v>
      </c>
      <c r="S24" s="9" t="s">
        <v>424</v>
      </c>
      <c r="T24" s="36" t="s">
        <v>562</v>
      </c>
      <c r="U24" s="5" t="s">
        <v>562</v>
      </c>
      <c r="V24" s="19">
        <v>0.65</v>
      </c>
      <c r="W24" s="19">
        <v>1.1299999999999999</v>
      </c>
      <c r="X24" s="5"/>
      <c r="Y24" s="6" t="s">
        <v>569</v>
      </c>
      <c r="Z24" s="16" t="s">
        <v>566</v>
      </c>
      <c r="AC24" s="5"/>
      <c r="AD24" s="5"/>
      <c r="AE24" s="10"/>
      <c r="AF24" s="8"/>
      <c r="AH24" s="5"/>
      <c r="AI24" s="5"/>
    </row>
    <row r="25" spans="1:35" s="6" customFormat="1">
      <c r="A25" s="5" t="s">
        <v>78</v>
      </c>
      <c r="B25" s="5" t="s">
        <v>425</v>
      </c>
      <c r="C25" s="5" t="s">
        <v>416</v>
      </c>
      <c r="D25" s="5">
        <v>68.37</v>
      </c>
      <c r="E25" s="5">
        <v>18.7</v>
      </c>
      <c r="F25" s="5">
        <v>999</v>
      </c>
      <c r="G25" s="5" t="s">
        <v>312</v>
      </c>
      <c r="H25" s="5"/>
      <c r="I25" s="5" t="s">
        <v>15</v>
      </c>
      <c r="J25" s="5">
        <v>7</v>
      </c>
      <c r="K25" s="5" t="s">
        <v>366</v>
      </c>
      <c r="L25" s="5" t="s">
        <v>195</v>
      </c>
      <c r="M25" s="5" t="s">
        <v>196</v>
      </c>
      <c r="N25" s="5" t="s">
        <v>197</v>
      </c>
      <c r="O25" s="5" t="s">
        <v>198</v>
      </c>
      <c r="P25" s="5" t="s">
        <v>199</v>
      </c>
      <c r="Q25" s="5" t="s">
        <v>200</v>
      </c>
      <c r="R25" s="5" t="s">
        <v>201</v>
      </c>
      <c r="S25" s="9" t="s">
        <v>426</v>
      </c>
      <c r="T25" s="36" t="s">
        <v>562</v>
      </c>
      <c r="U25" s="5" t="s">
        <v>562</v>
      </c>
      <c r="V25" s="19">
        <v>0.65</v>
      </c>
      <c r="W25" s="19">
        <v>1.1299999999999999</v>
      </c>
      <c r="X25" s="5"/>
      <c r="Y25" s="37" t="s">
        <v>569</v>
      </c>
      <c r="Z25" s="18" t="s">
        <v>567</v>
      </c>
      <c r="AC25" s="5"/>
      <c r="AD25" s="5"/>
      <c r="AE25" s="10"/>
      <c r="AF25" s="8"/>
      <c r="AH25" s="5"/>
      <c r="AI25" s="5"/>
    </row>
    <row r="26" spans="1:35" s="6" customFormat="1">
      <c r="A26" s="5" t="s">
        <v>79</v>
      </c>
      <c r="B26" s="5" t="s">
        <v>427</v>
      </c>
      <c r="C26" s="5" t="s">
        <v>416</v>
      </c>
      <c r="D26" s="5">
        <v>68.33</v>
      </c>
      <c r="E26" s="5">
        <v>18.75</v>
      </c>
      <c r="F26" s="5">
        <v>409</v>
      </c>
      <c r="G26" s="5" t="s">
        <v>428</v>
      </c>
      <c r="H26" s="5"/>
      <c r="I26" s="5" t="s">
        <v>15</v>
      </c>
      <c r="J26" s="5">
        <v>7</v>
      </c>
      <c r="K26" s="16" t="s">
        <v>568</v>
      </c>
      <c r="L26" s="5" t="s">
        <v>195</v>
      </c>
      <c r="M26" s="5" t="s">
        <v>196</v>
      </c>
      <c r="N26" s="5" t="s">
        <v>197</v>
      </c>
      <c r="O26" s="5" t="s">
        <v>198</v>
      </c>
      <c r="P26" s="5" t="s">
        <v>199</v>
      </c>
      <c r="Q26" s="5" t="s">
        <v>200</v>
      </c>
      <c r="R26" s="5" t="s">
        <v>206</v>
      </c>
      <c r="S26" s="9" t="s">
        <v>429</v>
      </c>
      <c r="T26" s="5" t="s">
        <v>562</v>
      </c>
      <c r="U26" s="5" t="s">
        <v>562</v>
      </c>
      <c r="V26" s="19">
        <v>0.6</v>
      </c>
      <c r="W26" s="19">
        <v>2.16</v>
      </c>
      <c r="X26" s="5"/>
      <c r="Y26" s="6" t="s">
        <v>569</v>
      </c>
      <c r="AC26" s="5"/>
      <c r="AD26" s="5"/>
      <c r="AE26" s="10"/>
      <c r="AF26" s="8"/>
      <c r="AH26" s="5"/>
      <c r="AI26" s="5"/>
    </row>
    <row r="27" spans="1:35" s="6" customFormat="1">
      <c r="A27" s="5" t="s">
        <v>79</v>
      </c>
      <c r="B27" s="5" t="s">
        <v>427</v>
      </c>
      <c r="C27" s="5" t="s">
        <v>416</v>
      </c>
      <c r="D27" s="5"/>
      <c r="E27" s="5"/>
      <c r="F27" s="5"/>
      <c r="G27" s="5"/>
      <c r="H27" s="5"/>
      <c r="I27" s="5"/>
      <c r="J27" s="5"/>
      <c r="K27" s="16" t="s">
        <v>568</v>
      </c>
      <c r="L27" s="5"/>
      <c r="M27" s="5"/>
      <c r="N27" s="5"/>
      <c r="O27" s="5"/>
      <c r="P27" s="5"/>
      <c r="Q27" s="5"/>
      <c r="R27" s="5"/>
      <c r="S27" s="9"/>
      <c r="T27" s="5" t="s">
        <v>562</v>
      </c>
      <c r="U27" s="5" t="s">
        <v>562</v>
      </c>
      <c r="V27" s="20">
        <v>0.73</v>
      </c>
      <c r="W27" s="20">
        <v>1.87</v>
      </c>
      <c r="X27" s="5"/>
      <c r="Y27" s="6" t="s">
        <v>587</v>
      </c>
      <c r="AC27" s="5"/>
      <c r="AD27" s="5"/>
      <c r="AE27" s="10"/>
      <c r="AF27" s="8"/>
      <c r="AH27" s="5"/>
      <c r="AI27" s="5"/>
    </row>
    <row r="28" spans="1:35" s="6" customFormat="1">
      <c r="A28" s="5" t="s">
        <v>80</v>
      </c>
      <c r="B28" s="5" t="s">
        <v>430</v>
      </c>
      <c r="C28" s="5" t="s">
        <v>416</v>
      </c>
      <c r="D28" s="5">
        <v>68.33</v>
      </c>
      <c r="E28" s="5">
        <v>19.100000000000001</v>
      </c>
      <c r="F28" s="5">
        <v>348</v>
      </c>
      <c r="G28" s="5" t="s">
        <v>431</v>
      </c>
      <c r="H28" s="5"/>
      <c r="I28" s="5" t="s">
        <v>15</v>
      </c>
      <c r="J28" s="5">
        <v>7</v>
      </c>
      <c r="K28" s="5" t="s">
        <v>366</v>
      </c>
      <c r="L28" s="5" t="s">
        <v>195</v>
      </c>
      <c r="M28" s="5" t="s">
        <v>196</v>
      </c>
      <c r="N28" s="5" t="s">
        <v>197</v>
      </c>
      <c r="O28" s="5" t="s">
        <v>198</v>
      </c>
      <c r="P28" s="5" t="s">
        <v>199</v>
      </c>
      <c r="Q28" s="5" t="s">
        <v>200</v>
      </c>
      <c r="R28" s="5" t="s">
        <v>206</v>
      </c>
      <c r="S28" s="9" t="s">
        <v>432</v>
      </c>
      <c r="T28" s="5" t="s">
        <v>562</v>
      </c>
      <c r="U28" s="5" t="s">
        <v>562</v>
      </c>
      <c r="V28" s="19">
        <v>0.65</v>
      </c>
      <c r="W28" s="19">
        <v>1.1299999999999999</v>
      </c>
      <c r="X28" s="5"/>
      <c r="Y28" s="6" t="s">
        <v>569</v>
      </c>
      <c r="AC28" s="5"/>
      <c r="AD28" s="5"/>
      <c r="AE28" s="10"/>
      <c r="AF28" s="8"/>
      <c r="AH28" s="5"/>
      <c r="AI28" s="5"/>
    </row>
    <row r="29" spans="1:35" s="6" customFormat="1">
      <c r="A29" s="5" t="s">
        <v>81</v>
      </c>
      <c r="B29" s="5" t="s">
        <v>433</v>
      </c>
      <c r="C29" s="5" t="s">
        <v>204</v>
      </c>
      <c r="D29" s="5">
        <v>68.260000000000005</v>
      </c>
      <c r="E29" s="5">
        <v>65.8</v>
      </c>
      <c r="F29" s="5">
        <v>150</v>
      </c>
      <c r="G29" s="5" t="s">
        <v>38</v>
      </c>
      <c r="H29" s="5"/>
      <c r="I29" s="5" t="s">
        <v>15</v>
      </c>
      <c r="J29" s="5">
        <v>7</v>
      </c>
      <c r="K29" s="5" t="s">
        <v>366</v>
      </c>
      <c r="L29" s="5" t="s">
        <v>195</v>
      </c>
      <c r="M29" s="5" t="s">
        <v>196</v>
      </c>
      <c r="N29" s="5" t="s">
        <v>197</v>
      </c>
      <c r="O29" s="5" t="s">
        <v>198</v>
      </c>
      <c r="P29" s="5" t="s">
        <v>199</v>
      </c>
      <c r="Q29" s="5" t="s">
        <v>200</v>
      </c>
      <c r="R29" s="5" t="s">
        <v>206</v>
      </c>
      <c r="S29" s="9" t="s">
        <v>434</v>
      </c>
      <c r="T29" s="5">
        <v>1.3400666666666665</v>
      </c>
      <c r="U29" s="5">
        <v>1.3413593354007221</v>
      </c>
      <c r="V29" s="19">
        <v>0.65</v>
      </c>
      <c r="W29" s="19">
        <v>1.1299999999999999</v>
      </c>
      <c r="X29" s="5"/>
      <c r="Y29" s="6" t="s">
        <v>569</v>
      </c>
      <c r="AC29" s="5"/>
      <c r="AD29" s="5"/>
      <c r="AE29" s="10"/>
      <c r="AF29" s="8"/>
      <c r="AH29" s="5"/>
      <c r="AI29" s="5"/>
    </row>
    <row r="30" spans="1:35" s="6" customFormat="1">
      <c r="A30" s="5" t="s">
        <v>82</v>
      </c>
      <c r="B30" s="5" t="s">
        <v>435</v>
      </c>
      <c r="C30" s="5" t="s">
        <v>204</v>
      </c>
      <c r="D30" s="5">
        <v>68.203299999999999</v>
      </c>
      <c r="E30" s="5">
        <v>92.178899999999999</v>
      </c>
      <c r="F30" s="5">
        <v>805</v>
      </c>
      <c r="G30" s="5" t="s">
        <v>436</v>
      </c>
      <c r="H30" s="5"/>
      <c r="I30" s="5" t="s">
        <v>15</v>
      </c>
      <c r="J30" s="5">
        <v>7</v>
      </c>
      <c r="K30" s="5" t="s">
        <v>437</v>
      </c>
      <c r="L30" s="5" t="s">
        <v>195</v>
      </c>
      <c r="M30" s="5" t="s">
        <v>196</v>
      </c>
      <c r="N30" s="5" t="s">
        <v>197</v>
      </c>
      <c r="O30" s="5" t="s">
        <v>198</v>
      </c>
      <c r="P30" s="5" t="s">
        <v>199</v>
      </c>
      <c r="Q30" s="5" t="s">
        <v>200</v>
      </c>
      <c r="R30" s="5" t="s">
        <v>206</v>
      </c>
      <c r="S30" s="9" t="s">
        <v>438</v>
      </c>
      <c r="T30" s="5">
        <v>1.005823529411765</v>
      </c>
      <c r="U30" s="5">
        <v>1.0063572924165649</v>
      </c>
      <c r="V30" s="5">
        <v>0.92</v>
      </c>
      <c r="W30" s="5">
        <v>0.89</v>
      </c>
      <c r="X30" s="5"/>
      <c r="Y30" s="6" t="s">
        <v>569</v>
      </c>
      <c r="AC30" s="5"/>
      <c r="AD30" s="5"/>
      <c r="AE30" s="10"/>
      <c r="AF30" s="8"/>
      <c r="AH30" s="5"/>
      <c r="AI30" s="5"/>
    </row>
    <row r="31" spans="1:35" s="6" customFormat="1">
      <c r="A31" s="5" t="s">
        <v>83</v>
      </c>
      <c r="B31" s="5" t="s">
        <v>439</v>
      </c>
      <c r="C31" s="5" t="s">
        <v>204</v>
      </c>
      <c r="D31" s="5">
        <v>68.165000000000006</v>
      </c>
      <c r="E31" s="5">
        <v>92.173100000000005</v>
      </c>
      <c r="F31" s="5">
        <v>569</v>
      </c>
      <c r="G31" s="5" t="s">
        <v>436</v>
      </c>
      <c r="I31" s="5" t="s">
        <v>15</v>
      </c>
      <c r="J31" s="5">
        <v>7</v>
      </c>
      <c r="K31" s="5" t="s">
        <v>437</v>
      </c>
      <c r="L31" s="5" t="s">
        <v>195</v>
      </c>
      <c r="M31" s="5" t="s">
        <v>196</v>
      </c>
      <c r="N31" s="5" t="s">
        <v>197</v>
      </c>
      <c r="O31" s="5" t="s">
        <v>198</v>
      </c>
      <c r="P31" s="5" t="s">
        <v>199</v>
      </c>
      <c r="Q31" s="5" t="s">
        <v>200</v>
      </c>
      <c r="R31" s="5" t="s">
        <v>201</v>
      </c>
      <c r="S31" s="9" t="s">
        <v>440</v>
      </c>
      <c r="T31" s="5">
        <v>1.0220999999999996</v>
      </c>
      <c r="U31" s="5">
        <v>1.0225270167579923</v>
      </c>
      <c r="V31" s="5">
        <v>0.92</v>
      </c>
      <c r="W31" s="5">
        <v>0.89</v>
      </c>
      <c r="X31" s="5"/>
      <c r="Y31" s="6" t="s">
        <v>569</v>
      </c>
      <c r="AC31" s="5"/>
      <c r="AD31" s="5"/>
      <c r="AE31" s="10"/>
      <c r="AF31" s="8"/>
      <c r="AH31" s="5"/>
      <c r="AI31" s="5"/>
    </row>
    <row r="32" spans="1:35" s="6" customFormat="1">
      <c r="A32" s="5" t="s">
        <v>84</v>
      </c>
      <c r="B32" s="5" t="s">
        <v>441</v>
      </c>
      <c r="C32" s="5" t="s">
        <v>416</v>
      </c>
      <c r="D32" s="5">
        <v>67.97</v>
      </c>
      <c r="E32" s="5">
        <v>20.48</v>
      </c>
      <c r="F32" s="5">
        <v>365</v>
      </c>
      <c r="G32" s="5" t="s">
        <v>442</v>
      </c>
      <c r="H32" s="5"/>
      <c r="I32" s="5" t="s">
        <v>15</v>
      </c>
      <c r="J32" s="5">
        <v>7</v>
      </c>
      <c r="K32" s="5" t="s">
        <v>366</v>
      </c>
      <c r="L32" s="5" t="s">
        <v>195</v>
      </c>
      <c r="M32" s="5" t="s">
        <v>196</v>
      </c>
      <c r="N32" s="5" t="s">
        <v>197</v>
      </c>
      <c r="O32" s="5" t="s">
        <v>198</v>
      </c>
      <c r="P32" s="5" t="s">
        <v>199</v>
      </c>
      <c r="Q32" s="5" t="s">
        <v>200</v>
      </c>
      <c r="R32" s="5" t="s">
        <v>206</v>
      </c>
      <c r="S32" s="9" t="s">
        <v>443</v>
      </c>
      <c r="T32" s="5" t="s">
        <v>562</v>
      </c>
      <c r="U32" s="5" t="s">
        <v>562</v>
      </c>
      <c r="V32" s="19">
        <v>0.65</v>
      </c>
      <c r="W32" s="19">
        <v>1.1299999999999999</v>
      </c>
      <c r="X32" s="5"/>
      <c r="Y32" s="6" t="s">
        <v>569</v>
      </c>
      <c r="Z32" s="18" t="s">
        <v>570</v>
      </c>
      <c r="AC32" s="5"/>
      <c r="AD32" s="5"/>
      <c r="AE32" s="10"/>
      <c r="AF32" s="8"/>
      <c r="AH32" s="5"/>
      <c r="AI32" s="5"/>
    </row>
    <row r="33" spans="1:35" s="6" customFormat="1">
      <c r="A33" s="5" t="s">
        <v>85</v>
      </c>
      <c r="B33" s="5" t="s">
        <v>444</v>
      </c>
      <c r="C33" s="5" t="s">
        <v>393</v>
      </c>
      <c r="D33" s="5">
        <v>67.81</v>
      </c>
      <c r="E33" s="5">
        <v>29.28</v>
      </c>
      <c r="F33" s="5">
        <v>220</v>
      </c>
      <c r="G33" s="5" t="s">
        <v>445</v>
      </c>
      <c r="H33" s="5"/>
      <c r="I33" s="5" t="s">
        <v>15</v>
      </c>
      <c r="J33" s="5">
        <v>7</v>
      </c>
      <c r="K33" s="5" t="s">
        <v>395</v>
      </c>
      <c r="L33" s="5" t="s">
        <v>195</v>
      </c>
      <c r="M33" s="5" t="s">
        <v>196</v>
      </c>
      <c r="N33" s="5" t="s">
        <v>197</v>
      </c>
      <c r="O33" s="5" t="s">
        <v>198</v>
      </c>
      <c r="P33" s="5" t="s">
        <v>199</v>
      </c>
      <c r="Q33" s="5" t="s">
        <v>200</v>
      </c>
      <c r="R33" s="5" t="s">
        <v>201</v>
      </c>
      <c r="S33" s="9" t="s">
        <v>446</v>
      </c>
      <c r="T33" s="5">
        <v>0.88347970422535183</v>
      </c>
      <c r="U33" s="5">
        <v>0.88453617022631348</v>
      </c>
      <c r="V33" s="5">
        <v>0.88</v>
      </c>
      <c r="W33" s="5">
        <v>0.83899999999999997</v>
      </c>
      <c r="X33" s="5"/>
      <c r="Y33" s="6" t="s">
        <v>569</v>
      </c>
      <c r="Z33" s="18" t="s">
        <v>571</v>
      </c>
      <c r="AC33" s="5"/>
      <c r="AD33" s="5"/>
      <c r="AE33" s="10"/>
      <c r="AF33" s="8"/>
      <c r="AH33" s="5"/>
      <c r="AI33" s="5"/>
    </row>
    <row r="34" spans="1:35" s="6" customFormat="1">
      <c r="A34" s="5" t="s">
        <v>86</v>
      </c>
      <c r="B34" s="5" t="s">
        <v>447</v>
      </c>
      <c r="C34" s="5" t="s">
        <v>416</v>
      </c>
      <c r="D34" s="5">
        <v>67.77</v>
      </c>
      <c r="E34" s="5">
        <v>17.52</v>
      </c>
      <c r="F34" s="5">
        <v>670</v>
      </c>
      <c r="G34" s="5" t="s">
        <v>448</v>
      </c>
      <c r="I34" s="5" t="s">
        <v>449</v>
      </c>
      <c r="J34" s="5">
        <v>7</v>
      </c>
      <c r="K34" s="5" t="s">
        <v>450</v>
      </c>
      <c r="L34" s="5" t="s">
        <v>195</v>
      </c>
      <c r="M34" s="5" t="s">
        <v>196</v>
      </c>
      <c r="N34" s="5" t="s">
        <v>197</v>
      </c>
      <c r="O34" s="5" t="s">
        <v>198</v>
      </c>
      <c r="P34" s="5" t="s">
        <v>199</v>
      </c>
      <c r="Q34" s="5" t="s">
        <v>200</v>
      </c>
      <c r="R34" s="5" t="s">
        <v>201</v>
      </c>
      <c r="S34" s="9" t="s">
        <v>451</v>
      </c>
      <c r="T34" s="21" t="s">
        <v>562</v>
      </c>
      <c r="U34" s="5" t="s">
        <v>562</v>
      </c>
      <c r="V34" s="5">
        <v>0.44</v>
      </c>
      <c r="W34" s="5">
        <v>1.02</v>
      </c>
      <c r="X34" s="5"/>
      <c r="Y34" s="6" t="s">
        <v>573</v>
      </c>
      <c r="AC34" s="5"/>
      <c r="AD34" s="5"/>
      <c r="AE34" s="10"/>
      <c r="AF34" s="8"/>
      <c r="AH34" s="5"/>
      <c r="AI34" s="5"/>
    </row>
    <row r="35" spans="1:35" s="6" customFormat="1">
      <c r="A35" s="5" t="s">
        <v>87</v>
      </c>
      <c r="B35" s="5" t="s">
        <v>452</v>
      </c>
      <c r="C35" s="5" t="s">
        <v>204</v>
      </c>
      <c r="D35" s="5">
        <v>67.66</v>
      </c>
      <c r="E35" s="5">
        <v>33.630000000000003</v>
      </c>
      <c r="F35" s="5">
        <v>352</v>
      </c>
      <c r="G35" s="5" t="s">
        <v>453</v>
      </c>
      <c r="I35" s="5" t="s">
        <v>15</v>
      </c>
      <c r="J35" s="5">
        <v>7</v>
      </c>
      <c r="K35" s="5" t="s">
        <v>366</v>
      </c>
      <c r="L35" s="5" t="s">
        <v>195</v>
      </c>
      <c r="M35" s="5" t="s">
        <v>196</v>
      </c>
      <c r="N35" s="5" t="s">
        <v>197</v>
      </c>
      <c r="O35" s="5" t="s">
        <v>198</v>
      </c>
      <c r="P35" s="5" t="s">
        <v>199</v>
      </c>
      <c r="Q35" s="5" t="s">
        <v>200</v>
      </c>
      <c r="R35" s="5" t="s">
        <v>201</v>
      </c>
      <c r="S35" s="9" t="s">
        <v>454</v>
      </c>
      <c r="T35" s="5">
        <v>1.3112881355932204</v>
      </c>
      <c r="U35" s="5">
        <v>1.3115829742357457</v>
      </c>
      <c r="V35" s="19">
        <v>0.65</v>
      </c>
      <c r="W35" s="19">
        <v>1.1299999999999999</v>
      </c>
      <c r="X35" s="5"/>
      <c r="Y35" s="6" t="s">
        <v>569</v>
      </c>
      <c r="AC35" s="5"/>
      <c r="AD35" s="5"/>
      <c r="AE35" s="10"/>
      <c r="AF35" s="8"/>
      <c r="AH35" s="5"/>
      <c r="AI35" s="5"/>
    </row>
    <row r="36" spans="1:35" s="6" customFormat="1">
      <c r="A36" s="5" t="s">
        <v>88</v>
      </c>
      <c r="B36" s="5" t="s">
        <v>455</v>
      </c>
      <c r="C36" s="5" t="s">
        <v>416</v>
      </c>
      <c r="D36" s="5">
        <v>67.37</v>
      </c>
      <c r="E36" s="5">
        <v>18.07</v>
      </c>
      <c r="F36" s="5">
        <v>826</v>
      </c>
      <c r="G36" s="16" t="s">
        <v>574</v>
      </c>
      <c r="H36" s="5"/>
      <c r="I36" s="5" t="s">
        <v>449</v>
      </c>
      <c r="J36" s="5">
        <v>7</v>
      </c>
      <c r="K36" s="5" t="s">
        <v>450</v>
      </c>
      <c r="L36" s="5" t="s">
        <v>195</v>
      </c>
      <c r="M36" s="5" t="s">
        <v>196</v>
      </c>
      <c r="N36" s="5" t="s">
        <v>197</v>
      </c>
      <c r="O36" s="5" t="s">
        <v>198</v>
      </c>
      <c r="P36" s="5" t="s">
        <v>199</v>
      </c>
      <c r="Q36" s="5" t="s">
        <v>200</v>
      </c>
      <c r="R36" s="5" t="s">
        <v>206</v>
      </c>
      <c r="S36" s="9" t="s">
        <v>456</v>
      </c>
      <c r="T36" s="5" t="s">
        <v>562</v>
      </c>
      <c r="U36" s="5" t="s">
        <v>562</v>
      </c>
      <c r="V36" s="5">
        <v>0.44</v>
      </c>
      <c r="W36" s="5">
        <v>1.02</v>
      </c>
      <c r="X36" s="5"/>
      <c r="Y36" s="6" t="s">
        <v>573</v>
      </c>
      <c r="AC36" s="5"/>
      <c r="AD36" s="5"/>
      <c r="AE36" s="10"/>
      <c r="AF36" s="8"/>
      <c r="AH36" s="5"/>
      <c r="AI36" s="5"/>
    </row>
    <row r="37" spans="1:35" s="6" customFormat="1">
      <c r="A37" s="5" t="s">
        <v>89</v>
      </c>
      <c r="B37" s="5" t="s">
        <v>457</v>
      </c>
      <c r="C37" s="5" t="s">
        <v>204</v>
      </c>
      <c r="D37" s="5">
        <v>67.362799999999993</v>
      </c>
      <c r="E37" s="5">
        <v>62.750700000000002</v>
      </c>
      <c r="F37" s="5">
        <v>108</v>
      </c>
      <c r="G37" s="16" t="s">
        <v>458</v>
      </c>
      <c r="H37" s="5"/>
      <c r="I37" s="5" t="s">
        <v>15</v>
      </c>
      <c r="J37" s="5">
        <v>7</v>
      </c>
      <c r="K37" s="5" t="s">
        <v>437</v>
      </c>
      <c r="L37" s="5" t="s">
        <v>195</v>
      </c>
      <c r="M37" s="5" t="s">
        <v>196</v>
      </c>
      <c r="N37" s="5" t="s">
        <v>197</v>
      </c>
      <c r="O37" s="5" t="s">
        <v>198</v>
      </c>
      <c r="P37" s="5" t="s">
        <v>199</v>
      </c>
      <c r="Q37" s="5" t="s">
        <v>200</v>
      </c>
      <c r="R37" s="5" t="s">
        <v>206</v>
      </c>
      <c r="S37" s="9" t="s">
        <v>459</v>
      </c>
      <c r="T37" s="5">
        <v>0.96939715384615399</v>
      </c>
      <c r="U37" s="5">
        <v>0.96960263818758941</v>
      </c>
      <c r="V37" s="22">
        <v>0.92</v>
      </c>
      <c r="W37" s="5">
        <v>0.89</v>
      </c>
      <c r="X37" s="5"/>
      <c r="Y37" s="6" t="s">
        <v>569</v>
      </c>
      <c r="AC37" s="5"/>
      <c r="AD37" s="5"/>
      <c r="AE37" s="10"/>
      <c r="AF37" s="8"/>
      <c r="AH37" s="5"/>
      <c r="AI37" s="5"/>
    </row>
    <row r="38" spans="1:35" s="6" customFormat="1">
      <c r="A38" s="5" t="s">
        <v>90</v>
      </c>
      <c r="B38" s="5" t="s">
        <v>460</v>
      </c>
      <c r="C38" s="16"/>
      <c r="D38" s="5">
        <v>66.3476</v>
      </c>
      <c r="E38" s="5">
        <v>-104.9457</v>
      </c>
      <c r="F38" s="16">
        <v>241</v>
      </c>
      <c r="G38" s="5" t="s">
        <v>461</v>
      </c>
      <c r="H38" s="5"/>
      <c r="I38" s="16" t="s">
        <v>576</v>
      </c>
      <c r="J38" s="16">
        <v>7</v>
      </c>
      <c r="K38" s="16" t="s">
        <v>390</v>
      </c>
      <c r="L38" s="5" t="s">
        <v>195</v>
      </c>
      <c r="M38" s="5" t="s">
        <v>196</v>
      </c>
      <c r="N38" s="5" t="s">
        <v>197</v>
      </c>
      <c r="O38" s="16" t="s">
        <v>198</v>
      </c>
      <c r="P38" s="16" t="s">
        <v>199</v>
      </c>
      <c r="Q38" s="5" t="s">
        <v>200</v>
      </c>
      <c r="R38" s="5" t="s">
        <v>206</v>
      </c>
      <c r="S38" s="9" t="s">
        <v>462</v>
      </c>
      <c r="T38" s="5">
        <v>1.9436381034482753</v>
      </c>
      <c r="U38" s="5">
        <v>1.943709380981508</v>
      </c>
      <c r="V38" s="23">
        <v>0.7</v>
      </c>
      <c r="W38" s="5">
        <v>1.92</v>
      </c>
      <c r="X38" s="5"/>
      <c r="Y38" s="6" t="s">
        <v>569</v>
      </c>
      <c r="Z38" s="18" t="s">
        <v>575</v>
      </c>
      <c r="AC38" s="5"/>
      <c r="AD38" s="5"/>
      <c r="AE38" s="10"/>
      <c r="AF38" s="8"/>
      <c r="AH38" s="5"/>
      <c r="AI38" s="5"/>
    </row>
    <row r="39" spans="1:35" s="6" customFormat="1">
      <c r="A39" s="5" t="s">
        <v>91</v>
      </c>
      <c r="B39" s="5" t="s">
        <v>463</v>
      </c>
      <c r="C39" s="5" t="s">
        <v>204</v>
      </c>
      <c r="D39" s="5">
        <v>66.34</v>
      </c>
      <c r="E39" s="5">
        <v>36.659999999999997</v>
      </c>
      <c r="F39" s="5">
        <v>25</v>
      </c>
      <c r="G39" s="5" t="s">
        <v>464</v>
      </c>
      <c r="H39" s="5"/>
      <c r="I39" s="5" t="s">
        <v>15</v>
      </c>
      <c r="J39" s="5">
        <v>7</v>
      </c>
      <c r="K39" s="5" t="s">
        <v>366</v>
      </c>
      <c r="L39" s="5" t="s">
        <v>195</v>
      </c>
      <c r="M39" s="5" t="s">
        <v>196</v>
      </c>
      <c r="N39" s="5" t="s">
        <v>197</v>
      </c>
      <c r="O39" s="5" t="s">
        <v>198</v>
      </c>
      <c r="P39" s="5" t="s">
        <v>199</v>
      </c>
      <c r="Q39" s="5" t="s">
        <v>200</v>
      </c>
      <c r="R39" s="5" t="s">
        <v>206</v>
      </c>
      <c r="S39" s="9" t="s">
        <v>465</v>
      </c>
      <c r="T39" s="5">
        <v>1.2862272727272726</v>
      </c>
      <c r="U39" s="5">
        <v>1.2864318693756984</v>
      </c>
      <c r="V39" s="19">
        <v>0.65</v>
      </c>
      <c r="W39" s="19">
        <v>1.1299999999999999</v>
      </c>
      <c r="X39" s="5"/>
      <c r="Y39" s="6" t="s">
        <v>569</v>
      </c>
      <c r="AC39" s="5"/>
      <c r="AD39" s="5"/>
      <c r="AE39" s="10"/>
      <c r="AF39" s="8"/>
      <c r="AH39" s="5"/>
      <c r="AI39" s="5"/>
    </row>
    <row r="40" spans="1:35" s="6" customFormat="1">
      <c r="A40" s="5" t="s">
        <v>92</v>
      </c>
      <c r="B40" s="5" t="s">
        <v>466</v>
      </c>
      <c r="C40" s="5" t="s">
        <v>416</v>
      </c>
      <c r="D40" s="5">
        <v>66.25</v>
      </c>
      <c r="E40" s="5">
        <v>15.72</v>
      </c>
      <c r="F40" s="5">
        <v>850</v>
      </c>
      <c r="G40" s="5" t="s">
        <v>467</v>
      </c>
      <c r="H40" s="5"/>
      <c r="I40" s="5" t="s">
        <v>15</v>
      </c>
      <c r="J40" s="5">
        <v>7</v>
      </c>
      <c r="K40" s="5" t="s">
        <v>468</v>
      </c>
      <c r="L40" s="5" t="s">
        <v>195</v>
      </c>
      <c r="M40" s="5" t="s">
        <v>196</v>
      </c>
      <c r="N40" s="5" t="s">
        <v>197</v>
      </c>
      <c r="O40" s="5" t="s">
        <v>198</v>
      </c>
      <c r="P40" s="5" t="s">
        <v>199</v>
      </c>
      <c r="Q40" s="5" t="s">
        <v>200</v>
      </c>
      <c r="R40" s="5" t="s">
        <v>206</v>
      </c>
      <c r="S40" s="9" t="s">
        <v>469</v>
      </c>
      <c r="T40" s="5" t="s">
        <v>562</v>
      </c>
      <c r="U40" s="5" t="s">
        <v>562</v>
      </c>
      <c r="V40" s="5">
        <v>0.88</v>
      </c>
      <c r="W40" s="24">
        <v>1.27</v>
      </c>
      <c r="X40" s="5"/>
      <c r="Y40" s="6" t="s">
        <v>577</v>
      </c>
      <c r="Z40" s="18" t="s">
        <v>578</v>
      </c>
      <c r="AC40" s="5"/>
      <c r="AD40" s="5"/>
      <c r="AE40" s="10"/>
      <c r="AF40" s="8"/>
      <c r="AH40" s="5"/>
      <c r="AI40" s="5"/>
    </row>
    <row r="41" spans="1:35" s="6" customFormat="1">
      <c r="A41" s="5" t="s">
        <v>93</v>
      </c>
      <c r="B41" s="5" t="s">
        <v>470</v>
      </c>
      <c r="C41" s="5" t="s">
        <v>471</v>
      </c>
      <c r="D41" s="5">
        <v>66.066699999999997</v>
      </c>
      <c r="E41" s="5">
        <v>-145.4</v>
      </c>
      <c r="F41" s="5">
        <v>223</v>
      </c>
      <c r="G41" s="5" t="s">
        <v>472</v>
      </c>
      <c r="H41" s="5"/>
      <c r="I41" s="5" t="s">
        <v>15</v>
      </c>
      <c r="J41" s="5">
        <v>7</v>
      </c>
      <c r="K41" s="5" t="s">
        <v>376</v>
      </c>
      <c r="L41" s="5" t="s">
        <v>195</v>
      </c>
      <c r="M41" s="5" t="s">
        <v>196</v>
      </c>
      <c r="N41" s="5" t="s">
        <v>197</v>
      </c>
      <c r="O41" s="5" t="s">
        <v>198</v>
      </c>
      <c r="P41" s="5" t="s">
        <v>199</v>
      </c>
      <c r="Q41" s="5" t="s">
        <v>200</v>
      </c>
      <c r="R41" s="5" t="s">
        <v>206</v>
      </c>
      <c r="S41" s="9" t="s">
        <v>473</v>
      </c>
      <c r="T41" s="5" t="s">
        <v>562</v>
      </c>
      <c r="U41" s="5" t="s">
        <v>562</v>
      </c>
      <c r="V41" s="5">
        <v>0.81799999999999995</v>
      </c>
      <c r="W41" s="5">
        <v>1.46</v>
      </c>
      <c r="X41" s="5"/>
      <c r="Y41" s="6" t="s">
        <v>577</v>
      </c>
      <c r="AC41" s="5"/>
      <c r="AD41" s="5"/>
      <c r="AE41" s="10"/>
      <c r="AF41" s="8"/>
      <c r="AH41" s="5"/>
      <c r="AI41" s="5"/>
    </row>
    <row r="42" spans="1:35" s="6" customFormat="1">
      <c r="A42" s="5" t="s">
        <v>94</v>
      </c>
      <c r="B42" s="5" t="s">
        <v>474</v>
      </c>
      <c r="C42" s="5" t="s">
        <v>416</v>
      </c>
      <c r="D42" s="5">
        <v>65.97</v>
      </c>
      <c r="E42" s="5">
        <v>-18.45</v>
      </c>
      <c r="F42" s="5">
        <v>100</v>
      </c>
      <c r="G42" s="5" t="s">
        <v>475</v>
      </c>
      <c r="H42" s="5"/>
      <c r="I42" s="5" t="s">
        <v>15</v>
      </c>
      <c r="J42" s="5">
        <v>7</v>
      </c>
      <c r="K42" s="5" t="s">
        <v>476</v>
      </c>
      <c r="L42" s="5" t="s">
        <v>195</v>
      </c>
      <c r="M42" s="5" t="s">
        <v>196</v>
      </c>
      <c r="N42" s="5" t="s">
        <v>197</v>
      </c>
      <c r="O42" s="5" t="s">
        <v>198</v>
      </c>
      <c r="P42" s="5" t="s">
        <v>199</v>
      </c>
      <c r="Q42" s="5" t="s">
        <v>200</v>
      </c>
      <c r="R42" s="5" t="s">
        <v>206</v>
      </c>
      <c r="S42" s="9" t="s">
        <v>477</v>
      </c>
      <c r="T42" s="5" t="s">
        <v>562</v>
      </c>
      <c r="U42" s="5" t="s">
        <v>562</v>
      </c>
      <c r="V42" s="26">
        <v>0.66</v>
      </c>
      <c r="W42" s="5">
        <v>1.1000000000000001</v>
      </c>
      <c r="X42" s="5"/>
      <c r="Y42" s="6" t="s">
        <v>569</v>
      </c>
      <c r="AC42" s="5"/>
      <c r="AD42" s="5"/>
      <c r="AE42" s="10"/>
      <c r="AF42" s="8"/>
      <c r="AH42" s="5"/>
      <c r="AI42" s="5"/>
    </row>
    <row r="43" spans="1:35" s="6" customFormat="1">
      <c r="A43" s="5" t="s">
        <v>95</v>
      </c>
      <c r="B43" s="5" t="s">
        <v>478</v>
      </c>
      <c r="C43" s="5" t="s">
        <v>479</v>
      </c>
      <c r="D43" s="5">
        <v>65.900000000000006</v>
      </c>
      <c r="E43" s="5">
        <v>-18.329999999999998</v>
      </c>
      <c r="F43" s="5">
        <v>220</v>
      </c>
      <c r="G43" s="5" t="s">
        <v>480</v>
      </c>
      <c r="H43" s="5"/>
      <c r="I43" s="5" t="s">
        <v>15</v>
      </c>
      <c r="J43" s="5">
        <v>7</v>
      </c>
      <c r="K43" s="5" t="s">
        <v>481</v>
      </c>
      <c r="L43" s="5" t="s">
        <v>195</v>
      </c>
      <c r="M43" s="5" t="s">
        <v>196</v>
      </c>
      <c r="N43" s="5" t="s">
        <v>197</v>
      </c>
      <c r="O43" s="5" t="s">
        <v>198</v>
      </c>
      <c r="P43" s="5" t="s">
        <v>199</v>
      </c>
      <c r="Q43" s="5" t="s">
        <v>200</v>
      </c>
      <c r="R43" s="5" t="s">
        <v>206</v>
      </c>
      <c r="S43" s="9" t="s">
        <v>482</v>
      </c>
      <c r="T43" s="5" t="s">
        <v>562</v>
      </c>
      <c r="U43" s="5" t="s">
        <v>562</v>
      </c>
      <c r="V43" s="5">
        <v>0.87</v>
      </c>
      <c r="W43" s="5">
        <v>1.19</v>
      </c>
      <c r="X43" s="5"/>
      <c r="Y43" s="6" t="s">
        <v>577</v>
      </c>
      <c r="Z43" s="18" t="s">
        <v>579</v>
      </c>
      <c r="AC43" s="5"/>
      <c r="AD43" s="5"/>
      <c r="AE43" s="10"/>
      <c r="AF43" s="8"/>
      <c r="AH43" s="5"/>
      <c r="AI43" s="5"/>
    </row>
    <row r="44" spans="1:35" s="6" customFormat="1">
      <c r="A44" s="5" t="s">
        <v>96</v>
      </c>
      <c r="B44" s="5" t="s">
        <v>478</v>
      </c>
      <c r="C44" s="5" t="s">
        <v>416</v>
      </c>
      <c r="D44" s="5">
        <v>65.900000000000006</v>
      </c>
      <c r="E44" s="5">
        <v>-18.3</v>
      </c>
      <c r="F44" s="5">
        <v>220</v>
      </c>
      <c r="G44" s="5" t="s">
        <v>475</v>
      </c>
      <c r="I44" s="5" t="s">
        <v>15</v>
      </c>
      <c r="J44" s="5">
        <v>7</v>
      </c>
      <c r="K44" s="5" t="s">
        <v>476</v>
      </c>
      <c r="L44" s="5" t="s">
        <v>195</v>
      </c>
      <c r="M44" s="5" t="s">
        <v>196</v>
      </c>
      <c r="N44" s="5" t="s">
        <v>197</v>
      </c>
      <c r="O44" s="5" t="s">
        <v>198</v>
      </c>
      <c r="P44" s="5" t="s">
        <v>199</v>
      </c>
      <c r="Q44" s="5" t="s">
        <v>200</v>
      </c>
      <c r="R44" s="5" t="s">
        <v>201</v>
      </c>
      <c r="S44" s="27" t="s">
        <v>483</v>
      </c>
      <c r="T44" s="5" t="s">
        <v>562</v>
      </c>
      <c r="U44" s="5" t="s">
        <v>562</v>
      </c>
      <c r="V44" s="26">
        <v>0.66</v>
      </c>
      <c r="W44" s="5">
        <v>1.1000000000000001</v>
      </c>
      <c r="X44" s="5"/>
      <c r="Y44" s="6" t="s">
        <v>569</v>
      </c>
      <c r="Z44" s="18" t="s">
        <v>580</v>
      </c>
      <c r="AC44" s="5"/>
      <c r="AD44" s="5"/>
      <c r="AE44" s="10"/>
      <c r="AF44" s="8"/>
      <c r="AH44" s="5"/>
      <c r="AI44" s="5"/>
    </row>
    <row r="45" spans="1:35" s="6" customFormat="1">
      <c r="A45" s="5" t="s">
        <v>97</v>
      </c>
      <c r="B45" s="5" t="s">
        <v>484</v>
      </c>
      <c r="C45" s="5" t="s">
        <v>479</v>
      </c>
      <c r="D45" s="5">
        <v>65.561199999999999</v>
      </c>
      <c r="E45" s="5">
        <v>-22.406400000000001</v>
      </c>
      <c r="F45" s="5">
        <v>123</v>
      </c>
      <c r="G45" s="5" t="s">
        <v>485</v>
      </c>
      <c r="H45" s="5"/>
      <c r="I45" s="5" t="s">
        <v>15</v>
      </c>
      <c r="J45" s="5">
        <v>7</v>
      </c>
      <c r="K45" s="5" t="s">
        <v>486</v>
      </c>
      <c r="L45" s="5" t="s">
        <v>195</v>
      </c>
      <c r="M45" s="5" t="s">
        <v>196</v>
      </c>
      <c r="N45" s="5" t="s">
        <v>197</v>
      </c>
      <c r="O45" s="5" t="s">
        <v>198</v>
      </c>
      <c r="P45" s="5" t="s">
        <v>199</v>
      </c>
      <c r="Q45" s="5" t="s">
        <v>200</v>
      </c>
      <c r="R45" s="5" t="s">
        <v>206</v>
      </c>
      <c r="S45" s="9" t="s">
        <v>487</v>
      </c>
      <c r="T45" s="5">
        <v>1.1189935725394564</v>
      </c>
      <c r="U45" s="5">
        <v>1.1179230769230772</v>
      </c>
      <c r="V45" s="26">
        <v>0.66</v>
      </c>
      <c r="W45" s="5">
        <v>1.1000000000000001</v>
      </c>
      <c r="X45" s="5"/>
      <c r="Y45" s="6" t="s">
        <v>569</v>
      </c>
      <c r="AC45" s="5"/>
      <c r="AD45" s="5"/>
      <c r="AE45" s="10"/>
      <c r="AF45" s="8"/>
      <c r="AH45" s="5"/>
      <c r="AI45" s="5"/>
    </row>
    <row r="46" spans="1:35" s="6" customFormat="1">
      <c r="A46" s="5" t="s">
        <v>98</v>
      </c>
      <c r="B46" s="5" t="s">
        <v>488</v>
      </c>
      <c r="C46" s="5" t="s">
        <v>388</v>
      </c>
      <c r="D46" s="5">
        <v>65.212500000000006</v>
      </c>
      <c r="E46" s="5">
        <v>-84.203299999999999</v>
      </c>
      <c r="F46" s="5">
        <v>155</v>
      </c>
      <c r="G46" s="5" t="s">
        <v>489</v>
      </c>
      <c r="I46" s="5" t="s">
        <v>15</v>
      </c>
      <c r="J46" s="5">
        <v>8</v>
      </c>
      <c r="K46" s="5" t="s">
        <v>490</v>
      </c>
      <c r="L46" s="5" t="s">
        <v>195</v>
      </c>
      <c r="M46" s="5" t="s">
        <v>196</v>
      </c>
      <c r="N46" s="5" t="s">
        <v>197</v>
      </c>
      <c r="O46" s="5" t="s">
        <v>198</v>
      </c>
      <c r="P46" s="5" t="s">
        <v>199</v>
      </c>
      <c r="Q46" s="5" t="s">
        <v>200</v>
      </c>
      <c r="R46" s="5" t="s">
        <v>201</v>
      </c>
      <c r="S46" s="9" t="s">
        <v>491</v>
      </c>
      <c r="T46" s="5" t="s">
        <v>562</v>
      </c>
      <c r="U46" s="5" t="s">
        <v>562</v>
      </c>
      <c r="V46" s="5">
        <v>0.76</v>
      </c>
      <c r="W46" s="5">
        <v>1.1200000000000001</v>
      </c>
      <c r="X46" s="5"/>
      <c r="Y46" s="6" t="s">
        <v>581</v>
      </c>
      <c r="AC46" s="5"/>
      <c r="AD46" s="5"/>
      <c r="AE46" s="10"/>
      <c r="AF46" s="8"/>
      <c r="AH46" s="5"/>
      <c r="AI46" s="5"/>
    </row>
    <row r="47" spans="1:35" s="6" customFormat="1">
      <c r="A47" s="5" t="s">
        <v>99</v>
      </c>
      <c r="B47" s="5" t="s">
        <v>492</v>
      </c>
      <c r="C47" s="5" t="s">
        <v>373</v>
      </c>
      <c r="D47" s="5">
        <v>64.257199999999997</v>
      </c>
      <c r="E47" s="5">
        <v>-110.10080000000001</v>
      </c>
      <c r="F47" s="5">
        <v>420</v>
      </c>
      <c r="G47" s="5" t="s">
        <v>493</v>
      </c>
      <c r="H47" s="5"/>
      <c r="I47" s="5" t="s">
        <v>15</v>
      </c>
      <c r="J47" s="5">
        <v>7</v>
      </c>
      <c r="K47" s="5" t="s">
        <v>494</v>
      </c>
      <c r="L47" s="5" t="s">
        <v>231</v>
      </c>
      <c r="M47" s="5" t="s">
        <v>196</v>
      </c>
      <c r="N47" s="5" t="s">
        <v>197</v>
      </c>
      <c r="O47" s="5" t="s">
        <v>198</v>
      </c>
      <c r="P47" s="5" t="s">
        <v>199</v>
      </c>
      <c r="Q47" s="5" t="s">
        <v>200</v>
      </c>
      <c r="R47" s="5" t="s">
        <v>206</v>
      </c>
      <c r="S47" s="27" t="s">
        <v>495</v>
      </c>
      <c r="T47" s="6">
        <v>1.1504653200000001</v>
      </c>
      <c r="U47" s="5">
        <v>1.1510469265590697</v>
      </c>
      <c r="V47" s="5">
        <v>0.77</v>
      </c>
      <c r="W47" s="5">
        <v>1.03</v>
      </c>
      <c r="X47" s="5"/>
      <c r="Y47" s="6" t="s">
        <v>569</v>
      </c>
      <c r="Z47" s="18" t="s">
        <v>580</v>
      </c>
      <c r="AC47" s="5"/>
      <c r="AD47" s="5"/>
      <c r="AE47" s="10"/>
      <c r="AF47" s="8"/>
      <c r="AH47" s="5"/>
      <c r="AI47" s="5"/>
    </row>
    <row r="48" spans="1:35" s="6" customFormat="1">
      <c r="A48" s="5" t="s">
        <v>99</v>
      </c>
      <c r="B48" s="5" t="s">
        <v>492</v>
      </c>
      <c r="C48" s="5" t="s">
        <v>373</v>
      </c>
      <c r="D48" s="5">
        <v>64.257199999999997</v>
      </c>
      <c r="E48" s="5">
        <v>-110.10080000000001</v>
      </c>
      <c r="F48" s="5">
        <v>420</v>
      </c>
      <c r="G48" s="5" t="s">
        <v>493</v>
      </c>
      <c r="H48" s="5"/>
      <c r="I48" s="5" t="s">
        <v>15</v>
      </c>
      <c r="J48" s="5">
        <v>7</v>
      </c>
      <c r="K48" s="5" t="s">
        <v>494</v>
      </c>
      <c r="L48" s="5" t="s">
        <v>231</v>
      </c>
      <c r="M48" s="5" t="s">
        <v>196</v>
      </c>
      <c r="N48" s="5" t="s">
        <v>197</v>
      </c>
      <c r="O48" s="5" t="s">
        <v>198</v>
      </c>
      <c r="P48" s="5" t="s">
        <v>199</v>
      </c>
      <c r="Q48" s="5" t="s">
        <v>200</v>
      </c>
      <c r="R48" s="5" t="s">
        <v>206</v>
      </c>
      <c r="S48" s="27" t="s">
        <v>495</v>
      </c>
      <c r="T48" s="6">
        <v>1.4935746199999995</v>
      </c>
      <c r="U48" s="5">
        <v>1.49387350873741</v>
      </c>
      <c r="V48" s="5">
        <v>0.82</v>
      </c>
      <c r="W48" s="5">
        <v>1.46</v>
      </c>
      <c r="X48" s="5"/>
      <c r="Y48" s="6" t="s">
        <v>577</v>
      </c>
      <c r="Z48" s="18"/>
      <c r="AC48" s="5"/>
      <c r="AD48" s="5"/>
      <c r="AE48" s="10"/>
      <c r="AF48" s="8"/>
      <c r="AH48" s="5"/>
      <c r="AI48" s="5"/>
    </row>
    <row r="49" spans="1:35" s="6" customFormat="1">
      <c r="A49" s="5" t="s">
        <v>100</v>
      </c>
      <c r="B49" s="5" t="s">
        <v>496</v>
      </c>
      <c r="C49" s="5" t="s">
        <v>471</v>
      </c>
      <c r="D49" s="5">
        <v>64.206000000000003</v>
      </c>
      <c r="E49" s="5">
        <v>-145.81399999999999</v>
      </c>
      <c r="F49" s="5">
        <v>293</v>
      </c>
      <c r="G49" s="5" t="s">
        <v>497</v>
      </c>
      <c r="H49" s="5"/>
      <c r="I49" s="5" t="s">
        <v>15</v>
      </c>
      <c r="J49" s="5">
        <v>7</v>
      </c>
      <c r="K49" s="5" t="s">
        <v>376</v>
      </c>
      <c r="L49" s="5" t="s">
        <v>195</v>
      </c>
      <c r="M49" s="5" t="s">
        <v>196</v>
      </c>
      <c r="N49" s="5" t="s">
        <v>197</v>
      </c>
      <c r="O49" s="5" t="s">
        <v>198</v>
      </c>
      <c r="P49" s="5" t="s">
        <v>199</v>
      </c>
      <c r="Q49" s="5" t="s">
        <v>200</v>
      </c>
      <c r="R49" s="5" t="s">
        <v>206</v>
      </c>
      <c r="S49" s="9" t="s">
        <v>498</v>
      </c>
      <c r="T49" s="5">
        <v>1.4515714285714285</v>
      </c>
      <c r="U49" s="5">
        <v>1.4517184398399814</v>
      </c>
      <c r="V49" s="5">
        <v>0.81799999999999995</v>
      </c>
      <c r="W49" s="5">
        <v>1.46</v>
      </c>
      <c r="X49" s="5"/>
      <c r="Y49" s="6" t="s">
        <v>577</v>
      </c>
      <c r="AC49" s="5"/>
      <c r="AD49" s="5"/>
      <c r="AE49" s="10"/>
      <c r="AF49" s="8"/>
      <c r="AH49" s="5"/>
      <c r="AI49" s="5"/>
    </row>
    <row r="50" spans="1:35" s="6" customFormat="1">
      <c r="A50" s="5" t="s">
        <v>101</v>
      </c>
      <c r="B50" s="5" t="s">
        <v>499</v>
      </c>
      <c r="C50" s="5" t="s">
        <v>416</v>
      </c>
      <c r="D50" s="5">
        <v>63.12</v>
      </c>
      <c r="E50" s="5">
        <v>12.32</v>
      </c>
      <c r="F50" s="5">
        <v>887</v>
      </c>
      <c r="G50" s="5" t="s">
        <v>500</v>
      </c>
      <c r="H50" s="5"/>
      <c r="I50" s="5" t="s">
        <v>15</v>
      </c>
      <c r="J50" s="5">
        <v>7</v>
      </c>
      <c r="K50" s="5" t="s">
        <v>194</v>
      </c>
      <c r="L50" s="5" t="s">
        <v>195</v>
      </c>
      <c r="M50" s="5" t="s">
        <v>196</v>
      </c>
      <c r="N50" s="5" t="s">
        <v>197</v>
      </c>
      <c r="O50" s="5" t="s">
        <v>198</v>
      </c>
      <c r="P50" s="5" t="s">
        <v>199</v>
      </c>
      <c r="Q50" s="5" t="s">
        <v>200</v>
      </c>
      <c r="R50" s="5" t="s">
        <v>206</v>
      </c>
      <c r="S50" s="9" t="s">
        <v>501</v>
      </c>
      <c r="T50" s="5" t="s">
        <v>562</v>
      </c>
      <c r="U50" s="5" t="s">
        <v>562</v>
      </c>
      <c r="V50" s="5">
        <v>0.91</v>
      </c>
      <c r="W50" s="5">
        <v>1.01</v>
      </c>
      <c r="X50" s="5"/>
      <c r="Y50" s="6" t="s">
        <v>588</v>
      </c>
      <c r="AC50" s="5"/>
      <c r="AD50" s="5"/>
      <c r="AE50" s="10"/>
      <c r="AF50" s="8"/>
      <c r="AH50" s="5"/>
      <c r="AI50" s="5"/>
    </row>
    <row r="51" spans="1:35" s="6" customFormat="1">
      <c r="A51" s="5" t="s">
        <v>102</v>
      </c>
      <c r="B51" s="5" t="s">
        <v>502</v>
      </c>
      <c r="C51" s="5" t="s">
        <v>379</v>
      </c>
      <c r="D51" s="5">
        <v>62.38</v>
      </c>
      <c r="E51" s="5">
        <v>9.67</v>
      </c>
      <c r="F51" s="5">
        <v>1316</v>
      </c>
      <c r="G51" s="5" t="s">
        <v>503</v>
      </c>
      <c r="H51" s="5"/>
      <c r="I51" s="5" t="s">
        <v>15</v>
      </c>
      <c r="J51" s="5">
        <v>7</v>
      </c>
      <c r="K51" s="16" t="s">
        <v>504</v>
      </c>
      <c r="L51" s="5" t="s">
        <v>195</v>
      </c>
      <c r="M51" s="5" t="s">
        <v>196</v>
      </c>
      <c r="N51" s="5" t="s">
        <v>197</v>
      </c>
      <c r="O51" s="5" t="s">
        <v>198</v>
      </c>
      <c r="P51" s="5" t="s">
        <v>199</v>
      </c>
      <c r="Q51" s="5" t="s">
        <v>200</v>
      </c>
      <c r="R51" s="5" t="s">
        <v>206</v>
      </c>
      <c r="S51" s="9" t="s">
        <v>505</v>
      </c>
      <c r="T51" s="5" t="s">
        <v>562</v>
      </c>
      <c r="U51" s="5" t="s">
        <v>562</v>
      </c>
      <c r="V51" s="5">
        <v>0.91</v>
      </c>
      <c r="W51" s="5">
        <v>1.01</v>
      </c>
      <c r="X51" s="5"/>
      <c r="Y51" s="6" t="s">
        <v>588</v>
      </c>
      <c r="Z51" s="18" t="s">
        <v>583</v>
      </c>
      <c r="AC51" s="5"/>
      <c r="AD51" s="5"/>
      <c r="AE51" s="10"/>
      <c r="AF51" s="8"/>
      <c r="AH51" s="5"/>
      <c r="AI51" s="5"/>
    </row>
    <row r="52" spans="1:35" s="6" customFormat="1">
      <c r="A52" s="5" t="s">
        <v>103</v>
      </c>
      <c r="B52" s="5" t="s">
        <v>506</v>
      </c>
      <c r="C52" s="5" t="s">
        <v>379</v>
      </c>
      <c r="D52" s="5">
        <v>62.27</v>
      </c>
      <c r="E52" s="5">
        <v>9.83</v>
      </c>
      <c r="F52" s="5">
        <v>1169</v>
      </c>
      <c r="G52" s="5" t="s">
        <v>507</v>
      </c>
      <c r="H52" s="5"/>
      <c r="I52" s="5" t="s">
        <v>15</v>
      </c>
      <c r="J52" s="5">
        <v>7</v>
      </c>
      <c r="K52" s="5" t="s">
        <v>194</v>
      </c>
      <c r="L52" s="5" t="s">
        <v>195</v>
      </c>
      <c r="M52" s="5" t="s">
        <v>196</v>
      </c>
      <c r="N52" s="5" t="s">
        <v>197</v>
      </c>
      <c r="O52" s="5" t="s">
        <v>198</v>
      </c>
      <c r="P52" s="5" t="s">
        <v>199</v>
      </c>
      <c r="Q52" s="5" t="s">
        <v>200</v>
      </c>
      <c r="R52" s="5" t="s">
        <v>206</v>
      </c>
      <c r="S52" s="9" t="s">
        <v>508</v>
      </c>
      <c r="T52" s="6" t="s">
        <v>562</v>
      </c>
      <c r="U52" s="6" t="s">
        <v>562</v>
      </c>
      <c r="V52" s="5">
        <v>0.91</v>
      </c>
      <c r="W52" s="5">
        <v>1.01</v>
      </c>
      <c r="X52" s="5"/>
      <c r="Y52" s="6" t="s">
        <v>588</v>
      </c>
      <c r="AC52" s="5"/>
      <c r="AD52" s="5"/>
      <c r="AE52" s="10"/>
      <c r="AF52" s="8"/>
      <c r="AH52" s="5"/>
      <c r="AI52" s="5"/>
    </row>
    <row r="53" spans="1:35" s="6" customFormat="1">
      <c r="A53" s="5" t="s">
        <v>104</v>
      </c>
      <c r="B53" s="5" t="s">
        <v>509</v>
      </c>
      <c r="C53" s="5" t="s">
        <v>204</v>
      </c>
      <c r="D53" s="5">
        <v>62.05</v>
      </c>
      <c r="E53" s="5">
        <v>129.47999999999999</v>
      </c>
      <c r="F53" s="5">
        <v>217</v>
      </c>
      <c r="G53" s="5" t="s">
        <v>510</v>
      </c>
      <c r="H53" s="5"/>
      <c r="I53" s="5" t="s">
        <v>15</v>
      </c>
      <c r="J53" s="5">
        <v>7</v>
      </c>
      <c r="K53" s="5" t="s">
        <v>511</v>
      </c>
      <c r="L53" s="5" t="s">
        <v>195</v>
      </c>
      <c r="M53" s="5" t="s">
        <v>196</v>
      </c>
      <c r="N53" s="5" t="s">
        <v>197</v>
      </c>
      <c r="O53" s="5" t="s">
        <v>198</v>
      </c>
      <c r="P53" s="5" t="s">
        <v>199</v>
      </c>
      <c r="Q53" s="5" t="s">
        <v>200</v>
      </c>
      <c r="R53" s="5" t="s">
        <v>206</v>
      </c>
      <c r="S53" s="9" t="s">
        <v>512</v>
      </c>
      <c r="T53" s="5">
        <v>0.98313114285714265</v>
      </c>
      <c r="U53" s="5">
        <v>0.98369378134259622</v>
      </c>
      <c r="V53" s="5">
        <v>0.87</v>
      </c>
      <c r="W53" s="5">
        <v>1.93</v>
      </c>
      <c r="X53" s="5"/>
      <c r="Y53" s="6" t="s">
        <v>577</v>
      </c>
      <c r="Z53" s="18" t="s">
        <v>582</v>
      </c>
      <c r="AC53" s="5"/>
      <c r="AD53" s="5"/>
      <c r="AE53" s="10"/>
      <c r="AF53" s="8"/>
      <c r="AH53" s="5"/>
      <c r="AI53" s="5"/>
    </row>
    <row r="54" spans="1:35" s="6" customFormat="1">
      <c r="A54" s="5" t="s">
        <v>105</v>
      </c>
      <c r="B54" s="5" t="s">
        <v>513</v>
      </c>
      <c r="C54" s="5" t="s">
        <v>471</v>
      </c>
      <c r="D54" s="5">
        <v>61.9</v>
      </c>
      <c r="E54" s="5">
        <v>-145.66669999999999</v>
      </c>
      <c r="F54" s="5">
        <v>657</v>
      </c>
      <c r="G54" s="5" t="s">
        <v>472</v>
      </c>
      <c r="H54" s="5"/>
      <c r="I54" s="5" t="s">
        <v>15</v>
      </c>
      <c r="J54" s="5">
        <v>7</v>
      </c>
      <c r="K54" s="5" t="s">
        <v>376</v>
      </c>
      <c r="L54" s="5" t="s">
        <v>195</v>
      </c>
      <c r="M54" s="5" t="s">
        <v>196</v>
      </c>
      <c r="N54" s="5" t="s">
        <v>197</v>
      </c>
      <c r="O54" s="5" t="s">
        <v>198</v>
      </c>
      <c r="P54" s="5" t="s">
        <v>199</v>
      </c>
      <c r="Q54" s="5" t="s">
        <v>200</v>
      </c>
      <c r="R54" s="5" t="s">
        <v>206</v>
      </c>
      <c r="S54" s="9" t="s">
        <v>514</v>
      </c>
      <c r="T54" s="5" t="s">
        <v>562</v>
      </c>
      <c r="U54" s="5" t="s">
        <v>562</v>
      </c>
      <c r="V54" s="5">
        <v>0.81799999999999995</v>
      </c>
      <c r="W54" s="5">
        <v>1.46</v>
      </c>
      <c r="X54" s="5"/>
      <c r="Y54" s="6" t="s">
        <v>577</v>
      </c>
      <c r="AC54" s="5"/>
      <c r="AD54" s="5"/>
      <c r="AE54" s="10"/>
      <c r="AF54" s="8"/>
      <c r="AH54" s="5"/>
      <c r="AI54" s="5"/>
    </row>
    <row r="55" spans="1:35" s="6" customFormat="1">
      <c r="A55" s="5" t="s">
        <v>106</v>
      </c>
      <c r="B55" s="5" t="s">
        <v>515</v>
      </c>
      <c r="C55" s="5" t="s">
        <v>379</v>
      </c>
      <c r="D55" s="5">
        <v>61.42</v>
      </c>
      <c r="E55" s="5">
        <v>8.67</v>
      </c>
      <c r="F55" s="5">
        <v>1309</v>
      </c>
      <c r="G55" s="5" t="s">
        <v>507</v>
      </c>
      <c r="H55" s="5"/>
      <c r="I55" s="5" t="s">
        <v>15</v>
      </c>
      <c r="J55" s="5">
        <v>7</v>
      </c>
      <c r="K55" s="5" t="s">
        <v>194</v>
      </c>
      <c r="L55" s="5" t="s">
        <v>195</v>
      </c>
      <c r="M55" s="5" t="s">
        <v>196</v>
      </c>
      <c r="N55" s="5" t="s">
        <v>197</v>
      </c>
      <c r="O55" s="5" t="s">
        <v>198</v>
      </c>
      <c r="P55" s="5" t="s">
        <v>199</v>
      </c>
      <c r="Q55" s="5" t="s">
        <v>200</v>
      </c>
      <c r="R55" s="5" t="s">
        <v>206</v>
      </c>
      <c r="S55" s="9" t="s">
        <v>516</v>
      </c>
      <c r="T55" s="5" t="s">
        <v>562</v>
      </c>
      <c r="U55" s="5" t="s">
        <v>562</v>
      </c>
      <c r="V55" s="5">
        <v>0.91</v>
      </c>
      <c r="W55" s="5">
        <v>1.01</v>
      </c>
      <c r="X55" s="5"/>
      <c r="Y55" s="6" t="s">
        <v>588</v>
      </c>
      <c r="AC55" s="5"/>
      <c r="AD55" s="5"/>
      <c r="AE55" s="10"/>
      <c r="AF55" s="8"/>
      <c r="AH55" s="5"/>
      <c r="AI55" s="5"/>
    </row>
    <row r="56" spans="1:35" s="6" customFormat="1">
      <c r="A56" s="5" t="s">
        <v>107</v>
      </c>
      <c r="B56" s="5" t="s">
        <v>517</v>
      </c>
      <c r="C56" s="5" t="s">
        <v>471</v>
      </c>
      <c r="D56" s="5">
        <v>61.374200000000002</v>
      </c>
      <c r="E56" s="5">
        <v>-143.59880000000001</v>
      </c>
      <c r="F56" s="5">
        <v>437</v>
      </c>
      <c r="G56" s="5" t="s">
        <v>518</v>
      </c>
      <c r="H56" s="5"/>
      <c r="I56" s="5" t="s">
        <v>15</v>
      </c>
      <c r="J56" s="5">
        <v>7</v>
      </c>
      <c r="K56" s="5" t="s">
        <v>376</v>
      </c>
      <c r="L56" s="5" t="s">
        <v>195</v>
      </c>
      <c r="M56" s="5" t="s">
        <v>196</v>
      </c>
      <c r="N56" s="5" t="s">
        <v>197</v>
      </c>
      <c r="O56" s="5" t="s">
        <v>198</v>
      </c>
      <c r="P56" s="5" t="s">
        <v>199</v>
      </c>
      <c r="Q56" s="5" t="s">
        <v>200</v>
      </c>
      <c r="R56" s="5" t="s">
        <v>206</v>
      </c>
      <c r="S56" s="9" t="s">
        <v>519</v>
      </c>
      <c r="T56" s="5">
        <v>1.4416640625000001</v>
      </c>
      <c r="U56" s="5">
        <v>1.4417609810792145</v>
      </c>
      <c r="V56" s="5">
        <v>0.81799999999999995</v>
      </c>
      <c r="W56" s="5">
        <v>1.46</v>
      </c>
      <c r="X56" s="5"/>
      <c r="Y56" s="6" t="s">
        <v>577</v>
      </c>
      <c r="AC56" s="5"/>
      <c r="AD56" s="5"/>
      <c r="AE56" s="10"/>
      <c r="AF56" s="8"/>
      <c r="AH56" s="5"/>
      <c r="AI56" s="5"/>
    </row>
    <row r="57" spans="1:35" s="6" customFormat="1">
      <c r="A57" s="5" t="s">
        <v>108</v>
      </c>
      <c r="B57" s="5" t="s">
        <v>520</v>
      </c>
      <c r="C57" s="5" t="s">
        <v>471</v>
      </c>
      <c r="D57" s="5">
        <v>60.716700000000003</v>
      </c>
      <c r="E57" s="5">
        <v>-150.80000000000001</v>
      </c>
      <c r="F57" s="5">
        <v>63</v>
      </c>
      <c r="G57" s="5" t="s">
        <v>472</v>
      </c>
      <c r="H57" s="5"/>
      <c r="I57" s="5" t="s">
        <v>15</v>
      </c>
      <c r="J57" s="5">
        <v>7</v>
      </c>
      <c r="K57" s="5" t="s">
        <v>376</v>
      </c>
      <c r="L57" s="5" t="s">
        <v>195</v>
      </c>
      <c r="M57" s="5" t="s">
        <v>196</v>
      </c>
      <c r="N57" s="5" t="s">
        <v>197</v>
      </c>
      <c r="O57" s="5" t="s">
        <v>198</v>
      </c>
      <c r="P57" s="5" t="s">
        <v>199</v>
      </c>
      <c r="Q57" s="5" t="s">
        <v>200</v>
      </c>
      <c r="R57" s="5" t="s">
        <v>206</v>
      </c>
      <c r="S57" s="9" t="s">
        <v>521</v>
      </c>
      <c r="T57" s="5" t="s">
        <v>562</v>
      </c>
      <c r="U57" s="5" t="s">
        <v>562</v>
      </c>
      <c r="V57" s="5">
        <v>0.81799999999999995</v>
      </c>
      <c r="W57" s="5">
        <v>1.46</v>
      </c>
      <c r="X57" s="5"/>
      <c r="Y57" s="6" t="s">
        <v>577</v>
      </c>
      <c r="AC57" s="5"/>
      <c r="AD57" s="5"/>
      <c r="AE57" s="10"/>
      <c r="AF57" s="8"/>
      <c r="AH57" s="5"/>
      <c r="AI57" s="5"/>
    </row>
    <row r="58" spans="1:35" s="6" customFormat="1">
      <c r="A58" s="5" t="s">
        <v>109</v>
      </c>
      <c r="B58" s="5" t="s">
        <v>522</v>
      </c>
      <c r="C58" s="5" t="s">
        <v>379</v>
      </c>
      <c r="D58" s="5">
        <v>60.6</v>
      </c>
      <c r="E58" s="5">
        <v>7.5</v>
      </c>
      <c r="F58" s="5">
        <v>1208</v>
      </c>
      <c r="G58" s="5" t="s">
        <v>507</v>
      </c>
      <c r="I58" s="5" t="s">
        <v>15</v>
      </c>
      <c r="J58" s="5">
        <v>7</v>
      </c>
      <c r="K58" s="5" t="s">
        <v>504</v>
      </c>
      <c r="L58" s="5" t="s">
        <v>195</v>
      </c>
      <c r="M58" s="5" t="s">
        <v>196</v>
      </c>
      <c r="N58" s="5" t="s">
        <v>197</v>
      </c>
      <c r="O58" s="5" t="s">
        <v>198</v>
      </c>
      <c r="P58" s="5" t="s">
        <v>199</v>
      </c>
      <c r="Q58" s="5" t="s">
        <v>200</v>
      </c>
      <c r="R58" s="5" t="s">
        <v>201</v>
      </c>
      <c r="S58" s="9" t="s">
        <v>523</v>
      </c>
      <c r="T58" s="5" t="s">
        <v>562</v>
      </c>
      <c r="U58" s="5" t="s">
        <v>562</v>
      </c>
      <c r="V58" s="5">
        <v>0.91</v>
      </c>
      <c r="W58" s="5">
        <v>1.01</v>
      </c>
      <c r="X58" s="5"/>
      <c r="Y58" s="6" t="s">
        <v>588</v>
      </c>
      <c r="Z58" s="18" t="s">
        <v>584</v>
      </c>
      <c r="AC58" s="5"/>
      <c r="AD58" s="5"/>
      <c r="AE58" s="10"/>
      <c r="AF58" s="8"/>
      <c r="AH58" s="5"/>
      <c r="AI58" s="5"/>
    </row>
    <row r="59" spans="1:35" s="6" customFormat="1">
      <c r="A59" s="5" t="s">
        <v>110</v>
      </c>
      <c r="B59" s="5" t="s">
        <v>524</v>
      </c>
      <c r="C59" s="5" t="s">
        <v>204</v>
      </c>
      <c r="D59" s="5">
        <v>60.530900000000003</v>
      </c>
      <c r="E59" s="5">
        <v>29.8992</v>
      </c>
      <c r="F59" s="5">
        <v>102.2</v>
      </c>
      <c r="G59" s="5" t="s">
        <v>525</v>
      </c>
      <c r="H59" s="5"/>
      <c r="I59" s="5" t="s">
        <v>15</v>
      </c>
      <c r="J59" s="5">
        <v>7</v>
      </c>
      <c r="K59" s="16" t="s">
        <v>586</v>
      </c>
      <c r="L59" s="5" t="s">
        <v>195</v>
      </c>
      <c r="M59" s="5" t="s">
        <v>196</v>
      </c>
      <c r="N59" s="5" t="s">
        <v>197</v>
      </c>
      <c r="O59" s="5" t="s">
        <v>198</v>
      </c>
      <c r="P59" s="5" t="s">
        <v>199</v>
      </c>
      <c r="Q59" s="5" t="s">
        <v>200</v>
      </c>
      <c r="R59" s="5" t="s">
        <v>206</v>
      </c>
      <c r="S59" s="9" t="s">
        <v>527</v>
      </c>
      <c r="T59" s="5" t="s">
        <v>562</v>
      </c>
      <c r="U59" s="5" t="s">
        <v>562</v>
      </c>
      <c r="V59" s="5">
        <v>0.87</v>
      </c>
      <c r="W59" s="5">
        <v>1.35</v>
      </c>
      <c r="X59" s="5"/>
      <c r="Y59" s="6" t="s">
        <v>585</v>
      </c>
      <c r="AC59" s="5"/>
      <c r="AD59" s="5"/>
      <c r="AE59" s="10"/>
      <c r="AF59" s="8"/>
      <c r="AH59" s="5"/>
      <c r="AI59" s="5"/>
    </row>
    <row r="60" spans="1:35" s="6" customFormat="1">
      <c r="A60" s="5" t="s">
        <v>111</v>
      </c>
      <c r="B60" s="5" t="s">
        <v>528</v>
      </c>
      <c r="C60" s="5" t="s">
        <v>393</v>
      </c>
      <c r="D60" s="5">
        <v>60.51</v>
      </c>
      <c r="E60" s="5">
        <v>25.23</v>
      </c>
      <c r="F60" s="5">
        <v>104</v>
      </c>
      <c r="G60" s="5" t="s">
        <v>529</v>
      </c>
      <c r="H60" s="5"/>
      <c r="I60" s="5" t="s">
        <v>15</v>
      </c>
      <c r="J60" s="5">
        <v>7</v>
      </c>
      <c r="K60" s="5" t="s">
        <v>530</v>
      </c>
      <c r="L60" s="5" t="s">
        <v>195</v>
      </c>
      <c r="M60" s="5" t="s">
        <v>196</v>
      </c>
      <c r="N60" s="5" t="s">
        <v>197</v>
      </c>
      <c r="O60" s="5" t="s">
        <v>198</v>
      </c>
      <c r="P60" s="5" t="s">
        <v>199</v>
      </c>
      <c r="Q60" s="5" t="s">
        <v>200</v>
      </c>
      <c r="R60" s="5" t="s">
        <v>206</v>
      </c>
      <c r="S60" s="9" t="s">
        <v>531</v>
      </c>
      <c r="T60" s="5" t="s">
        <v>562</v>
      </c>
      <c r="U60" s="5" t="s">
        <v>562</v>
      </c>
      <c r="V60" s="28">
        <v>0.78</v>
      </c>
      <c r="W60" s="5">
        <v>0.72</v>
      </c>
      <c r="X60" s="5"/>
      <c r="Y60" s="6" t="s">
        <v>587</v>
      </c>
      <c r="AC60" s="5"/>
      <c r="AD60" s="5"/>
      <c r="AE60" s="10"/>
      <c r="AF60" s="8"/>
      <c r="AH60" s="5"/>
      <c r="AI60" s="5"/>
    </row>
    <row r="61" spans="1:35" s="6" customFormat="1">
      <c r="A61" s="5" t="s">
        <v>112</v>
      </c>
      <c r="B61" s="5" t="s">
        <v>532</v>
      </c>
      <c r="C61" s="5" t="s">
        <v>416</v>
      </c>
      <c r="D61" s="5">
        <v>60.08</v>
      </c>
      <c r="E61" s="5">
        <v>15.83</v>
      </c>
      <c r="F61" s="5">
        <v>172</v>
      </c>
      <c r="G61" s="5" t="s">
        <v>533</v>
      </c>
      <c r="H61" s="5"/>
      <c r="I61" s="5" t="s">
        <v>15</v>
      </c>
      <c r="J61" s="5">
        <v>7</v>
      </c>
      <c r="K61" s="5" t="s">
        <v>194</v>
      </c>
      <c r="L61" s="5" t="s">
        <v>195</v>
      </c>
      <c r="M61" s="5" t="s">
        <v>196</v>
      </c>
      <c r="N61" s="5" t="s">
        <v>197</v>
      </c>
      <c r="O61" s="5" t="s">
        <v>198</v>
      </c>
      <c r="P61" s="5" t="s">
        <v>199</v>
      </c>
      <c r="Q61" s="5" t="s">
        <v>200</v>
      </c>
      <c r="R61" s="5" t="s">
        <v>206</v>
      </c>
      <c r="S61" s="9" t="s">
        <v>534</v>
      </c>
      <c r="T61" s="5" t="s">
        <v>562</v>
      </c>
      <c r="U61" s="5" t="s">
        <v>562</v>
      </c>
      <c r="V61" s="5">
        <v>0.91</v>
      </c>
      <c r="W61" s="5">
        <v>1.01</v>
      </c>
      <c r="X61" s="5"/>
      <c r="Y61" s="6" t="s">
        <v>588</v>
      </c>
      <c r="AC61" s="5"/>
      <c r="AD61" s="5"/>
      <c r="AE61" s="10"/>
      <c r="AF61" s="8"/>
      <c r="AH61" s="5"/>
      <c r="AI61" s="5"/>
    </row>
    <row r="62" spans="1:35" s="6" customFormat="1">
      <c r="A62" s="5" t="s">
        <v>113</v>
      </c>
      <c r="B62" s="5" t="s">
        <v>535</v>
      </c>
      <c r="C62" s="5" t="s">
        <v>379</v>
      </c>
      <c r="D62" s="5">
        <v>59.83</v>
      </c>
      <c r="E62" s="5">
        <v>6.98</v>
      </c>
      <c r="F62" s="5">
        <v>1144</v>
      </c>
      <c r="G62" s="5" t="s">
        <v>417</v>
      </c>
      <c r="H62" s="5"/>
      <c r="I62" s="5" t="s">
        <v>15</v>
      </c>
      <c r="J62" s="5">
        <v>7</v>
      </c>
      <c r="K62" s="5" t="s">
        <v>194</v>
      </c>
      <c r="L62" s="5" t="s">
        <v>195</v>
      </c>
      <c r="M62" s="5" t="s">
        <v>196</v>
      </c>
      <c r="N62" s="5" t="s">
        <v>197</v>
      </c>
      <c r="O62" s="5" t="s">
        <v>198</v>
      </c>
      <c r="P62" s="5" t="s">
        <v>199</v>
      </c>
      <c r="Q62" s="5" t="s">
        <v>200</v>
      </c>
      <c r="R62" s="5" t="s">
        <v>206</v>
      </c>
      <c r="S62" s="9" t="s">
        <v>536</v>
      </c>
      <c r="T62" s="5" t="s">
        <v>562</v>
      </c>
      <c r="U62" s="5" t="s">
        <v>562</v>
      </c>
      <c r="V62" s="5">
        <v>0.91</v>
      </c>
      <c r="W62" s="5">
        <v>1.01</v>
      </c>
      <c r="X62" s="5"/>
      <c r="Y62" s="6" t="s">
        <v>588</v>
      </c>
      <c r="AC62" s="5"/>
      <c r="AD62" s="5"/>
      <c r="AE62" s="10"/>
      <c r="AF62" s="8"/>
      <c r="AH62" s="5"/>
      <c r="AI62" s="5"/>
    </row>
    <row r="63" spans="1:35" s="6" customFormat="1">
      <c r="A63" s="5" t="s">
        <v>114</v>
      </c>
      <c r="B63" s="5" t="s">
        <v>537</v>
      </c>
      <c r="C63" s="5" t="s">
        <v>379</v>
      </c>
      <c r="D63" s="5">
        <v>59.82</v>
      </c>
      <c r="E63" s="5">
        <v>6</v>
      </c>
      <c r="F63" s="5">
        <v>594</v>
      </c>
      <c r="G63" s="5" t="s">
        <v>507</v>
      </c>
      <c r="H63" s="5"/>
      <c r="I63" s="5" t="s">
        <v>15</v>
      </c>
      <c r="J63" s="5">
        <v>7</v>
      </c>
      <c r="K63" s="5" t="s">
        <v>504</v>
      </c>
      <c r="L63" s="5" t="s">
        <v>195</v>
      </c>
      <c r="M63" s="5" t="s">
        <v>196</v>
      </c>
      <c r="N63" s="5" t="s">
        <v>197</v>
      </c>
      <c r="O63" s="5" t="s">
        <v>198</v>
      </c>
      <c r="P63" s="5" t="s">
        <v>199</v>
      </c>
      <c r="Q63" s="5" t="s">
        <v>200</v>
      </c>
      <c r="R63" s="5" t="s">
        <v>206</v>
      </c>
      <c r="S63" s="9" t="s">
        <v>538</v>
      </c>
      <c r="T63" s="5" t="s">
        <v>562</v>
      </c>
      <c r="U63" s="5" t="s">
        <v>562</v>
      </c>
      <c r="V63" s="5">
        <v>0.91</v>
      </c>
      <c r="W63" s="5">
        <v>1.01</v>
      </c>
      <c r="X63" s="5"/>
      <c r="Y63" s="6" t="s">
        <v>588</v>
      </c>
      <c r="AC63" s="5"/>
      <c r="AD63" s="5"/>
      <c r="AE63" s="10"/>
      <c r="AF63" s="8"/>
      <c r="AH63" s="5"/>
      <c r="AI63" s="5"/>
    </row>
    <row r="64" spans="1:35" s="6" customFormat="1">
      <c r="A64" s="5" t="s">
        <v>115</v>
      </c>
      <c r="B64" s="5" t="s">
        <v>539</v>
      </c>
      <c r="C64" s="5" t="s">
        <v>204</v>
      </c>
      <c r="D64" s="5">
        <v>59.293300000000002</v>
      </c>
      <c r="E64" s="5">
        <v>163.13</v>
      </c>
      <c r="F64" s="5">
        <v>45</v>
      </c>
      <c r="G64" s="5" t="s">
        <v>540</v>
      </c>
      <c r="H64" s="5"/>
      <c r="I64" s="5" t="s">
        <v>15</v>
      </c>
      <c r="J64" s="5">
        <v>7</v>
      </c>
      <c r="K64" s="5" t="s">
        <v>541</v>
      </c>
      <c r="L64" s="5" t="s">
        <v>195</v>
      </c>
      <c r="M64" s="5" t="s">
        <v>196</v>
      </c>
      <c r="N64" s="5" t="s">
        <v>197</v>
      </c>
      <c r="O64" s="5" t="s">
        <v>198</v>
      </c>
      <c r="P64" s="5" t="s">
        <v>199</v>
      </c>
      <c r="Q64" s="5" t="s">
        <v>200</v>
      </c>
      <c r="R64" s="5" t="s">
        <v>206</v>
      </c>
      <c r="S64" s="9" t="s">
        <v>542</v>
      </c>
      <c r="T64" s="5">
        <v>1.4373055932203391</v>
      </c>
      <c r="U64" s="5">
        <v>1.4374679034665823</v>
      </c>
      <c r="V64" s="5">
        <v>0.81</v>
      </c>
      <c r="W64" s="5">
        <v>1.43</v>
      </c>
      <c r="X64" s="5"/>
      <c r="Y64" s="6" t="s">
        <v>589</v>
      </c>
      <c r="AC64" s="5"/>
      <c r="AD64" s="5"/>
      <c r="AE64" s="10"/>
      <c r="AF64" s="8"/>
      <c r="AH64" s="5"/>
      <c r="AI64" s="5"/>
    </row>
    <row r="65" spans="1:35" s="6" customFormat="1">
      <c r="A65" s="5" t="s">
        <v>116</v>
      </c>
      <c r="B65" s="5" t="s">
        <v>543</v>
      </c>
      <c r="C65" s="5" t="s">
        <v>204</v>
      </c>
      <c r="D65" s="5">
        <v>59.109900000000003</v>
      </c>
      <c r="E65" s="5">
        <v>163.1524</v>
      </c>
      <c r="F65" s="5">
        <v>20</v>
      </c>
      <c r="G65" s="5" t="s">
        <v>544</v>
      </c>
      <c r="H65" s="5"/>
      <c r="I65" s="5" t="s">
        <v>15</v>
      </c>
      <c r="J65" s="5">
        <v>7</v>
      </c>
      <c r="K65" s="5" t="s">
        <v>526</v>
      </c>
      <c r="L65" s="5" t="s">
        <v>195</v>
      </c>
      <c r="M65" s="5" t="s">
        <v>196</v>
      </c>
      <c r="N65" s="5" t="s">
        <v>197</v>
      </c>
      <c r="O65" s="5" t="s">
        <v>198</v>
      </c>
      <c r="P65" s="5" t="s">
        <v>199</v>
      </c>
      <c r="Q65" s="5" t="s">
        <v>200</v>
      </c>
      <c r="R65" s="5" t="s">
        <v>206</v>
      </c>
      <c r="S65" s="9" t="s">
        <v>545</v>
      </c>
      <c r="T65" s="5">
        <v>1.4622343820224719</v>
      </c>
      <c r="U65" s="5">
        <v>1.4625419957915506</v>
      </c>
      <c r="V65" s="5">
        <v>0.81</v>
      </c>
      <c r="W65" s="5">
        <v>1.43</v>
      </c>
      <c r="X65" s="5"/>
      <c r="Y65" s="6" t="s">
        <v>589</v>
      </c>
      <c r="AC65" s="5"/>
      <c r="AD65" s="5"/>
      <c r="AE65" s="10"/>
      <c r="AF65" s="8"/>
      <c r="AH65" s="5"/>
      <c r="AI65" s="5"/>
    </row>
    <row r="66" spans="1:35" s="6" customFormat="1">
      <c r="A66" s="5" t="s">
        <v>117</v>
      </c>
      <c r="B66" s="5" t="s">
        <v>546</v>
      </c>
      <c r="C66" s="5" t="s">
        <v>238</v>
      </c>
      <c r="D66" s="5">
        <v>58.734699999999997</v>
      </c>
      <c r="E66" s="5">
        <v>-65.934200000000004</v>
      </c>
      <c r="F66" s="5">
        <v>167</v>
      </c>
      <c r="G66" s="5" t="s">
        <v>547</v>
      </c>
      <c r="H66" s="5"/>
      <c r="I66" s="5" t="s">
        <v>15</v>
      </c>
      <c r="J66" s="5">
        <v>7</v>
      </c>
      <c r="K66" s="5" t="s">
        <v>548</v>
      </c>
      <c r="L66" s="5" t="s">
        <v>195</v>
      </c>
      <c r="M66" s="5" t="s">
        <v>196</v>
      </c>
      <c r="N66" s="5" t="s">
        <v>302</v>
      </c>
      <c r="O66" s="5" t="s">
        <v>198</v>
      </c>
      <c r="P66" s="5" t="s">
        <v>199</v>
      </c>
      <c r="Q66" s="5" t="s">
        <v>200</v>
      </c>
      <c r="R66" s="5" t="s">
        <v>206</v>
      </c>
      <c r="S66" s="9" t="s">
        <v>549</v>
      </c>
      <c r="T66" s="5" t="s">
        <v>562</v>
      </c>
      <c r="U66" s="5" t="s">
        <v>562</v>
      </c>
      <c r="V66" s="5">
        <v>0.8</v>
      </c>
      <c r="W66" s="5">
        <v>2.84</v>
      </c>
      <c r="X66" s="5"/>
      <c r="Y66" s="6" t="s">
        <v>590</v>
      </c>
      <c r="AC66" s="5"/>
      <c r="AD66" s="5"/>
      <c r="AE66" s="10"/>
      <c r="AF66" s="8"/>
      <c r="AH66" s="5"/>
      <c r="AI66" s="5"/>
    </row>
    <row r="67" spans="1:35" s="6" customFormat="1">
      <c r="A67" s="5" t="s">
        <v>118</v>
      </c>
      <c r="B67" s="5" t="s">
        <v>550</v>
      </c>
      <c r="C67" s="5" t="s">
        <v>193</v>
      </c>
      <c r="D67" s="5">
        <v>56.96</v>
      </c>
      <c r="E67" s="5">
        <v>-3.2317999999999998</v>
      </c>
      <c r="F67" s="5">
        <v>788</v>
      </c>
      <c r="G67" s="5" t="s">
        <v>551</v>
      </c>
      <c r="H67" s="5"/>
      <c r="I67" s="5" t="s">
        <v>15</v>
      </c>
      <c r="J67" s="5">
        <v>7</v>
      </c>
      <c r="K67" s="5" t="s">
        <v>194</v>
      </c>
      <c r="L67" s="5" t="s">
        <v>195</v>
      </c>
      <c r="M67" s="5" t="s">
        <v>196</v>
      </c>
      <c r="N67" s="5" t="s">
        <v>197</v>
      </c>
      <c r="O67" s="5" t="s">
        <v>198</v>
      </c>
      <c r="P67" s="5" t="s">
        <v>199</v>
      </c>
      <c r="Q67" s="5" t="s">
        <v>200</v>
      </c>
      <c r="R67" s="5" t="s">
        <v>206</v>
      </c>
      <c r="S67" s="9" t="s">
        <v>552</v>
      </c>
      <c r="T67" s="5" t="s">
        <v>562</v>
      </c>
      <c r="U67" s="5" t="s">
        <v>562</v>
      </c>
      <c r="V67" s="5">
        <v>0.91</v>
      </c>
      <c r="W67" s="5">
        <v>1.01</v>
      </c>
      <c r="X67" s="5"/>
      <c r="Y67" s="6" t="s">
        <v>588</v>
      </c>
      <c r="AC67" s="5"/>
      <c r="AD67" s="5"/>
      <c r="AE67" s="10"/>
      <c r="AF67" s="8"/>
      <c r="AH67" s="5"/>
      <c r="AI67" s="5"/>
    </row>
    <row r="68" spans="1:35" s="6" customFormat="1">
      <c r="A68" s="5" t="s">
        <v>118</v>
      </c>
      <c r="B68" s="5" t="s">
        <v>550</v>
      </c>
      <c r="C68" s="5" t="s">
        <v>193</v>
      </c>
      <c r="D68" s="5">
        <v>56.96</v>
      </c>
      <c r="E68" s="5">
        <v>-3.2317999999999998</v>
      </c>
      <c r="F68" s="5">
        <v>788</v>
      </c>
      <c r="G68" s="5" t="s">
        <v>551</v>
      </c>
      <c r="I68" s="5" t="s">
        <v>15</v>
      </c>
      <c r="J68" s="5">
        <v>7</v>
      </c>
      <c r="K68" s="5" t="s">
        <v>194</v>
      </c>
      <c r="L68" s="5" t="s">
        <v>195</v>
      </c>
      <c r="M68" s="5" t="s">
        <v>196</v>
      </c>
      <c r="N68" s="5" t="s">
        <v>197</v>
      </c>
      <c r="O68" s="5" t="s">
        <v>198</v>
      </c>
      <c r="P68" s="5" t="s">
        <v>199</v>
      </c>
      <c r="Q68" s="5" t="s">
        <v>200</v>
      </c>
      <c r="R68" s="5" t="s">
        <v>201</v>
      </c>
      <c r="S68" s="9" t="s">
        <v>552</v>
      </c>
      <c r="T68" s="5" t="s">
        <v>562</v>
      </c>
      <c r="U68" s="5" t="s">
        <v>562</v>
      </c>
      <c r="V68" s="5">
        <v>0.91</v>
      </c>
      <c r="W68" s="5">
        <v>1.01</v>
      </c>
      <c r="X68" s="5"/>
      <c r="Y68" s="6" t="s">
        <v>588</v>
      </c>
      <c r="AC68" s="5"/>
      <c r="AD68" s="5"/>
      <c r="AE68" s="10"/>
      <c r="AF68" s="8"/>
      <c r="AH68" s="5"/>
      <c r="AI68" s="5"/>
    </row>
    <row r="69" spans="1:35" s="6" customFormat="1">
      <c r="A69" s="5" t="s">
        <v>119</v>
      </c>
      <c r="B69" s="5" t="s">
        <v>553</v>
      </c>
      <c r="C69" s="5" t="s">
        <v>204</v>
      </c>
      <c r="D69" s="5">
        <v>56.826700000000002</v>
      </c>
      <c r="E69" s="5">
        <v>160.10499999999999</v>
      </c>
      <c r="F69" s="5">
        <v>289</v>
      </c>
      <c r="G69" s="5" t="s">
        <v>554</v>
      </c>
      <c r="I69" s="5" t="s">
        <v>15</v>
      </c>
      <c r="J69" s="5">
        <v>7</v>
      </c>
      <c r="K69" s="5" t="s">
        <v>370</v>
      </c>
      <c r="L69" s="5" t="s">
        <v>195</v>
      </c>
      <c r="M69" s="5" t="s">
        <v>196</v>
      </c>
      <c r="N69" s="5" t="s">
        <v>197</v>
      </c>
      <c r="O69" s="5" t="s">
        <v>198</v>
      </c>
      <c r="P69" s="5" t="s">
        <v>199</v>
      </c>
      <c r="Q69" s="5" t="s">
        <v>200</v>
      </c>
      <c r="R69" s="5" t="s">
        <v>201</v>
      </c>
      <c r="S69" s="9" t="s">
        <v>555</v>
      </c>
      <c r="T69" s="5">
        <v>1.4640872499999995</v>
      </c>
      <c r="U69" s="5">
        <v>1.4643348593397274</v>
      </c>
      <c r="V69" s="5">
        <v>0.81</v>
      </c>
      <c r="W69" s="5">
        <v>1.43</v>
      </c>
      <c r="X69" s="5"/>
      <c r="Y69" s="6" t="s">
        <v>589</v>
      </c>
      <c r="Z69" s="18" t="s">
        <v>591</v>
      </c>
      <c r="AC69" s="5"/>
      <c r="AD69" s="5"/>
      <c r="AE69" s="10"/>
      <c r="AF69" s="8"/>
      <c r="AH69" s="5"/>
      <c r="AI69" s="5"/>
    </row>
    <row r="70" spans="1:35" s="6" customFormat="1">
      <c r="A70" s="5" t="s">
        <v>120</v>
      </c>
      <c r="B70" s="5" t="s">
        <v>556</v>
      </c>
      <c r="C70" s="5" t="s">
        <v>204</v>
      </c>
      <c r="D70" s="5">
        <v>56.82</v>
      </c>
      <c r="E70" s="5">
        <v>160.10499999999999</v>
      </c>
      <c r="F70" s="5">
        <v>280</v>
      </c>
      <c r="G70" s="5" t="s">
        <v>557</v>
      </c>
      <c r="H70" s="5"/>
      <c r="I70" s="5" t="s">
        <v>15</v>
      </c>
      <c r="J70" s="5">
        <v>7</v>
      </c>
      <c r="K70" s="5" t="s">
        <v>558</v>
      </c>
      <c r="L70" s="5" t="s">
        <v>195</v>
      </c>
      <c r="M70" s="5" t="s">
        <v>196</v>
      </c>
      <c r="N70" s="5" t="s">
        <v>197</v>
      </c>
      <c r="O70" s="5" t="s">
        <v>198</v>
      </c>
      <c r="P70" s="5" t="s">
        <v>199</v>
      </c>
      <c r="Q70" s="5" t="s">
        <v>200</v>
      </c>
      <c r="R70" s="5" t="s">
        <v>206</v>
      </c>
      <c r="S70" s="9" t="s">
        <v>559</v>
      </c>
      <c r="T70" s="16">
        <v>0.71825759719988924</v>
      </c>
      <c r="U70" s="16">
        <v>0.84750079480782159</v>
      </c>
      <c r="V70" s="5">
        <v>0.87</v>
      </c>
      <c r="W70" s="5">
        <v>1.93</v>
      </c>
      <c r="X70" s="5"/>
      <c r="Y70" s="6" t="s">
        <v>589</v>
      </c>
      <c r="AC70" s="5"/>
      <c r="AD70" s="5"/>
      <c r="AE70" s="10"/>
      <c r="AF70" s="8"/>
      <c r="AH70" s="5"/>
      <c r="AI70" s="5"/>
    </row>
    <row r="71" spans="1:35" s="6" customFormat="1">
      <c r="A71" s="5" t="s">
        <v>121</v>
      </c>
      <c r="B71" s="5" t="s">
        <v>192</v>
      </c>
      <c r="C71" s="5" t="s">
        <v>193</v>
      </c>
      <c r="D71" s="5">
        <v>56.3</v>
      </c>
      <c r="E71" s="5">
        <v>-6.24</v>
      </c>
      <c r="F71" s="5">
        <v>85</v>
      </c>
      <c r="G71" s="5" t="s">
        <v>159</v>
      </c>
      <c r="I71" s="5" t="s">
        <v>15</v>
      </c>
      <c r="J71" s="5">
        <v>7</v>
      </c>
      <c r="K71" s="5" t="s">
        <v>194</v>
      </c>
      <c r="L71" s="5" t="s">
        <v>195</v>
      </c>
      <c r="M71" s="5" t="s">
        <v>196</v>
      </c>
      <c r="N71" s="5" t="s">
        <v>197</v>
      </c>
      <c r="O71" s="5" t="s">
        <v>198</v>
      </c>
      <c r="P71" s="5" t="s">
        <v>199</v>
      </c>
      <c r="Q71" s="5" t="s">
        <v>200</v>
      </c>
      <c r="R71" s="5" t="s">
        <v>201</v>
      </c>
      <c r="S71" s="9" t="s">
        <v>202</v>
      </c>
      <c r="T71" s="5">
        <v>1.1140333333333337</v>
      </c>
      <c r="U71" s="5">
        <v>1.2424717060000001</v>
      </c>
      <c r="V71" s="5">
        <v>0.91</v>
      </c>
      <c r="W71" s="5">
        <v>1.01</v>
      </c>
      <c r="X71" s="5"/>
      <c r="Y71" s="6" t="s">
        <v>588</v>
      </c>
      <c r="AC71" s="5"/>
      <c r="AD71" s="5"/>
      <c r="AE71" s="7"/>
      <c r="AF71" s="8"/>
      <c r="AH71" s="5"/>
      <c r="AI71" s="5"/>
    </row>
    <row r="72" spans="1:35" s="6" customFormat="1">
      <c r="A72" s="5" t="s">
        <v>122</v>
      </c>
      <c r="B72" s="5" t="s">
        <v>203</v>
      </c>
      <c r="C72" s="5" t="s">
        <v>204</v>
      </c>
      <c r="D72" s="5">
        <v>56.2012</v>
      </c>
      <c r="E72" s="5">
        <v>158.85820000000001</v>
      </c>
      <c r="F72" s="5">
        <v>693</v>
      </c>
      <c r="G72" s="5" t="s">
        <v>160</v>
      </c>
      <c r="H72" s="5"/>
      <c r="I72" s="5" t="s">
        <v>15</v>
      </c>
      <c r="J72" s="5">
        <v>7</v>
      </c>
      <c r="K72" s="5" t="s">
        <v>205</v>
      </c>
      <c r="L72" s="5" t="s">
        <v>195</v>
      </c>
      <c r="M72" s="5" t="s">
        <v>196</v>
      </c>
      <c r="N72" s="5" t="s">
        <v>197</v>
      </c>
      <c r="O72" s="5" t="s">
        <v>198</v>
      </c>
      <c r="P72" s="5" t="s">
        <v>199</v>
      </c>
      <c r="Q72" s="5" t="s">
        <v>200</v>
      </c>
      <c r="R72" s="5" t="s">
        <v>206</v>
      </c>
      <c r="S72" s="9" t="s">
        <v>207</v>
      </c>
      <c r="T72" s="5">
        <v>1.4490684848484843</v>
      </c>
      <c r="U72" s="5">
        <v>1.4494879061105017</v>
      </c>
      <c r="V72" s="5">
        <v>0.81</v>
      </c>
      <c r="W72" s="5">
        <v>1.43</v>
      </c>
      <c r="X72" s="5"/>
      <c r="Y72" s="6" t="s">
        <v>589</v>
      </c>
      <c r="Z72" s="18" t="s">
        <v>592</v>
      </c>
      <c r="AC72" s="5"/>
      <c r="AD72" s="5"/>
      <c r="AE72" s="10"/>
      <c r="AF72" s="8"/>
      <c r="AH72" s="5"/>
      <c r="AI72" s="5"/>
    </row>
    <row r="73" spans="1:35" s="6" customFormat="1">
      <c r="A73" s="5" t="s">
        <v>123</v>
      </c>
      <c r="B73" s="5" t="s">
        <v>208</v>
      </c>
      <c r="C73" s="5" t="s">
        <v>209</v>
      </c>
      <c r="D73" s="5">
        <v>54.92</v>
      </c>
      <c r="E73" s="5">
        <v>-2.71</v>
      </c>
      <c r="F73" s="5">
        <v>130</v>
      </c>
      <c r="G73" s="5" t="s">
        <v>161</v>
      </c>
      <c r="H73" s="5"/>
      <c r="I73" s="5" t="s">
        <v>189</v>
      </c>
      <c r="J73" s="5">
        <v>7</v>
      </c>
      <c r="K73" s="5" t="s">
        <v>194</v>
      </c>
      <c r="L73" s="5" t="s">
        <v>195</v>
      </c>
      <c r="M73" s="5" t="s">
        <v>196</v>
      </c>
      <c r="N73" s="5" t="s">
        <v>197</v>
      </c>
      <c r="O73" s="5" t="s">
        <v>198</v>
      </c>
      <c r="P73" s="5" t="s">
        <v>199</v>
      </c>
      <c r="Q73" s="5" t="s">
        <v>200</v>
      </c>
      <c r="R73" s="5" t="s">
        <v>206</v>
      </c>
      <c r="S73" s="9" t="s">
        <v>210</v>
      </c>
      <c r="T73" s="5">
        <v>1.2319999999999998</v>
      </c>
      <c r="U73" s="5">
        <v>1.2352517961937961</v>
      </c>
      <c r="V73" s="5">
        <v>0.91</v>
      </c>
      <c r="W73" s="5">
        <v>1.01</v>
      </c>
      <c r="X73" s="5"/>
      <c r="Y73" s="6" t="s">
        <v>588</v>
      </c>
      <c r="Z73" s="18" t="s">
        <v>593</v>
      </c>
      <c r="AC73" s="5"/>
      <c r="AD73" s="5"/>
      <c r="AE73" s="10"/>
      <c r="AF73" s="8"/>
      <c r="AH73" s="5"/>
      <c r="AI73" s="5"/>
    </row>
    <row r="74" spans="1:35" s="6" customFormat="1">
      <c r="A74" s="5" t="s">
        <v>124</v>
      </c>
      <c r="B74" s="5" t="s">
        <v>211</v>
      </c>
      <c r="C74" s="5" t="s">
        <v>212</v>
      </c>
      <c r="D74" s="5">
        <v>54.728200000000001</v>
      </c>
      <c r="E74" s="5">
        <v>-8.6793999999999993</v>
      </c>
      <c r="F74" s="5">
        <v>286</v>
      </c>
      <c r="G74" s="5" t="s">
        <v>162</v>
      </c>
      <c r="H74" s="5"/>
      <c r="I74" s="5" t="s">
        <v>15</v>
      </c>
      <c r="J74" s="5">
        <v>7</v>
      </c>
      <c r="K74" s="5" t="s">
        <v>213</v>
      </c>
      <c r="L74" s="5" t="s">
        <v>195</v>
      </c>
      <c r="M74" s="5" t="s">
        <v>196</v>
      </c>
      <c r="N74" s="5" t="s">
        <v>197</v>
      </c>
      <c r="O74" s="5" t="s">
        <v>198</v>
      </c>
      <c r="P74" s="5" t="s">
        <v>199</v>
      </c>
      <c r="Q74" s="5" t="s">
        <v>200</v>
      </c>
      <c r="R74" s="5" t="s">
        <v>206</v>
      </c>
      <c r="S74" s="9" t="s">
        <v>214</v>
      </c>
      <c r="T74" s="5" t="s">
        <v>562</v>
      </c>
      <c r="U74" s="5" t="s">
        <v>562</v>
      </c>
      <c r="V74" s="5">
        <v>0.63</v>
      </c>
      <c r="W74" s="5">
        <v>0.56000000000000005</v>
      </c>
      <c r="X74" s="5"/>
      <c r="Y74" s="6" t="s">
        <v>572</v>
      </c>
      <c r="AC74" s="5"/>
      <c r="AD74" s="5"/>
      <c r="AE74" s="10"/>
      <c r="AF74" s="8"/>
      <c r="AH74" s="5"/>
      <c r="AI74" s="5"/>
    </row>
    <row r="75" spans="1:35" s="6" customFormat="1">
      <c r="A75" s="5" t="s">
        <v>125</v>
      </c>
      <c r="B75" s="5" t="s">
        <v>215</v>
      </c>
      <c r="C75" s="5" t="s">
        <v>216</v>
      </c>
      <c r="D75" s="5">
        <v>54.24</v>
      </c>
      <c r="E75" s="5">
        <v>-2.99</v>
      </c>
      <c r="F75" s="5">
        <v>160</v>
      </c>
      <c r="G75" s="5" t="s">
        <v>163</v>
      </c>
      <c r="H75" s="5"/>
      <c r="I75" s="5" t="s">
        <v>189</v>
      </c>
      <c r="J75" s="5">
        <v>7</v>
      </c>
      <c r="K75" s="5" t="s">
        <v>217</v>
      </c>
      <c r="L75" s="5" t="s">
        <v>195</v>
      </c>
      <c r="M75" s="5" t="s">
        <v>196</v>
      </c>
      <c r="N75" s="5" t="s">
        <v>197</v>
      </c>
      <c r="O75" s="5" t="s">
        <v>198</v>
      </c>
      <c r="P75" s="5" t="s">
        <v>199</v>
      </c>
      <c r="Q75" s="5" t="s">
        <v>200</v>
      </c>
      <c r="R75" s="5" t="s">
        <v>206</v>
      </c>
      <c r="S75" s="9" t="s">
        <v>218</v>
      </c>
      <c r="T75" s="5" t="s">
        <v>562</v>
      </c>
      <c r="U75" s="5" t="s">
        <v>562</v>
      </c>
      <c r="V75" s="5">
        <v>0.91</v>
      </c>
      <c r="W75" s="5">
        <v>1.01</v>
      </c>
      <c r="X75" s="5"/>
      <c r="Y75" s="6" t="s">
        <v>588</v>
      </c>
      <c r="AC75" s="5"/>
      <c r="AD75" s="5"/>
      <c r="AE75" s="10"/>
      <c r="AF75" s="8"/>
      <c r="AH75" s="5"/>
      <c r="AI75" s="5"/>
    </row>
    <row r="76" spans="1:35" s="6" customFormat="1">
      <c r="A76" s="5" t="s">
        <v>126</v>
      </c>
      <c r="B76" s="5" t="s">
        <v>219</v>
      </c>
      <c r="C76" s="5" t="s">
        <v>220</v>
      </c>
      <c r="D76" s="5">
        <v>53.921399999999998</v>
      </c>
      <c r="E76" s="5">
        <v>-121.2942</v>
      </c>
      <c r="F76" s="5">
        <v>1590</v>
      </c>
      <c r="G76" s="5" t="s">
        <v>164</v>
      </c>
      <c r="I76" s="5" t="s">
        <v>190</v>
      </c>
      <c r="J76" s="5">
        <v>7</v>
      </c>
      <c r="K76" s="5" t="s">
        <v>221</v>
      </c>
      <c r="L76" s="5" t="s">
        <v>195</v>
      </c>
      <c r="M76" s="5" t="s">
        <v>196</v>
      </c>
      <c r="N76" s="5" t="s">
        <v>197</v>
      </c>
      <c r="O76" s="5" t="s">
        <v>198</v>
      </c>
      <c r="P76" s="5" t="s">
        <v>199</v>
      </c>
      <c r="Q76" s="5" t="s">
        <v>200</v>
      </c>
      <c r="R76" s="5" t="s">
        <v>201</v>
      </c>
      <c r="S76" s="9" t="s">
        <v>222</v>
      </c>
      <c r="T76" s="5" t="s">
        <v>562</v>
      </c>
      <c r="U76" s="5" t="s">
        <v>562</v>
      </c>
      <c r="V76" s="5" t="s">
        <v>562</v>
      </c>
      <c r="W76" s="5" t="s">
        <v>562</v>
      </c>
      <c r="X76" s="5"/>
      <c r="Y76" s="6" t="s">
        <v>594</v>
      </c>
      <c r="AC76" s="5"/>
      <c r="AD76" s="5"/>
      <c r="AE76" s="10"/>
      <c r="AF76" s="8"/>
      <c r="AH76" s="5"/>
      <c r="AI76" s="5"/>
    </row>
    <row r="77" spans="1:35" s="6" customFormat="1">
      <c r="A77" s="5" t="s">
        <v>127</v>
      </c>
      <c r="B77" s="5" t="s">
        <v>223</v>
      </c>
      <c r="C77" s="5" t="s">
        <v>220</v>
      </c>
      <c r="D77" s="5">
        <v>52.228299999999997</v>
      </c>
      <c r="E77" s="5">
        <v>-119.34829999999999</v>
      </c>
      <c r="F77" s="5">
        <v>1539</v>
      </c>
      <c r="G77" s="5" t="s">
        <v>164</v>
      </c>
      <c r="I77" s="16" t="s">
        <v>190</v>
      </c>
      <c r="J77" s="5">
        <v>7</v>
      </c>
      <c r="K77" s="5" t="s">
        <v>221</v>
      </c>
      <c r="L77" s="5" t="s">
        <v>195</v>
      </c>
      <c r="M77" s="5" t="s">
        <v>196</v>
      </c>
      <c r="N77" s="5" t="s">
        <v>197</v>
      </c>
      <c r="O77" s="5" t="s">
        <v>198</v>
      </c>
      <c r="P77" s="5" t="s">
        <v>199</v>
      </c>
      <c r="Q77" s="5" t="s">
        <v>200</v>
      </c>
      <c r="R77" s="5" t="s">
        <v>201</v>
      </c>
      <c r="S77" s="9" t="s">
        <v>224</v>
      </c>
      <c r="T77" s="5" t="s">
        <v>562</v>
      </c>
      <c r="U77" s="5" t="s">
        <v>562</v>
      </c>
      <c r="V77" s="5" t="s">
        <v>562</v>
      </c>
      <c r="W77" s="5" t="s">
        <v>562</v>
      </c>
      <c r="X77" s="5"/>
      <c r="Y77" s="6" t="s">
        <v>594</v>
      </c>
      <c r="Z77" s="18" t="s">
        <v>595</v>
      </c>
      <c r="AC77" s="5"/>
      <c r="AD77" s="5"/>
      <c r="AE77" s="10"/>
      <c r="AF77" s="8"/>
      <c r="AH77" s="5"/>
      <c r="AI77" s="5"/>
    </row>
    <row r="78" spans="1:35" s="6" customFormat="1">
      <c r="A78" s="5" t="s">
        <v>128</v>
      </c>
      <c r="B78" s="5" t="s">
        <v>225</v>
      </c>
      <c r="C78" s="5" t="s">
        <v>204</v>
      </c>
      <c r="D78" s="5">
        <v>52.026899999999998</v>
      </c>
      <c r="E78" s="5">
        <v>101.0591</v>
      </c>
      <c r="F78" s="5">
        <v>1992</v>
      </c>
      <c r="G78" s="5" t="s">
        <v>165</v>
      </c>
      <c r="H78" s="5"/>
      <c r="I78" s="5" t="s">
        <v>15</v>
      </c>
      <c r="J78" s="5">
        <v>7</v>
      </c>
      <c r="K78" s="5" t="s">
        <v>226</v>
      </c>
      <c r="L78" s="5" t="s">
        <v>195</v>
      </c>
      <c r="M78" s="5" t="s">
        <v>196</v>
      </c>
      <c r="N78" s="5" t="s">
        <v>197</v>
      </c>
      <c r="O78" s="5" t="s">
        <v>198</v>
      </c>
      <c r="P78" s="5" t="s">
        <v>199</v>
      </c>
      <c r="Q78" s="5" t="s">
        <v>200</v>
      </c>
      <c r="R78" s="5" t="s">
        <v>206</v>
      </c>
      <c r="S78" s="9" t="s">
        <v>227</v>
      </c>
      <c r="T78" s="5">
        <v>0.99730883333333342</v>
      </c>
      <c r="U78" s="5">
        <v>0.99817872748055525</v>
      </c>
      <c r="V78" s="5">
        <v>0.92</v>
      </c>
      <c r="W78" s="5">
        <v>0.89</v>
      </c>
      <c r="X78" s="5"/>
      <c r="Y78" s="6" t="s">
        <v>596</v>
      </c>
      <c r="AC78" s="5"/>
      <c r="AD78" s="5"/>
      <c r="AE78" s="10"/>
      <c r="AF78" s="8"/>
      <c r="AH78" s="5"/>
      <c r="AI78" s="5"/>
    </row>
    <row r="79" spans="1:35" s="6" customFormat="1">
      <c r="A79" s="5" t="s">
        <v>129</v>
      </c>
      <c r="B79" s="5" t="s">
        <v>228</v>
      </c>
      <c r="C79" s="5" t="s">
        <v>229</v>
      </c>
      <c r="D79" s="5">
        <v>51.851900000000001</v>
      </c>
      <c r="E79" s="5">
        <v>19.781099999999999</v>
      </c>
      <c r="F79" s="5">
        <v>180</v>
      </c>
      <c r="G79" s="5" t="s">
        <v>166</v>
      </c>
      <c r="H79" s="5"/>
      <c r="I79" s="5" t="s">
        <v>15</v>
      </c>
      <c r="J79" s="5">
        <v>7</v>
      </c>
      <c r="K79" s="5" t="s">
        <v>230</v>
      </c>
      <c r="L79" s="5" t="s">
        <v>231</v>
      </c>
      <c r="M79" s="5" t="s">
        <v>196</v>
      </c>
      <c r="N79" s="5" t="s">
        <v>197</v>
      </c>
      <c r="O79" s="5" t="s">
        <v>198</v>
      </c>
      <c r="P79" s="5" t="s">
        <v>199</v>
      </c>
      <c r="Q79" s="5" t="s">
        <v>200</v>
      </c>
      <c r="R79" s="5" t="s">
        <v>206</v>
      </c>
      <c r="S79" s="9" t="s">
        <v>232</v>
      </c>
      <c r="T79" s="5" t="s">
        <v>562</v>
      </c>
      <c r="U79" s="5" t="s">
        <v>562</v>
      </c>
      <c r="V79" s="5" t="s">
        <v>562</v>
      </c>
      <c r="W79" s="5" t="s">
        <v>562</v>
      </c>
      <c r="X79" s="5"/>
      <c r="Y79" s="6" t="s">
        <v>598</v>
      </c>
      <c r="Z79" s="18" t="s">
        <v>597</v>
      </c>
      <c r="AC79" s="5"/>
      <c r="AD79" s="5"/>
      <c r="AE79" s="10"/>
      <c r="AF79" s="8"/>
      <c r="AH79" s="5"/>
      <c r="AI79" s="5"/>
    </row>
    <row r="80" spans="1:35" s="6" customFormat="1">
      <c r="A80" s="5" t="s">
        <v>130</v>
      </c>
      <c r="B80" s="5" t="s">
        <v>233</v>
      </c>
      <c r="C80" s="5" t="s">
        <v>220</v>
      </c>
      <c r="D80" s="5">
        <v>51.05</v>
      </c>
      <c r="E80" s="5">
        <v>-118.16670000000001</v>
      </c>
      <c r="F80" s="5">
        <v>1845</v>
      </c>
      <c r="G80" s="5" t="s">
        <v>167</v>
      </c>
      <c r="H80" s="5"/>
      <c r="I80" s="5" t="s">
        <v>15</v>
      </c>
      <c r="J80" s="5">
        <v>7</v>
      </c>
      <c r="K80" s="5" t="s">
        <v>234</v>
      </c>
      <c r="L80" s="5" t="s">
        <v>195</v>
      </c>
      <c r="M80" s="5" t="s">
        <v>196</v>
      </c>
      <c r="N80" s="5" t="s">
        <v>197</v>
      </c>
      <c r="O80" s="5" t="s">
        <v>198</v>
      </c>
      <c r="P80" s="5" t="s">
        <v>235</v>
      </c>
      <c r="Q80" s="5" t="s">
        <v>200</v>
      </c>
      <c r="R80" s="5" t="s">
        <v>201</v>
      </c>
      <c r="S80" s="9" t="s">
        <v>236</v>
      </c>
      <c r="T80" s="5" t="s">
        <v>562</v>
      </c>
      <c r="U80" s="5" t="s">
        <v>562</v>
      </c>
      <c r="V80" s="29">
        <v>0.69589999999999996</v>
      </c>
      <c r="W80" s="29">
        <v>1.9779</v>
      </c>
      <c r="X80" s="5"/>
      <c r="Y80" s="6" t="s">
        <v>596</v>
      </c>
      <c r="AC80" s="5"/>
      <c r="AD80" s="5"/>
      <c r="AE80" s="10"/>
      <c r="AF80" s="8"/>
      <c r="AH80" s="5"/>
      <c r="AI80" s="5"/>
    </row>
    <row r="81" spans="1:35" s="6" customFormat="1">
      <c r="A81" s="5" t="s">
        <v>131</v>
      </c>
      <c r="B81" s="5" t="s">
        <v>237</v>
      </c>
      <c r="C81" s="5" t="s">
        <v>238</v>
      </c>
      <c r="D81" s="5">
        <v>50.42</v>
      </c>
      <c r="E81" s="5">
        <v>-74.229699999999994</v>
      </c>
      <c r="F81" s="5">
        <v>440</v>
      </c>
      <c r="G81" s="5" t="s">
        <v>168</v>
      </c>
      <c r="H81" s="5"/>
      <c r="I81" s="5" t="s">
        <v>15</v>
      </c>
      <c r="J81" s="5">
        <v>8</v>
      </c>
      <c r="K81" s="16" t="s">
        <v>600</v>
      </c>
      <c r="L81" s="5" t="s">
        <v>195</v>
      </c>
      <c r="M81" s="5" t="s">
        <v>196</v>
      </c>
      <c r="N81" s="5" t="s">
        <v>197</v>
      </c>
      <c r="O81" s="5" t="s">
        <v>198</v>
      </c>
      <c r="P81" s="5" t="s">
        <v>199</v>
      </c>
      <c r="Q81" s="5" t="s">
        <v>200</v>
      </c>
      <c r="R81" s="5" t="s">
        <v>206</v>
      </c>
      <c r="S81" s="9" t="s">
        <v>239</v>
      </c>
      <c r="T81" s="5" t="s">
        <v>562</v>
      </c>
      <c r="U81" s="5" t="s">
        <v>562</v>
      </c>
      <c r="V81" s="5">
        <v>0.85</v>
      </c>
      <c r="W81" s="30">
        <v>1.67</v>
      </c>
      <c r="X81" s="5"/>
      <c r="Y81" s="6" t="s">
        <v>599</v>
      </c>
      <c r="AC81" s="5"/>
      <c r="AD81" s="5"/>
      <c r="AE81" s="10"/>
      <c r="AF81" s="8"/>
      <c r="AH81" s="5"/>
      <c r="AI81" s="5"/>
    </row>
    <row r="82" spans="1:35" s="6" customFormat="1">
      <c r="A82" s="5" t="s">
        <v>132</v>
      </c>
      <c r="B82" s="5" t="s">
        <v>240</v>
      </c>
      <c r="C82" s="5" t="s">
        <v>220</v>
      </c>
      <c r="D82" s="5">
        <v>49.9833</v>
      </c>
      <c r="E82" s="5">
        <v>-121.2167</v>
      </c>
      <c r="F82" s="5">
        <v>1950</v>
      </c>
      <c r="G82" s="5" t="s">
        <v>169</v>
      </c>
      <c r="H82" s="5"/>
      <c r="I82" s="5" t="s">
        <v>15</v>
      </c>
      <c r="J82" s="5">
        <v>7</v>
      </c>
      <c r="K82" s="5" t="s">
        <v>234</v>
      </c>
      <c r="L82" s="5" t="s">
        <v>195</v>
      </c>
      <c r="M82" s="5" t="s">
        <v>196</v>
      </c>
      <c r="N82" s="5" t="s">
        <v>197</v>
      </c>
      <c r="O82" s="5" t="s">
        <v>198</v>
      </c>
      <c r="P82" s="5" t="s">
        <v>199</v>
      </c>
      <c r="Q82" s="5" t="s">
        <v>200</v>
      </c>
      <c r="R82" s="5" t="s">
        <v>206</v>
      </c>
      <c r="S82" s="9" t="s">
        <v>241</v>
      </c>
      <c r="T82" s="5" t="s">
        <v>562</v>
      </c>
      <c r="U82" s="5" t="s">
        <v>562</v>
      </c>
      <c r="V82" s="29">
        <v>0.69589999999999996</v>
      </c>
      <c r="W82" s="29">
        <v>1.9779</v>
      </c>
      <c r="X82" s="5"/>
      <c r="Y82" s="6" t="s">
        <v>596</v>
      </c>
      <c r="AC82" s="5"/>
      <c r="AD82" s="5"/>
      <c r="AE82" s="10"/>
      <c r="AF82" s="8"/>
      <c r="AH82" s="5"/>
      <c r="AI82" s="5"/>
    </row>
    <row r="83" spans="1:35" s="6" customFormat="1">
      <c r="A83" s="5" t="s">
        <v>133</v>
      </c>
      <c r="B83" s="5" t="s">
        <v>242</v>
      </c>
      <c r="C83" s="5" t="s">
        <v>220</v>
      </c>
      <c r="D83" s="5">
        <v>49.813299999999998</v>
      </c>
      <c r="E83" s="5">
        <v>-117.8772</v>
      </c>
      <c r="F83" s="5">
        <v>1814</v>
      </c>
      <c r="G83" s="5" t="s">
        <v>164</v>
      </c>
      <c r="H83" s="5"/>
      <c r="I83" s="5" t="s">
        <v>190</v>
      </c>
      <c r="J83" s="5">
        <v>7</v>
      </c>
      <c r="K83" s="5" t="s">
        <v>221</v>
      </c>
      <c r="L83" s="5" t="s">
        <v>195</v>
      </c>
      <c r="M83" s="5" t="s">
        <v>196</v>
      </c>
      <c r="N83" s="5" t="s">
        <v>197</v>
      </c>
      <c r="O83" s="5" t="s">
        <v>198</v>
      </c>
      <c r="P83" s="5" t="s">
        <v>199</v>
      </c>
      <c r="Q83" s="5" t="s">
        <v>200</v>
      </c>
      <c r="R83" s="5" t="s">
        <v>206</v>
      </c>
      <c r="S83" s="9" t="s">
        <v>243</v>
      </c>
      <c r="T83" s="5" t="s">
        <v>562</v>
      </c>
      <c r="U83" s="5" t="s">
        <v>562</v>
      </c>
      <c r="V83" s="5" t="s">
        <v>562</v>
      </c>
      <c r="W83" s="5" t="s">
        <v>562</v>
      </c>
      <c r="X83" s="5"/>
      <c r="Y83" s="6" t="s">
        <v>594</v>
      </c>
      <c r="AC83" s="5"/>
      <c r="AD83" s="5"/>
      <c r="AE83" s="10"/>
      <c r="AF83" s="8"/>
      <c r="AH83" s="5"/>
      <c r="AI83" s="5"/>
    </row>
    <row r="84" spans="1:35" s="6" customFormat="1">
      <c r="A84" s="5" t="s">
        <v>134</v>
      </c>
      <c r="B84" s="5" t="s">
        <v>244</v>
      </c>
      <c r="C84" s="5" t="s">
        <v>220</v>
      </c>
      <c r="D84" s="5">
        <v>49.6</v>
      </c>
      <c r="E84" s="5">
        <v>-121.467</v>
      </c>
      <c r="F84" s="5">
        <v>1180</v>
      </c>
      <c r="G84" s="5" t="s">
        <v>167</v>
      </c>
      <c r="H84" s="5"/>
      <c r="I84" s="5" t="s">
        <v>15</v>
      </c>
      <c r="J84" s="5">
        <v>7</v>
      </c>
      <c r="K84" s="5" t="s">
        <v>234</v>
      </c>
      <c r="L84" s="5" t="s">
        <v>195</v>
      </c>
      <c r="M84" s="5" t="s">
        <v>196</v>
      </c>
      <c r="N84" s="5" t="s">
        <v>197</v>
      </c>
      <c r="O84" s="5" t="s">
        <v>198</v>
      </c>
      <c r="P84" s="5" t="s">
        <v>199</v>
      </c>
      <c r="Q84" s="5" t="s">
        <v>200</v>
      </c>
      <c r="R84" s="5" t="s">
        <v>206</v>
      </c>
      <c r="S84" s="9" t="s">
        <v>245</v>
      </c>
      <c r="T84" s="5" t="s">
        <v>562</v>
      </c>
      <c r="U84" s="5" t="s">
        <v>562</v>
      </c>
      <c r="V84" s="29">
        <v>0.69589999999999996</v>
      </c>
      <c r="W84" s="29">
        <v>1.9779</v>
      </c>
      <c r="X84" s="5"/>
      <c r="Y84" s="6" t="s">
        <v>596</v>
      </c>
      <c r="AC84" s="5"/>
      <c r="AD84" s="5"/>
      <c r="AE84" s="10"/>
      <c r="AF84" s="8"/>
      <c r="AH84" s="5"/>
      <c r="AI84" s="5"/>
    </row>
    <row r="85" spans="1:35" s="6" customFormat="1">
      <c r="A85" s="5" t="s">
        <v>135</v>
      </c>
      <c r="B85" s="5" t="s">
        <v>246</v>
      </c>
      <c r="C85" s="5" t="s">
        <v>220</v>
      </c>
      <c r="D85" s="5">
        <v>49.07</v>
      </c>
      <c r="E85" s="5">
        <v>-120.02</v>
      </c>
      <c r="F85" s="5">
        <v>2120</v>
      </c>
      <c r="G85" s="5" t="s">
        <v>170</v>
      </c>
      <c r="H85" s="5"/>
      <c r="I85" s="5" t="s">
        <v>15</v>
      </c>
      <c r="J85" s="5">
        <v>7</v>
      </c>
      <c r="K85" s="5" t="s">
        <v>234</v>
      </c>
      <c r="L85" s="5" t="s">
        <v>195</v>
      </c>
      <c r="M85" s="5" t="s">
        <v>196</v>
      </c>
      <c r="N85" s="5" t="s">
        <v>197</v>
      </c>
      <c r="O85" s="5" t="s">
        <v>198</v>
      </c>
      <c r="P85" s="5" t="s">
        <v>199</v>
      </c>
      <c r="Q85" s="5" t="s">
        <v>200</v>
      </c>
      <c r="R85" s="5" t="s">
        <v>206</v>
      </c>
      <c r="S85" s="9" t="s">
        <v>247</v>
      </c>
      <c r="T85" s="5" t="s">
        <v>562</v>
      </c>
      <c r="U85" s="5" t="s">
        <v>562</v>
      </c>
      <c r="V85" s="29">
        <v>0.69589999999999996</v>
      </c>
      <c r="W85" s="29">
        <v>1.9779</v>
      </c>
      <c r="X85" s="5"/>
      <c r="Y85" s="6" t="s">
        <v>596</v>
      </c>
      <c r="AC85" s="5"/>
      <c r="AD85" s="5"/>
      <c r="AE85" s="10"/>
      <c r="AF85" s="8"/>
      <c r="AH85" s="5"/>
      <c r="AI85" s="5"/>
    </row>
    <row r="86" spans="1:35" s="6" customFormat="1">
      <c r="A86" s="5" t="s">
        <v>136</v>
      </c>
      <c r="B86" s="5" t="s">
        <v>248</v>
      </c>
      <c r="C86" s="5" t="s">
        <v>220</v>
      </c>
      <c r="D86" s="5">
        <v>49.05</v>
      </c>
      <c r="E86" s="5">
        <v>-120.1833</v>
      </c>
      <c r="F86" s="5">
        <v>2050</v>
      </c>
      <c r="G86" s="5" t="s">
        <v>170</v>
      </c>
      <c r="H86" s="5"/>
      <c r="I86" s="5" t="s">
        <v>15</v>
      </c>
      <c r="J86" s="5">
        <v>7</v>
      </c>
      <c r="K86" s="5" t="s">
        <v>234</v>
      </c>
      <c r="L86" s="5" t="s">
        <v>195</v>
      </c>
      <c r="M86" s="5" t="s">
        <v>196</v>
      </c>
      <c r="N86" s="5" t="s">
        <v>197</v>
      </c>
      <c r="O86" s="5" t="s">
        <v>198</v>
      </c>
      <c r="P86" s="5" t="s">
        <v>199</v>
      </c>
      <c r="Q86" s="5" t="s">
        <v>200</v>
      </c>
      <c r="R86" s="5" t="s">
        <v>206</v>
      </c>
      <c r="S86" s="9" t="s">
        <v>249</v>
      </c>
      <c r="T86" s="5" t="s">
        <v>562</v>
      </c>
      <c r="U86" s="5" t="s">
        <v>562</v>
      </c>
      <c r="V86" s="29">
        <v>0.69589999999999996</v>
      </c>
      <c r="W86" s="29">
        <v>1.9779</v>
      </c>
      <c r="X86" s="5"/>
      <c r="Y86" s="6" t="s">
        <v>596</v>
      </c>
      <c r="AC86" s="5"/>
      <c r="AD86" s="5"/>
      <c r="AE86" s="10"/>
      <c r="AF86" s="8"/>
      <c r="AH86" s="5"/>
      <c r="AI86" s="5"/>
    </row>
    <row r="87" spans="1:35" s="6" customFormat="1">
      <c r="A87" s="5" t="s">
        <v>137</v>
      </c>
      <c r="B87" s="5" t="s">
        <v>250</v>
      </c>
      <c r="C87" s="5" t="s">
        <v>251</v>
      </c>
      <c r="D87" s="5">
        <v>48.9131</v>
      </c>
      <c r="E87" s="5">
        <v>22.163599999999999</v>
      </c>
      <c r="F87" s="5">
        <v>820</v>
      </c>
      <c r="G87" s="5" t="s">
        <v>171</v>
      </c>
      <c r="H87" s="5"/>
      <c r="I87" s="5" t="s">
        <v>15</v>
      </c>
      <c r="J87" s="5">
        <v>7</v>
      </c>
      <c r="K87" s="5" t="s">
        <v>252</v>
      </c>
      <c r="L87" s="5" t="s">
        <v>195</v>
      </c>
      <c r="M87" s="5" t="s">
        <v>196</v>
      </c>
      <c r="N87" s="5" t="s">
        <v>197</v>
      </c>
      <c r="O87" s="5" t="s">
        <v>198</v>
      </c>
      <c r="P87" s="5" t="s">
        <v>199</v>
      </c>
      <c r="Q87" s="5" t="s">
        <v>200</v>
      </c>
      <c r="R87" s="5" t="s">
        <v>206</v>
      </c>
      <c r="S87" s="9" t="s">
        <v>253</v>
      </c>
      <c r="T87" s="5">
        <v>1.411054872406164</v>
      </c>
      <c r="U87" s="5">
        <v>1.4102058823529413</v>
      </c>
      <c r="V87" s="5">
        <v>0.87</v>
      </c>
      <c r="W87" s="5">
        <v>1.4</v>
      </c>
      <c r="X87" s="5"/>
      <c r="Y87" s="6" t="s">
        <v>599</v>
      </c>
      <c r="AC87" s="5"/>
      <c r="AD87" s="5"/>
      <c r="AE87" s="10"/>
      <c r="AF87" s="8"/>
      <c r="AH87" s="5"/>
      <c r="AI87" s="5"/>
    </row>
    <row r="88" spans="1:35" s="6" customFormat="1">
      <c r="A88" s="5" t="s">
        <v>138</v>
      </c>
      <c r="B88" s="5" t="s">
        <v>254</v>
      </c>
      <c r="C88" s="5" t="s">
        <v>220</v>
      </c>
      <c r="D88" s="5">
        <v>48.783299999999997</v>
      </c>
      <c r="E88" s="5">
        <v>-123.44450000000001</v>
      </c>
      <c r="F88" s="5">
        <v>70</v>
      </c>
      <c r="G88" s="5" t="s">
        <v>172</v>
      </c>
      <c r="H88" s="5"/>
      <c r="I88" s="5" t="s">
        <v>15</v>
      </c>
      <c r="J88" s="5">
        <v>7</v>
      </c>
      <c r="K88" s="5" t="s">
        <v>255</v>
      </c>
      <c r="L88" s="5" t="s">
        <v>195</v>
      </c>
      <c r="M88" s="5" t="s">
        <v>196</v>
      </c>
      <c r="N88" s="5" t="s">
        <v>197</v>
      </c>
      <c r="O88" s="5" t="s">
        <v>198</v>
      </c>
      <c r="P88" s="5" t="s">
        <v>199</v>
      </c>
      <c r="Q88" s="5" t="s">
        <v>200</v>
      </c>
      <c r="R88" s="5" t="s">
        <v>206</v>
      </c>
      <c r="S88" s="9" t="s">
        <v>256</v>
      </c>
      <c r="T88" s="5" t="s">
        <v>562</v>
      </c>
      <c r="U88" s="5" t="s">
        <v>562</v>
      </c>
      <c r="V88" s="5">
        <v>0.73</v>
      </c>
      <c r="W88" s="5">
        <v>1.87</v>
      </c>
      <c r="X88" s="5"/>
      <c r="Y88" s="6" t="s">
        <v>599</v>
      </c>
      <c r="Z88" s="18" t="s">
        <v>580</v>
      </c>
      <c r="AC88" s="5"/>
      <c r="AD88" s="5"/>
      <c r="AE88" s="10"/>
      <c r="AF88" s="8"/>
      <c r="AH88" s="5"/>
      <c r="AI88" s="5"/>
    </row>
    <row r="89" spans="1:35" s="6" customFormat="1">
      <c r="A89" s="5" t="s">
        <v>138</v>
      </c>
      <c r="B89" s="5" t="s">
        <v>254</v>
      </c>
      <c r="C89" s="5" t="s">
        <v>220</v>
      </c>
      <c r="D89" s="5">
        <v>48.783299999999997</v>
      </c>
      <c r="E89" s="5">
        <v>-123.44450000000001</v>
      </c>
      <c r="F89" s="5">
        <v>70</v>
      </c>
      <c r="G89" s="5" t="s">
        <v>172</v>
      </c>
      <c r="H89" s="5"/>
      <c r="I89" s="5" t="s">
        <v>15</v>
      </c>
      <c r="J89" s="5">
        <v>7</v>
      </c>
      <c r="K89" s="5" t="s">
        <v>255</v>
      </c>
      <c r="L89" s="5" t="s">
        <v>195</v>
      </c>
      <c r="M89" s="5" t="s">
        <v>196</v>
      </c>
      <c r="N89" s="5" t="s">
        <v>197</v>
      </c>
      <c r="O89" s="5" t="s">
        <v>198</v>
      </c>
      <c r="P89" s="5" t="s">
        <v>199</v>
      </c>
      <c r="Q89" s="5" t="s">
        <v>200</v>
      </c>
      <c r="R89" s="5" t="s">
        <v>206</v>
      </c>
      <c r="S89" s="9" t="s">
        <v>256</v>
      </c>
      <c r="T89" s="5" t="s">
        <v>562</v>
      </c>
      <c r="U89" s="5" t="s">
        <v>562</v>
      </c>
      <c r="V89" s="6">
        <v>0.84</v>
      </c>
      <c r="W89" s="5">
        <v>1.48</v>
      </c>
      <c r="X89" s="5"/>
      <c r="Y89" s="6" t="s">
        <v>599</v>
      </c>
      <c r="Z89" s="18" t="s">
        <v>580</v>
      </c>
      <c r="AC89" s="5"/>
      <c r="AD89" s="5"/>
      <c r="AE89" s="10"/>
      <c r="AF89" s="8"/>
      <c r="AH89" s="5"/>
      <c r="AI89" s="5"/>
    </row>
    <row r="90" spans="1:35" s="6" customFormat="1">
      <c r="A90" s="5" t="s">
        <v>139</v>
      </c>
      <c r="B90" s="5" t="s">
        <v>257</v>
      </c>
      <c r="C90" s="5" t="s">
        <v>258</v>
      </c>
      <c r="D90" s="5">
        <v>47.716700000000003</v>
      </c>
      <c r="E90" s="5">
        <v>-70.666700000000006</v>
      </c>
      <c r="F90" s="5">
        <v>830</v>
      </c>
      <c r="G90" s="5" t="s">
        <v>173</v>
      </c>
      <c r="H90" s="5"/>
      <c r="I90" s="5" t="s">
        <v>15</v>
      </c>
      <c r="J90" s="5">
        <v>8</v>
      </c>
      <c r="K90" s="5" t="s">
        <v>259</v>
      </c>
      <c r="L90" s="5" t="s">
        <v>195</v>
      </c>
      <c r="M90" s="5" t="s">
        <v>196</v>
      </c>
      <c r="N90" s="5" t="s">
        <v>197</v>
      </c>
      <c r="O90" s="5" t="s">
        <v>198</v>
      </c>
      <c r="P90" s="5" t="s">
        <v>199</v>
      </c>
      <c r="Q90" s="5" t="s">
        <v>200</v>
      </c>
      <c r="R90" s="5" t="s">
        <v>206</v>
      </c>
      <c r="S90" s="9" t="s">
        <v>260</v>
      </c>
      <c r="T90" s="5" t="s">
        <v>562</v>
      </c>
      <c r="U90" s="5" t="s">
        <v>562</v>
      </c>
      <c r="V90" s="31">
        <v>0.85</v>
      </c>
      <c r="W90" s="5">
        <v>1.1000000000000001</v>
      </c>
      <c r="X90" s="5"/>
      <c r="Y90" s="6" t="s">
        <v>596</v>
      </c>
      <c r="AC90" s="5"/>
      <c r="AD90" s="5"/>
      <c r="AE90" s="10"/>
      <c r="AF90" s="8"/>
      <c r="AH90" s="5"/>
      <c r="AI90" s="5"/>
    </row>
    <row r="91" spans="1:35" s="6" customFormat="1">
      <c r="A91" s="5" t="s">
        <v>140</v>
      </c>
      <c r="B91" s="5" t="s">
        <v>261</v>
      </c>
      <c r="C91" s="5" t="s">
        <v>262</v>
      </c>
      <c r="D91" s="5">
        <v>47.573900000000002</v>
      </c>
      <c r="E91" s="5">
        <v>24.545000000000002</v>
      </c>
      <c r="F91" s="5">
        <v>1360</v>
      </c>
      <c r="G91" s="5" t="s">
        <v>174</v>
      </c>
      <c r="H91" s="5"/>
      <c r="I91" s="5" t="s">
        <v>15</v>
      </c>
      <c r="J91" s="5">
        <v>7</v>
      </c>
      <c r="K91" s="5" t="s">
        <v>252</v>
      </c>
      <c r="L91" s="5" t="s">
        <v>195</v>
      </c>
      <c r="M91" s="5" t="s">
        <v>196</v>
      </c>
      <c r="N91" s="5" t="s">
        <v>197</v>
      </c>
      <c r="O91" s="5" t="s">
        <v>198</v>
      </c>
      <c r="P91" s="5" t="s">
        <v>199</v>
      </c>
      <c r="Q91" s="5" t="s">
        <v>200</v>
      </c>
      <c r="R91" s="5" t="s">
        <v>206</v>
      </c>
      <c r="S91" s="9" t="s">
        <v>263</v>
      </c>
      <c r="T91" s="5">
        <v>1.4299830508474571</v>
      </c>
      <c r="U91" s="5">
        <v>1.4303518412721075</v>
      </c>
      <c r="V91" s="5">
        <v>0.87</v>
      </c>
      <c r="W91" s="5">
        <v>1.4</v>
      </c>
      <c r="X91" s="5"/>
      <c r="Y91" s="6" t="s">
        <v>599</v>
      </c>
      <c r="AC91" s="5"/>
      <c r="AD91" s="5"/>
      <c r="AE91" s="10"/>
      <c r="AF91" s="8"/>
      <c r="AH91" s="5"/>
      <c r="AI91" s="5"/>
    </row>
    <row r="92" spans="1:35" s="6" customFormat="1">
      <c r="A92" s="5" t="s">
        <v>141</v>
      </c>
      <c r="B92" s="5" t="s">
        <v>264</v>
      </c>
      <c r="C92" s="5" t="s">
        <v>265</v>
      </c>
      <c r="D92" s="5">
        <v>47.18</v>
      </c>
      <c r="E92" s="5">
        <v>8.58</v>
      </c>
      <c r="F92" s="5">
        <v>770</v>
      </c>
      <c r="G92" s="5" t="s">
        <v>175</v>
      </c>
      <c r="H92" s="5"/>
      <c r="I92" s="5" t="s">
        <v>15</v>
      </c>
      <c r="J92" s="5">
        <v>7</v>
      </c>
      <c r="K92" s="5" t="s">
        <v>266</v>
      </c>
      <c r="L92" s="5" t="s">
        <v>195</v>
      </c>
      <c r="M92" s="5" t="s">
        <v>196</v>
      </c>
      <c r="N92" s="5" t="s">
        <v>197</v>
      </c>
      <c r="O92" s="5" t="s">
        <v>198</v>
      </c>
      <c r="P92" s="5" t="s">
        <v>199</v>
      </c>
      <c r="Q92" s="5" t="s">
        <v>200</v>
      </c>
      <c r="R92" s="5" t="s">
        <v>206</v>
      </c>
      <c r="S92" s="9" t="s">
        <v>267</v>
      </c>
      <c r="T92" s="5" t="s">
        <v>562</v>
      </c>
      <c r="U92" s="6" t="s">
        <v>562</v>
      </c>
      <c r="V92" s="5">
        <v>0.87</v>
      </c>
      <c r="W92" s="32">
        <v>1.46</v>
      </c>
      <c r="X92" s="5"/>
      <c r="Y92" s="6" t="s">
        <v>569</v>
      </c>
      <c r="AC92" s="5"/>
      <c r="AD92" s="5"/>
      <c r="AE92" s="10"/>
      <c r="AF92" s="8"/>
      <c r="AH92" s="5"/>
      <c r="AI92" s="5"/>
    </row>
    <row r="93" spans="1:35" s="6" customFormat="1">
      <c r="A93" s="5" t="s">
        <v>142</v>
      </c>
      <c r="B93" s="5" t="s">
        <v>268</v>
      </c>
      <c r="C93" s="5" t="s">
        <v>269</v>
      </c>
      <c r="D93" s="5">
        <v>46.97</v>
      </c>
      <c r="E93" s="5">
        <v>10.95</v>
      </c>
      <c r="F93" s="5">
        <v>2796</v>
      </c>
      <c r="G93" s="5" t="s">
        <v>176</v>
      </c>
      <c r="H93" s="5"/>
      <c r="I93" s="5" t="s">
        <v>191</v>
      </c>
      <c r="J93" s="5">
        <v>7</v>
      </c>
      <c r="K93" s="5" t="s">
        <v>270</v>
      </c>
      <c r="L93" s="5" t="s">
        <v>195</v>
      </c>
      <c r="M93" s="5" t="s">
        <v>196</v>
      </c>
      <c r="N93" s="5" t="s">
        <v>197</v>
      </c>
      <c r="O93" s="5" t="s">
        <v>198</v>
      </c>
      <c r="P93" s="5" t="s">
        <v>199</v>
      </c>
      <c r="Q93" s="5" t="s">
        <v>200</v>
      </c>
      <c r="R93" s="5" t="s">
        <v>206</v>
      </c>
      <c r="S93" s="9" t="s">
        <v>271</v>
      </c>
      <c r="T93" s="5">
        <v>1.6838679245283017</v>
      </c>
      <c r="U93">
        <v>1.6839178065586458</v>
      </c>
      <c r="V93" s="5">
        <v>0.83</v>
      </c>
      <c r="W93" s="5">
        <v>1.56</v>
      </c>
      <c r="X93" s="5"/>
      <c r="Y93" s="6" t="s">
        <v>602</v>
      </c>
      <c r="Z93" s="18" t="s">
        <v>601</v>
      </c>
      <c r="AC93" s="5"/>
      <c r="AD93" s="5"/>
      <c r="AE93" s="10"/>
      <c r="AF93" s="8"/>
      <c r="AH93" s="5"/>
      <c r="AI93" s="5"/>
    </row>
    <row r="94" spans="1:35" s="6" customFormat="1">
      <c r="A94" s="5" t="s">
        <v>143</v>
      </c>
      <c r="B94" s="5" t="s">
        <v>272</v>
      </c>
      <c r="C94" s="5" t="s">
        <v>265</v>
      </c>
      <c r="D94" s="5">
        <v>46.717599999999997</v>
      </c>
      <c r="E94" s="5">
        <v>8.0677000000000003</v>
      </c>
      <c r="F94" s="5">
        <v>1515</v>
      </c>
      <c r="G94" s="5" t="s">
        <v>177</v>
      </c>
      <c r="H94" s="5"/>
      <c r="I94" s="5" t="s">
        <v>15</v>
      </c>
      <c r="J94" s="5">
        <v>7</v>
      </c>
      <c r="K94" s="5" t="s">
        <v>273</v>
      </c>
      <c r="L94" s="5" t="s">
        <v>195</v>
      </c>
      <c r="M94" s="5" t="s">
        <v>196</v>
      </c>
      <c r="N94" s="5" t="s">
        <v>197</v>
      </c>
      <c r="O94" s="5" t="s">
        <v>198</v>
      </c>
      <c r="P94" s="5" t="s">
        <v>199</v>
      </c>
      <c r="Q94" s="5" t="s">
        <v>200</v>
      </c>
      <c r="R94" s="5" t="s">
        <v>206</v>
      </c>
      <c r="S94" s="9" t="s">
        <v>274</v>
      </c>
      <c r="T94">
        <v>1.3825775862068965</v>
      </c>
      <c r="U94" s="5">
        <v>1.3826467138589045</v>
      </c>
      <c r="V94" s="5">
        <v>0.87</v>
      </c>
      <c r="W94" s="5">
        <v>1.4</v>
      </c>
      <c r="X94" s="5"/>
      <c r="Y94" s="6" t="s">
        <v>599</v>
      </c>
      <c r="AC94" s="5"/>
      <c r="AD94" s="5"/>
      <c r="AE94" s="10"/>
      <c r="AF94" s="8"/>
      <c r="AH94" s="5"/>
      <c r="AI94" s="5"/>
    </row>
    <row r="95" spans="1:35" s="6" customFormat="1">
      <c r="A95" s="5" t="s">
        <v>144</v>
      </c>
      <c r="B95" s="5" t="s">
        <v>272</v>
      </c>
      <c r="C95" s="5" t="s">
        <v>265</v>
      </c>
      <c r="D95" s="5">
        <v>46.717599999999997</v>
      </c>
      <c r="E95" s="5">
        <v>8.0677000000000003</v>
      </c>
      <c r="F95" s="5">
        <v>1515</v>
      </c>
      <c r="G95" s="5" t="s">
        <v>178</v>
      </c>
      <c r="I95" s="5" t="s">
        <v>15</v>
      </c>
      <c r="J95" s="5">
        <v>7</v>
      </c>
      <c r="K95" s="5" t="s">
        <v>275</v>
      </c>
      <c r="L95" s="5" t="s">
        <v>195</v>
      </c>
      <c r="M95" s="5" t="s">
        <v>196</v>
      </c>
      <c r="N95" s="5" t="s">
        <v>197</v>
      </c>
      <c r="O95" s="5" t="s">
        <v>198</v>
      </c>
      <c r="P95" s="5" t="s">
        <v>199</v>
      </c>
      <c r="Q95" s="5" t="s">
        <v>200</v>
      </c>
      <c r="R95" s="5" t="s">
        <v>201</v>
      </c>
      <c r="S95" s="9" t="s">
        <v>276</v>
      </c>
      <c r="T95" s="5" t="s">
        <v>562</v>
      </c>
      <c r="U95" s="5" t="s">
        <v>562</v>
      </c>
      <c r="V95" s="5">
        <v>0.81</v>
      </c>
      <c r="W95" s="5">
        <v>1.51</v>
      </c>
      <c r="X95" s="5"/>
      <c r="Y95" s="6" t="s">
        <v>596</v>
      </c>
      <c r="AC95" s="5"/>
      <c r="AD95" s="5"/>
      <c r="AE95" s="10"/>
      <c r="AF95" s="8"/>
      <c r="AH95" s="5"/>
      <c r="AI95" s="5"/>
    </row>
    <row r="96" spans="1:35" s="6" customFormat="1">
      <c r="A96" s="5" t="s">
        <v>145</v>
      </c>
      <c r="B96" s="5" t="s">
        <v>272</v>
      </c>
      <c r="C96" s="5" t="s">
        <v>265</v>
      </c>
      <c r="D96" s="5">
        <v>46.717599999999997</v>
      </c>
      <c r="E96" s="5">
        <v>8.0677000000000003</v>
      </c>
      <c r="F96" s="5">
        <v>1515</v>
      </c>
      <c r="G96" s="5" t="s">
        <v>179</v>
      </c>
      <c r="I96" s="5" t="s">
        <v>15</v>
      </c>
      <c r="J96" s="5">
        <v>7</v>
      </c>
      <c r="K96" s="5" t="s">
        <v>277</v>
      </c>
      <c r="L96" s="5" t="s">
        <v>195</v>
      </c>
      <c r="M96" s="5" t="s">
        <v>196</v>
      </c>
      <c r="N96" s="5" t="s">
        <v>197</v>
      </c>
      <c r="O96" s="5" t="s">
        <v>198</v>
      </c>
      <c r="P96" s="5" t="s">
        <v>199</v>
      </c>
      <c r="Q96" s="5" t="s">
        <v>200</v>
      </c>
      <c r="R96" s="5" t="s">
        <v>201</v>
      </c>
      <c r="S96" s="9" t="s">
        <v>278</v>
      </c>
      <c r="T96" s="5" t="s">
        <v>562</v>
      </c>
      <c r="U96" s="5" t="s">
        <v>562</v>
      </c>
      <c r="V96" s="5">
        <v>0.81</v>
      </c>
      <c r="W96" s="5">
        <v>1.51</v>
      </c>
      <c r="X96" s="5"/>
      <c r="Y96" s="6" t="s">
        <v>596</v>
      </c>
      <c r="AC96" s="5"/>
      <c r="AD96" s="5"/>
      <c r="AE96" s="10"/>
      <c r="AF96" s="8"/>
      <c r="AH96" s="5"/>
      <c r="AI96" s="5"/>
    </row>
    <row r="97" spans="1:35" s="6" customFormat="1">
      <c r="A97" s="5" t="s">
        <v>146</v>
      </c>
      <c r="B97" s="5" t="s">
        <v>279</v>
      </c>
      <c r="C97" s="5" t="s">
        <v>265</v>
      </c>
      <c r="D97" s="5">
        <v>46.496200000000002</v>
      </c>
      <c r="E97" s="5">
        <v>9.8689</v>
      </c>
      <c r="F97" s="5">
        <v>1809</v>
      </c>
      <c r="G97" s="5" t="s">
        <v>177</v>
      </c>
      <c r="H97" s="5"/>
      <c r="I97" s="5" t="s">
        <v>15</v>
      </c>
      <c r="J97" s="5">
        <v>7</v>
      </c>
      <c r="K97" s="5" t="s">
        <v>280</v>
      </c>
      <c r="L97" s="5" t="s">
        <v>195</v>
      </c>
      <c r="M97" s="5" t="s">
        <v>196</v>
      </c>
      <c r="N97" s="5" t="s">
        <v>197</v>
      </c>
      <c r="O97" s="5" t="s">
        <v>198</v>
      </c>
      <c r="P97" s="5" t="s">
        <v>199</v>
      </c>
      <c r="Q97" s="5" t="s">
        <v>200</v>
      </c>
      <c r="R97" s="5" t="s">
        <v>206</v>
      </c>
      <c r="S97" s="9" t="s">
        <v>281</v>
      </c>
      <c r="T97" s="5">
        <v>1.4099787234042553</v>
      </c>
      <c r="U97">
        <f>SQRT(T97)</f>
        <v>1.1874252496070039</v>
      </c>
      <c r="V97" s="5">
        <v>0.87</v>
      </c>
      <c r="W97" s="5">
        <v>1.4</v>
      </c>
      <c r="X97" s="5"/>
      <c r="Y97" s="6" t="s">
        <v>599</v>
      </c>
      <c r="AC97" s="5"/>
      <c r="AD97" s="5"/>
      <c r="AE97" s="10"/>
      <c r="AF97" s="8"/>
      <c r="AH97" s="5"/>
      <c r="AI97" s="5"/>
    </row>
    <row r="98" spans="1:35" s="6" customFormat="1">
      <c r="A98" s="5" t="s">
        <v>147</v>
      </c>
      <c r="B98" s="5" t="s">
        <v>282</v>
      </c>
      <c r="C98" s="5" t="s">
        <v>262</v>
      </c>
      <c r="D98" s="5">
        <v>45.3964</v>
      </c>
      <c r="E98" s="5">
        <v>22.901700000000002</v>
      </c>
      <c r="F98" s="5">
        <v>1740</v>
      </c>
      <c r="G98" s="5" t="s">
        <v>180</v>
      </c>
      <c r="H98" s="5"/>
      <c r="I98" s="5" t="s">
        <v>15</v>
      </c>
      <c r="J98" s="5">
        <v>7</v>
      </c>
      <c r="K98" s="5" t="s">
        <v>283</v>
      </c>
      <c r="L98" s="5" t="s">
        <v>195</v>
      </c>
      <c r="M98" s="5" t="s">
        <v>196</v>
      </c>
      <c r="N98" s="5" t="s">
        <v>197</v>
      </c>
      <c r="O98" s="5" t="s">
        <v>198</v>
      </c>
      <c r="P98" s="5" t="s">
        <v>199</v>
      </c>
      <c r="Q98" s="5" t="s">
        <v>200</v>
      </c>
      <c r="R98" s="5" t="s">
        <v>206</v>
      </c>
      <c r="S98" s="9" t="s">
        <v>284</v>
      </c>
      <c r="T98" s="5">
        <v>1.3928111006557371</v>
      </c>
      <c r="U98" s="5">
        <v>1.3928502210115477</v>
      </c>
      <c r="V98" s="5">
        <v>0.89</v>
      </c>
      <c r="W98" s="5">
        <v>1.39</v>
      </c>
      <c r="X98" s="5"/>
      <c r="Y98" s="6" t="s">
        <v>599</v>
      </c>
      <c r="AC98" s="5"/>
      <c r="AD98" s="5"/>
      <c r="AE98" s="10"/>
      <c r="AF98" s="8"/>
      <c r="AH98" s="5"/>
      <c r="AI98" s="5"/>
    </row>
    <row r="99" spans="1:35" s="6" customFormat="1">
      <c r="A99" s="5" t="s">
        <v>148</v>
      </c>
      <c r="B99" s="5" t="s">
        <v>285</v>
      </c>
      <c r="C99" s="5" t="s">
        <v>286</v>
      </c>
      <c r="D99" s="5">
        <v>44.389400000000002</v>
      </c>
      <c r="E99" s="5">
        <v>10.047499999999999</v>
      </c>
      <c r="F99" s="5">
        <v>1349</v>
      </c>
      <c r="G99" s="5" t="s">
        <v>181</v>
      </c>
      <c r="H99" s="5"/>
      <c r="I99" s="5" t="s">
        <v>15</v>
      </c>
      <c r="J99" s="5">
        <v>7</v>
      </c>
      <c r="K99" s="5" t="s">
        <v>252</v>
      </c>
      <c r="L99" s="5" t="s">
        <v>195</v>
      </c>
      <c r="M99" s="5" t="s">
        <v>196</v>
      </c>
      <c r="N99" s="5" t="s">
        <v>197</v>
      </c>
      <c r="O99" s="5" t="s">
        <v>198</v>
      </c>
      <c r="P99" s="5" t="s">
        <v>199</v>
      </c>
      <c r="Q99" s="5" t="s">
        <v>200</v>
      </c>
      <c r="R99" s="5" t="s">
        <v>206</v>
      </c>
      <c r="S99" s="9" t="s">
        <v>287</v>
      </c>
      <c r="T99" s="5">
        <v>1.5457468354430381</v>
      </c>
      <c r="U99" s="5">
        <v>1.5458969376294633</v>
      </c>
      <c r="V99" s="5">
        <v>0.84</v>
      </c>
      <c r="W99" s="5">
        <v>1.55</v>
      </c>
      <c r="X99" s="5"/>
      <c r="Y99" s="6" t="s">
        <v>599</v>
      </c>
      <c r="AC99" s="5"/>
      <c r="AD99" s="5"/>
      <c r="AE99" s="10"/>
      <c r="AF99" s="8"/>
      <c r="AH99" s="5"/>
      <c r="AI99" s="5"/>
    </row>
    <row r="100" spans="1:35" s="6" customFormat="1">
      <c r="A100" s="5" t="s">
        <v>149</v>
      </c>
      <c r="B100" s="5" t="s">
        <v>288</v>
      </c>
      <c r="C100" s="5" t="s">
        <v>286</v>
      </c>
      <c r="D100" s="5">
        <v>44.36</v>
      </c>
      <c r="E100" s="5">
        <v>10.119999999999999</v>
      </c>
      <c r="F100" s="5">
        <v>1390</v>
      </c>
      <c r="G100" s="5" t="s">
        <v>181</v>
      </c>
      <c r="H100" s="5"/>
      <c r="I100" s="5" t="s">
        <v>15</v>
      </c>
      <c r="J100" s="5">
        <v>7</v>
      </c>
      <c r="K100" s="5" t="s">
        <v>289</v>
      </c>
      <c r="L100" s="5" t="s">
        <v>195</v>
      </c>
      <c r="M100" s="5" t="s">
        <v>196</v>
      </c>
      <c r="N100" s="5" t="s">
        <v>197</v>
      </c>
      <c r="O100" s="5" t="s">
        <v>198</v>
      </c>
      <c r="P100" s="5" t="s">
        <v>199</v>
      </c>
      <c r="Q100" s="5" t="s">
        <v>200</v>
      </c>
      <c r="R100" s="5" t="s">
        <v>206</v>
      </c>
      <c r="S100" s="9" t="s">
        <v>290</v>
      </c>
      <c r="T100" s="5">
        <v>1.5456058876699452</v>
      </c>
      <c r="U100" s="5">
        <v>1.5454400000000001</v>
      </c>
      <c r="V100" s="5">
        <v>0.84</v>
      </c>
      <c r="W100" s="5">
        <v>1.55</v>
      </c>
      <c r="X100" s="5"/>
      <c r="Y100" s="6" t="s">
        <v>599</v>
      </c>
      <c r="AC100" s="5"/>
      <c r="AD100" s="5"/>
      <c r="AE100" s="10"/>
      <c r="AF100" s="8"/>
      <c r="AH100" s="5"/>
      <c r="AI100" s="5"/>
    </row>
    <row r="101" spans="1:35" s="6" customFormat="1">
      <c r="A101" s="5" t="s">
        <v>150</v>
      </c>
      <c r="B101" s="5" t="s">
        <v>291</v>
      </c>
      <c r="C101" s="5" t="s">
        <v>292</v>
      </c>
      <c r="D101" s="5">
        <v>42.544499999999999</v>
      </c>
      <c r="E101" s="5">
        <v>0.32600000000000001</v>
      </c>
      <c r="F101" s="5">
        <v>1914</v>
      </c>
      <c r="G101" s="5" t="s">
        <v>182</v>
      </c>
      <c r="H101" s="5"/>
      <c r="I101" s="5" t="s">
        <v>15</v>
      </c>
      <c r="J101" s="5">
        <v>7</v>
      </c>
      <c r="K101" s="5" t="s">
        <v>293</v>
      </c>
      <c r="L101" s="5" t="s">
        <v>195</v>
      </c>
      <c r="M101" s="5" t="s">
        <v>196</v>
      </c>
      <c r="N101" s="5" t="s">
        <v>197</v>
      </c>
      <c r="O101" s="5" t="s">
        <v>198</v>
      </c>
      <c r="P101" s="5" t="s">
        <v>199</v>
      </c>
      <c r="Q101" s="5" t="s">
        <v>200</v>
      </c>
      <c r="R101" s="5" t="s">
        <v>206</v>
      </c>
      <c r="S101" s="9" t="s">
        <v>294</v>
      </c>
      <c r="T101" s="5">
        <v>1.3904642857142859</v>
      </c>
      <c r="U101" s="5">
        <v>1.3904746363331171</v>
      </c>
      <c r="V101" s="33">
        <v>0.87</v>
      </c>
      <c r="W101" s="34">
        <v>1.42</v>
      </c>
      <c r="X101" s="5"/>
      <c r="Y101" s="6" t="s">
        <v>599</v>
      </c>
      <c r="AC101" s="5"/>
      <c r="AD101" s="5"/>
      <c r="AE101" s="10"/>
      <c r="AF101" s="8"/>
      <c r="AH101" s="5"/>
      <c r="AI101" s="5"/>
    </row>
    <row r="102" spans="1:35" s="6" customFormat="1">
      <c r="A102" s="5" t="s">
        <v>151</v>
      </c>
      <c r="B102" s="5" t="s">
        <v>295</v>
      </c>
      <c r="C102" s="5" t="s">
        <v>296</v>
      </c>
      <c r="D102" s="5">
        <v>39.005000000000003</v>
      </c>
      <c r="E102" s="5">
        <v>-114.32</v>
      </c>
      <c r="F102" s="5">
        <v>3170</v>
      </c>
      <c r="G102" s="5" t="s">
        <v>183</v>
      </c>
      <c r="H102" s="5"/>
      <c r="I102" s="5" t="s">
        <v>15</v>
      </c>
      <c r="J102" s="5">
        <v>7</v>
      </c>
      <c r="K102" s="5" t="s">
        <v>297</v>
      </c>
      <c r="L102" s="5" t="s">
        <v>195</v>
      </c>
      <c r="M102" s="5" t="s">
        <v>196</v>
      </c>
      <c r="N102" s="5" t="s">
        <v>197</v>
      </c>
      <c r="O102" s="5" t="s">
        <v>198</v>
      </c>
      <c r="P102" s="5" t="s">
        <v>199</v>
      </c>
      <c r="Q102" s="5" t="s">
        <v>200</v>
      </c>
      <c r="R102" s="5" t="s">
        <v>206</v>
      </c>
      <c r="S102" s="9" t="s">
        <v>298</v>
      </c>
      <c r="T102" s="5">
        <v>1.2456435643564354</v>
      </c>
      <c r="U102" s="5">
        <v>1.2588659834773657</v>
      </c>
      <c r="V102" s="5">
        <v>0.55000000000000004</v>
      </c>
      <c r="W102" s="5">
        <v>0.9</v>
      </c>
      <c r="X102" s="5"/>
      <c r="Y102" s="6" t="s">
        <v>596</v>
      </c>
      <c r="AC102" s="5"/>
      <c r="AD102" s="5"/>
      <c r="AE102" s="10"/>
      <c r="AF102" s="8"/>
      <c r="AH102" s="5"/>
      <c r="AI102" s="5"/>
    </row>
    <row r="103" spans="1:35" s="6" customFormat="1">
      <c r="A103" s="5" t="s">
        <v>152</v>
      </c>
      <c r="B103" s="5" t="s">
        <v>299</v>
      </c>
      <c r="C103" s="5" t="s">
        <v>300</v>
      </c>
      <c r="D103" s="5">
        <v>38.261299999999999</v>
      </c>
      <c r="E103" s="5">
        <v>-119.5365</v>
      </c>
      <c r="F103" s="5">
        <v>2379</v>
      </c>
      <c r="G103" s="5" t="s">
        <v>184</v>
      </c>
      <c r="H103" s="5"/>
      <c r="I103" s="5" t="s">
        <v>15</v>
      </c>
      <c r="J103" s="5">
        <v>7</v>
      </c>
      <c r="K103" s="5" t="s">
        <v>301</v>
      </c>
      <c r="L103" s="5" t="s">
        <v>195</v>
      </c>
      <c r="M103" s="5" t="s">
        <v>196</v>
      </c>
      <c r="N103" s="5" t="s">
        <v>302</v>
      </c>
      <c r="O103" s="5" t="s">
        <v>198</v>
      </c>
      <c r="P103" s="5" t="s">
        <v>199</v>
      </c>
      <c r="Q103" s="5" t="s">
        <v>200</v>
      </c>
      <c r="R103" s="5" t="s">
        <v>206</v>
      </c>
      <c r="S103" s="9" t="s">
        <v>303</v>
      </c>
      <c r="T103" s="5">
        <v>1.3488947368421054</v>
      </c>
      <c r="U103" s="5">
        <v>1.3488947368421054</v>
      </c>
      <c r="V103" s="5">
        <v>0.72</v>
      </c>
      <c r="W103" s="5">
        <v>1.1000000000000001</v>
      </c>
      <c r="X103" s="5"/>
      <c r="Y103" s="6" t="s">
        <v>603</v>
      </c>
      <c r="AC103" s="5"/>
      <c r="AD103" s="5"/>
      <c r="AE103" s="10"/>
      <c r="AF103" s="8"/>
      <c r="AH103" s="5"/>
      <c r="AI103" s="5"/>
    </row>
    <row r="104" spans="1:35" s="6" customFormat="1">
      <c r="A104" s="5" t="s">
        <v>153</v>
      </c>
      <c r="B104" s="5" t="s">
        <v>304</v>
      </c>
      <c r="C104" s="5" t="s">
        <v>305</v>
      </c>
      <c r="D104" s="5">
        <v>27.36</v>
      </c>
      <c r="E104" s="5">
        <v>100.67</v>
      </c>
      <c r="F104" s="5">
        <v>4118</v>
      </c>
      <c r="G104" s="5" t="s">
        <v>185</v>
      </c>
      <c r="H104" s="5"/>
      <c r="I104" s="5" t="s">
        <v>15</v>
      </c>
      <c r="J104" s="5">
        <v>7</v>
      </c>
      <c r="K104" s="5" t="s">
        <v>306</v>
      </c>
      <c r="L104" s="5" t="s">
        <v>195</v>
      </c>
      <c r="M104" s="5" t="s">
        <v>196</v>
      </c>
      <c r="N104" s="5" t="s">
        <v>197</v>
      </c>
      <c r="O104" s="5" t="s">
        <v>198</v>
      </c>
      <c r="P104" s="5" t="s">
        <v>199</v>
      </c>
      <c r="Q104" s="5" t="s">
        <v>200</v>
      </c>
      <c r="R104" s="5" t="s">
        <v>206</v>
      </c>
      <c r="S104" s="9" t="s">
        <v>307</v>
      </c>
      <c r="T104" s="5" t="s">
        <v>562</v>
      </c>
      <c r="U104" s="5" t="s">
        <v>562</v>
      </c>
      <c r="V104" s="5">
        <v>0.63</v>
      </c>
      <c r="W104" s="24">
        <v>2.31</v>
      </c>
      <c r="X104" s="5"/>
      <c r="Y104" s="6" t="s">
        <v>604</v>
      </c>
      <c r="AC104" s="5"/>
      <c r="AD104" s="5"/>
      <c r="AE104" s="10"/>
      <c r="AF104" s="8"/>
      <c r="AH104" s="5"/>
      <c r="AI104" s="5"/>
    </row>
    <row r="105" spans="1:35" s="6" customFormat="1">
      <c r="A105" s="5" t="s">
        <v>154</v>
      </c>
      <c r="B105" s="5" t="s">
        <v>308</v>
      </c>
      <c r="C105" s="5" t="s">
        <v>305</v>
      </c>
      <c r="D105" s="5">
        <v>26.63</v>
      </c>
      <c r="E105" s="5">
        <v>99.72</v>
      </c>
      <c r="F105" s="5">
        <v>3900</v>
      </c>
      <c r="G105" s="5" t="s">
        <v>186</v>
      </c>
      <c r="H105" s="5"/>
      <c r="I105" s="5" t="s">
        <v>15</v>
      </c>
      <c r="J105" s="5">
        <v>7</v>
      </c>
      <c r="K105" s="5" t="s">
        <v>306</v>
      </c>
      <c r="L105" s="5" t="s">
        <v>195</v>
      </c>
      <c r="M105" s="5" t="s">
        <v>196</v>
      </c>
      <c r="N105" s="5" t="s">
        <v>197</v>
      </c>
      <c r="O105" s="5" t="s">
        <v>198</v>
      </c>
      <c r="P105" s="5" t="s">
        <v>199</v>
      </c>
      <c r="Q105" s="5" t="s">
        <v>200</v>
      </c>
      <c r="R105" s="5" t="s">
        <v>206</v>
      </c>
      <c r="S105" s="9" t="s">
        <v>309</v>
      </c>
      <c r="T105" s="5" t="s">
        <v>562</v>
      </c>
      <c r="U105" s="5" t="s">
        <v>562</v>
      </c>
      <c r="V105" s="5">
        <v>0.63</v>
      </c>
      <c r="W105" s="24">
        <v>2.31</v>
      </c>
      <c r="X105" s="5"/>
      <c r="Y105" s="6" t="s">
        <v>604</v>
      </c>
      <c r="AC105" s="5"/>
      <c r="AD105" s="5"/>
      <c r="AE105" s="10"/>
      <c r="AF105" s="8"/>
      <c r="AH105" s="5"/>
      <c r="AI105" s="5"/>
    </row>
    <row r="106" spans="1:35" s="6" customFormat="1">
      <c r="A106" s="5" t="s">
        <v>155</v>
      </c>
      <c r="B106" s="5" t="s">
        <v>310</v>
      </c>
      <c r="C106" s="5" t="s">
        <v>311</v>
      </c>
      <c r="D106" s="5">
        <v>-36.780299999999997</v>
      </c>
      <c r="E106" s="5">
        <v>174.7662</v>
      </c>
      <c r="F106" s="5">
        <v>5</v>
      </c>
      <c r="G106" s="5" t="s">
        <v>49</v>
      </c>
      <c r="H106" s="5"/>
      <c r="I106" s="5" t="s">
        <v>15</v>
      </c>
      <c r="J106" s="11">
        <v>37591</v>
      </c>
      <c r="K106" s="5" t="s">
        <v>313</v>
      </c>
      <c r="L106" s="5" t="s">
        <v>195</v>
      </c>
      <c r="M106" s="5" t="s">
        <v>196</v>
      </c>
      <c r="N106" s="5" t="s">
        <v>197</v>
      </c>
      <c r="O106" s="5" t="s">
        <v>198</v>
      </c>
      <c r="P106" s="5" t="s">
        <v>199</v>
      </c>
      <c r="Q106" s="5" t="s">
        <v>200</v>
      </c>
      <c r="R106" s="5" t="s">
        <v>206</v>
      </c>
      <c r="S106" s="9" t="s">
        <v>314</v>
      </c>
      <c r="T106" s="5">
        <v>1.4472279411764699</v>
      </c>
      <c r="U106" s="5">
        <v>1.4482874458253427</v>
      </c>
      <c r="V106" s="5">
        <v>0.81</v>
      </c>
      <c r="W106" s="5">
        <v>1.21</v>
      </c>
      <c r="X106" s="5"/>
      <c r="Y106" s="6" t="s">
        <v>588</v>
      </c>
      <c r="AC106" s="5"/>
      <c r="AD106" s="5"/>
      <c r="AE106" s="10"/>
      <c r="AF106" s="8"/>
      <c r="AH106" s="5"/>
      <c r="AI106" s="5"/>
    </row>
    <row r="107" spans="1:35" s="6" customFormat="1">
      <c r="A107" s="5" t="s">
        <v>156</v>
      </c>
      <c r="B107" s="5" t="s">
        <v>315</v>
      </c>
      <c r="C107" s="5" t="s">
        <v>316</v>
      </c>
      <c r="D107" s="5">
        <v>-42.673400000000001</v>
      </c>
      <c r="E107" s="5">
        <v>146.58680000000001</v>
      </c>
      <c r="F107" s="5">
        <v>941</v>
      </c>
      <c r="G107" s="5" t="s">
        <v>187</v>
      </c>
      <c r="H107" s="5"/>
      <c r="I107" s="5" t="s">
        <v>15</v>
      </c>
      <c r="J107" s="5" t="s">
        <v>317</v>
      </c>
      <c r="K107" s="5" t="s">
        <v>318</v>
      </c>
      <c r="L107" s="5" t="s">
        <v>195</v>
      </c>
      <c r="M107" s="5" t="s">
        <v>196</v>
      </c>
      <c r="N107" s="5" t="s">
        <v>197</v>
      </c>
      <c r="O107" s="5" t="s">
        <v>319</v>
      </c>
      <c r="P107" s="5" t="s">
        <v>199</v>
      </c>
      <c r="Q107" s="5" t="s">
        <v>200</v>
      </c>
      <c r="R107" s="5" t="s">
        <v>206</v>
      </c>
      <c r="S107" s="15" t="s">
        <v>320</v>
      </c>
      <c r="T107" s="5">
        <v>1.0414807692307693</v>
      </c>
      <c r="U107" s="5">
        <v>1.041954625839193</v>
      </c>
      <c r="V107" s="5">
        <v>0.72</v>
      </c>
      <c r="W107" s="5">
        <v>0.94</v>
      </c>
      <c r="X107" s="5"/>
      <c r="Y107" s="6" t="s">
        <v>572</v>
      </c>
      <c r="AC107" s="5"/>
      <c r="AD107" s="5"/>
      <c r="AE107" s="10"/>
      <c r="AF107" s="8"/>
      <c r="AH107" s="5"/>
      <c r="AI107" s="5"/>
    </row>
    <row r="108" spans="1:35" s="6" customFormat="1">
      <c r="A108" s="5" t="s">
        <v>157</v>
      </c>
      <c r="B108" s="5" t="s">
        <v>321</v>
      </c>
      <c r="C108" s="5" t="s">
        <v>316</v>
      </c>
      <c r="D108" s="5">
        <v>-42.679900000000004</v>
      </c>
      <c r="E108" s="5">
        <v>146.59139999999999</v>
      </c>
      <c r="F108" s="5">
        <v>1040</v>
      </c>
      <c r="G108" s="5" t="s">
        <v>187</v>
      </c>
      <c r="H108" s="5"/>
      <c r="I108" s="5" t="s">
        <v>15</v>
      </c>
      <c r="J108" s="5" t="s">
        <v>317</v>
      </c>
      <c r="K108" s="5" t="s">
        <v>318</v>
      </c>
      <c r="L108" s="5" t="s">
        <v>195</v>
      </c>
      <c r="M108" s="5" t="s">
        <v>196</v>
      </c>
      <c r="N108" s="5" t="s">
        <v>197</v>
      </c>
      <c r="O108" s="5" t="s">
        <v>319</v>
      </c>
      <c r="P108" s="5" t="s">
        <v>199</v>
      </c>
      <c r="Q108" s="5" t="s">
        <v>200</v>
      </c>
      <c r="R108" s="5" t="s">
        <v>206</v>
      </c>
      <c r="S108" s="9" t="s">
        <v>322</v>
      </c>
      <c r="T108" s="5">
        <v>1.0931111111111114</v>
      </c>
      <c r="U108" s="5">
        <v>1.0955604096128664</v>
      </c>
      <c r="V108" s="5">
        <v>0.72</v>
      </c>
      <c r="W108" s="5">
        <v>0.94</v>
      </c>
      <c r="X108" s="5"/>
      <c r="Y108" s="6" t="s">
        <v>572</v>
      </c>
      <c r="AC108" s="5"/>
      <c r="AD108" s="5"/>
      <c r="AE108" s="10"/>
      <c r="AF108" s="8"/>
      <c r="AH108" s="5"/>
      <c r="AI108" s="5"/>
    </row>
    <row r="109" spans="1:35" s="6" customFormat="1">
      <c r="A109" s="5" t="s">
        <v>158</v>
      </c>
      <c r="B109" s="5" t="s">
        <v>323</v>
      </c>
      <c r="C109" s="5" t="s">
        <v>324</v>
      </c>
      <c r="D109" s="5">
        <v>-51.96</v>
      </c>
      <c r="E109" s="5">
        <v>-70.38</v>
      </c>
      <c r="F109" s="5">
        <v>113</v>
      </c>
      <c r="G109" s="5" t="s">
        <v>188</v>
      </c>
      <c r="H109" s="5"/>
      <c r="I109" s="5" t="s">
        <v>15</v>
      </c>
      <c r="J109" s="11">
        <v>37591</v>
      </c>
      <c r="K109" s="5" t="s">
        <v>325</v>
      </c>
      <c r="L109" s="5" t="s">
        <v>195</v>
      </c>
      <c r="M109" s="5" t="s">
        <v>196</v>
      </c>
      <c r="N109" s="5" t="s">
        <v>197</v>
      </c>
      <c r="O109" s="5" t="s">
        <v>326</v>
      </c>
      <c r="P109" s="5" t="s">
        <v>327</v>
      </c>
      <c r="Q109" s="5" t="s">
        <v>200</v>
      </c>
      <c r="R109" s="5" t="s">
        <v>206</v>
      </c>
      <c r="S109" s="9" t="s">
        <v>328</v>
      </c>
      <c r="T109" s="5" t="s">
        <v>562</v>
      </c>
      <c r="U109" s="5" t="s">
        <v>562</v>
      </c>
      <c r="V109" s="5">
        <v>0.64</v>
      </c>
      <c r="W109" s="5">
        <v>0.83</v>
      </c>
      <c r="X109" s="5"/>
      <c r="Y109" s="6" t="s">
        <v>606</v>
      </c>
      <c r="Z109" s="18" t="s">
        <v>605</v>
      </c>
      <c r="AC109" s="5"/>
      <c r="AD109" s="5"/>
      <c r="AE109" s="10"/>
      <c r="AF109" s="8"/>
      <c r="AH109" s="5"/>
      <c r="AI109" s="5"/>
    </row>
  </sheetData>
  <hyperlinks>
    <hyperlink ref="S5" r:id="rId1" xr:uid="{2B8268AA-A269-F943-BA53-F9D4C4E1953C}"/>
    <hyperlink ref="S6" r:id="rId2" xr:uid="{C374C3C2-82ED-B54E-A160-A90A99978785}"/>
    <hyperlink ref="S7" r:id="rId3" xr:uid="{5A170D6D-0029-4C4B-BD4E-1D543A04D884}"/>
    <hyperlink ref="S8" r:id="rId4" xr:uid="{97E06A90-2F04-174F-9819-9DEE07D72A0C}"/>
    <hyperlink ref="S9" r:id="rId5" xr:uid="{6B0DF764-967D-384A-832E-6B8B2EF1D3B6}"/>
    <hyperlink ref="S10" r:id="rId6" xr:uid="{A33BC1BF-AFAC-454E-B099-680752B7B6BC}"/>
    <hyperlink ref="S11" r:id="rId7" xr:uid="{1DFAF774-4091-2245-9661-F13A35786815}"/>
    <hyperlink ref="S13" r:id="rId8" xr:uid="{8EE092FA-01F5-2241-892A-7D512D38BE36}"/>
    <hyperlink ref="S14" r:id="rId9" xr:uid="{2878EB54-827B-C444-9014-9839C6DC6705}"/>
    <hyperlink ref="S15" r:id="rId10" xr:uid="{4BB9CD80-2C15-894C-93FD-89F4D66F6F6A}"/>
    <hyperlink ref="S16" r:id="rId11" xr:uid="{30C26665-0B7C-0E41-98D5-39B27CD2CB32}"/>
    <hyperlink ref="S17" r:id="rId12" xr:uid="{20028B5A-B83F-4E41-BF63-96D0CA967C42}"/>
    <hyperlink ref="S19" r:id="rId13" xr:uid="{7241C372-7E3C-7A4B-9ADE-5C2750E3E956}"/>
    <hyperlink ref="S20" r:id="rId14" xr:uid="{9757B678-7E3B-E74F-9397-EF29E7FA2773}"/>
    <hyperlink ref="S21" r:id="rId15" xr:uid="{33812BA9-67C1-BE4F-9F43-A6B5A687D832}"/>
    <hyperlink ref="S22" r:id="rId16" xr:uid="{9FADC4CA-45DC-6246-9F69-0F6FF5D29E77}"/>
    <hyperlink ref="S23" r:id="rId17" xr:uid="{DDD139BD-6B2F-9840-8279-CC1F29AE9B85}"/>
    <hyperlink ref="S24" r:id="rId18" xr:uid="{30E51973-65DA-DC4D-B729-4185C55097EF}"/>
    <hyperlink ref="S25" r:id="rId19" xr:uid="{ED295883-1872-FF44-8215-DA4682DEB876}"/>
    <hyperlink ref="S26" r:id="rId20" xr:uid="{15BACF15-6015-B940-B316-E1E42646BD26}"/>
    <hyperlink ref="S28" r:id="rId21" xr:uid="{B9071F56-7172-644F-A668-06D3A748DC4C}"/>
    <hyperlink ref="S29" r:id="rId22" xr:uid="{A7734DEF-31D0-3245-8F31-14E2D02F3848}"/>
    <hyperlink ref="S30" r:id="rId23" xr:uid="{5E39A067-799E-A14A-830B-FA4A0593FA42}"/>
    <hyperlink ref="S31" r:id="rId24" xr:uid="{D6BF378A-CB5C-8148-8448-828E5DF358E3}"/>
    <hyperlink ref="S32" r:id="rId25" xr:uid="{8FEDB529-5B07-F840-8F64-6C74306E3FF4}"/>
    <hyperlink ref="S33" r:id="rId26" xr:uid="{FF48A3A7-C51C-9342-9480-BDEF8109825E}"/>
    <hyperlink ref="S34" r:id="rId27" xr:uid="{F2B99D81-1612-2946-A0FB-02EC2FC57381}"/>
    <hyperlink ref="S35" r:id="rId28" xr:uid="{8E3C0043-5CE0-C34C-B17F-EC29782A40EF}"/>
    <hyperlink ref="S36" r:id="rId29" xr:uid="{A495B3EF-5897-E443-A08E-B0B433FDA7B4}"/>
    <hyperlink ref="S37" r:id="rId30" xr:uid="{B325ADF7-10A9-584D-8347-2B0F51F5F11B}"/>
    <hyperlink ref="S38" r:id="rId31" xr:uid="{A121884F-A924-C040-B6E9-A89AFB74283A}"/>
    <hyperlink ref="S39" r:id="rId32" xr:uid="{8591B6D1-5D28-B742-93BC-7D34FAEFFCF9}"/>
    <hyperlink ref="S40" r:id="rId33" xr:uid="{2779E4E1-D5B4-D74C-8C4C-7FC32A46464C}"/>
    <hyperlink ref="S41" r:id="rId34" xr:uid="{69AC8524-930D-2A4D-8250-5C98414FDA52}"/>
    <hyperlink ref="S42" r:id="rId35" xr:uid="{0938FDAC-5569-5247-BE1F-D950A7A9414E}"/>
    <hyperlink ref="S43" r:id="rId36" xr:uid="{36DD8EAB-BEF5-984F-8CBA-57B13531C547}"/>
    <hyperlink ref="S44" r:id="rId37" xr:uid="{FBDC32A2-46B6-9D41-9CF0-E5455FEBD012}"/>
    <hyperlink ref="S45" r:id="rId38" xr:uid="{E96CCF48-07B7-3A48-9176-B87A95399060}"/>
    <hyperlink ref="S46" r:id="rId39" xr:uid="{388E4372-F63B-1248-BCDA-99D877EA404E}"/>
    <hyperlink ref="S47" r:id="rId40" xr:uid="{0251490A-45A1-0841-A9CA-71452DCFB36D}"/>
    <hyperlink ref="S49" r:id="rId41" xr:uid="{44E40D4D-0E4F-AF44-9FD1-BCDF33867B66}"/>
    <hyperlink ref="S50" r:id="rId42" xr:uid="{0A598ED9-B922-7F4B-B6AE-5E0C02172003}"/>
    <hyperlink ref="S51" r:id="rId43" xr:uid="{09A5A2C5-7A02-D044-9343-077479C2C6D9}"/>
    <hyperlink ref="S52" r:id="rId44" xr:uid="{00E52D68-A0D4-ED4C-A0B8-D466E2AED1BD}"/>
    <hyperlink ref="S53" r:id="rId45" xr:uid="{15FB4117-9594-4141-B2A9-75F8D7F165B7}"/>
    <hyperlink ref="S54" r:id="rId46" xr:uid="{73A98F7A-DA19-C143-A38A-72C6F6FB586A}"/>
    <hyperlink ref="S55" r:id="rId47" xr:uid="{2DCB8768-F3E8-D143-BBBB-701F5346523C}"/>
    <hyperlink ref="S56" r:id="rId48" xr:uid="{17BABCE0-2CBE-0E4B-BFC7-35D7FB0844B7}"/>
    <hyperlink ref="S57" r:id="rId49" xr:uid="{8BD25E3A-12C4-3743-8C16-A55ACBD3E300}"/>
    <hyperlink ref="S58" r:id="rId50" xr:uid="{CBA0AABA-935E-EC47-9020-66EDA3733475}"/>
    <hyperlink ref="S59" r:id="rId51" xr:uid="{119CBCCF-0F1B-8A43-8012-1B1C1122B0B5}"/>
    <hyperlink ref="S60" r:id="rId52" xr:uid="{EE6EE419-1D06-7E4B-8569-6F43E65EA46A}"/>
    <hyperlink ref="S61" r:id="rId53" xr:uid="{74082459-8E8A-1846-BF30-4F2912FE3DA7}"/>
    <hyperlink ref="S62" r:id="rId54" xr:uid="{2A6F60A5-DEA8-E545-8EAF-7D1F22F46124}"/>
    <hyperlink ref="S63" r:id="rId55" xr:uid="{F710DF70-47C9-9549-985F-78C3EF717EA7}"/>
    <hyperlink ref="S64" r:id="rId56" xr:uid="{24A9F348-5C7D-8D43-83F3-69736FD05FC8}"/>
    <hyperlink ref="S65" r:id="rId57" xr:uid="{6E3D1137-3CFA-BC46-B370-85C0935630B8}"/>
    <hyperlink ref="S66" r:id="rId58" xr:uid="{1243E149-00FD-5E47-B0F5-09889FCD2BAB}"/>
    <hyperlink ref="S67" r:id="rId59" xr:uid="{ED806463-B27F-5947-97B5-38E3D6437607}"/>
    <hyperlink ref="S68" r:id="rId60" xr:uid="{4C4DC594-26E4-0A41-9DFA-BF1E1FAEEFCC}"/>
    <hyperlink ref="S69" r:id="rId61" xr:uid="{18D35EF1-CA4B-8E4E-BEF9-8E0DE18677D5}"/>
    <hyperlink ref="S70" r:id="rId62" xr:uid="{CBB4B8D3-22A1-C845-8C32-8A129FDEE8EC}"/>
    <hyperlink ref="S71" r:id="rId63" xr:uid="{8D004D4F-E0E5-BB44-A534-D48A96E2134F}"/>
    <hyperlink ref="S72" r:id="rId64" xr:uid="{77389ABD-A571-284B-9824-62CEE90E7791}"/>
    <hyperlink ref="S73" r:id="rId65" xr:uid="{77F4BA07-3819-E545-B9BA-59A0283D1FA8}"/>
    <hyperlink ref="S74" r:id="rId66" xr:uid="{67EC8DFA-DA2D-B84D-9893-9F8D42975478}"/>
    <hyperlink ref="S75" r:id="rId67" xr:uid="{F341ED32-6976-3242-828A-C5F8244DC562}"/>
    <hyperlink ref="S76" r:id="rId68" xr:uid="{C421F254-E03F-DF4E-BE73-65354F3C2951}"/>
    <hyperlink ref="S77" r:id="rId69" xr:uid="{0A5E3793-96D4-BD4C-9BB7-9BD66C4D3611}"/>
    <hyperlink ref="S78" r:id="rId70" xr:uid="{FEAE7CDF-88F1-2E4F-AD72-883ACFB8BF58}"/>
    <hyperlink ref="S79" r:id="rId71" xr:uid="{4E72E358-0E00-EB4E-ACB4-A038A045D0ED}"/>
    <hyperlink ref="S80" r:id="rId72" xr:uid="{F857399C-7F7D-B642-A06B-874A980CC132}"/>
    <hyperlink ref="S81" r:id="rId73" xr:uid="{D0EBBBEA-E372-E840-B245-809198FA3143}"/>
    <hyperlink ref="S82" r:id="rId74" xr:uid="{D70664A8-29CF-8346-9B30-322ADD5D9D63}"/>
    <hyperlink ref="S83" r:id="rId75" xr:uid="{9D38304F-9294-BA4E-9770-C2185E0E10F3}"/>
    <hyperlink ref="S84" r:id="rId76" xr:uid="{0412D6C2-FA7E-CB42-BEE2-F224673E96E7}"/>
    <hyperlink ref="S85" r:id="rId77" xr:uid="{864EBD3B-9F0C-5F4D-8F6F-6C908183631A}"/>
    <hyperlink ref="S86" r:id="rId78" xr:uid="{77BF8293-6C42-4947-BAAA-9BB7A0197EE0}"/>
    <hyperlink ref="S87" r:id="rId79" xr:uid="{FFBAE5C3-FF8F-3A42-8FEE-EA1C82413956}"/>
    <hyperlink ref="S88" r:id="rId80" xr:uid="{5D7CC9D9-10EB-CC43-9FD7-A66B03689773}"/>
    <hyperlink ref="S90" r:id="rId81" xr:uid="{C91178A3-C206-CB43-9930-C3D2A9E7F327}"/>
    <hyperlink ref="S91" r:id="rId82" xr:uid="{3298CAE4-2A03-7E4D-820D-D5F34D485F16}"/>
    <hyperlink ref="S92" r:id="rId83" xr:uid="{985B0376-911F-964B-BDEE-C714D57C6856}"/>
    <hyperlink ref="S93" r:id="rId84" xr:uid="{57F2773F-E9A1-E24F-ADB4-FC0BE1435D50}"/>
    <hyperlink ref="S94" r:id="rId85" xr:uid="{5414B2D3-9D55-E441-85DD-EF444B2CC40D}"/>
    <hyperlink ref="S95" r:id="rId86" xr:uid="{BEC2E9C3-2CAA-9547-9A59-48689C550B34}"/>
    <hyperlink ref="S96" r:id="rId87" xr:uid="{0DF2C784-CBE2-7348-A921-7436D8D62770}"/>
    <hyperlink ref="S97" r:id="rId88" xr:uid="{A56C9583-163A-474F-BFD0-694CE084A1C1}"/>
    <hyperlink ref="S98" r:id="rId89" xr:uid="{DEB274A6-7C7A-9C48-86F7-65C3FD85B8F9}"/>
    <hyperlink ref="S99" r:id="rId90" xr:uid="{D38D289D-585C-BD45-8BB3-72C3B43C8C27}"/>
    <hyperlink ref="S100" r:id="rId91" xr:uid="{A5DC949E-A754-C44E-B828-75EC32B66098}"/>
    <hyperlink ref="S101" r:id="rId92" xr:uid="{5669F71E-2A14-3C4E-9504-41003B01E6C7}"/>
    <hyperlink ref="S102" r:id="rId93" xr:uid="{EF3BA988-A8A3-0146-BB08-EEEB15B4969C}"/>
    <hyperlink ref="S103" r:id="rId94" xr:uid="{52E542D7-0F55-CD4F-BFA4-4F6A66A3A8CB}"/>
    <hyperlink ref="S104" r:id="rId95" xr:uid="{259A8152-4E14-5444-91C1-80137E53B313}"/>
    <hyperlink ref="S105" r:id="rId96" xr:uid="{0604D9A7-AC60-C14D-9533-B7A00B3D885F}"/>
    <hyperlink ref="S106" r:id="rId97" xr:uid="{E14CDEAA-63EF-444E-AB78-89327B24CBBA}"/>
    <hyperlink ref="S107" r:id="rId98" xr:uid="{3F0D37F4-3E60-1241-BF2A-547E423B350F}"/>
    <hyperlink ref="S108" r:id="rId99" xr:uid="{2908B294-6805-1D43-83D3-DD4A72751BFC}"/>
    <hyperlink ref="S109" r:id="rId100" xr:uid="{A0A55C65-E227-C84E-85D1-963BBA4EF5E4}"/>
    <hyperlink ref="S12" r:id="rId101" xr:uid="{012E90C5-5AFE-5449-89FF-51044100CD6D}"/>
    <hyperlink ref="S48" r:id="rId102" xr:uid="{AAE54377-D952-5248-B91F-274AD6BAEB0B}"/>
    <hyperlink ref="S89" r:id="rId103" xr:uid="{DEADA17B-A2D9-F441-9D5D-304CCD3ECECF}"/>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366B6D-1632-E64B-B906-39077263BA28}">
  <dimension ref="A1:AI177"/>
  <sheetViews>
    <sheetView workbookViewId="0">
      <selection activeCell="B3" sqref="B3"/>
    </sheetView>
  </sheetViews>
  <sheetFormatPr baseColWidth="10" defaultRowHeight="16"/>
  <cols>
    <col min="1" max="1" width="69.33203125" customWidth="1"/>
    <col min="3" max="3" width="33.33203125" bestFit="1" customWidth="1"/>
    <col min="11" max="11" width="135" customWidth="1"/>
    <col min="19" max="19" width="79" bestFit="1" customWidth="1"/>
  </cols>
  <sheetData>
    <row r="1" spans="1:3">
      <c r="A1" s="1" t="s">
        <v>1529</v>
      </c>
    </row>
    <row r="3" spans="1:3">
      <c r="A3" t="s">
        <v>1526</v>
      </c>
      <c r="B3" s="85">
        <f>AVERAGE(B20:B60)</f>
        <v>1.3997048780487806</v>
      </c>
      <c r="C3" t="s">
        <v>1528</v>
      </c>
    </row>
    <row r="4" spans="1:3">
      <c r="A4" t="s">
        <v>1527</v>
      </c>
      <c r="B4">
        <f>MAX(B20:B60)</f>
        <v>2.84</v>
      </c>
      <c r="C4" t="s">
        <v>1528</v>
      </c>
    </row>
    <row r="6" spans="1:3">
      <c r="A6" t="s">
        <v>1530</v>
      </c>
      <c r="B6">
        <f>AVERAGE(B20:B34)</f>
        <v>1.5919999999999999</v>
      </c>
      <c r="C6" t="s">
        <v>1528</v>
      </c>
    </row>
    <row r="7" spans="1:3">
      <c r="A7" t="s">
        <v>1531</v>
      </c>
      <c r="B7">
        <f>MAX(B20:B34)</f>
        <v>2.31</v>
      </c>
      <c r="C7" t="s">
        <v>1528</v>
      </c>
    </row>
    <row r="9" spans="1:3">
      <c r="A9" t="s">
        <v>1532</v>
      </c>
      <c r="B9">
        <f>AVERAGE(T72:T177)</f>
        <v>1.3225308611160169</v>
      </c>
    </row>
    <row r="11" spans="1:3">
      <c r="A11" t="s">
        <v>1533</v>
      </c>
      <c r="B11">
        <f>AVERAGE(W72:W177)</f>
        <v>1.3237475247524768</v>
      </c>
      <c r="C11" t="s">
        <v>1534</v>
      </c>
    </row>
    <row r="17" spans="1:4">
      <c r="A17" t="s">
        <v>1517</v>
      </c>
    </row>
    <row r="19" spans="1:4">
      <c r="A19" s="12" t="s">
        <v>6</v>
      </c>
      <c r="B19" s="12" t="s">
        <v>565</v>
      </c>
      <c r="C19" s="12" t="s">
        <v>1522</v>
      </c>
      <c r="D19" s="14"/>
    </row>
    <row r="20" spans="1:4">
      <c r="A20" s="5">
        <v>0.87</v>
      </c>
      <c r="B20" s="5">
        <v>1.19</v>
      </c>
      <c r="C20" s="5" t="s">
        <v>1525</v>
      </c>
      <c r="D20" s="6" t="s">
        <v>577</v>
      </c>
    </row>
    <row r="21" spans="1:4">
      <c r="A21" s="5">
        <v>0.88</v>
      </c>
      <c r="B21" s="24">
        <v>1.27</v>
      </c>
      <c r="C21" s="5" t="s">
        <v>1525</v>
      </c>
      <c r="D21" s="6" t="s">
        <v>577</v>
      </c>
    </row>
    <row r="22" spans="1:4">
      <c r="A22" s="5">
        <v>0.89</v>
      </c>
      <c r="B22" s="5">
        <v>1.39</v>
      </c>
      <c r="C22" s="5" t="s">
        <v>1525</v>
      </c>
      <c r="D22" s="6" t="s">
        <v>599</v>
      </c>
    </row>
    <row r="23" spans="1:4">
      <c r="A23" s="5">
        <v>0.87</v>
      </c>
      <c r="B23" s="5">
        <v>1.4</v>
      </c>
      <c r="C23" s="5" t="s">
        <v>1525</v>
      </c>
      <c r="D23" s="6" t="s">
        <v>599</v>
      </c>
    </row>
    <row r="24" spans="1:4">
      <c r="A24" s="33">
        <v>0.87</v>
      </c>
      <c r="B24" s="34">
        <v>1.42</v>
      </c>
      <c r="C24" s="5" t="s">
        <v>1525</v>
      </c>
      <c r="D24" s="6" t="s">
        <v>599</v>
      </c>
    </row>
    <row r="25" spans="1:4">
      <c r="A25" s="5">
        <v>0.81</v>
      </c>
      <c r="B25" s="5">
        <v>1.43</v>
      </c>
      <c r="C25" s="5" t="s">
        <v>1525</v>
      </c>
      <c r="D25" s="6" t="s">
        <v>589</v>
      </c>
    </row>
    <row r="26" spans="1:4">
      <c r="A26" s="23">
        <v>0.81799999999999995</v>
      </c>
      <c r="B26" s="6">
        <v>1.46</v>
      </c>
      <c r="C26" s="5" t="s">
        <v>1525</v>
      </c>
      <c r="D26" s="6" t="s">
        <v>622</v>
      </c>
    </row>
    <row r="27" spans="1:4">
      <c r="A27" s="6">
        <v>0.84</v>
      </c>
      <c r="B27" s="5">
        <v>1.48</v>
      </c>
      <c r="C27" s="5" t="s">
        <v>1525</v>
      </c>
      <c r="D27" s="6" t="s">
        <v>599</v>
      </c>
    </row>
    <row r="28" spans="1:4">
      <c r="A28" s="5">
        <v>0.84</v>
      </c>
      <c r="B28" s="5">
        <v>1.55</v>
      </c>
      <c r="C28" s="5" t="s">
        <v>1525</v>
      </c>
      <c r="D28" s="6" t="s">
        <v>599</v>
      </c>
    </row>
    <row r="29" spans="1:4">
      <c r="A29" s="6">
        <v>0.77</v>
      </c>
      <c r="B29" s="32">
        <v>1.58</v>
      </c>
      <c r="C29" s="5" t="s">
        <v>1525</v>
      </c>
      <c r="D29" s="6" t="s">
        <v>614</v>
      </c>
    </row>
    <row r="30" spans="1:4">
      <c r="A30" s="5">
        <v>0.85</v>
      </c>
      <c r="B30" s="30">
        <v>1.67</v>
      </c>
      <c r="C30" s="5" t="s">
        <v>1525</v>
      </c>
      <c r="D30" s="6" t="s">
        <v>599</v>
      </c>
    </row>
    <row r="31" spans="1:4">
      <c r="A31" s="5">
        <v>0.73</v>
      </c>
      <c r="B31" s="5">
        <v>1.87</v>
      </c>
      <c r="C31" s="5" t="s">
        <v>1525</v>
      </c>
      <c r="D31" s="6" t="s">
        <v>599</v>
      </c>
    </row>
    <row r="32" spans="1:4">
      <c r="A32" s="23">
        <v>0.7</v>
      </c>
      <c r="B32" s="5">
        <v>1.93</v>
      </c>
      <c r="C32" s="5" t="s">
        <v>1525</v>
      </c>
      <c r="D32" s="6" t="s">
        <v>599</v>
      </c>
    </row>
    <row r="33" spans="1:4">
      <c r="A33" s="5">
        <v>0.87</v>
      </c>
      <c r="B33" s="5">
        <v>1.93</v>
      </c>
      <c r="C33" s="5" t="s">
        <v>1525</v>
      </c>
      <c r="D33" s="6" t="s">
        <v>577</v>
      </c>
    </row>
    <row r="34" spans="1:4">
      <c r="A34" s="5">
        <v>0.63</v>
      </c>
      <c r="B34" s="24">
        <v>2.31</v>
      </c>
      <c r="C34" s="5" t="s">
        <v>1525</v>
      </c>
      <c r="D34" s="6" t="s">
        <v>604</v>
      </c>
    </row>
    <row r="35" spans="1:4">
      <c r="A35" s="5">
        <v>0.63</v>
      </c>
      <c r="B35" s="5">
        <v>0.56000000000000005</v>
      </c>
      <c r="C35" s="5" t="s">
        <v>1521</v>
      </c>
      <c r="D35" s="6" t="s">
        <v>572</v>
      </c>
    </row>
    <row r="36" spans="1:4">
      <c r="A36" s="28">
        <v>0.78</v>
      </c>
      <c r="B36" s="5">
        <v>0.72</v>
      </c>
      <c r="C36" s="5" t="s">
        <v>1521</v>
      </c>
      <c r="D36" s="6" t="s">
        <v>587</v>
      </c>
    </row>
    <row r="37" spans="1:4">
      <c r="A37" s="5">
        <v>0.64</v>
      </c>
      <c r="B37" s="5">
        <v>0.83</v>
      </c>
      <c r="C37" s="5" t="s">
        <v>1521</v>
      </c>
      <c r="D37" s="6" t="s">
        <v>606</v>
      </c>
    </row>
    <row r="38" spans="1:4">
      <c r="A38" s="5">
        <v>0.88</v>
      </c>
      <c r="B38" s="5">
        <v>0.84</v>
      </c>
      <c r="C38" s="5" t="s">
        <v>1521</v>
      </c>
      <c r="D38" s="6" t="s">
        <v>596</v>
      </c>
    </row>
    <row r="39" spans="1:4">
      <c r="A39" s="5">
        <v>0.92</v>
      </c>
      <c r="B39" s="5">
        <v>0.89</v>
      </c>
      <c r="C39" s="5" t="s">
        <v>1521</v>
      </c>
      <c r="D39" s="6" t="s">
        <v>569</v>
      </c>
    </row>
    <row r="40" spans="1:4">
      <c r="A40" s="5">
        <v>0.55000000000000004</v>
      </c>
      <c r="B40" s="5">
        <v>0.9</v>
      </c>
      <c r="C40" s="5" t="s">
        <v>1521</v>
      </c>
      <c r="D40" s="6" t="s">
        <v>596</v>
      </c>
    </row>
    <row r="41" spans="1:4">
      <c r="A41" s="5">
        <v>0.72</v>
      </c>
      <c r="B41" s="5">
        <v>0.94</v>
      </c>
      <c r="C41" s="5" t="s">
        <v>1521</v>
      </c>
      <c r="D41" s="6" t="s">
        <v>572</v>
      </c>
    </row>
    <row r="42" spans="1:4">
      <c r="A42" s="5">
        <v>0.91</v>
      </c>
      <c r="B42" s="5">
        <v>1.01</v>
      </c>
      <c r="C42" s="5" t="s">
        <v>1521</v>
      </c>
      <c r="D42" s="6" t="s">
        <v>588</v>
      </c>
    </row>
    <row r="43" spans="1:4">
      <c r="A43" s="5">
        <v>0.44</v>
      </c>
      <c r="B43" s="5">
        <v>1.02</v>
      </c>
      <c r="C43" s="5" t="s">
        <v>1521</v>
      </c>
      <c r="D43" s="6" t="s">
        <v>573</v>
      </c>
    </row>
    <row r="44" spans="1:4">
      <c r="A44" s="5">
        <v>0.77</v>
      </c>
      <c r="B44" s="5">
        <v>1.03</v>
      </c>
      <c r="C44" s="5" t="s">
        <v>1521</v>
      </c>
      <c r="D44" s="6" t="s">
        <v>569</v>
      </c>
    </row>
    <row r="45" spans="1:4">
      <c r="A45" s="5">
        <v>0.66</v>
      </c>
      <c r="B45" s="5">
        <v>1.1000000000000001</v>
      </c>
      <c r="C45" s="5" t="s">
        <v>1521</v>
      </c>
      <c r="D45" s="6" t="s">
        <v>625</v>
      </c>
    </row>
    <row r="46" spans="1:4">
      <c r="A46" s="31">
        <v>0.85</v>
      </c>
      <c r="B46" s="5">
        <v>1.1000000000000001</v>
      </c>
      <c r="C46" s="5" t="s">
        <v>1521</v>
      </c>
      <c r="D46" s="6" t="s">
        <v>596</v>
      </c>
    </row>
    <row r="47" spans="1:4">
      <c r="A47" s="5">
        <v>0.72</v>
      </c>
      <c r="B47" s="5">
        <v>1.1000000000000001</v>
      </c>
      <c r="C47" s="5" t="s">
        <v>1521</v>
      </c>
      <c r="D47" s="6" t="s">
        <v>603</v>
      </c>
    </row>
    <row r="48" spans="1:4">
      <c r="A48" s="34">
        <v>0.65</v>
      </c>
      <c r="B48" s="35">
        <v>1.1299999999999999</v>
      </c>
      <c r="C48" s="5" t="s">
        <v>1521</v>
      </c>
      <c r="D48" s="6" t="s">
        <v>596</v>
      </c>
    </row>
    <row r="49" spans="1:4">
      <c r="A49" s="5">
        <v>0.81</v>
      </c>
      <c r="B49" s="5">
        <v>1.21</v>
      </c>
      <c r="C49" s="5" t="s">
        <v>1521</v>
      </c>
      <c r="D49" s="6" t="s">
        <v>588</v>
      </c>
    </row>
    <row r="50" spans="1:4">
      <c r="A50" s="5">
        <v>0.81</v>
      </c>
      <c r="B50" s="5">
        <v>1.3</v>
      </c>
      <c r="C50" s="5" t="s">
        <v>1521</v>
      </c>
      <c r="D50" s="6" t="s">
        <v>596</v>
      </c>
    </row>
    <row r="51" spans="1:4">
      <c r="A51" s="5">
        <v>0.87</v>
      </c>
      <c r="B51" s="5">
        <v>1.35</v>
      </c>
      <c r="C51" s="5" t="s">
        <v>1521</v>
      </c>
      <c r="D51" s="6" t="s">
        <v>585</v>
      </c>
    </row>
    <row r="52" spans="1:4">
      <c r="A52" s="5">
        <v>0.87</v>
      </c>
      <c r="B52" s="32">
        <v>1.46</v>
      </c>
      <c r="C52" s="5" t="s">
        <v>1521</v>
      </c>
      <c r="D52" s="6" t="s">
        <v>569</v>
      </c>
    </row>
    <row r="53" spans="1:4">
      <c r="A53" s="5">
        <v>0.88</v>
      </c>
      <c r="B53" s="5">
        <v>1.5</v>
      </c>
      <c r="C53" s="5" t="s">
        <v>1521</v>
      </c>
      <c r="D53" s="6" t="s">
        <v>624</v>
      </c>
    </row>
    <row r="54" spans="1:4">
      <c r="A54" s="5">
        <v>0.81</v>
      </c>
      <c r="B54" s="5">
        <v>1.51</v>
      </c>
      <c r="C54" s="5" t="s">
        <v>1521</v>
      </c>
      <c r="D54" s="6" t="s">
        <v>596</v>
      </c>
    </row>
    <row r="55" spans="1:4">
      <c r="A55" s="5">
        <v>0.83</v>
      </c>
      <c r="B55" s="5">
        <v>1.56</v>
      </c>
      <c r="C55" s="5" t="s">
        <v>1521</v>
      </c>
      <c r="D55" s="6" t="s">
        <v>602</v>
      </c>
    </row>
    <row r="56" spans="1:4">
      <c r="A56" s="6">
        <v>0.87</v>
      </c>
      <c r="B56" s="6">
        <v>1.6</v>
      </c>
      <c r="C56" s="5" t="s">
        <v>1521</v>
      </c>
      <c r="D56" s="6" t="s">
        <v>602</v>
      </c>
    </row>
    <row r="57" spans="1:4">
      <c r="A57" s="20">
        <v>0.73</v>
      </c>
      <c r="B57" s="20">
        <v>1.87</v>
      </c>
      <c r="C57" s="5" t="s">
        <v>1521</v>
      </c>
      <c r="D57" s="6" t="s">
        <v>587</v>
      </c>
    </row>
    <row r="58" spans="1:4">
      <c r="A58" s="29">
        <v>0.69589999999999996</v>
      </c>
      <c r="B58" s="29">
        <v>1.9779</v>
      </c>
      <c r="C58" s="5" t="s">
        <v>1521</v>
      </c>
      <c r="D58" s="6" t="s">
        <v>596</v>
      </c>
    </row>
    <row r="59" spans="1:4">
      <c r="A59" s="19">
        <v>0.6</v>
      </c>
      <c r="B59" s="19">
        <v>2.16</v>
      </c>
      <c r="C59" s="5" t="s">
        <v>1521</v>
      </c>
      <c r="D59" s="6" t="s">
        <v>569</v>
      </c>
    </row>
    <row r="60" spans="1:4">
      <c r="A60" s="5">
        <v>0.8</v>
      </c>
      <c r="B60" s="5">
        <v>2.84</v>
      </c>
      <c r="C60" s="5" t="s">
        <v>1521</v>
      </c>
      <c r="D60" s="6" t="s">
        <v>590</v>
      </c>
    </row>
    <row r="61" spans="1:4">
      <c r="A61" s="5" t="s">
        <v>562</v>
      </c>
      <c r="B61" s="5">
        <v>0.95</v>
      </c>
      <c r="C61" s="5" t="s">
        <v>1524</v>
      </c>
      <c r="D61" s="6" t="s">
        <v>617</v>
      </c>
    </row>
    <row r="62" spans="1:4">
      <c r="A62" s="5">
        <v>0.76</v>
      </c>
      <c r="B62" s="5">
        <v>1.1200000000000001</v>
      </c>
      <c r="C62" s="5" t="s">
        <v>1524</v>
      </c>
      <c r="D62" s="6" t="s">
        <v>581</v>
      </c>
    </row>
    <row r="63" spans="1:4">
      <c r="A63" s="5">
        <v>0.86</v>
      </c>
      <c r="B63" s="5">
        <v>0.7</v>
      </c>
      <c r="C63" s="5" t="s">
        <v>1523</v>
      </c>
      <c r="D63" s="6" t="s">
        <v>1518</v>
      </c>
    </row>
    <row r="64" spans="1:4">
      <c r="A64" s="5" t="s">
        <v>562</v>
      </c>
      <c r="B64" s="5">
        <v>0.73</v>
      </c>
      <c r="C64" s="5" t="s">
        <v>1523</v>
      </c>
      <c r="D64" s="6" t="s">
        <v>613</v>
      </c>
    </row>
    <row r="69" spans="1:31">
      <c r="A69" t="s">
        <v>1516</v>
      </c>
    </row>
    <row r="70" spans="1:31">
      <c r="C70" s="1" t="s">
        <v>3</v>
      </c>
      <c r="G70" s="1"/>
      <c r="H70" s="1"/>
      <c r="I70" s="25"/>
      <c r="J70" s="25"/>
      <c r="K70" s="25"/>
      <c r="L70" s="25"/>
      <c r="M70" s="25"/>
      <c r="N70" s="25"/>
      <c r="O70" s="25"/>
      <c r="P70" s="25"/>
      <c r="T70" t="s">
        <v>563</v>
      </c>
      <c r="V70" t="s">
        <v>564</v>
      </c>
    </row>
    <row r="71" spans="1:31" s="14" customFormat="1" ht="28" customHeight="1">
      <c r="A71" s="12" t="s">
        <v>329</v>
      </c>
      <c r="B71" s="12" t="s">
        <v>330</v>
      </c>
      <c r="C71" s="12" t="s">
        <v>331</v>
      </c>
      <c r="D71" s="12" t="s">
        <v>332</v>
      </c>
      <c r="E71" s="12" t="s">
        <v>333</v>
      </c>
      <c r="F71" s="12" t="s">
        <v>334</v>
      </c>
      <c r="G71" s="12" t="s">
        <v>335</v>
      </c>
      <c r="H71" s="12"/>
      <c r="I71" s="12" t="s">
        <v>336</v>
      </c>
      <c r="J71" s="12" t="s">
        <v>337</v>
      </c>
      <c r="K71" s="12" t="s">
        <v>338</v>
      </c>
      <c r="L71" s="12" t="s">
        <v>339</v>
      </c>
      <c r="M71" s="12" t="s">
        <v>340</v>
      </c>
      <c r="N71" s="12" t="s">
        <v>341</v>
      </c>
      <c r="O71" s="12" t="s">
        <v>342</v>
      </c>
      <c r="P71" s="12" t="s">
        <v>343</v>
      </c>
      <c r="Q71" s="12" t="s">
        <v>344</v>
      </c>
      <c r="R71" s="12" t="s">
        <v>345</v>
      </c>
      <c r="S71" s="12" t="s">
        <v>346</v>
      </c>
      <c r="T71" s="12" t="s">
        <v>560</v>
      </c>
      <c r="U71" s="12" t="s">
        <v>561</v>
      </c>
      <c r="V71" s="12" t="s">
        <v>6</v>
      </c>
      <c r="W71" s="12" t="s">
        <v>565</v>
      </c>
      <c r="X71" s="12"/>
      <c r="AC71" s="12"/>
      <c r="AD71" s="12"/>
      <c r="AE71" s="12"/>
    </row>
    <row r="72" spans="1:31" s="6" customFormat="1">
      <c r="A72" s="5" t="s">
        <v>61</v>
      </c>
      <c r="B72" s="5" t="s">
        <v>347</v>
      </c>
      <c r="C72" s="5" t="s">
        <v>348</v>
      </c>
      <c r="D72" s="5">
        <v>76.894999999999996</v>
      </c>
      <c r="E72" s="5">
        <v>15.676</v>
      </c>
      <c r="F72" s="5">
        <v>63</v>
      </c>
      <c r="G72" s="5" t="s">
        <v>349</v>
      </c>
      <c r="H72" s="5"/>
      <c r="I72" s="5" t="s">
        <v>15</v>
      </c>
      <c r="J72" s="5">
        <v>7</v>
      </c>
      <c r="K72" s="16" t="s">
        <v>607</v>
      </c>
      <c r="L72" s="5" t="s">
        <v>195</v>
      </c>
      <c r="M72" s="5" t="s">
        <v>196</v>
      </c>
      <c r="N72" s="5" t="s">
        <v>197</v>
      </c>
      <c r="O72" s="5" t="s">
        <v>198</v>
      </c>
      <c r="P72" s="5" t="s">
        <v>199</v>
      </c>
      <c r="Q72" s="5" t="s">
        <v>200</v>
      </c>
      <c r="R72" s="5" t="s">
        <v>206</v>
      </c>
      <c r="S72" s="9" t="s">
        <v>350</v>
      </c>
      <c r="T72" s="5" t="s">
        <v>562</v>
      </c>
      <c r="U72" s="5" t="s">
        <v>562</v>
      </c>
      <c r="V72" s="5">
        <v>0.86</v>
      </c>
      <c r="W72" s="5">
        <v>0.7</v>
      </c>
      <c r="X72" s="5"/>
      <c r="Y72" s="6" t="s">
        <v>608</v>
      </c>
      <c r="AC72" s="5"/>
      <c r="AD72" s="5"/>
      <c r="AE72" s="10"/>
    </row>
    <row r="73" spans="1:31" s="6" customFormat="1">
      <c r="A73" s="5" t="s">
        <v>62</v>
      </c>
      <c r="B73" s="5" t="s">
        <v>351</v>
      </c>
      <c r="C73" s="5" t="s">
        <v>352</v>
      </c>
      <c r="D73" s="5">
        <v>76.759500000000003</v>
      </c>
      <c r="E73" s="5">
        <v>-67.61</v>
      </c>
      <c r="F73" s="5">
        <v>385</v>
      </c>
      <c r="G73" s="5" t="s">
        <v>353</v>
      </c>
      <c r="H73" s="5"/>
      <c r="I73" s="5" t="s">
        <v>15</v>
      </c>
      <c r="J73" s="5">
        <v>7</v>
      </c>
      <c r="K73" s="5" t="s">
        <v>354</v>
      </c>
      <c r="L73" s="5" t="s">
        <v>195</v>
      </c>
      <c r="M73" s="5" t="s">
        <v>196</v>
      </c>
      <c r="N73" s="5" t="s">
        <v>197</v>
      </c>
      <c r="O73" s="5" t="s">
        <v>198</v>
      </c>
      <c r="P73" s="5" t="s">
        <v>199</v>
      </c>
      <c r="Q73" s="5" t="s">
        <v>200</v>
      </c>
      <c r="R73" s="5" t="s">
        <v>206</v>
      </c>
      <c r="S73" s="9" t="s">
        <v>355</v>
      </c>
      <c r="T73" s="5" t="s">
        <v>562</v>
      </c>
      <c r="U73" s="5"/>
      <c r="V73" s="5">
        <v>0.72</v>
      </c>
      <c r="W73" s="5">
        <v>1.9</v>
      </c>
      <c r="X73" s="5"/>
      <c r="Y73" s="6" t="s">
        <v>599</v>
      </c>
      <c r="AC73" s="5"/>
      <c r="AD73" s="5"/>
      <c r="AE73" s="10"/>
    </row>
    <row r="74" spans="1:31" s="6" customFormat="1">
      <c r="A74" s="5" t="s">
        <v>62</v>
      </c>
      <c r="B74" s="5" t="s">
        <v>351</v>
      </c>
      <c r="C74" s="5" t="s">
        <v>352</v>
      </c>
      <c r="D74" s="5">
        <v>76.759500000000003</v>
      </c>
      <c r="E74" s="5">
        <v>-67.61</v>
      </c>
      <c r="F74" s="5">
        <v>385</v>
      </c>
      <c r="G74" s="5" t="s">
        <v>353</v>
      </c>
      <c r="I74" s="5" t="s">
        <v>356</v>
      </c>
      <c r="J74" s="5">
        <v>7</v>
      </c>
      <c r="K74" s="5" t="s">
        <v>357</v>
      </c>
      <c r="L74" s="5" t="s">
        <v>195</v>
      </c>
      <c r="M74" s="5" t="s">
        <v>196</v>
      </c>
      <c r="N74" s="5" t="s">
        <v>197</v>
      </c>
      <c r="O74" s="5" t="s">
        <v>198</v>
      </c>
      <c r="P74" s="5" t="s">
        <v>199</v>
      </c>
      <c r="Q74" s="5" t="s">
        <v>200</v>
      </c>
      <c r="R74" s="5" t="s">
        <v>201</v>
      </c>
      <c r="S74" s="9" t="s">
        <v>355</v>
      </c>
      <c r="T74" s="5" t="s">
        <v>562</v>
      </c>
      <c r="U74" s="5" t="s">
        <v>562</v>
      </c>
      <c r="V74" s="5">
        <v>0.88</v>
      </c>
      <c r="W74" s="5">
        <v>1.5</v>
      </c>
      <c r="X74" s="5"/>
      <c r="Y74" s="6" t="s">
        <v>602</v>
      </c>
      <c r="AC74" s="5"/>
      <c r="AD74" s="5"/>
      <c r="AE74" s="10"/>
    </row>
    <row r="75" spans="1:31" s="6" customFormat="1">
      <c r="A75" s="5" t="s">
        <v>63</v>
      </c>
      <c r="B75" s="5" t="s">
        <v>358</v>
      </c>
      <c r="C75" s="5" t="s">
        <v>352</v>
      </c>
      <c r="D75" s="5">
        <v>76.433000000000007</v>
      </c>
      <c r="E75" s="5">
        <v>-18.766999999999999</v>
      </c>
      <c r="F75" s="5">
        <v>114</v>
      </c>
      <c r="G75" s="5" t="s">
        <v>359</v>
      </c>
      <c r="H75" s="5"/>
      <c r="I75" s="5" t="s">
        <v>360</v>
      </c>
      <c r="J75" s="5">
        <v>7</v>
      </c>
      <c r="K75" s="5" t="s">
        <v>361</v>
      </c>
      <c r="L75" s="5" t="s">
        <v>362</v>
      </c>
      <c r="M75" s="5" t="s">
        <v>363</v>
      </c>
      <c r="N75" s="5" t="s">
        <v>197</v>
      </c>
      <c r="O75" s="5" t="s">
        <v>198</v>
      </c>
      <c r="P75" s="5" t="s">
        <v>199</v>
      </c>
      <c r="Q75" s="5" t="s">
        <v>200</v>
      </c>
      <c r="R75" s="5" t="s">
        <v>206</v>
      </c>
      <c r="S75" s="9" t="s">
        <v>364</v>
      </c>
      <c r="T75" s="5" t="s">
        <v>562</v>
      </c>
      <c r="U75" s="5" t="s">
        <v>562</v>
      </c>
      <c r="V75" s="34">
        <v>0.65</v>
      </c>
      <c r="W75" s="35">
        <v>1.1299999999999999</v>
      </c>
      <c r="X75" s="5"/>
      <c r="Y75" s="6" t="s">
        <v>596</v>
      </c>
      <c r="AC75" s="5"/>
      <c r="AD75" s="5"/>
      <c r="AE75" s="10"/>
    </row>
    <row r="76" spans="1:31" s="6" customFormat="1">
      <c r="A76" s="5" t="s">
        <v>64</v>
      </c>
      <c r="B76" s="5" t="s">
        <v>365</v>
      </c>
      <c r="C76" s="5" t="s">
        <v>204</v>
      </c>
      <c r="D76" s="5">
        <v>73.33</v>
      </c>
      <c r="E76" s="5">
        <v>124.2</v>
      </c>
      <c r="F76" s="5">
        <v>2</v>
      </c>
      <c r="G76" s="5" t="s">
        <v>36</v>
      </c>
      <c r="H76" s="5"/>
      <c r="I76" s="5" t="s">
        <v>15</v>
      </c>
      <c r="J76" s="5">
        <v>7</v>
      </c>
      <c r="K76" s="5" t="s">
        <v>366</v>
      </c>
      <c r="L76" s="5" t="s">
        <v>195</v>
      </c>
      <c r="M76" s="5" t="s">
        <v>196</v>
      </c>
      <c r="N76" s="5" t="s">
        <v>197</v>
      </c>
      <c r="O76" s="5" t="s">
        <v>198</v>
      </c>
      <c r="P76" s="5" t="s">
        <v>199</v>
      </c>
      <c r="Q76" s="5" t="s">
        <v>200</v>
      </c>
      <c r="R76" s="5" t="s">
        <v>206</v>
      </c>
      <c r="S76" s="9" t="s">
        <v>367</v>
      </c>
      <c r="T76" s="5">
        <v>1.4804761904761903</v>
      </c>
      <c r="U76" s="5">
        <v>1.48363405191442</v>
      </c>
      <c r="V76" s="34">
        <v>0.65</v>
      </c>
      <c r="W76" s="35">
        <v>1.1299999999999999</v>
      </c>
      <c r="X76" s="5"/>
      <c r="Y76" s="6" t="s">
        <v>596</v>
      </c>
      <c r="AC76" s="5"/>
      <c r="AD76" s="5"/>
      <c r="AE76" s="10"/>
    </row>
    <row r="77" spans="1:31" s="6" customFormat="1">
      <c r="A77" s="5" t="s">
        <v>65</v>
      </c>
      <c r="B77" s="5" t="s">
        <v>368</v>
      </c>
      <c r="C77" s="5" t="s">
        <v>204</v>
      </c>
      <c r="D77" s="5">
        <v>73</v>
      </c>
      <c r="E77" s="5">
        <v>102</v>
      </c>
      <c r="F77" s="5">
        <v>60</v>
      </c>
      <c r="G77" s="5" t="s">
        <v>369</v>
      </c>
      <c r="H77" s="5"/>
      <c r="I77" s="5" t="s">
        <v>15</v>
      </c>
      <c r="J77" s="5">
        <v>7</v>
      </c>
      <c r="K77" s="5" t="s">
        <v>370</v>
      </c>
      <c r="L77" s="5" t="s">
        <v>195</v>
      </c>
      <c r="M77" s="5" t="s">
        <v>196</v>
      </c>
      <c r="N77" s="5" t="s">
        <v>197</v>
      </c>
      <c r="O77" s="5" t="s">
        <v>198</v>
      </c>
      <c r="P77" s="5" t="s">
        <v>199</v>
      </c>
      <c r="Q77" s="5" t="s">
        <v>200</v>
      </c>
      <c r="R77" s="5" t="s">
        <v>206</v>
      </c>
      <c r="S77" s="9" t="s">
        <v>371</v>
      </c>
      <c r="T77" s="5" t="s">
        <v>562</v>
      </c>
      <c r="U77" s="5" t="s">
        <v>562</v>
      </c>
      <c r="V77" s="5">
        <v>0.81</v>
      </c>
      <c r="W77" s="5">
        <v>1.3</v>
      </c>
      <c r="X77" s="5"/>
      <c r="Y77" s="6" t="s">
        <v>596</v>
      </c>
      <c r="AC77" s="5"/>
      <c r="AD77" s="5"/>
      <c r="AE77" s="10"/>
    </row>
    <row r="78" spans="1:31" s="6" customFormat="1">
      <c r="A78" s="5" t="s">
        <v>66</v>
      </c>
      <c r="B78" s="5" t="s">
        <v>372</v>
      </c>
      <c r="C78" s="5" t="s">
        <v>373</v>
      </c>
      <c r="D78" s="5">
        <v>71.34</v>
      </c>
      <c r="E78" s="5">
        <v>-113.78</v>
      </c>
      <c r="F78" s="5">
        <v>299</v>
      </c>
      <c r="G78" s="5" t="s">
        <v>374</v>
      </c>
      <c r="H78" s="5"/>
      <c r="I78" s="5" t="s">
        <v>375</v>
      </c>
      <c r="J78" s="5">
        <v>7</v>
      </c>
      <c r="K78" s="5" t="s">
        <v>376</v>
      </c>
      <c r="L78" s="5" t="s">
        <v>231</v>
      </c>
      <c r="M78" s="5" t="s">
        <v>196</v>
      </c>
      <c r="N78" s="5" t="s">
        <v>197</v>
      </c>
      <c r="O78" s="5" t="s">
        <v>198</v>
      </c>
      <c r="P78" s="5" t="s">
        <v>199</v>
      </c>
      <c r="Q78" s="5" t="s">
        <v>200</v>
      </c>
      <c r="R78" s="5" t="s">
        <v>206</v>
      </c>
      <c r="S78" s="9" t="s">
        <v>377</v>
      </c>
      <c r="T78">
        <v>2.0615536559139738</v>
      </c>
      <c r="U78" s="5">
        <v>2.0635031298977546</v>
      </c>
      <c r="V78" s="23">
        <v>0.81799999999999995</v>
      </c>
      <c r="W78" s="6">
        <v>1.46</v>
      </c>
      <c r="Y78" s="6" t="s">
        <v>622</v>
      </c>
      <c r="Z78" s="18" t="s">
        <v>620</v>
      </c>
      <c r="AC78" s="5"/>
      <c r="AD78" s="5"/>
      <c r="AE78" s="10"/>
    </row>
    <row r="79" spans="1:31" s="6" customFormat="1">
      <c r="A79" s="5" t="s">
        <v>66</v>
      </c>
      <c r="B79" s="5" t="s">
        <v>372</v>
      </c>
      <c r="C79" s="5" t="s">
        <v>373</v>
      </c>
      <c r="D79" s="5">
        <v>71.34</v>
      </c>
      <c r="E79" s="5">
        <v>-113.78</v>
      </c>
      <c r="F79" s="5">
        <v>299</v>
      </c>
      <c r="G79" s="5" t="s">
        <v>374</v>
      </c>
      <c r="H79" s="5"/>
      <c r="I79" s="5" t="s">
        <v>375</v>
      </c>
      <c r="J79" s="5"/>
      <c r="K79" s="5" t="s">
        <v>376</v>
      </c>
      <c r="L79" s="5"/>
      <c r="M79" s="5"/>
      <c r="N79" s="5"/>
      <c r="O79" s="5"/>
      <c r="P79" s="5"/>
      <c r="Q79" s="5"/>
      <c r="R79" s="5"/>
      <c r="S79" s="9" t="s">
        <v>377</v>
      </c>
      <c r="T79" s="6">
        <v>2.1050195698924692</v>
      </c>
      <c r="U79" s="5">
        <v>2.1117696332523739</v>
      </c>
      <c r="V79" s="6" t="s">
        <v>562</v>
      </c>
      <c r="W79" s="6" t="s">
        <v>562</v>
      </c>
      <c r="Y79" s="6" t="s">
        <v>623</v>
      </c>
      <c r="Z79" s="18"/>
      <c r="AC79" s="5"/>
      <c r="AD79" s="5"/>
      <c r="AE79" s="10"/>
    </row>
    <row r="80" spans="1:31" s="6" customFormat="1">
      <c r="A80" s="5" t="s">
        <v>67</v>
      </c>
      <c r="B80" s="5" t="s">
        <v>378</v>
      </c>
      <c r="C80" s="5" t="s">
        <v>379</v>
      </c>
      <c r="D80" s="5">
        <v>70.650000000000006</v>
      </c>
      <c r="E80" s="5">
        <v>23.67</v>
      </c>
      <c r="F80" s="5">
        <v>53</v>
      </c>
      <c r="G80" s="5" t="s">
        <v>380</v>
      </c>
      <c r="I80" s="5" t="s">
        <v>15</v>
      </c>
      <c r="J80" s="5">
        <v>7</v>
      </c>
      <c r="K80" s="5" t="s">
        <v>194</v>
      </c>
      <c r="L80" s="5" t="s">
        <v>195</v>
      </c>
      <c r="M80" s="5" t="s">
        <v>196</v>
      </c>
      <c r="N80" s="5" t="s">
        <v>197</v>
      </c>
      <c r="O80" s="5" t="s">
        <v>198</v>
      </c>
      <c r="P80" s="5" t="s">
        <v>199</v>
      </c>
      <c r="Q80" s="5" t="s">
        <v>200</v>
      </c>
      <c r="R80" s="5" t="s">
        <v>201</v>
      </c>
      <c r="S80" s="9" t="s">
        <v>381</v>
      </c>
      <c r="T80" s="5" t="s">
        <v>562</v>
      </c>
      <c r="U80" s="5" t="s">
        <v>562</v>
      </c>
      <c r="V80" s="5">
        <v>0.91</v>
      </c>
      <c r="W80" s="5">
        <v>1.01</v>
      </c>
      <c r="X80" s="5"/>
      <c r="Y80" s="6" t="s">
        <v>588</v>
      </c>
      <c r="AC80" s="5"/>
      <c r="AD80" s="5"/>
      <c r="AE80" s="10"/>
    </row>
    <row r="81" spans="1:31" s="6" customFormat="1">
      <c r="A81" s="5" t="s">
        <v>68</v>
      </c>
      <c r="B81" s="5" t="s">
        <v>382</v>
      </c>
      <c r="C81" s="5" t="s">
        <v>383</v>
      </c>
      <c r="D81" s="5">
        <v>70.556899999999999</v>
      </c>
      <c r="E81" s="5">
        <v>-68.951899999999995</v>
      </c>
      <c r="F81" s="5">
        <v>195</v>
      </c>
      <c r="G81" s="5" t="s">
        <v>384</v>
      </c>
      <c r="H81" s="5"/>
      <c r="I81" s="5" t="s">
        <v>385</v>
      </c>
      <c r="J81" s="5">
        <v>7</v>
      </c>
      <c r="K81" s="5" t="s">
        <v>611</v>
      </c>
      <c r="L81" s="5" t="s">
        <v>231</v>
      </c>
      <c r="M81" s="5" t="s">
        <v>196</v>
      </c>
      <c r="N81" s="5" t="s">
        <v>197</v>
      </c>
      <c r="O81" s="5" t="s">
        <v>198</v>
      </c>
      <c r="P81" s="5" t="s">
        <v>199</v>
      </c>
      <c r="Q81" s="5" t="s">
        <v>200</v>
      </c>
      <c r="R81" s="5" t="s">
        <v>206</v>
      </c>
      <c r="S81" s="9" t="s">
        <v>386</v>
      </c>
      <c r="T81" s="5" t="s">
        <v>562</v>
      </c>
      <c r="U81" s="5" t="s">
        <v>562</v>
      </c>
      <c r="V81" s="6">
        <v>0.87</v>
      </c>
      <c r="W81" s="6">
        <v>1.6</v>
      </c>
      <c r="X81" s="5"/>
      <c r="Y81" s="6" t="s">
        <v>1520</v>
      </c>
      <c r="AC81" s="5"/>
      <c r="AD81" s="5"/>
      <c r="AE81" s="10"/>
    </row>
    <row r="82" spans="1:31" s="6" customFormat="1">
      <c r="A82" s="5" t="s">
        <v>68</v>
      </c>
      <c r="B82" s="5" t="s">
        <v>382</v>
      </c>
      <c r="C82" s="5" t="s">
        <v>383</v>
      </c>
      <c r="D82" s="5">
        <v>70.556899999999999</v>
      </c>
      <c r="E82" s="5">
        <v>-68.951899999999995</v>
      </c>
      <c r="F82" s="5">
        <v>195</v>
      </c>
      <c r="G82" s="5" t="s">
        <v>384</v>
      </c>
      <c r="H82" s="5"/>
      <c r="I82" s="5" t="s">
        <v>385</v>
      </c>
      <c r="J82" s="5">
        <v>7</v>
      </c>
      <c r="K82" s="5" t="s">
        <v>611</v>
      </c>
      <c r="L82" s="5" t="s">
        <v>231</v>
      </c>
      <c r="M82" s="5" t="s">
        <v>196</v>
      </c>
      <c r="N82" s="5" t="s">
        <v>197</v>
      </c>
      <c r="O82" s="5" t="s">
        <v>198</v>
      </c>
      <c r="P82" s="5" t="s">
        <v>199</v>
      </c>
      <c r="Q82" s="5" t="s">
        <v>200</v>
      </c>
      <c r="R82" s="5" t="s">
        <v>206</v>
      </c>
      <c r="S82" s="9" t="s">
        <v>386</v>
      </c>
      <c r="T82" s="5" t="s">
        <v>562</v>
      </c>
      <c r="U82" s="5" t="s">
        <v>562</v>
      </c>
      <c r="V82" s="6">
        <v>0.88</v>
      </c>
      <c r="W82" s="6">
        <v>1.5</v>
      </c>
      <c r="X82" s="5"/>
      <c r="Y82" s="6" t="s">
        <v>1519</v>
      </c>
      <c r="AC82" s="5"/>
      <c r="AD82" s="5"/>
      <c r="AE82" s="10"/>
    </row>
    <row r="83" spans="1:31" s="6" customFormat="1">
      <c r="A83" s="5" t="s">
        <v>69</v>
      </c>
      <c r="B83" s="5" t="s">
        <v>387</v>
      </c>
      <c r="C83" s="5" t="s">
        <v>388</v>
      </c>
      <c r="D83" s="5">
        <v>69.900000000000006</v>
      </c>
      <c r="E83" s="5">
        <v>-95.07</v>
      </c>
      <c r="F83" s="5">
        <v>120</v>
      </c>
      <c r="G83" s="5" t="s">
        <v>389</v>
      </c>
      <c r="H83" s="5"/>
      <c r="I83" s="5" t="s">
        <v>15</v>
      </c>
      <c r="J83" s="5">
        <v>7</v>
      </c>
      <c r="K83" s="5" t="s">
        <v>390</v>
      </c>
      <c r="L83" s="5" t="s">
        <v>195</v>
      </c>
      <c r="M83" s="5" t="s">
        <v>196</v>
      </c>
      <c r="N83" s="5" t="s">
        <v>197</v>
      </c>
      <c r="O83" s="5" t="s">
        <v>198</v>
      </c>
      <c r="P83" s="5" t="s">
        <v>199</v>
      </c>
      <c r="Q83" s="5" t="s">
        <v>200</v>
      </c>
      <c r="R83" s="5" t="s">
        <v>206</v>
      </c>
      <c r="S83" s="9" t="s">
        <v>391</v>
      </c>
      <c r="T83" s="16" t="s">
        <v>621</v>
      </c>
      <c r="U83" s="16" t="s">
        <v>621</v>
      </c>
      <c r="V83" s="23">
        <v>0.7</v>
      </c>
      <c r="W83" s="5">
        <v>1.93</v>
      </c>
      <c r="X83" s="5"/>
      <c r="Y83" s="6" t="s">
        <v>599</v>
      </c>
      <c r="Z83" s="18" t="s">
        <v>620</v>
      </c>
      <c r="AC83" s="5"/>
      <c r="AD83" s="5"/>
      <c r="AE83" s="10"/>
    </row>
    <row r="84" spans="1:31" s="6" customFormat="1">
      <c r="A84" s="5" t="s">
        <v>70</v>
      </c>
      <c r="B84" s="5" t="s">
        <v>392</v>
      </c>
      <c r="C84" s="5" t="s">
        <v>393</v>
      </c>
      <c r="D84" s="5">
        <v>69.53</v>
      </c>
      <c r="E84" s="5">
        <v>26.31</v>
      </c>
      <c r="F84" s="5">
        <v>409</v>
      </c>
      <c r="G84" s="5" t="s">
        <v>394</v>
      </c>
      <c r="I84" s="5" t="s">
        <v>15</v>
      </c>
      <c r="J84" s="5">
        <v>7</v>
      </c>
      <c r="K84" s="5" t="s">
        <v>395</v>
      </c>
      <c r="L84" s="5" t="s">
        <v>195</v>
      </c>
      <c r="M84" s="5" t="s">
        <v>196</v>
      </c>
      <c r="N84" s="5" t="s">
        <v>197</v>
      </c>
      <c r="O84" s="5" t="s">
        <v>198</v>
      </c>
      <c r="P84" s="5" t="s">
        <v>199</v>
      </c>
      <c r="Q84" s="5" t="s">
        <v>200</v>
      </c>
      <c r="R84" s="5" t="s">
        <v>201</v>
      </c>
      <c r="S84" s="15" t="s">
        <v>396</v>
      </c>
      <c r="T84" s="5">
        <v>0.8781475409836067</v>
      </c>
      <c r="U84" s="5">
        <v>0.87817275831274955</v>
      </c>
      <c r="V84" s="5">
        <v>0.88</v>
      </c>
      <c r="W84" s="5">
        <v>0.84</v>
      </c>
      <c r="X84" s="5"/>
      <c r="Y84" s="6" t="s">
        <v>596</v>
      </c>
      <c r="AC84" s="5"/>
      <c r="AD84" s="5"/>
      <c r="AE84" s="10"/>
    </row>
    <row r="85" spans="1:31" s="6" customFormat="1">
      <c r="A85" s="5" t="s">
        <v>71</v>
      </c>
      <c r="B85" s="5" t="s">
        <v>397</v>
      </c>
      <c r="C85" s="5" t="s">
        <v>352</v>
      </c>
      <c r="D85" s="5">
        <v>69.241699999999994</v>
      </c>
      <c r="E85" s="5">
        <v>-50.026699999999998</v>
      </c>
      <c r="F85" s="5">
        <v>190</v>
      </c>
      <c r="G85" s="5" t="s">
        <v>398</v>
      </c>
      <c r="H85" s="5"/>
      <c r="I85" s="5" t="s">
        <v>399</v>
      </c>
      <c r="J85" s="5">
        <v>7</v>
      </c>
      <c r="K85" s="5" t="s">
        <v>400</v>
      </c>
      <c r="L85" s="5" t="s">
        <v>231</v>
      </c>
      <c r="M85" s="5" t="s">
        <v>196</v>
      </c>
      <c r="N85" s="5" t="s">
        <v>197</v>
      </c>
      <c r="O85" s="5" t="s">
        <v>198</v>
      </c>
      <c r="P85" s="5" t="s">
        <v>199</v>
      </c>
      <c r="Q85" s="5" t="s">
        <v>200</v>
      </c>
      <c r="R85" s="5" t="s">
        <v>206</v>
      </c>
      <c r="S85" s="9" t="s">
        <v>401</v>
      </c>
      <c r="T85" s="5" t="s">
        <v>562</v>
      </c>
      <c r="U85" s="5" t="s">
        <v>562</v>
      </c>
      <c r="V85" s="5">
        <v>0.88</v>
      </c>
      <c r="W85" s="5">
        <v>1.5</v>
      </c>
      <c r="X85" s="5"/>
      <c r="Y85" s="6" t="s">
        <v>624</v>
      </c>
      <c r="AC85" s="5"/>
      <c r="AD85" s="5"/>
      <c r="AE85" s="10"/>
    </row>
    <row r="86" spans="1:31" s="6" customFormat="1">
      <c r="A86" s="5" t="s">
        <v>71</v>
      </c>
      <c r="B86" s="5" t="s">
        <v>397</v>
      </c>
      <c r="C86" s="5" t="s">
        <v>352</v>
      </c>
      <c r="D86" s="5">
        <v>69.241699999999994</v>
      </c>
      <c r="E86" s="5">
        <v>-50.026699999999998</v>
      </c>
      <c r="F86" s="5">
        <v>190</v>
      </c>
      <c r="G86" s="5" t="s">
        <v>398</v>
      </c>
      <c r="H86" s="5"/>
      <c r="I86" s="5" t="s">
        <v>399</v>
      </c>
      <c r="J86" s="5">
        <v>7</v>
      </c>
      <c r="K86" s="5" t="s">
        <v>400</v>
      </c>
      <c r="L86" s="5"/>
      <c r="M86" s="5"/>
      <c r="N86" s="5"/>
      <c r="O86" s="5"/>
      <c r="P86" s="5"/>
      <c r="Q86" s="5"/>
      <c r="R86" s="5"/>
      <c r="S86" s="9"/>
      <c r="T86" s="5" t="s">
        <v>562</v>
      </c>
      <c r="U86" s="5" t="s">
        <v>562</v>
      </c>
      <c r="V86" s="5">
        <v>0.66</v>
      </c>
      <c r="W86" s="5">
        <v>1.1000000000000001</v>
      </c>
      <c r="X86" s="5"/>
      <c r="Y86" s="6" t="s">
        <v>625</v>
      </c>
      <c r="AC86" s="5"/>
      <c r="AD86" s="5"/>
      <c r="AE86" s="10"/>
    </row>
    <row r="87" spans="1:31" s="6" customFormat="1">
      <c r="A87" s="5" t="s">
        <v>72</v>
      </c>
      <c r="B87" s="5" t="s">
        <v>402</v>
      </c>
      <c r="C87" s="5" t="s">
        <v>393</v>
      </c>
      <c r="D87" s="5">
        <v>69.2</v>
      </c>
      <c r="E87" s="5">
        <v>21.47</v>
      </c>
      <c r="F87" s="5">
        <v>704</v>
      </c>
      <c r="G87" s="5" t="s">
        <v>403</v>
      </c>
      <c r="H87" s="5"/>
      <c r="I87" s="5" t="s">
        <v>15</v>
      </c>
      <c r="J87" s="5">
        <v>7</v>
      </c>
      <c r="K87" s="5" t="s">
        <v>404</v>
      </c>
      <c r="L87" s="5" t="s">
        <v>195</v>
      </c>
      <c r="M87" s="5" t="s">
        <v>196</v>
      </c>
      <c r="N87" s="5" t="s">
        <v>197</v>
      </c>
      <c r="O87" s="5" t="s">
        <v>198</v>
      </c>
      <c r="P87" s="5" t="s">
        <v>199</v>
      </c>
      <c r="Q87" s="5" t="s">
        <v>200</v>
      </c>
      <c r="R87" s="5" t="s">
        <v>206</v>
      </c>
      <c r="S87" s="9" t="s">
        <v>405</v>
      </c>
      <c r="T87" s="5" t="s">
        <v>562</v>
      </c>
      <c r="U87" s="5" t="s">
        <v>562</v>
      </c>
      <c r="V87" s="5" t="s">
        <v>562</v>
      </c>
      <c r="W87" s="5">
        <v>0.73</v>
      </c>
      <c r="X87" s="5"/>
      <c r="Y87" s="6" t="s">
        <v>613</v>
      </c>
      <c r="AC87" s="5"/>
      <c r="AD87" s="5"/>
      <c r="AE87" s="10"/>
    </row>
    <row r="88" spans="1:31" s="6" customFormat="1">
      <c r="A88" s="5" t="s">
        <v>73</v>
      </c>
      <c r="B88" s="5" t="s">
        <v>406</v>
      </c>
      <c r="C88" s="5" t="s">
        <v>407</v>
      </c>
      <c r="D88" s="5">
        <v>68.828000000000003</v>
      </c>
      <c r="E88" s="5">
        <v>-138.75</v>
      </c>
      <c r="F88" s="5">
        <v>150</v>
      </c>
      <c r="G88" s="5" t="s">
        <v>408</v>
      </c>
      <c r="H88" s="5"/>
      <c r="I88" s="5" t="s">
        <v>15</v>
      </c>
      <c r="J88" s="5">
        <v>7</v>
      </c>
      <c r="K88" s="5" t="s">
        <v>409</v>
      </c>
      <c r="L88" s="5" t="s">
        <v>195</v>
      </c>
      <c r="M88" s="5" t="s">
        <v>196</v>
      </c>
      <c r="N88" s="5" t="s">
        <v>197</v>
      </c>
      <c r="O88" s="5" t="s">
        <v>198</v>
      </c>
      <c r="P88" s="5" t="s">
        <v>199</v>
      </c>
      <c r="Q88" s="5" t="s">
        <v>200</v>
      </c>
      <c r="R88" s="5" t="s">
        <v>206</v>
      </c>
      <c r="S88" s="9" t="s">
        <v>410</v>
      </c>
      <c r="T88" s="5" t="s">
        <v>562</v>
      </c>
      <c r="U88" s="5" t="s">
        <v>562</v>
      </c>
      <c r="V88" s="6">
        <v>0.77</v>
      </c>
      <c r="W88" s="32">
        <v>1.58</v>
      </c>
      <c r="X88" s="5"/>
      <c r="Y88" s="6" t="s">
        <v>614</v>
      </c>
      <c r="AC88" s="5"/>
      <c r="AD88" s="5"/>
      <c r="AE88" s="10"/>
    </row>
    <row r="89" spans="1:31" s="6" customFormat="1">
      <c r="A89" s="5" t="s">
        <v>74</v>
      </c>
      <c r="B89" s="5" t="s">
        <v>411</v>
      </c>
      <c r="C89" s="5" t="s">
        <v>379</v>
      </c>
      <c r="D89" s="5">
        <v>68.430000000000007</v>
      </c>
      <c r="E89" s="5">
        <v>18.07</v>
      </c>
      <c r="F89" s="5">
        <v>510</v>
      </c>
      <c r="G89" s="5" t="s">
        <v>412</v>
      </c>
      <c r="H89" s="5"/>
      <c r="I89" s="5" t="s">
        <v>15</v>
      </c>
      <c r="J89" s="5">
        <v>7</v>
      </c>
      <c r="K89" s="5" t="s">
        <v>413</v>
      </c>
      <c r="L89" s="5" t="s">
        <v>195</v>
      </c>
      <c r="M89" s="5" t="s">
        <v>196</v>
      </c>
      <c r="N89" s="5" t="s">
        <v>197</v>
      </c>
      <c r="O89" s="5" t="s">
        <v>198</v>
      </c>
      <c r="P89" s="5" t="s">
        <v>199</v>
      </c>
      <c r="Q89" s="5" t="s">
        <v>200</v>
      </c>
      <c r="R89" s="5" t="s">
        <v>206</v>
      </c>
      <c r="S89" s="9" t="s">
        <v>414</v>
      </c>
      <c r="T89" s="36">
        <v>1.0544037725528921</v>
      </c>
      <c r="U89" s="5">
        <v>1.0543524590163933</v>
      </c>
      <c r="V89" s="5">
        <v>0.91</v>
      </c>
      <c r="W89" s="5">
        <v>1.01</v>
      </c>
      <c r="X89" s="5"/>
      <c r="Y89" s="6" t="s">
        <v>588</v>
      </c>
      <c r="Z89" s="16" t="s">
        <v>615</v>
      </c>
      <c r="AC89" s="5"/>
      <c r="AD89" s="5"/>
      <c r="AE89" s="10"/>
    </row>
    <row r="90" spans="1:31" s="6" customFormat="1">
      <c r="A90" s="5" t="s">
        <v>75</v>
      </c>
      <c r="B90" s="5" t="s">
        <v>415</v>
      </c>
      <c r="C90" s="5" t="s">
        <v>416</v>
      </c>
      <c r="D90" s="5">
        <v>68.41</v>
      </c>
      <c r="E90" s="5">
        <v>22.05</v>
      </c>
      <c r="F90" s="5">
        <v>526</v>
      </c>
      <c r="G90" s="16" t="s">
        <v>616</v>
      </c>
      <c r="H90" s="5"/>
      <c r="I90" s="5" t="s">
        <v>15</v>
      </c>
      <c r="J90" s="5">
        <v>7</v>
      </c>
      <c r="K90" s="5" t="s">
        <v>404</v>
      </c>
      <c r="L90" s="5" t="s">
        <v>195</v>
      </c>
      <c r="M90" s="5" t="s">
        <v>196</v>
      </c>
      <c r="N90" s="5" t="s">
        <v>197</v>
      </c>
      <c r="O90" s="5" t="s">
        <v>198</v>
      </c>
      <c r="P90" s="5" t="s">
        <v>199</v>
      </c>
      <c r="Q90" s="5" t="s">
        <v>200</v>
      </c>
      <c r="R90" s="5" t="s">
        <v>206</v>
      </c>
      <c r="S90" s="9" t="s">
        <v>418</v>
      </c>
      <c r="T90" s="5" t="s">
        <v>562</v>
      </c>
      <c r="U90" s="5" t="s">
        <v>562</v>
      </c>
      <c r="V90" s="5" t="s">
        <v>562</v>
      </c>
      <c r="W90" s="5">
        <v>0.95</v>
      </c>
      <c r="X90" s="5"/>
      <c r="Y90" s="6" t="s">
        <v>617</v>
      </c>
      <c r="Z90" s="16" t="s">
        <v>618</v>
      </c>
      <c r="AC90" s="5"/>
      <c r="AD90" s="5"/>
      <c r="AE90" s="10"/>
    </row>
    <row r="91" spans="1:31" s="6" customFormat="1">
      <c r="A91" s="5" t="s">
        <v>76</v>
      </c>
      <c r="B91" s="5" t="s">
        <v>419</v>
      </c>
      <c r="C91" s="5" t="s">
        <v>407</v>
      </c>
      <c r="D91" s="5">
        <v>68.38</v>
      </c>
      <c r="E91" s="5">
        <v>-138.38</v>
      </c>
      <c r="F91" s="5">
        <v>500</v>
      </c>
      <c r="G91" s="5" t="s">
        <v>420</v>
      </c>
      <c r="I91" s="5" t="s">
        <v>15</v>
      </c>
      <c r="J91" s="5">
        <v>7</v>
      </c>
      <c r="K91" s="5" t="s">
        <v>376</v>
      </c>
      <c r="L91" s="5" t="s">
        <v>195</v>
      </c>
      <c r="M91" s="5" t="s">
        <v>196</v>
      </c>
      <c r="N91" s="5" t="s">
        <v>197</v>
      </c>
      <c r="O91" s="5" t="s">
        <v>198</v>
      </c>
      <c r="P91" s="5" t="s">
        <v>199</v>
      </c>
      <c r="Q91" s="5" t="s">
        <v>200</v>
      </c>
      <c r="R91" s="5" t="s">
        <v>201</v>
      </c>
      <c r="S91" s="9" t="s">
        <v>421</v>
      </c>
      <c r="T91" s="5" t="s">
        <v>562</v>
      </c>
      <c r="U91" s="5" t="s">
        <v>562</v>
      </c>
      <c r="V91" s="17">
        <v>0.78</v>
      </c>
      <c r="W91" s="17">
        <v>1.58</v>
      </c>
      <c r="X91" s="5"/>
      <c r="Y91" s="6" t="s">
        <v>619</v>
      </c>
      <c r="AC91" s="5"/>
      <c r="AD91" s="5"/>
      <c r="AE91" s="10"/>
    </row>
    <row r="92" spans="1:31" s="6" customFormat="1">
      <c r="A92" s="5" t="s">
        <v>77</v>
      </c>
      <c r="B92" s="5" t="s">
        <v>422</v>
      </c>
      <c r="C92" s="5" t="s">
        <v>416</v>
      </c>
      <c r="D92" s="5">
        <v>68.37</v>
      </c>
      <c r="E92" s="5">
        <v>19.12</v>
      </c>
      <c r="F92" s="5">
        <v>850</v>
      </c>
      <c r="G92" s="5" t="s">
        <v>423</v>
      </c>
      <c r="H92" s="5"/>
      <c r="I92" s="5" t="s">
        <v>15</v>
      </c>
      <c r="J92" s="5">
        <v>7</v>
      </c>
      <c r="K92" s="5" t="s">
        <v>366</v>
      </c>
      <c r="L92" s="5" t="s">
        <v>195</v>
      </c>
      <c r="M92" s="5" t="s">
        <v>196</v>
      </c>
      <c r="N92" s="5" t="s">
        <v>197</v>
      </c>
      <c r="O92" s="5" t="s">
        <v>198</v>
      </c>
      <c r="P92" s="5" t="s">
        <v>199</v>
      </c>
      <c r="Q92" s="5" t="s">
        <v>200</v>
      </c>
      <c r="R92" s="5" t="s">
        <v>206</v>
      </c>
      <c r="S92" s="9" t="s">
        <v>424</v>
      </c>
      <c r="T92" s="36" t="s">
        <v>562</v>
      </c>
      <c r="U92" s="5" t="s">
        <v>562</v>
      </c>
      <c r="V92" s="19">
        <v>0.65</v>
      </c>
      <c r="W92" s="19">
        <v>1.1299999999999999</v>
      </c>
      <c r="X92" s="5"/>
      <c r="Y92" s="6" t="s">
        <v>569</v>
      </c>
      <c r="Z92" s="16" t="s">
        <v>566</v>
      </c>
      <c r="AC92" s="5"/>
      <c r="AD92" s="5"/>
      <c r="AE92" s="10"/>
    </row>
    <row r="93" spans="1:31" s="6" customFormat="1">
      <c r="A93" s="5" t="s">
        <v>78</v>
      </c>
      <c r="B93" s="5" t="s">
        <v>425</v>
      </c>
      <c r="C93" s="5" t="s">
        <v>416</v>
      </c>
      <c r="D93" s="5">
        <v>68.37</v>
      </c>
      <c r="E93" s="5">
        <v>18.7</v>
      </c>
      <c r="F93" s="5">
        <v>999</v>
      </c>
      <c r="G93" s="5" t="s">
        <v>312</v>
      </c>
      <c r="H93" s="5"/>
      <c r="I93" s="5" t="s">
        <v>15</v>
      </c>
      <c r="J93" s="5">
        <v>7</v>
      </c>
      <c r="K93" s="5" t="s">
        <v>366</v>
      </c>
      <c r="L93" s="5" t="s">
        <v>195</v>
      </c>
      <c r="M93" s="5" t="s">
        <v>196</v>
      </c>
      <c r="N93" s="5" t="s">
        <v>197</v>
      </c>
      <c r="O93" s="5" t="s">
        <v>198</v>
      </c>
      <c r="P93" s="5" t="s">
        <v>199</v>
      </c>
      <c r="Q93" s="5" t="s">
        <v>200</v>
      </c>
      <c r="R93" s="5" t="s">
        <v>201</v>
      </c>
      <c r="S93" s="9" t="s">
        <v>426</v>
      </c>
      <c r="T93" s="36" t="s">
        <v>562</v>
      </c>
      <c r="U93" s="5" t="s">
        <v>562</v>
      </c>
      <c r="V93" s="19">
        <v>0.65</v>
      </c>
      <c r="W93" s="19">
        <v>1.1299999999999999</v>
      </c>
      <c r="X93" s="5"/>
      <c r="Y93" s="37" t="s">
        <v>569</v>
      </c>
      <c r="Z93" s="18" t="s">
        <v>567</v>
      </c>
      <c r="AC93" s="5"/>
      <c r="AD93" s="5"/>
      <c r="AE93" s="10"/>
    </row>
    <row r="94" spans="1:31" s="6" customFormat="1">
      <c r="A94" s="5" t="s">
        <v>79</v>
      </c>
      <c r="B94" s="5" t="s">
        <v>427</v>
      </c>
      <c r="C94" s="5" t="s">
        <v>416</v>
      </c>
      <c r="D94" s="5">
        <v>68.33</v>
      </c>
      <c r="E94" s="5">
        <v>18.75</v>
      </c>
      <c r="F94" s="5">
        <v>409</v>
      </c>
      <c r="G94" s="5" t="s">
        <v>428</v>
      </c>
      <c r="H94" s="5"/>
      <c r="I94" s="5" t="s">
        <v>15</v>
      </c>
      <c r="J94" s="5">
        <v>7</v>
      </c>
      <c r="K94" s="16" t="s">
        <v>568</v>
      </c>
      <c r="L94" s="5" t="s">
        <v>195</v>
      </c>
      <c r="M94" s="5" t="s">
        <v>196</v>
      </c>
      <c r="N94" s="5" t="s">
        <v>197</v>
      </c>
      <c r="O94" s="5" t="s">
        <v>198</v>
      </c>
      <c r="P94" s="5" t="s">
        <v>199</v>
      </c>
      <c r="Q94" s="5" t="s">
        <v>200</v>
      </c>
      <c r="R94" s="5" t="s">
        <v>206</v>
      </c>
      <c r="S94" s="9" t="s">
        <v>429</v>
      </c>
      <c r="T94" s="5" t="s">
        <v>562</v>
      </c>
      <c r="U94" s="5" t="s">
        <v>562</v>
      </c>
      <c r="V94" s="19">
        <v>0.6</v>
      </c>
      <c r="W94" s="19">
        <v>2.16</v>
      </c>
      <c r="X94" s="5"/>
      <c r="Y94" s="6" t="s">
        <v>569</v>
      </c>
      <c r="AC94" s="5"/>
      <c r="AD94" s="5"/>
      <c r="AE94" s="10"/>
    </row>
    <row r="95" spans="1:31" s="6" customFormat="1">
      <c r="A95" s="5" t="s">
        <v>79</v>
      </c>
      <c r="B95" s="5" t="s">
        <v>427</v>
      </c>
      <c r="C95" s="5" t="s">
        <v>416</v>
      </c>
      <c r="D95" s="5"/>
      <c r="E95" s="5"/>
      <c r="F95" s="5"/>
      <c r="G95" s="5"/>
      <c r="H95" s="5"/>
      <c r="I95" s="5"/>
      <c r="J95" s="5"/>
      <c r="K95" s="16" t="s">
        <v>568</v>
      </c>
      <c r="L95" s="5"/>
      <c r="M95" s="5"/>
      <c r="N95" s="5"/>
      <c r="O95" s="5"/>
      <c r="P95" s="5"/>
      <c r="Q95" s="5"/>
      <c r="R95" s="5"/>
      <c r="S95" s="9"/>
      <c r="T95" s="5" t="s">
        <v>562</v>
      </c>
      <c r="U95" s="5" t="s">
        <v>562</v>
      </c>
      <c r="V95" s="20">
        <v>0.73</v>
      </c>
      <c r="W95" s="20">
        <v>1.87</v>
      </c>
      <c r="X95" s="5"/>
      <c r="Y95" s="6" t="s">
        <v>587</v>
      </c>
      <c r="AC95" s="5"/>
      <c r="AD95" s="5"/>
      <c r="AE95" s="10"/>
    </row>
    <row r="96" spans="1:31" s="6" customFormat="1">
      <c r="A96" s="5" t="s">
        <v>80</v>
      </c>
      <c r="B96" s="5" t="s">
        <v>430</v>
      </c>
      <c r="C96" s="5" t="s">
        <v>416</v>
      </c>
      <c r="D96" s="5">
        <v>68.33</v>
      </c>
      <c r="E96" s="5">
        <v>19.100000000000001</v>
      </c>
      <c r="F96" s="5">
        <v>348</v>
      </c>
      <c r="G96" s="5" t="s">
        <v>431</v>
      </c>
      <c r="H96" s="5"/>
      <c r="I96" s="5" t="s">
        <v>15</v>
      </c>
      <c r="J96" s="5">
        <v>7</v>
      </c>
      <c r="K96" s="5" t="s">
        <v>366</v>
      </c>
      <c r="L96" s="5" t="s">
        <v>195</v>
      </c>
      <c r="M96" s="5" t="s">
        <v>196</v>
      </c>
      <c r="N96" s="5" t="s">
        <v>197</v>
      </c>
      <c r="O96" s="5" t="s">
        <v>198</v>
      </c>
      <c r="P96" s="5" t="s">
        <v>199</v>
      </c>
      <c r="Q96" s="5" t="s">
        <v>200</v>
      </c>
      <c r="R96" s="5" t="s">
        <v>206</v>
      </c>
      <c r="S96" s="9" t="s">
        <v>432</v>
      </c>
      <c r="T96" s="5" t="s">
        <v>562</v>
      </c>
      <c r="U96" s="5" t="s">
        <v>562</v>
      </c>
      <c r="V96" s="19">
        <v>0.65</v>
      </c>
      <c r="W96" s="19">
        <v>1.1299999999999999</v>
      </c>
      <c r="X96" s="5"/>
      <c r="Y96" s="6" t="s">
        <v>569</v>
      </c>
      <c r="AC96" s="5"/>
      <c r="AD96" s="5"/>
      <c r="AE96" s="10"/>
    </row>
    <row r="97" spans="1:31" s="6" customFormat="1">
      <c r="A97" s="5" t="s">
        <v>81</v>
      </c>
      <c r="B97" s="5" t="s">
        <v>433</v>
      </c>
      <c r="C97" s="5" t="s">
        <v>204</v>
      </c>
      <c r="D97" s="5">
        <v>68.260000000000005</v>
      </c>
      <c r="E97" s="5">
        <v>65.8</v>
      </c>
      <c r="F97" s="5">
        <v>150</v>
      </c>
      <c r="G97" s="5" t="s">
        <v>38</v>
      </c>
      <c r="H97" s="5"/>
      <c r="I97" s="5" t="s">
        <v>15</v>
      </c>
      <c r="J97" s="5">
        <v>7</v>
      </c>
      <c r="K97" s="5" t="s">
        <v>366</v>
      </c>
      <c r="L97" s="5" t="s">
        <v>195</v>
      </c>
      <c r="M97" s="5" t="s">
        <v>196</v>
      </c>
      <c r="N97" s="5" t="s">
        <v>197</v>
      </c>
      <c r="O97" s="5" t="s">
        <v>198</v>
      </c>
      <c r="P97" s="5" t="s">
        <v>199</v>
      </c>
      <c r="Q97" s="5" t="s">
        <v>200</v>
      </c>
      <c r="R97" s="5" t="s">
        <v>206</v>
      </c>
      <c r="S97" s="9" t="s">
        <v>434</v>
      </c>
      <c r="T97" s="5">
        <v>1.3400666666666665</v>
      </c>
      <c r="U97" s="5">
        <v>1.3413593354007221</v>
      </c>
      <c r="V97" s="19">
        <v>0.65</v>
      </c>
      <c r="W97" s="19">
        <v>1.1299999999999999</v>
      </c>
      <c r="X97" s="5"/>
      <c r="Y97" s="6" t="s">
        <v>569</v>
      </c>
      <c r="AC97" s="5"/>
      <c r="AD97" s="5"/>
      <c r="AE97" s="10"/>
    </row>
    <row r="98" spans="1:31" s="6" customFormat="1">
      <c r="A98" s="5" t="s">
        <v>82</v>
      </c>
      <c r="B98" s="5" t="s">
        <v>435</v>
      </c>
      <c r="C98" s="5" t="s">
        <v>204</v>
      </c>
      <c r="D98" s="5">
        <v>68.203299999999999</v>
      </c>
      <c r="E98" s="5">
        <v>92.178899999999999</v>
      </c>
      <c r="F98" s="5">
        <v>805</v>
      </c>
      <c r="G98" s="5" t="s">
        <v>436</v>
      </c>
      <c r="H98" s="5"/>
      <c r="I98" s="5" t="s">
        <v>15</v>
      </c>
      <c r="J98" s="5">
        <v>7</v>
      </c>
      <c r="K98" s="5" t="s">
        <v>437</v>
      </c>
      <c r="L98" s="5" t="s">
        <v>195</v>
      </c>
      <c r="M98" s="5" t="s">
        <v>196</v>
      </c>
      <c r="N98" s="5" t="s">
        <v>197</v>
      </c>
      <c r="O98" s="5" t="s">
        <v>198</v>
      </c>
      <c r="P98" s="5" t="s">
        <v>199</v>
      </c>
      <c r="Q98" s="5" t="s">
        <v>200</v>
      </c>
      <c r="R98" s="5" t="s">
        <v>206</v>
      </c>
      <c r="S98" s="9" t="s">
        <v>438</v>
      </c>
      <c r="T98" s="5">
        <v>1.005823529411765</v>
      </c>
      <c r="U98" s="5">
        <v>1.0063572924165649</v>
      </c>
      <c r="V98" s="5">
        <v>0.92</v>
      </c>
      <c r="W98" s="5">
        <v>0.89</v>
      </c>
      <c r="X98" s="5"/>
      <c r="Y98" s="6" t="s">
        <v>569</v>
      </c>
      <c r="AC98" s="5"/>
      <c r="AD98" s="5"/>
      <c r="AE98" s="10"/>
    </row>
    <row r="99" spans="1:31" s="6" customFormat="1">
      <c r="A99" s="5" t="s">
        <v>83</v>
      </c>
      <c r="B99" s="5" t="s">
        <v>439</v>
      </c>
      <c r="C99" s="5" t="s">
        <v>204</v>
      </c>
      <c r="D99" s="5">
        <v>68.165000000000006</v>
      </c>
      <c r="E99" s="5">
        <v>92.173100000000005</v>
      </c>
      <c r="F99" s="5">
        <v>569</v>
      </c>
      <c r="G99" s="5" t="s">
        <v>436</v>
      </c>
      <c r="I99" s="5" t="s">
        <v>15</v>
      </c>
      <c r="J99" s="5">
        <v>7</v>
      </c>
      <c r="K99" s="5" t="s">
        <v>437</v>
      </c>
      <c r="L99" s="5" t="s">
        <v>195</v>
      </c>
      <c r="M99" s="5" t="s">
        <v>196</v>
      </c>
      <c r="N99" s="5" t="s">
        <v>197</v>
      </c>
      <c r="O99" s="5" t="s">
        <v>198</v>
      </c>
      <c r="P99" s="5" t="s">
        <v>199</v>
      </c>
      <c r="Q99" s="5" t="s">
        <v>200</v>
      </c>
      <c r="R99" s="5" t="s">
        <v>201</v>
      </c>
      <c r="S99" s="9" t="s">
        <v>440</v>
      </c>
      <c r="T99" s="5">
        <v>1.0220999999999996</v>
      </c>
      <c r="U99" s="5">
        <v>1.0225270167579923</v>
      </c>
      <c r="V99" s="5">
        <v>0.92</v>
      </c>
      <c r="W99" s="5">
        <v>0.89</v>
      </c>
      <c r="X99" s="5"/>
      <c r="Y99" s="6" t="s">
        <v>569</v>
      </c>
      <c r="AC99" s="5"/>
      <c r="AD99" s="5"/>
      <c r="AE99" s="10"/>
    </row>
    <row r="100" spans="1:31" s="6" customFormat="1">
      <c r="A100" s="5" t="s">
        <v>84</v>
      </c>
      <c r="B100" s="5" t="s">
        <v>441</v>
      </c>
      <c r="C100" s="5" t="s">
        <v>416</v>
      </c>
      <c r="D100" s="5">
        <v>67.97</v>
      </c>
      <c r="E100" s="5">
        <v>20.48</v>
      </c>
      <c r="F100" s="5">
        <v>365</v>
      </c>
      <c r="G100" s="5" t="s">
        <v>442</v>
      </c>
      <c r="H100" s="5"/>
      <c r="I100" s="5" t="s">
        <v>15</v>
      </c>
      <c r="J100" s="5">
        <v>7</v>
      </c>
      <c r="K100" s="5" t="s">
        <v>366</v>
      </c>
      <c r="L100" s="5" t="s">
        <v>195</v>
      </c>
      <c r="M100" s="5" t="s">
        <v>196</v>
      </c>
      <c r="N100" s="5" t="s">
        <v>197</v>
      </c>
      <c r="O100" s="5" t="s">
        <v>198</v>
      </c>
      <c r="P100" s="5" t="s">
        <v>199</v>
      </c>
      <c r="Q100" s="5" t="s">
        <v>200</v>
      </c>
      <c r="R100" s="5" t="s">
        <v>206</v>
      </c>
      <c r="S100" s="9" t="s">
        <v>443</v>
      </c>
      <c r="T100" s="5" t="s">
        <v>562</v>
      </c>
      <c r="U100" s="5" t="s">
        <v>562</v>
      </c>
      <c r="V100" s="19">
        <v>0.65</v>
      </c>
      <c r="W100" s="19">
        <v>1.1299999999999999</v>
      </c>
      <c r="X100" s="5"/>
      <c r="Y100" s="6" t="s">
        <v>569</v>
      </c>
      <c r="Z100" s="18" t="s">
        <v>570</v>
      </c>
      <c r="AC100" s="5"/>
      <c r="AD100" s="5"/>
      <c r="AE100" s="10"/>
    </row>
    <row r="101" spans="1:31" s="6" customFormat="1">
      <c r="A101" s="5" t="s">
        <v>85</v>
      </c>
      <c r="B101" s="5" t="s">
        <v>444</v>
      </c>
      <c r="C101" s="5" t="s">
        <v>393</v>
      </c>
      <c r="D101" s="5">
        <v>67.81</v>
      </c>
      <c r="E101" s="5">
        <v>29.28</v>
      </c>
      <c r="F101" s="5">
        <v>220</v>
      </c>
      <c r="G101" s="5" t="s">
        <v>445</v>
      </c>
      <c r="H101" s="5"/>
      <c r="I101" s="5" t="s">
        <v>15</v>
      </c>
      <c r="J101" s="5">
        <v>7</v>
      </c>
      <c r="K101" s="5" t="s">
        <v>395</v>
      </c>
      <c r="L101" s="5" t="s">
        <v>195</v>
      </c>
      <c r="M101" s="5" t="s">
        <v>196</v>
      </c>
      <c r="N101" s="5" t="s">
        <v>197</v>
      </c>
      <c r="O101" s="5" t="s">
        <v>198</v>
      </c>
      <c r="P101" s="5" t="s">
        <v>199</v>
      </c>
      <c r="Q101" s="5" t="s">
        <v>200</v>
      </c>
      <c r="R101" s="5" t="s">
        <v>201</v>
      </c>
      <c r="S101" s="9" t="s">
        <v>446</v>
      </c>
      <c r="T101" s="5">
        <v>0.88347970422535183</v>
      </c>
      <c r="U101" s="5">
        <v>0.88453617022631348</v>
      </c>
      <c r="V101" s="5">
        <v>0.88</v>
      </c>
      <c r="W101" s="5">
        <v>0.83899999999999997</v>
      </c>
      <c r="X101" s="5"/>
      <c r="Y101" s="6" t="s">
        <v>569</v>
      </c>
      <c r="Z101" s="18" t="s">
        <v>571</v>
      </c>
      <c r="AC101" s="5"/>
      <c r="AD101" s="5"/>
      <c r="AE101" s="10"/>
    </row>
    <row r="102" spans="1:31" s="6" customFormat="1">
      <c r="A102" s="5" t="s">
        <v>86</v>
      </c>
      <c r="B102" s="5" t="s">
        <v>447</v>
      </c>
      <c r="C102" s="5" t="s">
        <v>416</v>
      </c>
      <c r="D102" s="5">
        <v>67.77</v>
      </c>
      <c r="E102" s="5">
        <v>17.52</v>
      </c>
      <c r="F102" s="5">
        <v>670</v>
      </c>
      <c r="G102" s="5" t="s">
        <v>448</v>
      </c>
      <c r="I102" s="5" t="s">
        <v>449</v>
      </c>
      <c r="J102" s="5">
        <v>7</v>
      </c>
      <c r="K102" s="5" t="s">
        <v>450</v>
      </c>
      <c r="L102" s="5" t="s">
        <v>195</v>
      </c>
      <c r="M102" s="5" t="s">
        <v>196</v>
      </c>
      <c r="N102" s="5" t="s">
        <v>197</v>
      </c>
      <c r="O102" s="5" t="s">
        <v>198</v>
      </c>
      <c r="P102" s="5" t="s">
        <v>199</v>
      </c>
      <c r="Q102" s="5" t="s">
        <v>200</v>
      </c>
      <c r="R102" s="5" t="s">
        <v>201</v>
      </c>
      <c r="S102" s="9" t="s">
        <v>451</v>
      </c>
      <c r="T102" s="21" t="s">
        <v>562</v>
      </c>
      <c r="U102" s="5" t="s">
        <v>562</v>
      </c>
      <c r="V102" s="5">
        <v>0.44</v>
      </c>
      <c r="W102" s="5">
        <v>1.02</v>
      </c>
      <c r="X102" s="5"/>
      <c r="Y102" s="6" t="s">
        <v>573</v>
      </c>
      <c r="AC102" s="5"/>
      <c r="AD102" s="5"/>
      <c r="AE102" s="10"/>
    </row>
    <row r="103" spans="1:31" s="6" customFormat="1">
      <c r="A103" s="5" t="s">
        <v>87</v>
      </c>
      <c r="B103" s="5" t="s">
        <v>452</v>
      </c>
      <c r="C103" s="5" t="s">
        <v>204</v>
      </c>
      <c r="D103" s="5">
        <v>67.66</v>
      </c>
      <c r="E103" s="5">
        <v>33.630000000000003</v>
      </c>
      <c r="F103" s="5">
        <v>352</v>
      </c>
      <c r="G103" s="5" t="s">
        <v>453</v>
      </c>
      <c r="I103" s="5" t="s">
        <v>15</v>
      </c>
      <c r="J103" s="5">
        <v>7</v>
      </c>
      <c r="K103" s="5" t="s">
        <v>366</v>
      </c>
      <c r="L103" s="5" t="s">
        <v>195</v>
      </c>
      <c r="M103" s="5" t="s">
        <v>196</v>
      </c>
      <c r="N103" s="5" t="s">
        <v>197</v>
      </c>
      <c r="O103" s="5" t="s">
        <v>198</v>
      </c>
      <c r="P103" s="5" t="s">
        <v>199</v>
      </c>
      <c r="Q103" s="5" t="s">
        <v>200</v>
      </c>
      <c r="R103" s="5" t="s">
        <v>201</v>
      </c>
      <c r="S103" s="9" t="s">
        <v>454</v>
      </c>
      <c r="T103" s="5">
        <v>1.3112881355932204</v>
      </c>
      <c r="U103" s="5">
        <v>1.3115829742357457</v>
      </c>
      <c r="V103" s="19">
        <v>0.65</v>
      </c>
      <c r="W103" s="19">
        <v>1.1299999999999999</v>
      </c>
      <c r="X103" s="5"/>
      <c r="Y103" s="6" t="s">
        <v>569</v>
      </c>
      <c r="AC103" s="5"/>
      <c r="AD103" s="5"/>
      <c r="AE103" s="10"/>
    </row>
    <row r="104" spans="1:31" s="6" customFormat="1">
      <c r="A104" s="5" t="s">
        <v>88</v>
      </c>
      <c r="B104" s="5" t="s">
        <v>455</v>
      </c>
      <c r="C104" s="5" t="s">
        <v>416</v>
      </c>
      <c r="D104" s="5">
        <v>67.37</v>
      </c>
      <c r="E104" s="5">
        <v>18.07</v>
      </c>
      <c r="F104" s="5">
        <v>826</v>
      </c>
      <c r="G104" s="16" t="s">
        <v>574</v>
      </c>
      <c r="H104" s="5"/>
      <c r="I104" s="5" t="s">
        <v>449</v>
      </c>
      <c r="J104" s="5">
        <v>7</v>
      </c>
      <c r="K104" s="5" t="s">
        <v>450</v>
      </c>
      <c r="L104" s="5" t="s">
        <v>195</v>
      </c>
      <c r="M104" s="5" t="s">
        <v>196</v>
      </c>
      <c r="N104" s="5" t="s">
        <v>197</v>
      </c>
      <c r="O104" s="5" t="s">
        <v>198</v>
      </c>
      <c r="P104" s="5" t="s">
        <v>199</v>
      </c>
      <c r="Q104" s="5" t="s">
        <v>200</v>
      </c>
      <c r="R104" s="5" t="s">
        <v>206</v>
      </c>
      <c r="S104" s="9" t="s">
        <v>456</v>
      </c>
      <c r="T104" s="5" t="s">
        <v>562</v>
      </c>
      <c r="U104" s="5" t="s">
        <v>562</v>
      </c>
      <c r="V104" s="5">
        <v>0.44</v>
      </c>
      <c r="W104" s="5">
        <v>1.02</v>
      </c>
      <c r="X104" s="5"/>
      <c r="Y104" s="6" t="s">
        <v>573</v>
      </c>
      <c r="AC104" s="5"/>
      <c r="AD104" s="5"/>
      <c r="AE104" s="10"/>
    </row>
    <row r="105" spans="1:31" s="6" customFormat="1">
      <c r="A105" s="5" t="s">
        <v>89</v>
      </c>
      <c r="B105" s="5" t="s">
        <v>457</v>
      </c>
      <c r="C105" s="5" t="s">
        <v>204</v>
      </c>
      <c r="D105" s="5">
        <v>67.362799999999993</v>
      </c>
      <c r="E105" s="5">
        <v>62.750700000000002</v>
      </c>
      <c r="F105" s="5">
        <v>108</v>
      </c>
      <c r="G105" s="16" t="s">
        <v>458</v>
      </c>
      <c r="H105" s="5"/>
      <c r="I105" s="5" t="s">
        <v>15</v>
      </c>
      <c r="J105" s="5">
        <v>7</v>
      </c>
      <c r="K105" s="5" t="s">
        <v>437</v>
      </c>
      <c r="L105" s="5" t="s">
        <v>195</v>
      </c>
      <c r="M105" s="5" t="s">
        <v>196</v>
      </c>
      <c r="N105" s="5" t="s">
        <v>197</v>
      </c>
      <c r="O105" s="5" t="s">
        <v>198</v>
      </c>
      <c r="P105" s="5" t="s">
        <v>199</v>
      </c>
      <c r="Q105" s="5" t="s">
        <v>200</v>
      </c>
      <c r="R105" s="5" t="s">
        <v>206</v>
      </c>
      <c r="S105" s="9" t="s">
        <v>459</v>
      </c>
      <c r="T105" s="5">
        <v>0.96939715384615399</v>
      </c>
      <c r="U105" s="5">
        <v>0.96960263818758941</v>
      </c>
      <c r="V105" s="22">
        <v>0.92</v>
      </c>
      <c r="W105" s="5">
        <v>0.89</v>
      </c>
      <c r="X105" s="5"/>
      <c r="Y105" s="6" t="s">
        <v>569</v>
      </c>
      <c r="AC105" s="5"/>
      <c r="AD105" s="5"/>
      <c r="AE105" s="10"/>
    </row>
    <row r="106" spans="1:31" s="6" customFormat="1">
      <c r="A106" s="5" t="s">
        <v>90</v>
      </c>
      <c r="B106" s="5" t="s">
        <v>460</v>
      </c>
      <c r="C106" s="16"/>
      <c r="D106" s="5">
        <v>66.3476</v>
      </c>
      <c r="E106" s="5">
        <v>-104.9457</v>
      </c>
      <c r="F106" s="16">
        <v>241</v>
      </c>
      <c r="G106" s="5" t="s">
        <v>461</v>
      </c>
      <c r="H106" s="5"/>
      <c r="I106" s="16" t="s">
        <v>576</v>
      </c>
      <c r="J106" s="16">
        <v>7</v>
      </c>
      <c r="K106" s="16" t="s">
        <v>390</v>
      </c>
      <c r="L106" s="5" t="s">
        <v>195</v>
      </c>
      <c r="M106" s="5" t="s">
        <v>196</v>
      </c>
      <c r="N106" s="5" t="s">
        <v>197</v>
      </c>
      <c r="O106" s="16" t="s">
        <v>198</v>
      </c>
      <c r="P106" s="16" t="s">
        <v>199</v>
      </c>
      <c r="Q106" s="5" t="s">
        <v>200</v>
      </c>
      <c r="R106" s="5" t="s">
        <v>206</v>
      </c>
      <c r="S106" s="9" t="s">
        <v>462</v>
      </c>
      <c r="T106" s="5">
        <v>1.9436381034482753</v>
      </c>
      <c r="U106" s="5">
        <v>1.943709380981508</v>
      </c>
      <c r="V106" s="23">
        <v>0.7</v>
      </c>
      <c r="W106" s="5">
        <v>1.92</v>
      </c>
      <c r="X106" s="5"/>
      <c r="Y106" s="6" t="s">
        <v>569</v>
      </c>
      <c r="Z106" s="18" t="s">
        <v>575</v>
      </c>
      <c r="AC106" s="5"/>
      <c r="AD106" s="5"/>
      <c r="AE106" s="10"/>
    </row>
    <row r="107" spans="1:31" s="6" customFormat="1">
      <c r="A107" s="5" t="s">
        <v>91</v>
      </c>
      <c r="B107" s="5" t="s">
        <v>463</v>
      </c>
      <c r="C107" s="5" t="s">
        <v>204</v>
      </c>
      <c r="D107" s="5">
        <v>66.34</v>
      </c>
      <c r="E107" s="5">
        <v>36.659999999999997</v>
      </c>
      <c r="F107" s="5">
        <v>25</v>
      </c>
      <c r="G107" s="5" t="s">
        <v>464</v>
      </c>
      <c r="H107" s="5"/>
      <c r="I107" s="5" t="s">
        <v>15</v>
      </c>
      <c r="J107" s="5">
        <v>7</v>
      </c>
      <c r="K107" s="5" t="s">
        <v>366</v>
      </c>
      <c r="L107" s="5" t="s">
        <v>195</v>
      </c>
      <c r="M107" s="5" t="s">
        <v>196</v>
      </c>
      <c r="N107" s="5" t="s">
        <v>197</v>
      </c>
      <c r="O107" s="5" t="s">
        <v>198</v>
      </c>
      <c r="P107" s="5" t="s">
        <v>199</v>
      </c>
      <c r="Q107" s="5" t="s">
        <v>200</v>
      </c>
      <c r="R107" s="5" t="s">
        <v>206</v>
      </c>
      <c r="S107" s="9" t="s">
        <v>465</v>
      </c>
      <c r="T107" s="5">
        <v>1.2862272727272726</v>
      </c>
      <c r="U107" s="5">
        <v>1.2864318693756984</v>
      </c>
      <c r="V107" s="19">
        <v>0.65</v>
      </c>
      <c r="W107" s="19">
        <v>1.1299999999999999</v>
      </c>
      <c r="X107" s="5"/>
      <c r="Y107" s="6" t="s">
        <v>569</v>
      </c>
      <c r="AC107" s="5"/>
      <c r="AD107" s="5"/>
      <c r="AE107" s="10"/>
    </row>
    <row r="108" spans="1:31" s="6" customFormat="1">
      <c r="A108" s="5" t="s">
        <v>92</v>
      </c>
      <c r="B108" s="5" t="s">
        <v>466</v>
      </c>
      <c r="C108" s="5" t="s">
        <v>416</v>
      </c>
      <c r="D108" s="5">
        <v>66.25</v>
      </c>
      <c r="E108" s="5">
        <v>15.72</v>
      </c>
      <c r="F108" s="5">
        <v>850</v>
      </c>
      <c r="G108" s="5" t="s">
        <v>467</v>
      </c>
      <c r="H108" s="5"/>
      <c r="I108" s="5" t="s">
        <v>15</v>
      </c>
      <c r="J108" s="5">
        <v>7</v>
      </c>
      <c r="K108" s="5" t="s">
        <v>468</v>
      </c>
      <c r="L108" s="5" t="s">
        <v>195</v>
      </c>
      <c r="M108" s="5" t="s">
        <v>196</v>
      </c>
      <c r="N108" s="5" t="s">
        <v>197</v>
      </c>
      <c r="O108" s="5" t="s">
        <v>198</v>
      </c>
      <c r="P108" s="5" t="s">
        <v>199</v>
      </c>
      <c r="Q108" s="5" t="s">
        <v>200</v>
      </c>
      <c r="R108" s="5" t="s">
        <v>206</v>
      </c>
      <c r="S108" s="9" t="s">
        <v>469</v>
      </c>
      <c r="T108" s="5" t="s">
        <v>562</v>
      </c>
      <c r="U108" s="5" t="s">
        <v>562</v>
      </c>
      <c r="V108" s="5">
        <v>0.88</v>
      </c>
      <c r="W108" s="24">
        <v>1.27</v>
      </c>
      <c r="X108" s="5"/>
      <c r="Y108" s="6" t="s">
        <v>577</v>
      </c>
      <c r="Z108" s="18" t="s">
        <v>578</v>
      </c>
      <c r="AC108" s="5"/>
      <c r="AD108" s="5"/>
      <c r="AE108" s="10"/>
    </row>
    <row r="109" spans="1:31" s="6" customFormat="1">
      <c r="A109" s="5" t="s">
        <v>93</v>
      </c>
      <c r="B109" s="5" t="s">
        <v>470</v>
      </c>
      <c r="C109" s="5" t="s">
        <v>471</v>
      </c>
      <c r="D109" s="5">
        <v>66.066699999999997</v>
      </c>
      <c r="E109" s="5">
        <v>-145.4</v>
      </c>
      <c r="F109" s="5">
        <v>223</v>
      </c>
      <c r="G109" s="5" t="s">
        <v>472</v>
      </c>
      <c r="H109" s="5"/>
      <c r="I109" s="5" t="s">
        <v>15</v>
      </c>
      <c r="J109" s="5">
        <v>7</v>
      </c>
      <c r="K109" s="5" t="s">
        <v>376</v>
      </c>
      <c r="L109" s="5" t="s">
        <v>195</v>
      </c>
      <c r="M109" s="5" t="s">
        <v>196</v>
      </c>
      <c r="N109" s="5" t="s">
        <v>197</v>
      </c>
      <c r="O109" s="5" t="s">
        <v>198</v>
      </c>
      <c r="P109" s="5" t="s">
        <v>199</v>
      </c>
      <c r="Q109" s="5" t="s">
        <v>200</v>
      </c>
      <c r="R109" s="5" t="s">
        <v>206</v>
      </c>
      <c r="S109" s="9" t="s">
        <v>473</v>
      </c>
      <c r="T109" s="5" t="s">
        <v>562</v>
      </c>
      <c r="U109" s="5" t="s">
        <v>562</v>
      </c>
      <c r="V109" s="5">
        <v>0.81799999999999995</v>
      </c>
      <c r="W109" s="5">
        <v>1.46</v>
      </c>
      <c r="X109" s="5"/>
      <c r="Y109" s="6" t="s">
        <v>577</v>
      </c>
      <c r="AC109" s="5"/>
      <c r="AD109" s="5"/>
      <c r="AE109" s="10"/>
    </row>
    <row r="110" spans="1:31" s="6" customFormat="1">
      <c r="A110" s="5" t="s">
        <v>94</v>
      </c>
      <c r="B110" s="5" t="s">
        <v>474</v>
      </c>
      <c r="C110" s="5" t="s">
        <v>416</v>
      </c>
      <c r="D110" s="5">
        <v>65.97</v>
      </c>
      <c r="E110" s="5">
        <v>-18.45</v>
      </c>
      <c r="F110" s="5">
        <v>100</v>
      </c>
      <c r="G110" s="5" t="s">
        <v>475</v>
      </c>
      <c r="H110" s="5"/>
      <c r="I110" s="5" t="s">
        <v>15</v>
      </c>
      <c r="J110" s="5">
        <v>7</v>
      </c>
      <c r="K110" s="5" t="s">
        <v>476</v>
      </c>
      <c r="L110" s="5" t="s">
        <v>195</v>
      </c>
      <c r="M110" s="5" t="s">
        <v>196</v>
      </c>
      <c r="N110" s="5" t="s">
        <v>197</v>
      </c>
      <c r="O110" s="5" t="s">
        <v>198</v>
      </c>
      <c r="P110" s="5" t="s">
        <v>199</v>
      </c>
      <c r="Q110" s="5" t="s">
        <v>200</v>
      </c>
      <c r="R110" s="5" t="s">
        <v>206</v>
      </c>
      <c r="S110" s="9" t="s">
        <v>477</v>
      </c>
      <c r="T110" s="5" t="s">
        <v>562</v>
      </c>
      <c r="U110" s="5" t="s">
        <v>562</v>
      </c>
      <c r="V110" s="26">
        <v>0.66</v>
      </c>
      <c r="W110" s="5">
        <v>1.1000000000000001</v>
      </c>
      <c r="X110" s="5"/>
      <c r="Y110" s="6" t="s">
        <v>569</v>
      </c>
      <c r="AC110" s="5"/>
      <c r="AD110" s="5"/>
      <c r="AE110" s="10"/>
    </row>
    <row r="111" spans="1:31" s="6" customFormat="1">
      <c r="A111" s="5" t="s">
        <v>95</v>
      </c>
      <c r="B111" s="5" t="s">
        <v>478</v>
      </c>
      <c r="C111" s="5" t="s">
        <v>479</v>
      </c>
      <c r="D111" s="5">
        <v>65.900000000000006</v>
      </c>
      <c r="E111" s="5">
        <v>-18.329999999999998</v>
      </c>
      <c r="F111" s="5">
        <v>220</v>
      </c>
      <c r="G111" s="5" t="s">
        <v>480</v>
      </c>
      <c r="H111" s="5"/>
      <c r="I111" s="5" t="s">
        <v>15</v>
      </c>
      <c r="J111" s="5">
        <v>7</v>
      </c>
      <c r="K111" s="5" t="s">
        <v>481</v>
      </c>
      <c r="L111" s="5" t="s">
        <v>195</v>
      </c>
      <c r="M111" s="5" t="s">
        <v>196</v>
      </c>
      <c r="N111" s="5" t="s">
        <v>197</v>
      </c>
      <c r="O111" s="5" t="s">
        <v>198</v>
      </c>
      <c r="P111" s="5" t="s">
        <v>199</v>
      </c>
      <c r="Q111" s="5" t="s">
        <v>200</v>
      </c>
      <c r="R111" s="5" t="s">
        <v>206</v>
      </c>
      <c r="S111" s="9" t="s">
        <v>482</v>
      </c>
      <c r="T111" s="5" t="s">
        <v>562</v>
      </c>
      <c r="U111" s="5" t="s">
        <v>562</v>
      </c>
      <c r="V111" s="5">
        <v>0.87</v>
      </c>
      <c r="W111" s="5">
        <v>1.19</v>
      </c>
      <c r="X111" s="5"/>
      <c r="Y111" s="6" t="s">
        <v>577</v>
      </c>
      <c r="Z111" s="18" t="s">
        <v>579</v>
      </c>
      <c r="AC111" s="5"/>
      <c r="AD111" s="5"/>
      <c r="AE111" s="10"/>
    </row>
    <row r="112" spans="1:31" s="6" customFormat="1">
      <c r="A112" s="5" t="s">
        <v>96</v>
      </c>
      <c r="B112" s="5" t="s">
        <v>478</v>
      </c>
      <c r="C112" s="5" t="s">
        <v>416</v>
      </c>
      <c r="D112" s="5">
        <v>65.900000000000006</v>
      </c>
      <c r="E112" s="5">
        <v>-18.3</v>
      </c>
      <c r="F112" s="5">
        <v>220</v>
      </c>
      <c r="G112" s="5" t="s">
        <v>475</v>
      </c>
      <c r="I112" s="5" t="s">
        <v>15</v>
      </c>
      <c r="J112" s="5">
        <v>7</v>
      </c>
      <c r="K112" s="5" t="s">
        <v>476</v>
      </c>
      <c r="L112" s="5" t="s">
        <v>195</v>
      </c>
      <c r="M112" s="5" t="s">
        <v>196</v>
      </c>
      <c r="N112" s="5" t="s">
        <v>197</v>
      </c>
      <c r="O112" s="5" t="s">
        <v>198</v>
      </c>
      <c r="P112" s="5" t="s">
        <v>199</v>
      </c>
      <c r="Q112" s="5" t="s">
        <v>200</v>
      </c>
      <c r="R112" s="5" t="s">
        <v>201</v>
      </c>
      <c r="S112" s="27" t="s">
        <v>483</v>
      </c>
      <c r="T112" s="5" t="s">
        <v>562</v>
      </c>
      <c r="U112" s="5" t="s">
        <v>562</v>
      </c>
      <c r="V112" s="26">
        <v>0.66</v>
      </c>
      <c r="W112" s="5">
        <v>1.1000000000000001</v>
      </c>
      <c r="X112" s="5"/>
      <c r="Y112" s="6" t="s">
        <v>569</v>
      </c>
      <c r="Z112" s="18" t="s">
        <v>580</v>
      </c>
      <c r="AC112" s="5"/>
      <c r="AD112" s="5"/>
      <c r="AE112" s="10"/>
    </row>
    <row r="113" spans="1:34" s="6" customFormat="1">
      <c r="A113" s="5" t="s">
        <v>97</v>
      </c>
      <c r="B113" s="5" t="s">
        <v>484</v>
      </c>
      <c r="C113" s="5" t="s">
        <v>479</v>
      </c>
      <c r="D113" s="5">
        <v>65.561199999999999</v>
      </c>
      <c r="E113" s="5">
        <v>-22.406400000000001</v>
      </c>
      <c r="F113" s="5">
        <v>123</v>
      </c>
      <c r="G113" s="5" t="s">
        <v>485</v>
      </c>
      <c r="H113" s="5"/>
      <c r="I113" s="5" t="s">
        <v>15</v>
      </c>
      <c r="J113" s="5">
        <v>7</v>
      </c>
      <c r="K113" s="5" t="s">
        <v>486</v>
      </c>
      <c r="L113" s="5" t="s">
        <v>195</v>
      </c>
      <c r="M113" s="5" t="s">
        <v>196</v>
      </c>
      <c r="N113" s="5" t="s">
        <v>197</v>
      </c>
      <c r="O113" s="5" t="s">
        <v>198</v>
      </c>
      <c r="P113" s="5" t="s">
        <v>199</v>
      </c>
      <c r="Q113" s="5" t="s">
        <v>200</v>
      </c>
      <c r="R113" s="5" t="s">
        <v>206</v>
      </c>
      <c r="S113" s="9" t="s">
        <v>487</v>
      </c>
      <c r="T113" s="5">
        <v>1.1189935725394564</v>
      </c>
      <c r="U113" s="5">
        <v>1.1179230769230772</v>
      </c>
      <c r="V113" s="26">
        <v>0.66</v>
      </c>
      <c r="W113" s="5">
        <v>1.1000000000000001</v>
      </c>
      <c r="X113" s="5"/>
      <c r="Y113" s="6" t="s">
        <v>569</v>
      </c>
      <c r="AC113" s="5"/>
      <c r="AD113" s="5"/>
      <c r="AE113" s="10"/>
    </row>
    <row r="114" spans="1:34" s="6" customFormat="1">
      <c r="A114" s="5" t="s">
        <v>98</v>
      </c>
      <c r="B114" s="5" t="s">
        <v>488</v>
      </c>
      <c r="C114" s="5" t="s">
        <v>388</v>
      </c>
      <c r="D114" s="5">
        <v>65.212500000000006</v>
      </c>
      <c r="E114" s="5">
        <v>-84.203299999999999</v>
      </c>
      <c r="F114" s="5">
        <v>155</v>
      </c>
      <c r="G114" s="5" t="s">
        <v>489</v>
      </c>
      <c r="I114" s="5" t="s">
        <v>15</v>
      </c>
      <c r="J114" s="5">
        <v>8</v>
      </c>
      <c r="K114" s="5" t="s">
        <v>490</v>
      </c>
      <c r="L114" s="5" t="s">
        <v>195</v>
      </c>
      <c r="M114" s="5" t="s">
        <v>196</v>
      </c>
      <c r="N114" s="5" t="s">
        <v>197</v>
      </c>
      <c r="O114" s="5" t="s">
        <v>198</v>
      </c>
      <c r="P114" s="5" t="s">
        <v>199</v>
      </c>
      <c r="Q114" s="5" t="s">
        <v>200</v>
      </c>
      <c r="R114" s="5" t="s">
        <v>201</v>
      </c>
      <c r="S114" s="9" t="s">
        <v>491</v>
      </c>
      <c r="T114" s="5" t="s">
        <v>562</v>
      </c>
      <c r="U114" s="5" t="s">
        <v>562</v>
      </c>
      <c r="V114" s="5">
        <v>0.76</v>
      </c>
      <c r="W114" s="5">
        <v>1.1200000000000001</v>
      </c>
      <c r="X114" s="5"/>
      <c r="Y114" s="6" t="s">
        <v>581</v>
      </c>
      <c r="AC114" s="5"/>
      <c r="AD114" s="5"/>
      <c r="AE114" s="10"/>
    </row>
    <row r="115" spans="1:34" s="6" customFormat="1">
      <c r="A115" s="5" t="s">
        <v>99</v>
      </c>
      <c r="B115" s="5" t="s">
        <v>492</v>
      </c>
      <c r="C115" s="5" t="s">
        <v>373</v>
      </c>
      <c r="D115" s="5">
        <v>64.257199999999997</v>
      </c>
      <c r="E115" s="5">
        <v>-110.10080000000001</v>
      </c>
      <c r="F115" s="5">
        <v>420</v>
      </c>
      <c r="G115" s="5" t="s">
        <v>493</v>
      </c>
      <c r="H115" s="5"/>
      <c r="I115" s="5" t="s">
        <v>15</v>
      </c>
      <c r="J115" s="5">
        <v>7</v>
      </c>
      <c r="K115" s="5" t="s">
        <v>494</v>
      </c>
      <c r="L115" s="5" t="s">
        <v>231</v>
      </c>
      <c r="M115" s="5" t="s">
        <v>196</v>
      </c>
      <c r="N115" s="5" t="s">
        <v>197</v>
      </c>
      <c r="O115" s="5" t="s">
        <v>198</v>
      </c>
      <c r="P115" s="5" t="s">
        <v>199</v>
      </c>
      <c r="Q115" s="5" t="s">
        <v>200</v>
      </c>
      <c r="R115" s="5" t="s">
        <v>206</v>
      </c>
      <c r="S115" s="27" t="s">
        <v>495</v>
      </c>
      <c r="T115" s="6">
        <v>1.1504653200000001</v>
      </c>
      <c r="U115" s="5">
        <v>1.1510469265590697</v>
      </c>
      <c r="V115" s="5">
        <v>0.77</v>
      </c>
      <c r="W115" s="5">
        <v>1.03</v>
      </c>
      <c r="X115" s="5"/>
      <c r="Y115" s="6" t="s">
        <v>569</v>
      </c>
      <c r="Z115" s="18" t="s">
        <v>580</v>
      </c>
      <c r="AC115" s="5"/>
      <c r="AD115" s="5"/>
      <c r="AE115" s="10"/>
    </row>
    <row r="116" spans="1:34" s="6" customFormat="1">
      <c r="A116" s="5" t="s">
        <v>99</v>
      </c>
      <c r="B116" s="5" t="s">
        <v>492</v>
      </c>
      <c r="C116" s="5" t="s">
        <v>373</v>
      </c>
      <c r="D116" s="5">
        <v>64.257199999999997</v>
      </c>
      <c r="E116" s="5">
        <v>-110.10080000000001</v>
      </c>
      <c r="F116" s="5">
        <v>420</v>
      </c>
      <c r="G116" s="5" t="s">
        <v>493</v>
      </c>
      <c r="H116" s="5"/>
      <c r="I116" s="5" t="s">
        <v>15</v>
      </c>
      <c r="J116" s="5">
        <v>7</v>
      </c>
      <c r="K116" s="5" t="s">
        <v>494</v>
      </c>
      <c r="L116" s="5" t="s">
        <v>231</v>
      </c>
      <c r="M116" s="5" t="s">
        <v>196</v>
      </c>
      <c r="N116" s="5" t="s">
        <v>197</v>
      </c>
      <c r="O116" s="5" t="s">
        <v>198</v>
      </c>
      <c r="P116" s="5" t="s">
        <v>199</v>
      </c>
      <c r="Q116" s="5" t="s">
        <v>200</v>
      </c>
      <c r="R116" s="5" t="s">
        <v>206</v>
      </c>
      <c r="S116" s="27" t="s">
        <v>495</v>
      </c>
      <c r="T116" s="6">
        <v>1.4935746199999995</v>
      </c>
      <c r="U116" s="5">
        <v>1.49387350873741</v>
      </c>
      <c r="V116" s="5">
        <v>0.82</v>
      </c>
      <c r="W116" s="5">
        <v>1.46</v>
      </c>
      <c r="X116" s="5"/>
      <c r="Y116" s="6" t="s">
        <v>577</v>
      </c>
      <c r="Z116" s="18"/>
      <c r="AC116" s="5"/>
      <c r="AD116" s="5"/>
      <c r="AE116" s="10"/>
    </row>
    <row r="117" spans="1:34" s="6" customFormat="1">
      <c r="A117" s="5" t="s">
        <v>100</v>
      </c>
      <c r="B117" s="5" t="s">
        <v>496</v>
      </c>
      <c r="C117" s="5" t="s">
        <v>471</v>
      </c>
      <c r="D117" s="5">
        <v>64.206000000000003</v>
      </c>
      <c r="E117" s="5">
        <v>-145.81399999999999</v>
      </c>
      <c r="F117" s="5">
        <v>293</v>
      </c>
      <c r="G117" s="5" t="s">
        <v>497</v>
      </c>
      <c r="H117" s="5"/>
      <c r="I117" s="5" t="s">
        <v>15</v>
      </c>
      <c r="J117" s="5">
        <v>7</v>
      </c>
      <c r="K117" s="5" t="s">
        <v>376</v>
      </c>
      <c r="L117" s="5" t="s">
        <v>195</v>
      </c>
      <c r="M117" s="5" t="s">
        <v>196</v>
      </c>
      <c r="N117" s="5" t="s">
        <v>197</v>
      </c>
      <c r="O117" s="5" t="s">
        <v>198</v>
      </c>
      <c r="P117" s="5" t="s">
        <v>199</v>
      </c>
      <c r="Q117" s="5" t="s">
        <v>200</v>
      </c>
      <c r="R117" s="5" t="s">
        <v>206</v>
      </c>
      <c r="S117" s="9" t="s">
        <v>498</v>
      </c>
      <c r="T117" s="5">
        <v>1.4515714285714285</v>
      </c>
      <c r="U117" s="5">
        <v>1.4517184398399814</v>
      </c>
      <c r="V117" s="5">
        <v>0.81799999999999995</v>
      </c>
      <c r="W117" s="5">
        <v>1.46</v>
      </c>
      <c r="X117" s="5"/>
      <c r="Y117" s="6" t="s">
        <v>577</v>
      </c>
      <c r="AC117" s="5"/>
      <c r="AD117" s="5"/>
      <c r="AE117" s="10"/>
      <c r="AF117" s="5"/>
      <c r="AG117" s="5"/>
      <c r="AH117" s="5"/>
    </row>
    <row r="118" spans="1:34" s="6" customFormat="1">
      <c r="A118" s="5" t="s">
        <v>101</v>
      </c>
      <c r="B118" s="5" t="s">
        <v>499</v>
      </c>
      <c r="C118" s="5" t="s">
        <v>416</v>
      </c>
      <c r="D118" s="5">
        <v>63.12</v>
      </c>
      <c r="E118" s="5">
        <v>12.32</v>
      </c>
      <c r="F118" s="5">
        <v>887</v>
      </c>
      <c r="G118" s="5" t="s">
        <v>500</v>
      </c>
      <c r="H118" s="5"/>
      <c r="I118" s="5" t="s">
        <v>15</v>
      </c>
      <c r="J118" s="5">
        <v>7</v>
      </c>
      <c r="K118" s="5" t="s">
        <v>194</v>
      </c>
      <c r="L118" s="5" t="s">
        <v>195</v>
      </c>
      <c r="M118" s="5" t="s">
        <v>196</v>
      </c>
      <c r="N118" s="5" t="s">
        <v>197</v>
      </c>
      <c r="O118" s="5" t="s">
        <v>198</v>
      </c>
      <c r="P118" s="5" t="s">
        <v>199</v>
      </c>
      <c r="Q118" s="5" t="s">
        <v>200</v>
      </c>
      <c r="R118" s="5" t="s">
        <v>206</v>
      </c>
      <c r="S118" s="9" t="s">
        <v>501</v>
      </c>
      <c r="T118" s="5" t="s">
        <v>562</v>
      </c>
      <c r="U118" s="5" t="s">
        <v>562</v>
      </c>
      <c r="V118" s="5">
        <v>0.91</v>
      </c>
      <c r="W118" s="5">
        <v>1.01</v>
      </c>
      <c r="X118" s="5"/>
      <c r="Y118" s="6" t="s">
        <v>588</v>
      </c>
      <c r="AC118" s="5"/>
      <c r="AD118" s="5"/>
      <c r="AE118" s="10"/>
      <c r="AH118" s="5"/>
    </row>
    <row r="119" spans="1:34" s="6" customFormat="1">
      <c r="A119" s="5" t="s">
        <v>102</v>
      </c>
      <c r="B119" s="5" t="s">
        <v>502</v>
      </c>
      <c r="C119" s="5" t="s">
        <v>379</v>
      </c>
      <c r="D119" s="5">
        <v>62.38</v>
      </c>
      <c r="E119" s="5">
        <v>9.67</v>
      </c>
      <c r="F119" s="5">
        <v>1316</v>
      </c>
      <c r="G119" s="5" t="s">
        <v>503</v>
      </c>
      <c r="H119" s="5"/>
      <c r="I119" s="5" t="s">
        <v>15</v>
      </c>
      <c r="J119" s="5">
        <v>7</v>
      </c>
      <c r="K119" s="16" t="s">
        <v>504</v>
      </c>
      <c r="L119" s="5" t="s">
        <v>195</v>
      </c>
      <c r="M119" s="5" t="s">
        <v>196</v>
      </c>
      <c r="N119" s="5" t="s">
        <v>197</v>
      </c>
      <c r="O119" s="5" t="s">
        <v>198</v>
      </c>
      <c r="P119" s="5" t="s">
        <v>199</v>
      </c>
      <c r="Q119" s="5" t="s">
        <v>200</v>
      </c>
      <c r="R119" s="5" t="s">
        <v>206</v>
      </c>
      <c r="S119" s="9" t="s">
        <v>505</v>
      </c>
      <c r="T119" s="5" t="s">
        <v>562</v>
      </c>
      <c r="U119" s="5" t="s">
        <v>562</v>
      </c>
      <c r="V119" s="5">
        <v>0.91</v>
      </c>
      <c r="W119" s="5">
        <v>1.01</v>
      </c>
      <c r="X119" s="5"/>
      <c r="Y119" s="6" t="s">
        <v>588</v>
      </c>
      <c r="Z119" s="18" t="s">
        <v>583</v>
      </c>
      <c r="AC119" s="5"/>
      <c r="AD119" s="5"/>
      <c r="AE119" s="10"/>
      <c r="AF119" s="5"/>
      <c r="AG119" s="5"/>
      <c r="AH119" s="5"/>
    </row>
    <row r="120" spans="1:34" s="6" customFormat="1">
      <c r="A120" s="5" t="s">
        <v>103</v>
      </c>
      <c r="B120" s="5" t="s">
        <v>506</v>
      </c>
      <c r="C120" s="5" t="s">
        <v>379</v>
      </c>
      <c r="D120" s="5">
        <v>62.27</v>
      </c>
      <c r="E120" s="5">
        <v>9.83</v>
      </c>
      <c r="F120" s="5">
        <v>1169</v>
      </c>
      <c r="G120" s="5" t="s">
        <v>507</v>
      </c>
      <c r="H120" s="5"/>
      <c r="I120" s="5" t="s">
        <v>15</v>
      </c>
      <c r="J120" s="5">
        <v>7</v>
      </c>
      <c r="K120" s="5" t="s">
        <v>194</v>
      </c>
      <c r="L120" s="5" t="s">
        <v>195</v>
      </c>
      <c r="M120" s="5" t="s">
        <v>196</v>
      </c>
      <c r="N120" s="5" t="s">
        <v>197</v>
      </c>
      <c r="O120" s="5" t="s">
        <v>198</v>
      </c>
      <c r="P120" s="5" t="s">
        <v>199</v>
      </c>
      <c r="Q120" s="5" t="s">
        <v>200</v>
      </c>
      <c r="R120" s="5" t="s">
        <v>206</v>
      </c>
      <c r="S120" s="9" t="s">
        <v>508</v>
      </c>
      <c r="T120" s="6" t="s">
        <v>562</v>
      </c>
      <c r="U120" s="6" t="s">
        <v>562</v>
      </c>
      <c r="V120" s="5">
        <v>0.91</v>
      </c>
      <c r="W120" s="5">
        <v>1.01</v>
      </c>
      <c r="X120" s="5"/>
      <c r="Y120" s="6" t="s">
        <v>588</v>
      </c>
      <c r="AC120" s="5"/>
      <c r="AD120" s="5"/>
      <c r="AE120" s="10"/>
      <c r="AF120" s="5"/>
      <c r="AG120" s="5"/>
      <c r="AH120" s="5"/>
    </row>
    <row r="121" spans="1:34" s="6" customFormat="1">
      <c r="A121" s="5" t="s">
        <v>104</v>
      </c>
      <c r="B121" s="5" t="s">
        <v>509</v>
      </c>
      <c r="C121" s="5" t="s">
        <v>204</v>
      </c>
      <c r="D121" s="5">
        <v>62.05</v>
      </c>
      <c r="E121" s="5">
        <v>129.47999999999999</v>
      </c>
      <c r="F121" s="5">
        <v>217</v>
      </c>
      <c r="G121" s="5" t="s">
        <v>510</v>
      </c>
      <c r="H121" s="5"/>
      <c r="I121" s="5" t="s">
        <v>15</v>
      </c>
      <c r="J121" s="5">
        <v>7</v>
      </c>
      <c r="K121" s="5" t="s">
        <v>511</v>
      </c>
      <c r="L121" s="5" t="s">
        <v>195</v>
      </c>
      <c r="M121" s="5" t="s">
        <v>196</v>
      </c>
      <c r="N121" s="5" t="s">
        <v>197</v>
      </c>
      <c r="O121" s="5" t="s">
        <v>198</v>
      </c>
      <c r="P121" s="5" t="s">
        <v>199</v>
      </c>
      <c r="Q121" s="5" t="s">
        <v>200</v>
      </c>
      <c r="R121" s="5" t="s">
        <v>206</v>
      </c>
      <c r="S121" s="9" t="s">
        <v>512</v>
      </c>
      <c r="T121" s="5">
        <v>0.98313114285714265</v>
      </c>
      <c r="U121" s="5">
        <v>0.98369378134259622</v>
      </c>
      <c r="V121" s="5">
        <v>0.87</v>
      </c>
      <c r="W121" s="5">
        <v>1.93</v>
      </c>
      <c r="X121" s="5"/>
      <c r="Y121" s="6" t="s">
        <v>577</v>
      </c>
      <c r="Z121" s="18" t="s">
        <v>582</v>
      </c>
      <c r="AC121" s="5"/>
      <c r="AD121" s="5"/>
      <c r="AE121" s="10"/>
      <c r="AF121" s="22"/>
      <c r="AG121" s="5"/>
      <c r="AH121" s="5"/>
    </row>
    <row r="122" spans="1:34" s="6" customFormat="1">
      <c r="A122" s="5" t="s">
        <v>105</v>
      </c>
      <c r="B122" s="5" t="s">
        <v>513</v>
      </c>
      <c r="C122" s="5" t="s">
        <v>471</v>
      </c>
      <c r="D122" s="5">
        <v>61.9</v>
      </c>
      <c r="E122" s="5">
        <v>-145.66669999999999</v>
      </c>
      <c r="F122" s="5">
        <v>657</v>
      </c>
      <c r="G122" s="5" t="s">
        <v>472</v>
      </c>
      <c r="H122" s="5"/>
      <c r="I122" s="5" t="s">
        <v>15</v>
      </c>
      <c r="J122" s="5">
        <v>7</v>
      </c>
      <c r="K122" s="5" t="s">
        <v>376</v>
      </c>
      <c r="L122" s="5" t="s">
        <v>195</v>
      </c>
      <c r="M122" s="5" t="s">
        <v>196</v>
      </c>
      <c r="N122" s="5" t="s">
        <v>197</v>
      </c>
      <c r="O122" s="5" t="s">
        <v>198</v>
      </c>
      <c r="P122" s="5" t="s">
        <v>199</v>
      </c>
      <c r="Q122" s="5" t="s">
        <v>200</v>
      </c>
      <c r="R122" s="5" t="s">
        <v>206</v>
      </c>
      <c r="S122" s="9" t="s">
        <v>514</v>
      </c>
      <c r="T122" s="5" t="s">
        <v>562</v>
      </c>
      <c r="U122" s="5" t="s">
        <v>562</v>
      </c>
      <c r="V122" s="5">
        <v>0.81799999999999995</v>
      </c>
      <c r="W122" s="5">
        <v>1.46</v>
      </c>
      <c r="X122" s="5"/>
      <c r="Y122" s="6" t="s">
        <v>577</v>
      </c>
      <c r="AC122" s="5"/>
      <c r="AD122" s="5"/>
      <c r="AE122" s="10"/>
      <c r="AF122" s="5"/>
      <c r="AG122" s="5"/>
      <c r="AH122" s="5"/>
    </row>
    <row r="123" spans="1:34" s="6" customFormat="1">
      <c r="A123" s="5" t="s">
        <v>106</v>
      </c>
      <c r="B123" s="5" t="s">
        <v>515</v>
      </c>
      <c r="C123" s="5" t="s">
        <v>379</v>
      </c>
      <c r="D123" s="5">
        <v>61.42</v>
      </c>
      <c r="E123" s="5">
        <v>8.67</v>
      </c>
      <c r="F123" s="5">
        <v>1309</v>
      </c>
      <c r="G123" s="5" t="s">
        <v>507</v>
      </c>
      <c r="H123" s="5"/>
      <c r="I123" s="5" t="s">
        <v>15</v>
      </c>
      <c r="J123" s="5">
        <v>7</v>
      </c>
      <c r="K123" s="5" t="s">
        <v>194</v>
      </c>
      <c r="L123" s="5" t="s">
        <v>195</v>
      </c>
      <c r="M123" s="5" t="s">
        <v>196</v>
      </c>
      <c r="N123" s="5" t="s">
        <v>197</v>
      </c>
      <c r="O123" s="5" t="s">
        <v>198</v>
      </c>
      <c r="P123" s="5" t="s">
        <v>199</v>
      </c>
      <c r="Q123" s="5" t="s">
        <v>200</v>
      </c>
      <c r="R123" s="5" t="s">
        <v>206</v>
      </c>
      <c r="S123" s="9" t="s">
        <v>516</v>
      </c>
      <c r="T123" s="5" t="s">
        <v>562</v>
      </c>
      <c r="U123" s="5" t="s">
        <v>562</v>
      </c>
      <c r="V123" s="5">
        <v>0.91</v>
      </c>
      <c r="W123" s="5">
        <v>1.01</v>
      </c>
      <c r="X123" s="5"/>
      <c r="Y123" s="6" t="s">
        <v>588</v>
      </c>
      <c r="AC123" s="5"/>
      <c r="AD123" s="5"/>
      <c r="AE123" s="10"/>
      <c r="AF123" s="5"/>
      <c r="AG123" s="5"/>
      <c r="AH123" s="5"/>
    </row>
    <row r="124" spans="1:34" s="6" customFormat="1">
      <c r="A124" s="5" t="s">
        <v>107</v>
      </c>
      <c r="B124" s="5" t="s">
        <v>517</v>
      </c>
      <c r="C124" s="5" t="s">
        <v>471</v>
      </c>
      <c r="D124" s="5">
        <v>61.374200000000002</v>
      </c>
      <c r="E124" s="5">
        <v>-143.59880000000001</v>
      </c>
      <c r="F124" s="5">
        <v>437</v>
      </c>
      <c r="G124" s="5" t="s">
        <v>518</v>
      </c>
      <c r="H124" s="5"/>
      <c r="I124" s="5" t="s">
        <v>15</v>
      </c>
      <c r="J124" s="5">
        <v>7</v>
      </c>
      <c r="K124" s="5" t="s">
        <v>376</v>
      </c>
      <c r="L124" s="5" t="s">
        <v>195</v>
      </c>
      <c r="M124" s="5" t="s">
        <v>196</v>
      </c>
      <c r="N124" s="5" t="s">
        <v>197</v>
      </c>
      <c r="O124" s="5" t="s">
        <v>198</v>
      </c>
      <c r="P124" s="5" t="s">
        <v>199</v>
      </c>
      <c r="Q124" s="5" t="s">
        <v>200</v>
      </c>
      <c r="R124" s="5" t="s">
        <v>206</v>
      </c>
      <c r="S124" s="9" t="s">
        <v>519</v>
      </c>
      <c r="T124" s="5">
        <v>1.4416640625000001</v>
      </c>
      <c r="U124" s="5">
        <v>1.4417609810792145</v>
      </c>
      <c r="V124" s="5">
        <v>0.81799999999999995</v>
      </c>
      <c r="W124" s="5">
        <v>1.46</v>
      </c>
      <c r="X124" s="5"/>
      <c r="Y124" s="6" t="s">
        <v>577</v>
      </c>
      <c r="AC124" s="5"/>
      <c r="AD124" s="5"/>
      <c r="AE124" s="10"/>
      <c r="AF124" s="5"/>
      <c r="AG124" s="5"/>
      <c r="AH124" s="5"/>
    </row>
    <row r="125" spans="1:34" s="6" customFormat="1">
      <c r="A125" s="5" t="s">
        <v>108</v>
      </c>
      <c r="B125" s="5" t="s">
        <v>520</v>
      </c>
      <c r="C125" s="5" t="s">
        <v>471</v>
      </c>
      <c r="D125" s="5">
        <v>60.716700000000003</v>
      </c>
      <c r="E125" s="5">
        <v>-150.80000000000001</v>
      </c>
      <c r="F125" s="5">
        <v>63</v>
      </c>
      <c r="G125" s="5" t="s">
        <v>472</v>
      </c>
      <c r="H125" s="5"/>
      <c r="I125" s="5" t="s">
        <v>15</v>
      </c>
      <c r="J125" s="5">
        <v>7</v>
      </c>
      <c r="K125" s="5" t="s">
        <v>376</v>
      </c>
      <c r="L125" s="5" t="s">
        <v>195</v>
      </c>
      <c r="M125" s="5" t="s">
        <v>196</v>
      </c>
      <c r="N125" s="5" t="s">
        <v>197</v>
      </c>
      <c r="O125" s="5" t="s">
        <v>198</v>
      </c>
      <c r="P125" s="5" t="s">
        <v>199</v>
      </c>
      <c r="Q125" s="5" t="s">
        <v>200</v>
      </c>
      <c r="R125" s="5" t="s">
        <v>206</v>
      </c>
      <c r="S125" s="9" t="s">
        <v>521</v>
      </c>
      <c r="T125" s="5" t="s">
        <v>562</v>
      </c>
      <c r="U125" s="5" t="s">
        <v>562</v>
      </c>
      <c r="V125" s="5">
        <v>0.81799999999999995</v>
      </c>
      <c r="W125" s="5">
        <v>1.46</v>
      </c>
      <c r="X125" s="5"/>
      <c r="Y125" s="6" t="s">
        <v>577</v>
      </c>
      <c r="AC125" s="5"/>
      <c r="AD125" s="5"/>
      <c r="AE125" s="10"/>
      <c r="AF125" s="5"/>
      <c r="AG125" s="5"/>
      <c r="AH125" s="5"/>
    </row>
    <row r="126" spans="1:34" s="6" customFormat="1">
      <c r="A126" s="5" t="s">
        <v>109</v>
      </c>
      <c r="B126" s="5" t="s">
        <v>522</v>
      </c>
      <c r="C126" s="5" t="s">
        <v>379</v>
      </c>
      <c r="D126" s="5">
        <v>60.6</v>
      </c>
      <c r="E126" s="5">
        <v>7.5</v>
      </c>
      <c r="F126" s="5">
        <v>1208</v>
      </c>
      <c r="G126" s="5" t="s">
        <v>507</v>
      </c>
      <c r="I126" s="5" t="s">
        <v>15</v>
      </c>
      <c r="J126" s="5">
        <v>7</v>
      </c>
      <c r="K126" s="5" t="s">
        <v>504</v>
      </c>
      <c r="L126" s="5" t="s">
        <v>195</v>
      </c>
      <c r="M126" s="5" t="s">
        <v>196</v>
      </c>
      <c r="N126" s="5" t="s">
        <v>197</v>
      </c>
      <c r="O126" s="5" t="s">
        <v>198</v>
      </c>
      <c r="P126" s="5" t="s">
        <v>199</v>
      </c>
      <c r="Q126" s="5" t="s">
        <v>200</v>
      </c>
      <c r="R126" s="5" t="s">
        <v>201</v>
      </c>
      <c r="S126" s="9" t="s">
        <v>523</v>
      </c>
      <c r="T126" s="5" t="s">
        <v>562</v>
      </c>
      <c r="U126" s="5" t="s">
        <v>562</v>
      </c>
      <c r="V126" s="5">
        <v>0.91</v>
      </c>
      <c r="W126" s="5">
        <v>1.01</v>
      </c>
      <c r="X126" s="5"/>
      <c r="Y126" s="6" t="s">
        <v>588</v>
      </c>
      <c r="Z126" s="18" t="s">
        <v>584</v>
      </c>
      <c r="AC126" s="5"/>
      <c r="AD126" s="5"/>
      <c r="AE126" s="10"/>
      <c r="AF126" s="5"/>
      <c r="AG126" s="5"/>
      <c r="AH126" s="5"/>
    </row>
    <row r="127" spans="1:34" s="6" customFormat="1">
      <c r="A127" s="5" t="s">
        <v>110</v>
      </c>
      <c r="B127" s="5" t="s">
        <v>524</v>
      </c>
      <c r="C127" s="5" t="s">
        <v>204</v>
      </c>
      <c r="D127" s="5">
        <v>60.530900000000003</v>
      </c>
      <c r="E127" s="5">
        <v>29.8992</v>
      </c>
      <c r="F127" s="5">
        <v>102.2</v>
      </c>
      <c r="G127" s="5" t="s">
        <v>525</v>
      </c>
      <c r="H127" s="5"/>
      <c r="I127" s="5" t="s">
        <v>15</v>
      </c>
      <c r="J127" s="5">
        <v>7</v>
      </c>
      <c r="K127" s="16" t="s">
        <v>586</v>
      </c>
      <c r="L127" s="5" t="s">
        <v>195</v>
      </c>
      <c r="M127" s="5" t="s">
        <v>196</v>
      </c>
      <c r="N127" s="5" t="s">
        <v>197</v>
      </c>
      <c r="O127" s="5" t="s">
        <v>198</v>
      </c>
      <c r="P127" s="5" t="s">
        <v>199</v>
      </c>
      <c r="Q127" s="5" t="s">
        <v>200</v>
      </c>
      <c r="R127" s="5" t="s">
        <v>206</v>
      </c>
      <c r="S127" s="9" t="s">
        <v>527</v>
      </c>
      <c r="T127" s="5" t="s">
        <v>562</v>
      </c>
      <c r="U127" s="5" t="s">
        <v>562</v>
      </c>
      <c r="V127" s="5">
        <v>0.87</v>
      </c>
      <c r="W127" s="5">
        <v>1.35</v>
      </c>
      <c r="X127" s="5"/>
      <c r="Y127" s="6" t="s">
        <v>585</v>
      </c>
      <c r="AC127" s="5"/>
      <c r="AD127" s="5"/>
      <c r="AE127" s="10"/>
      <c r="AF127" s="5"/>
      <c r="AG127" s="5"/>
      <c r="AH127" s="5"/>
    </row>
    <row r="128" spans="1:34" s="6" customFormat="1">
      <c r="A128" s="5" t="s">
        <v>111</v>
      </c>
      <c r="B128" s="5" t="s">
        <v>528</v>
      </c>
      <c r="C128" s="5" t="s">
        <v>393</v>
      </c>
      <c r="D128" s="5">
        <v>60.51</v>
      </c>
      <c r="E128" s="5">
        <v>25.23</v>
      </c>
      <c r="F128" s="5">
        <v>104</v>
      </c>
      <c r="G128" s="5" t="s">
        <v>529</v>
      </c>
      <c r="H128" s="5"/>
      <c r="I128" s="5" t="s">
        <v>15</v>
      </c>
      <c r="J128" s="5">
        <v>7</v>
      </c>
      <c r="K128" s="5" t="s">
        <v>530</v>
      </c>
      <c r="L128" s="5" t="s">
        <v>195</v>
      </c>
      <c r="M128" s="5" t="s">
        <v>196</v>
      </c>
      <c r="N128" s="5" t="s">
        <v>197</v>
      </c>
      <c r="O128" s="5" t="s">
        <v>198</v>
      </c>
      <c r="P128" s="5" t="s">
        <v>199</v>
      </c>
      <c r="Q128" s="5" t="s">
        <v>200</v>
      </c>
      <c r="R128" s="5" t="s">
        <v>206</v>
      </c>
      <c r="S128" s="9" t="s">
        <v>531</v>
      </c>
      <c r="T128" s="5" t="s">
        <v>562</v>
      </c>
      <c r="U128" s="5" t="s">
        <v>562</v>
      </c>
      <c r="V128" s="28">
        <v>0.78</v>
      </c>
      <c r="W128" s="5">
        <v>0.72</v>
      </c>
      <c r="X128" s="5"/>
      <c r="Y128" s="6" t="s">
        <v>587</v>
      </c>
      <c r="AC128" s="5"/>
      <c r="AD128" s="5"/>
      <c r="AE128" s="10"/>
      <c r="AF128" s="5"/>
      <c r="AG128" s="5"/>
      <c r="AH128" s="5"/>
    </row>
    <row r="129" spans="1:35" s="6" customFormat="1">
      <c r="A129" s="5" t="s">
        <v>112</v>
      </c>
      <c r="B129" s="5" t="s">
        <v>532</v>
      </c>
      <c r="C129" s="5" t="s">
        <v>416</v>
      </c>
      <c r="D129" s="5">
        <v>60.08</v>
      </c>
      <c r="E129" s="5">
        <v>15.83</v>
      </c>
      <c r="F129" s="5">
        <v>172</v>
      </c>
      <c r="G129" s="5" t="s">
        <v>533</v>
      </c>
      <c r="H129" s="5"/>
      <c r="I129" s="5" t="s">
        <v>15</v>
      </c>
      <c r="J129" s="5">
        <v>7</v>
      </c>
      <c r="K129" s="5" t="s">
        <v>194</v>
      </c>
      <c r="L129" s="5" t="s">
        <v>195</v>
      </c>
      <c r="M129" s="5" t="s">
        <v>196</v>
      </c>
      <c r="N129" s="5" t="s">
        <v>197</v>
      </c>
      <c r="O129" s="5" t="s">
        <v>198</v>
      </c>
      <c r="P129" s="5" t="s">
        <v>199</v>
      </c>
      <c r="Q129" s="5" t="s">
        <v>200</v>
      </c>
      <c r="R129" s="5" t="s">
        <v>206</v>
      </c>
      <c r="S129" s="9" t="s">
        <v>534</v>
      </c>
      <c r="T129" s="5" t="s">
        <v>562</v>
      </c>
      <c r="U129" s="5" t="s">
        <v>562</v>
      </c>
      <c r="V129" s="5">
        <v>0.91</v>
      </c>
      <c r="W129" s="5">
        <v>1.01</v>
      </c>
      <c r="X129" s="5"/>
      <c r="Y129" s="6" t="s">
        <v>588</v>
      </c>
      <c r="AC129" s="5"/>
      <c r="AD129" s="5"/>
      <c r="AE129" s="10"/>
      <c r="AF129" s="5"/>
      <c r="AG129" s="5"/>
      <c r="AH129" s="5"/>
    </row>
    <row r="130" spans="1:35" s="6" customFormat="1">
      <c r="A130" s="5" t="s">
        <v>113</v>
      </c>
      <c r="B130" s="5" t="s">
        <v>535</v>
      </c>
      <c r="C130" s="5" t="s">
        <v>379</v>
      </c>
      <c r="D130" s="5">
        <v>59.83</v>
      </c>
      <c r="E130" s="5">
        <v>6.98</v>
      </c>
      <c r="F130" s="5">
        <v>1144</v>
      </c>
      <c r="G130" s="5" t="s">
        <v>417</v>
      </c>
      <c r="H130" s="5"/>
      <c r="I130" s="5" t="s">
        <v>15</v>
      </c>
      <c r="J130" s="5">
        <v>7</v>
      </c>
      <c r="K130" s="5" t="s">
        <v>194</v>
      </c>
      <c r="L130" s="5" t="s">
        <v>195</v>
      </c>
      <c r="M130" s="5" t="s">
        <v>196</v>
      </c>
      <c r="N130" s="5" t="s">
        <v>197</v>
      </c>
      <c r="O130" s="5" t="s">
        <v>198</v>
      </c>
      <c r="P130" s="5" t="s">
        <v>199</v>
      </c>
      <c r="Q130" s="5" t="s">
        <v>200</v>
      </c>
      <c r="R130" s="5" t="s">
        <v>206</v>
      </c>
      <c r="S130" s="9" t="s">
        <v>536</v>
      </c>
      <c r="T130" s="5" t="s">
        <v>562</v>
      </c>
      <c r="U130" s="5" t="s">
        <v>562</v>
      </c>
      <c r="V130" s="5">
        <v>0.91</v>
      </c>
      <c r="W130" s="5">
        <v>1.01</v>
      </c>
      <c r="X130" s="5"/>
      <c r="Y130" s="6" t="s">
        <v>588</v>
      </c>
      <c r="AC130" s="5"/>
      <c r="AD130" s="5"/>
      <c r="AE130" s="10"/>
      <c r="AF130" s="5"/>
      <c r="AG130" s="5"/>
      <c r="AH130" s="5"/>
    </row>
    <row r="131" spans="1:35" s="6" customFormat="1">
      <c r="A131" s="5" t="s">
        <v>114</v>
      </c>
      <c r="B131" s="5" t="s">
        <v>537</v>
      </c>
      <c r="C131" s="5" t="s">
        <v>379</v>
      </c>
      <c r="D131" s="5">
        <v>59.82</v>
      </c>
      <c r="E131" s="5">
        <v>6</v>
      </c>
      <c r="F131" s="5">
        <v>594</v>
      </c>
      <c r="G131" s="5" t="s">
        <v>507</v>
      </c>
      <c r="H131" s="5"/>
      <c r="I131" s="5" t="s">
        <v>15</v>
      </c>
      <c r="J131" s="5">
        <v>7</v>
      </c>
      <c r="K131" s="5" t="s">
        <v>504</v>
      </c>
      <c r="L131" s="5" t="s">
        <v>195</v>
      </c>
      <c r="M131" s="5" t="s">
        <v>196</v>
      </c>
      <c r="N131" s="5" t="s">
        <v>197</v>
      </c>
      <c r="O131" s="5" t="s">
        <v>198</v>
      </c>
      <c r="P131" s="5" t="s">
        <v>199</v>
      </c>
      <c r="Q131" s="5" t="s">
        <v>200</v>
      </c>
      <c r="R131" s="5" t="s">
        <v>206</v>
      </c>
      <c r="S131" s="9" t="s">
        <v>538</v>
      </c>
      <c r="T131" s="5" t="s">
        <v>562</v>
      </c>
      <c r="U131" s="5" t="s">
        <v>562</v>
      </c>
      <c r="V131" s="5">
        <v>0.91</v>
      </c>
      <c r="W131" s="5">
        <v>1.01</v>
      </c>
      <c r="X131" s="5"/>
      <c r="Y131" s="6" t="s">
        <v>588</v>
      </c>
      <c r="AC131" s="5"/>
      <c r="AD131" s="5"/>
      <c r="AE131" s="10"/>
      <c r="AF131" s="5"/>
      <c r="AG131" s="5"/>
      <c r="AH131" s="5"/>
    </row>
    <row r="132" spans="1:35" s="6" customFormat="1">
      <c r="A132" s="5" t="s">
        <v>115</v>
      </c>
      <c r="B132" s="5" t="s">
        <v>539</v>
      </c>
      <c r="C132" s="5" t="s">
        <v>204</v>
      </c>
      <c r="D132" s="5">
        <v>59.293300000000002</v>
      </c>
      <c r="E132" s="5">
        <v>163.13</v>
      </c>
      <c r="F132" s="5">
        <v>45</v>
      </c>
      <c r="G132" s="5" t="s">
        <v>540</v>
      </c>
      <c r="H132" s="5"/>
      <c r="I132" s="5" t="s">
        <v>15</v>
      </c>
      <c r="J132" s="5">
        <v>7</v>
      </c>
      <c r="K132" s="5" t="s">
        <v>541</v>
      </c>
      <c r="L132" s="5" t="s">
        <v>195</v>
      </c>
      <c r="M132" s="5" t="s">
        <v>196</v>
      </c>
      <c r="N132" s="5" t="s">
        <v>197</v>
      </c>
      <c r="O132" s="5" t="s">
        <v>198</v>
      </c>
      <c r="P132" s="5" t="s">
        <v>199</v>
      </c>
      <c r="Q132" s="5" t="s">
        <v>200</v>
      </c>
      <c r="R132" s="5" t="s">
        <v>206</v>
      </c>
      <c r="S132" s="9" t="s">
        <v>542</v>
      </c>
      <c r="T132" s="5">
        <v>1.4373055932203391</v>
      </c>
      <c r="U132" s="5">
        <v>1.4374679034665823</v>
      </c>
      <c r="V132" s="5">
        <v>0.81</v>
      </c>
      <c r="W132" s="5">
        <v>1.43</v>
      </c>
      <c r="X132" s="5"/>
      <c r="Y132" s="6" t="s">
        <v>589</v>
      </c>
      <c r="AC132" s="5"/>
      <c r="AD132" s="5"/>
      <c r="AE132" s="10"/>
      <c r="AF132" s="5"/>
      <c r="AG132" s="5"/>
      <c r="AH132" s="5"/>
    </row>
    <row r="133" spans="1:35" s="6" customFormat="1">
      <c r="A133" s="5" t="s">
        <v>116</v>
      </c>
      <c r="B133" s="5" t="s">
        <v>543</v>
      </c>
      <c r="C133" s="5" t="s">
        <v>204</v>
      </c>
      <c r="D133" s="5">
        <v>59.109900000000003</v>
      </c>
      <c r="E133" s="5">
        <v>163.1524</v>
      </c>
      <c r="F133" s="5">
        <v>20</v>
      </c>
      <c r="G133" s="5" t="s">
        <v>544</v>
      </c>
      <c r="H133" s="5"/>
      <c r="I133" s="5" t="s">
        <v>15</v>
      </c>
      <c r="J133" s="5">
        <v>7</v>
      </c>
      <c r="K133" s="5" t="s">
        <v>526</v>
      </c>
      <c r="L133" s="5" t="s">
        <v>195</v>
      </c>
      <c r="M133" s="5" t="s">
        <v>196</v>
      </c>
      <c r="N133" s="5" t="s">
        <v>197</v>
      </c>
      <c r="O133" s="5" t="s">
        <v>198</v>
      </c>
      <c r="P133" s="5" t="s">
        <v>199</v>
      </c>
      <c r="Q133" s="5" t="s">
        <v>200</v>
      </c>
      <c r="R133" s="5" t="s">
        <v>206</v>
      </c>
      <c r="S133" s="9" t="s">
        <v>545</v>
      </c>
      <c r="T133" s="5">
        <v>1.4622343820224719</v>
      </c>
      <c r="U133" s="5">
        <v>1.4625419957915506</v>
      </c>
      <c r="V133" s="5">
        <v>0.81</v>
      </c>
      <c r="W133" s="5">
        <v>1.43</v>
      </c>
      <c r="X133" s="5"/>
      <c r="Y133" s="6" t="s">
        <v>589</v>
      </c>
      <c r="AC133" s="5"/>
      <c r="AD133" s="5"/>
      <c r="AE133" s="10"/>
      <c r="AF133" s="5"/>
      <c r="AG133" s="5"/>
      <c r="AH133" s="5"/>
    </row>
    <row r="134" spans="1:35" s="6" customFormat="1">
      <c r="A134" s="5" t="s">
        <v>117</v>
      </c>
      <c r="B134" s="5" t="s">
        <v>546</v>
      </c>
      <c r="C134" s="5" t="s">
        <v>238</v>
      </c>
      <c r="D134" s="5">
        <v>58.734699999999997</v>
      </c>
      <c r="E134" s="5">
        <v>-65.934200000000004</v>
      </c>
      <c r="F134" s="5">
        <v>167</v>
      </c>
      <c r="G134" s="5" t="s">
        <v>547</v>
      </c>
      <c r="H134" s="5"/>
      <c r="I134" s="5" t="s">
        <v>15</v>
      </c>
      <c r="J134" s="5">
        <v>7</v>
      </c>
      <c r="K134" s="5" t="s">
        <v>548</v>
      </c>
      <c r="L134" s="5" t="s">
        <v>195</v>
      </c>
      <c r="M134" s="5" t="s">
        <v>196</v>
      </c>
      <c r="N134" s="5" t="s">
        <v>302</v>
      </c>
      <c r="O134" s="5" t="s">
        <v>198</v>
      </c>
      <c r="P134" s="5" t="s">
        <v>199</v>
      </c>
      <c r="Q134" s="5" t="s">
        <v>200</v>
      </c>
      <c r="R134" s="5" t="s">
        <v>206</v>
      </c>
      <c r="S134" s="9" t="s">
        <v>549</v>
      </c>
      <c r="T134" s="5" t="s">
        <v>562</v>
      </c>
      <c r="U134" s="5" t="s">
        <v>562</v>
      </c>
      <c r="V134" s="5">
        <v>0.8</v>
      </c>
      <c r="W134" s="5">
        <v>2.84</v>
      </c>
      <c r="X134" s="5"/>
      <c r="Y134" s="6" t="s">
        <v>590</v>
      </c>
      <c r="AC134" s="5"/>
      <c r="AD134" s="5"/>
      <c r="AE134" s="10"/>
      <c r="AF134" s="5"/>
      <c r="AG134" s="5"/>
      <c r="AH134" s="5"/>
    </row>
    <row r="135" spans="1:35" s="6" customFormat="1">
      <c r="A135" s="5" t="s">
        <v>118</v>
      </c>
      <c r="B135" s="5" t="s">
        <v>550</v>
      </c>
      <c r="C135" s="5" t="s">
        <v>193</v>
      </c>
      <c r="D135" s="5">
        <v>56.96</v>
      </c>
      <c r="E135" s="5">
        <v>-3.2317999999999998</v>
      </c>
      <c r="F135" s="5">
        <v>788</v>
      </c>
      <c r="G135" s="5" t="s">
        <v>551</v>
      </c>
      <c r="H135" s="5"/>
      <c r="I135" s="5" t="s">
        <v>15</v>
      </c>
      <c r="J135" s="5">
        <v>7</v>
      </c>
      <c r="K135" s="5" t="s">
        <v>194</v>
      </c>
      <c r="L135" s="5" t="s">
        <v>195</v>
      </c>
      <c r="M135" s="5" t="s">
        <v>196</v>
      </c>
      <c r="N135" s="5" t="s">
        <v>197</v>
      </c>
      <c r="O135" s="5" t="s">
        <v>198</v>
      </c>
      <c r="P135" s="5" t="s">
        <v>199</v>
      </c>
      <c r="Q135" s="5" t="s">
        <v>200</v>
      </c>
      <c r="R135" s="5" t="s">
        <v>206</v>
      </c>
      <c r="S135" s="9" t="s">
        <v>552</v>
      </c>
      <c r="T135" s="5" t="s">
        <v>562</v>
      </c>
      <c r="U135" s="5" t="s">
        <v>562</v>
      </c>
      <c r="V135" s="5">
        <v>0.91</v>
      </c>
      <c r="W135" s="5">
        <v>1.01</v>
      </c>
      <c r="X135" s="5"/>
      <c r="Y135" s="6" t="s">
        <v>588</v>
      </c>
      <c r="AC135" s="5"/>
      <c r="AD135" s="5"/>
      <c r="AE135" s="10"/>
      <c r="AF135" s="5"/>
      <c r="AG135" s="5"/>
      <c r="AH135" s="5"/>
    </row>
    <row r="136" spans="1:35" s="6" customFormat="1">
      <c r="A136" s="5" t="s">
        <v>118</v>
      </c>
      <c r="B136" s="5" t="s">
        <v>550</v>
      </c>
      <c r="C136" s="5" t="s">
        <v>193</v>
      </c>
      <c r="D136" s="5">
        <v>56.96</v>
      </c>
      <c r="E136" s="5">
        <v>-3.2317999999999998</v>
      </c>
      <c r="F136" s="5">
        <v>788</v>
      </c>
      <c r="G136" s="5" t="s">
        <v>551</v>
      </c>
      <c r="I136" s="5" t="s">
        <v>15</v>
      </c>
      <c r="J136" s="5">
        <v>7</v>
      </c>
      <c r="K136" s="5" t="s">
        <v>194</v>
      </c>
      <c r="L136" s="5" t="s">
        <v>195</v>
      </c>
      <c r="M136" s="5" t="s">
        <v>196</v>
      </c>
      <c r="N136" s="5" t="s">
        <v>197</v>
      </c>
      <c r="O136" s="5" t="s">
        <v>198</v>
      </c>
      <c r="P136" s="5" t="s">
        <v>199</v>
      </c>
      <c r="Q136" s="5" t="s">
        <v>200</v>
      </c>
      <c r="R136" s="5" t="s">
        <v>201</v>
      </c>
      <c r="S136" s="9" t="s">
        <v>552</v>
      </c>
      <c r="T136" s="5" t="s">
        <v>562</v>
      </c>
      <c r="U136" s="5" t="s">
        <v>562</v>
      </c>
      <c r="V136" s="5">
        <v>0.91</v>
      </c>
      <c r="W136" s="5">
        <v>1.01</v>
      </c>
      <c r="X136" s="5"/>
      <c r="Y136" s="6" t="s">
        <v>588</v>
      </c>
      <c r="AC136" s="5"/>
      <c r="AD136" s="5"/>
      <c r="AE136" s="10"/>
      <c r="AF136" s="5"/>
      <c r="AG136" s="5"/>
      <c r="AH136" s="5"/>
    </row>
    <row r="137" spans="1:35" s="6" customFormat="1">
      <c r="A137" s="5" t="s">
        <v>119</v>
      </c>
      <c r="B137" s="5" t="s">
        <v>553</v>
      </c>
      <c r="C137" s="5" t="s">
        <v>204</v>
      </c>
      <c r="D137" s="5">
        <v>56.826700000000002</v>
      </c>
      <c r="E137" s="5">
        <v>160.10499999999999</v>
      </c>
      <c r="F137" s="5">
        <v>289</v>
      </c>
      <c r="G137" s="5" t="s">
        <v>554</v>
      </c>
      <c r="I137" s="5" t="s">
        <v>15</v>
      </c>
      <c r="J137" s="5">
        <v>7</v>
      </c>
      <c r="K137" s="5" t="s">
        <v>370</v>
      </c>
      <c r="L137" s="5" t="s">
        <v>195</v>
      </c>
      <c r="M137" s="5" t="s">
        <v>196</v>
      </c>
      <c r="N137" s="5" t="s">
        <v>197</v>
      </c>
      <c r="O137" s="5" t="s">
        <v>198</v>
      </c>
      <c r="P137" s="5" t="s">
        <v>199</v>
      </c>
      <c r="Q137" s="5" t="s">
        <v>200</v>
      </c>
      <c r="R137" s="5" t="s">
        <v>201</v>
      </c>
      <c r="S137" s="9" t="s">
        <v>555</v>
      </c>
      <c r="T137" s="5">
        <v>1.4640872499999995</v>
      </c>
      <c r="U137" s="5">
        <v>1.4643348593397274</v>
      </c>
      <c r="V137" s="5">
        <v>0.81</v>
      </c>
      <c r="W137" s="5">
        <v>1.43</v>
      </c>
      <c r="X137" s="5"/>
      <c r="Y137" s="6" t="s">
        <v>589</v>
      </c>
      <c r="Z137" s="18" t="s">
        <v>591</v>
      </c>
      <c r="AC137" s="5"/>
      <c r="AD137" s="5"/>
      <c r="AE137" s="10"/>
      <c r="AF137" s="5"/>
      <c r="AG137" s="5"/>
      <c r="AH137" s="5"/>
    </row>
    <row r="138" spans="1:35" s="6" customFormat="1">
      <c r="A138" s="5" t="s">
        <v>120</v>
      </c>
      <c r="B138" s="5" t="s">
        <v>556</v>
      </c>
      <c r="C138" s="5" t="s">
        <v>204</v>
      </c>
      <c r="D138" s="5">
        <v>56.82</v>
      </c>
      <c r="E138" s="5">
        <v>160.10499999999999</v>
      </c>
      <c r="F138" s="5">
        <v>280</v>
      </c>
      <c r="G138" s="5" t="s">
        <v>557</v>
      </c>
      <c r="H138" s="5"/>
      <c r="I138" s="5" t="s">
        <v>15</v>
      </c>
      <c r="J138" s="5">
        <v>7</v>
      </c>
      <c r="K138" s="5" t="s">
        <v>558</v>
      </c>
      <c r="L138" s="5" t="s">
        <v>195</v>
      </c>
      <c r="M138" s="5" t="s">
        <v>196</v>
      </c>
      <c r="N138" s="5" t="s">
        <v>197</v>
      </c>
      <c r="O138" s="5" t="s">
        <v>198</v>
      </c>
      <c r="P138" s="5" t="s">
        <v>199</v>
      </c>
      <c r="Q138" s="5" t="s">
        <v>200</v>
      </c>
      <c r="R138" s="5" t="s">
        <v>206</v>
      </c>
      <c r="S138" s="9" t="s">
        <v>559</v>
      </c>
      <c r="T138" s="16">
        <v>0.71825759719988924</v>
      </c>
      <c r="U138" s="16">
        <v>0.84750079480782159</v>
      </c>
      <c r="V138" s="5">
        <v>0.87</v>
      </c>
      <c r="W138" s="5">
        <v>1.93</v>
      </c>
      <c r="X138" s="5"/>
      <c r="Y138" s="6" t="s">
        <v>589</v>
      </c>
      <c r="AC138" s="5"/>
      <c r="AD138" s="5"/>
      <c r="AE138" s="10"/>
      <c r="AF138" s="5"/>
      <c r="AG138" s="5"/>
      <c r="AH138" s="5"/>
    </row>
    <row r="139" spans="1:35" s="6" customFormat="1">
      <c r="A139" s="5" t="s">
        <v>121</v>
      </c>
      <c r="B139" s="5" t="s">
        <v>192</v>
      </c>
      <c r="C139" s="5" t="s">
        <v>193</v>
      </c>
      <c r="D139" s="5">
        <v>56.3</v>
      </c>
      <c r="E139" s="5">
        <v>-6.24</v>
      </c>
      <c r="F139" s="5">
        <v>85</v>
      </c>
      <c r="G139" s="5" t="s">
        <v>159</v>
      </c>
      <c r="I139" s="5" t="s">
        <v>15</v>
      </c>
      <c r="J139" s="5">
        <v>7</v>
      </c>
      <c r="K139" s="5" t="s">
        <v>194</v>
      </c>
      <c r="L139" s="5" t="s">
        <v>195</v>
      </c>
      <c r="M139" s="5" t="s">
        <v>196</v>
      </c>
      <c r="N139" s="5" t="s">
        <v>197</v>
      </c>
      <c r="O139" s="5" t="s">
        <v>198</v>
      </c>
      <c r="P139" s="5" t="s">
        <v>199</v>
      </c>
      <c r="Q139" s="5" t="s">
        <v>200</v>
      </c>
      <c r="R139" s="5" t="s">
        <v>201</v>
      </c>
      <c r="S139" s="9" t="s">
        <v>202</v>
      </c>
      <c r="T139" s="5">
        <v>1.1140333333333337</v>
      </c>
      <c r="U139" s="5">
        <v>1.2424717060000001</v>
      </c>
      <c r="V139" s="5">
        <v>0.91</v>
      </c>
      <c r="W139" s="5">
        <v>1.01</v>
      </c>
      <c r="X139" s="5"/>
      <c r="Y139" s="6" t="s">
        <v>588</v>
      </c>
      <c r="AC139" s="5"/>
      <c r="AD139" s="5"/>
      <c r="AE139" s="7"/>
      <c r="AF139" s="26"/>
      <c r="AG139" s="5"/>
      <c r="AH139" s="5"/>
    </row>
    <row r="140" spans="1:35" s="6" customFormat="1">
      <c r="A140" s="5" t="s">
        <v>122</v>
      </c>
      <c r="B140" s="5" t="s">
        <v>203</v>
      </c>
      <c r="C140" s="5" t="s">
        <v>204</v>
      </c>
      <c r="D140" s="5">
        <v>56.2012</v>
      </c>
      <c r="E140" s="5">
        <v>158.85820000000001</v>
      </c>
      <c r="F140" s="5">
        <v>693</v>
      </c>
      <c r="G140" s="5" t="s">
        <v>160</v>
      </c>
      <c r="H140" s="5"/>
      <c r="I140" s="5" t="s">
        <v>15</v>
      </c>
      <c r="J140" s="5">
        <v>7</v>
      </c>
      <c r="K140" s="5" t="s">
        <v>205</v>
      </c>
      <c r="L140" s="5" t="s">
        <v>195</v>
      </c>
      <c r="M140" s="5" t="s">
        <v>196</v>
      </c>
      <c r="N140" s="5" t="s">
        <v>197</v>
      </c>
      <c r="O140" s="5" t="s">
        <v>198</v>
      </c>
      <c r="P140" s="5" t="s">
        <v>199</v>
      </c>
      <c r="Q140" s="5" t="s">
        <v>200</v>
      </c>
      <c r="R140" s="5" t="s">
        <v>206</v>
      </c>
      <c r="S140" s="9" t="s">
        <v>207</v>
      </c>
      <c r="T140" s="5">
        <v>1.4490684848484843</v>
      </c>
      <c r="U140" s="5">
        <v>1.4494879061105017</v>
      </c>
      <c r="V140" s="5">
        <v>0.81</v>
      </c>
      <c r="W140" s="5">
        <v>1.43</v>
      </c>
      <c r="X140" s="5"/>
      <c r="Y140" s="6" t="s">
        <v>589</v>
      </c>
      <c r="Z140" s="18" t="s">
        <v>592</v>
      </c>
      <c r="AC140" s="5"/>
      <c r="AD140" s="5"/>
      <c r="AE140" s="10"/>
      <c r="AF140" s="26"/>
      <c r="AG140" s="5"/>
      <c r="AH140" s="5"/>
    </row>
    <row r="141" spans="1:35" s="6" customFormat="1">
      <c r="A141" s="5" t="s">
        <v>123</v>
      </c>
      <c r="B141" s="5" t="s">
        <v>208</v>
      </c>
      <c r="C141" s="5" t="s">
        <v>209</v>
      </c>
      <c r="D141" s="5">
        <v>54.92</v>
      </c>
      <c r="E141" s="5">
        <v>-2.71</v>
      </c>
      <c r="F141" s="5">
        <v>130</v>
      </c>
      <c r="G141" s="5" t="s">
        <v>161</v>
      </c>
      <c r="H141" s="5"/>
      <c r="I141" s="5" t="s">
        <v>189</v>
      </c>
      <c r="J141" s="5">
        <v>7</v>
      </c>
      <c r="K141" s="5" t="s">
        <v>194</v>
      </c>
      <c r="L141" s="5" t="s">
        <v>195</v>
      </c>
      <c r="M141" s="5" t="s">
        <v>196</v>
      </c>
      <c r="N141" s="5" t="s">
        <v>197</v>
      </c>
      <c r="O141" s="5" t="s">
        <v>198</v>
      </c>
      <c r="P141" s="5" t="s">
        <v>199</v>
      </c>
      <c r="Q141" s="5" t="s">
        <v>200</v>
      </c>
      <c r="R141" s="5" t="s">
        <v>206</v>
      </c>
      <c r="S141" s="9" t="s">
        <v>210</v>
      </c>
      <c r="T141" s="5">
        <v>1.2319999999999998</v>
      </c>
      <c r="U141" s="5">
        <v>1.2352517961937961</v>
      </c>
      <c r="V141" s="5">
        <v>0.91</v>
      </c>
      <c r="W141" s="5">
        <v>1.01</v>
      </c>
      <c r="X141" s="5"/>
      <c r="Y141" s="6" t="s">
        <v>588</v>
      </c>
      <c r="Z141" s="18" t="s">
        <v>593</v>
      </c>
      <c r="AC141" s="5"/>
      <c r="AD141" s="5"/>
      <c r="AE141" s="10"/>
      <c r="AF141" s="26"/>
      <c r="AG141" s="5"/>
      <c r="AH141" s="5"/>
    </row>
    <row r="142" spans="1:35" s="6" customFormat="1">
      <c r="A142" s="5" t="s">
        <v>124</v>
      </c>
      <c r="B142" s="5" t="s">
        <v>211</v>
      </c>
      <c r="C142" s="5" t="s">
        <v>212</v>
      </c>
      <c r="D142" s="5">
        <v>54.728200000000001</v>
      </c>
      <c r="E142" s="5">
        <v>-8.6793999999999993</v>
      </c>
      <c r="F142" s="5">
        <v>286</v>
      </c>
      <c r="G142" s="5" t="s">
        <v>162</v>
      </c>
      <c r="H142" s="5"/>
      <c r="I142" s="5" t="s">
        <v>15</v>
      </c>
      <c r="J142" s="5">
        <v>7</v>
      </c>
      <c r="K142" s="5" t="s">
        <v>213</v>
      </c>
      <c r="L142" s="5" t="s">
        <v>195</v>
      </c>
      <c r="M142" s="5" t="s">
        <v>196</v>
      </c>
      <c r="N142" s="5" t="s">
        <v>197</v>
      </c>
      <c r="O142" s="5" t="s">
        <v>198</v>
      </c>
      <c r="P142" s="5" t="s">
        <v>199</v>
      </c>
      <c r="Q142" s="5" t="s">
        <v>200</v>
      </c>
      <c r="R142" s="5" t="s">
        <v>206</v>
      </c>
      <c r="S142" s="9" t="s">
        <v>214</v>
      </c>
      <c r="T142" s="5" t="s">
        <v>562</v>
      </c>
      <c r="U142" s="5" t="s">
        <v>562</v>
      </c>
      <c r="V142" s="5">
        <v>0.63</v>
      </c>
      <c r="W142" s="5">
        <v>0.56000000000000005</v>
      </c>
      <c r="X142" s="5"/>
      <c r="Y142" s="6" t="s">
        <v>572</v>
      </c>
      <c r="AC142" s="5"/>
      <c r="AD142" s="5"/>
      <c r="AE142" s="10"/>
      <c r="AF142" s="34"/>
      <c r="AG142" s="35"/>
      <c r="AH142" s="5"/>
    </row>
    <row r="143" spans="1:35" s="6" customFormat="1">
      <c r="A143" s="5" t="s">
        <v>125</v>
      </c>
      <c r="B143" s="5" t="s">
        <v>215</v>
      </c>
      <c r="C143" s="5" t="s">
        <v>216</v>
      </c>
      <c r="D143" s="5">
        <v>54.24</v>
      </c>
      <c r="E143" s="5">
        <v>-2.99</v>
      </c>
      <c r="F143" s="5">
        <v>160</v>
      </c>
      <c r="G143" s="5" t="s">
        <v>163</v>
      </c>
      <c r="H143" s="5"/>
      <c r="I143" s="5" t="s">
        <v>189</v>
      </c>
      <c r="J143" s="5">
        <v>7</v>
      </c>
      <c r="K143" s="5" t="s">
        <v>217</v>
      </c>
      <c r="L143" s="5" t="s">
        <v>195</v>
      </c>
      <c r="M143" s="5" t="s">
        <v>196</v>
      </c>
      <c r="N143" s="5" t="s">
        <v>197</v>
      </c>
      <c r="O143" s="5" t="s">
        <v>198</v>
      </c>
      <c r="P143" s="5" t="s">
        <v>199</v>
      </c>
      <c r="Q143" s="5" t="s">
        <v>200</v>
      </c>
      <c r="R143" s="5" t="s">
        <v>206</v>
      </c>
      <c r="S143" s="9" t="s">
        <v>218</v>
      </c>
      <c r="T143" s="5" t="s">
        <v>562</v>
      </c>
      <c r="U143" s="5" t="s">
        <v>562</v>
      </c>
      <c r="V143" s="5">
        <v>0.91</v>
      </c>
      <c r="W143" s="5">
        <v>1.01</v>
      </c>
      <c r="X143" s="5"/>
      <c r="Y143" s="6" t="s">
        <v>588</v>
      </c>
      <c r="AC143" s="5"/>
      <c r="AD143" s="5"/>
      <c r="AE143" s="10"/>
      <c r="AF143" s="19"/>
      <c r="AG143" s="19"/>
      <c r="AH143" s="5"/>
    </row>
    <row r="144" spans="1:35" s="6" customFormat="1">
      <c r="A144" s="5" t="s">
        <v>126</v>
      </c>
      <c r="B144" s="5" t="s">
        <v>219</v>
      </c>
      <c r="C144" s="5" t="s">
        <v>220</v>
      </c>
      <c r="D144" s="5">
        <v>53.921399999999998</v>
      </c>
      <c r="E144" s="5">
        <v>-121.2942</v>
      </c>
      <c r="F144" s="5">
        <v>1590</v>
      </c>
      <c r="G144" s="5" t="s">
        <v>164</v>
      </c>
      <c r="I144" s="5" t="s">
        <v>190</v>
      </c>
      <c r="J144" s="5">
        <v>7</v>
      </c>
      <c r="K144" s="5" t="s">
        <v>221</v>
      </c>
      <c r="L144" s="5" t="s">
        <v>195</v>
      </c>
      <c r="M144" s="5" t="s">
        <v>196</v>
      </c>
      <c r="N144" s="5" t="s">
        <v>197</v>
      </c>
      <c r="O144" s="5" t="s">
        <v>198</v>
      </c>
      <c r="P144" s="5" t="s">
        <v>199</v>
      </c>
      <c r="Q144" s="5" t="s">
        <v>200</v>
      </c>
      <c r="R144" s="5" t="s">
        <v>201</v>
      </c>
      <c r="S144" s="9" t="s">
        <v>222</v>
      </c>
      <c r="T144" s="5" t="s">
        <v>562</v>
      </c>
      <c r="U144" s="5" t="s">
        <v>562</v>
      </c>
      <c r="V144" s="5" t="s">
        <v>562</v>
      </c>
      <c r="W144" s="5" t="s">
        <v>562</v>
      </c>
      <c r="X144" s="5"/>
      <c r="Y144" s="6" t="s">
        <v>594</v>
      </c>
      <c r="AC144" s="5"/>
      <c r="AD144" s="5"/>
      <c r="AE144" s="10"/>
      <c r="AF144" s="19"/>
      <c r="AG144" s="19"/>
      <c r="AH144" s="5"/>
      <c r="AI144" s="37"/>
    </row>
    <row r="145" spans="1:34" s="6" customFormat="1">
      <c r="A145" s="5" t="s">
        <v>127</v>
      </c>
      <c r="B145" s="5" t="s">
        <v>223</v>
      </c>
      <c r="C145" s="5" t="s">
        <v>220</v>
      </c>
      <c r="D145" s="5">
        <v>52.228299999999997</v>
      </c>
      <c r="E145" s="5">
        <v>-119.34829999999999</v>
      </c>
      <c r="F145" s="5">
        <v>1539</v>
      </c>
      <c r="G145" s="5" t="s">
        <v>164</v>
      </c>
      <c r="I145" s="16" t="s">
        <v>190</v>
      </c>
      <c r="J145" s="5">
        <v>7</v>
      </c>
      <c r="K145" s="5" t="s">
        <v>221</v>
      </c>
      <c r="L145" s="5" t="s">
        <v>195</v>
      </c>
      <c r="M145" s="5" t="s">
        <v>196</v>
      </c>
      <c r="N145" s="5" t="s">
        <v>197</v>
      </c>
      <c r="O145" s="5" t="s">
        <v>198</v>
      </c>
      <c r="P145" s="5" t="s">
        <v>199</v>
      </c>
      <c r="Q145" s="5" t="s">
        <v>200</v>
      </c>
      <c r="R145" s="5" t="s">
        <v>201</v>
      </c>
      <c r="S145" s="9" t="s">
        <v>224</v>
      </c>
      <c r="T145" s="5" t="s">
        <v>562</v>
      </c>
      <c r="U145" s="5" t="s">
        <v>562</v>
      </c>
      <c r="V145" s="5" t="s">
        <v>562</v>
      </c>
      <c r="W145" s="5" t="s">
        <v>562</v>
      </c>
      <c r="X145" s="5"/>
      <c r="Y145" s="6" t="s">
        <v>594</v>
      </c>
      <c r="Z145" s="18" t="s">
        <v>595</v>
      </c>
      <c r="AC145" s="5"/>
      <c r="AD145" s="5"/>
      <c r="AE145" s="10"/>
      <c r="AF145" s="19"/>
      <c r="AG145" s="19"/>
      <c r="AH145" s="5"/>
    </row>
    <row r="146" spans="1:34" s="6" customFormat="1">
      <c r="A146" s="5" t="s">
        <v>128</v>
      </c>
      <c r="B146" s="5" t="s">
        <v>225</v>
      </c>
      <c r="C146" s="5" t="s">
        <v>204</v>
      </c>
      <c r="D146" s="5">
        <v>52.026899999999998</v>
      </c>
      <c r="E146" s="5">
        <v>101.0591</v>
      </c>
      <c r="F146" s="5">
        <v>1992</v>
      </c>
      <c r="G146" s="5" t="s">
        <v>165</v>
      </c>
      <c r="H146" s="5"/>
      <c r="I146" s="5" t="s">
        <v>15</v>
      </c>
      <c r="J146" s="5">
        <v>7</v>
      </c>
      <c r="K146" s="5" t="s">
        <v>226</v>
      </c>
      <c r="L146" s="5" t="s">
        <v>195</v>
      </c>
      <c r="M146" s="5" t="s">
        <v>196</v>
      </c>
      <c r="N146" s="5" t="s">
        <v>197</v>
      </c>
      <c r="O146" s="5" t="s">
        <v>198</v>
      </c>
      <c r="P146" s="5" t="s">
        <v>199</v>
      </c>
      <c r="Q146" s="5" t="s">
        <v>200</v>
      </c>
      <c r="R146" s="5" t="s">
        <v>206</v>
      </c>
      <c r="S146" s="9" t="s">
        <v>227</v>
      </c>
      <c r="T146" s="5">
        <v>0.99730883333333342</v>
      </c>
      <c r="U146" s="5">
        <v>0.99817872748055525</v>
      </c>
      <c r="V146" s="5">
        <v>0.92</v>
      </c>
      <c r="W146" s="5">
        <v>0.89</v>
      </c>
      <c r="X146" s="5"/>
      <c r="Y146" s="6" t="s">
        <v>596</v>
      </c>
      <c r="AC146" s="5"/>
      <c r="AD146" s="5"/>
      <c r="AE146" s="10"/>
      <c r="AF146" s="19"/>
      <c r="AG146" s="19"/>
      <c r="AH146" s="5"/>
    </row>
    <row r="147" spans="1:34" s="6" customFormat="1">
      <c r="A147" s="5" t="s">
        <v>129</v>
      </c>
      <c r="B147" s="5" t="s">
        <v>228</v>
      </c>
      <c r="C147" s="5" t="s">
        <v>229</v>
      </c>
      <c r="D147" s="5">
        <v>51.851900000000001</v>
      </c>
      <c r="E147" s="5">
        <v>19.781099999999999</v>
      </c>
      <c r="F147" s="5">
        <v>180</v>
      </c>
      <c r="G147" s="5" t="s">
        <v>166</v>
      </c>
      <c r="H147" s="5"/>
      <c r="I147" s="5" t="s">
        <v>15</v>
      </c>
      <c r="J147" s="5">
        <v>7</v>
      </c>
      <c r="K147" s="5" t="s">
        <v>230</v>
      </c>
      <c r="L147" s="5" t="s">
        <v>231</v>
      </c>
      <c r="M147" s="5" t="s">
        <v>196</v>
      </c>
      <c r="N147" s="5" t="s">
        <v>197</v>
      </c>
      <c r="O147" s="5" t="s">
        <v>198</v>
      </c>
      <c r="P147" s="5" t="s">
        <v>199</v>
      </c>
      <c r="Q147" s="5" t="s">
        <v>200</v>
      </c>
      <c r="R147" s="5" t="s">
        <v>206</v>
      </c>
      <c r="S147" s="9" t="s">
        <v>232</v>
      </c>
      <c r="T147" s="5" t="s">
        <v>562</v>
      </c>
      <c r="U147" s="5" t="s">
        <v>562</v>
      </c>
      <c r="V147" s="5" t="s">
        <v>562</v>
      </c>
      <c r="W147" s="5" t="s">
        <v>562</v>
      </c>
      <c r="X147" s="5"/>
      <c r="Y147" s="6" t="s">
        <v>598</v>
      </c>
      <c r="Z147" s="18" t="s">
        <v>597</v>
      </c>
      <c r="AC147" s="5"/>
      <c r="AD147" s="5"/>
      <c r="AE147" s="10"/>
      <c r="AF147" s="19"/>
      <c r="AG147" s="19"/>
      <c r="AH147" s="5"/>
    </row>
    <row r="148" spans="1:34" s="6" customFormat="1">
      <c r="A148" s="5" t="s">
        <v>130</v>
      </c>
      <c r="B148" s="5" t="s">
        <v>233</v>
      </c>
      <c r="C148" s="5" t="s">
        <v>220</v>
      </c>
      <c r="D148" s="5">
        <v>51.05</v>
      </c>
      <c r="E148" s="5">
        <v>-118.16670000000001</v>
      </c>
      <c r="F148" s="5">
        <v>1845</v>
      </c>
      <c r="G148" s="5" t="s">
        <v>167</v>
      </c>
      <c r="H148" s="5"/>
      <c r="I148" s="5" t="s">
        <v>15</v>
      </c>
      <c r="J148" s="5">
        <v>7</v>
      </c>
      <c r="K148" s="5" t="s">
        <v>234</v>
      </c>
      <c r="L148" s="5" t="s">
        <v>195</v>
      </c>
      <c r="M148" s="5" t="s">
        <v>196</v>
      </c>
      <c r="N148" s="5" t="s">
        <v>197</v>
      </c>
      <c r="O148" s="5" t="s">
        <v>198</v>
      </c>
      <c r="P148" s="5" t="s">
        <v>235</v>
      </c>
      <c r="Q148" s="5" t="s">
        <v>200</v>
      </c>
      <c r="R148" s="5" t="s">
        <v>201</v>
      </c>
      <c r="S148" s="9" t="s">
        <v>236</v>
      </c>
      <c r="T148" s="5" t="s">
        <v>562</v>
      </c>
      <c r="U148" s="5" t="s">
        <v>562</v>
      </c>
      <c r="V148" s="29">
        <v>0.69589999999999996</v>
      </c>
      <c r="W148" s="29">
        <v>1.9779</v>
      </c>
      <c r="X148" s="5"/>
      <c r="Y148" s="6" t="s">
        <v>596</v>
      </c>
      <c r="AC148" s="5"/>
      <c r="AD148" s="5"/>
      <c r="AE148" s="10"/>
      <c r="AF148" s="19"/>
      <c r="AG148" s="19"/>
      <c r="AH148" s="5"/>
    </row>
    <row r="149" spans="1:34" s="6" customFormat="1">
      <c r="A149" s="5" t="s">
        <v>131</v>
      </c>
      <c r="B149" s="5" t="s">
        <v>237</v>
      </c>
      <c r="C149" s="5" t="s">
        <v>238</v>
      </c>
      <c r="D149" s="5">
        <v>50.42</v>
      </c>
      <c r="E149" s="5">
        <v>-74.229699999999994</v>
      </c>
      <c r="F149" s="5">
        <v>440</v>
      </c>
      <c r="G149" s="5" t="s">
        <v>168</v>
      </c>
      <c r="H149" s="5"/>
      <c r="I149" s="5" t="s">
        <v>15</v>
      </c>
      <c r="J149" s="5">
        <v>8</v>
      </c>
      <c r="K149" s="16" t="s">
        <v>600</v>
      </c>
      <c r="L149" s="5" t="s">
        <v>195</v>
      </c>
      <c r="M149" s="5" t="s">
        <v>196</v>
      </c>
      <c r="N149" s="5" t="s">
        <v>197</v>
      </c>
      <c r="O149" s="5" t="s">
        <v>198</v>
      </c>
      <c r="P149" s="5" t="s">
        <v>199</v>
      </c>
      <c r="Q149" s="5" t="s">
        <v>200</v>
      </c>
      <c r="R149" s="5" t="s">
        <v>206</v>
      </c>
      <c r="S149" s="9" t="s">
        <v>239</v>
      </c>
      <c r="T149" s="5" t="s">
        <v>562</v>
      </c>
      <c r="U149" s="5" t="s">
        <v>562</v>
      </c>
      <c r="V149" s="5">
        <v>0.85</v>
      </c>
      <c r="W149" s="30">
        <v>1.67</v>
      </c>
      <c r="X149" s="5"/>
      <c r="Y149" s="6" t="s">
        <v>599</v>
      </c>
      <c r="AC149" s="5"/>
      <c r="AD149" s="5"/>
      <c r="AE149" s="10"/>
      <c r="AF149" s="19"/>
      <c r="AG149" s="19"/>
      <c r="AH149" s="5"/>
    </row>
    <row r="150" spans="1:34" s="6" customFormat="1">
      <c r="A150" s="5" t="s">
        <v>132</v>
      </c>
      <c r="B150" s="5" t="s">
        <v>240</v>
      </c>
      <c r="C150" s="5" t="s">
        <v>220</v>
      </c>
      <c r="D150" s="5">
        <v>49.9833</v>
      </c>
      <c r="E150" s="5">
        <v>-121.2167</v>
      </c>
      <c r="F150" s="5">
        <v>1950</v>
      </c>
      <c r="G150" s="5" t="s">
        <v>169</v>
      </c>
      <c r="H150" s="5"/>
      <c r="I150" s="5" t="s">
        <v>15</v>
      </c>
      <c r="J150" s="5">
        <v>7</v>
      </c>
      <c r="K150" s="5" t="s">
        <v>234</v>
      </c>
      <c r="L150" s="5" t="s">
        <v>195</v>
      </c>
      <c r="M150" s="5" t="s">
        <v>196</v>
      </c>
      <c r="N150" s="5" t="s">
        <v>197</v>
      </c>
      <c r="O150" s="5" t="s">
        <v>198</v>
      </c>
      <c r="P150" s="5" t="s">
        <v>199</v>
      </c>
      <c r="Q150" s="5" t="s">
        <v>200</v>
      </c>
      <c r="R150" s="5" t="s">
        <v>206</v>
      </c>
      <c r="S150" s="9" t="s">
        <v>241</v>
      </c>
      <c r="T150" s="5" t="s">
        <v>562</v>
      </c>
      <c r="U150" s="5" t="s">
        <v>562</v>
      </c>
      <c r="V150" s="29">
        <v>0.69589999999999996</v>
      </c>
      <c r="W150" s="29">
        <v>1.9779</v>
      </c>
      <c r="X150" s="5"/>
      <c r="Y150" s="6" t="s">
        <v>596</v>
      </c>
      <c r="AC150" s="5"/>
      <c r="AD150" s="5"/>
      <c r="AE150" s="10"/>
      <c r="AF150" s="5"/>
      <c r="AG150" s="5"/>
      <c r="AH150" s="5"/>
    </row>
    <row r="151" spans="1:34" s="6" customFormat="1">
      <c r="A151" s="5" t="s">
        <v>133</v>
      </c>
      <c r="B151" s="5" t="s">
        <v>242</v>
      </c>
      <c r="C151" s="5" t="s">
        <v>220</v>
      </c>
      <c r="D151" s="5">
        <v>49.813299999999998</v>
      </c>
      <c r="E151" s="5">
        <v>-117.8772</v>
      </c>
      <c r="F151" s="5">
        <v>1814</v>
      </c>
      <c r="G151" s="5" t="s">
        <v>164</v>
      </c>
      <c r="H151" s="5"/>
      <c r="I151" s="5" t="s">
        <v>190</v>
      </c>
      <c r="J151" s="5">
        <v>7</v>
      </c>
      <c r="K151" s="5" t="s">
        <v>221</v>
      </c>
      <c r="L151" s="5" t="s">
        <v>195</v>
      </c>
      <c r="M151" s="5" t="s">
        <v>196</v>
      </c>
      <c r="N151" s="5" t="s">
        <v>197</v>
      </c>
      <c r="O151" s="5" t="s">
        <v>198</v>
      </c>
      <c r="P151" s="5" t="s">
        <v>199</v>
      </c>
      <c r="Q151" s="5" t="s">
        <v>200</v>
      </c>
      <c r="R151" s="5" t="s">
        <v>206</v>
      </c>
      <c r="S151" s="9" t="s">
        <v>243</v>
      </c>
      <c r="T151" s="5" t="s">
        <v>562</v>
      </c>
      <c r="U151" s="5" t="s">
        <v>562</v>
      </c>
      <c r="V151" s="5" t="s">
        <v>562</v>
      </c>
      <c r="W151" s="5" t="s">
        <v>562</v>
      </c>
      <c r="X151" s="5"/>
      <c r="Y151" s="6" t="s">
        <v>594</v>
      </c>
      <c r="AC151" s="5"/>
      <c r="AD151" s="5"/>
      <c r="AE151" s="10"/>
      <c r="AF151" s="5"/>
      <c r="AG151" s="5"/>
      <c r="AH151" s="5"/>
    </row>
    <row r="152" spans="1:34" s="6" customFormat="1">
      <c r="A152" s="5" t="s">
        <v>134</v>
      </c>
      <c r="B152" s="5" t="s">
        <v>244</v>
      </c>
      <c r="C152" s="5" t="s">
        <v>220</v>
      </c>
      <c r="D152" s="5">
        <v>49.6</v>
      </c>
      <c r="E152" s="5">
        <v>-121.467</v>
      </c>
      <c r="F152" s="5">
        <v>1180</v>
      </c>
      <c r="G152" s="5" t="s">
        <v>167</v>
      </c>
      <c r="H152" s="5"/>
      <c r="I152" s="5" t="s">
        <v>15</v>
      </c>
      <c r="J152" s="5">
        <v>7</v>
      </c>
      <c r="K152" s="5" t="s">
        <v>234</v>
      </c>
      <c r="L152" s="5" t="s">
        <v>195</v>
      </c>
      <c r="M152" s="5" t="s">
        <v>196</v>
      </c>
      <c r="N152" s="5" t="s">
        <v>197</v>
      </c>
      <c r="O152" s="5" t="s">
        <v>198</v>
      </c>
      <c r="P152" s="5" t="s">
        <v>199</v>
      </c>
      <c r="Q152" s="5" t="s">
        <v>200</v>
      </c>
      <c r="R152" s="5" t="s">
        <v>206</v>
      </c>
      <c r="S152" s="9" t="s">
        <v>245</v>
      </c>
      <c r="T152" s="5" t="s">
        <v>562</v>
      </c>
      <c r="U152" s="5" t="s">
        <v>562</v>
      </c>
      <c r="V152" s="29">
        <v>0.69589999999999996</v>
      </c>
      <c r="W152" s="29">
        <v>1.9779</v>
      </c>
      <c r="X152" s="5"/>
      <c r="Y152" s="6" t="s">
        <v>596</v>
      </c>
      <c r="AC152" s="5"/>
      <c r="AD152" s="5"/>
      <c r="AE152" s="10"/>
      <c r="AF152" s="5"/>
      <c r="AG152" s="5"/>
      <c r="AH152" s="5"/>
    </row>
    <row r="153" spans="1:34" s="6" customFormat="1">
      <c r="A153" s="5" t="s">
        <v>135</v>
      </c>
      <c r="B153" s="5" t="s">
        <v>246</v>
      </c>
      <c r="C153" s="5" t="s">
        <v>220</v>
      </c>
      <c r="D153" s="5">
        <v>49.07</v>
      </c>
      <c r="E153" s="5">
        <v>-120.02</v>
      </c>
      <c r="F153" s="5">
        <v>2120</v>
      </c>
      <c r="G153" s="5" t="s">
        <v>170</v>
      </c>
      <c r="H153" s="5"/>
      <c r="I153" s="5" t="s">
        <v>15</v>
      </c>
      <c r="J153" s="5">
        <v>7</v>
      </c>
      <c r="K153" s="5" t="s">
        <v>234</v>
      </c>
      <c r="L153" s="5" t="s">
        <v>195</v>
      </c>
      <c r="M153" s="5" t="s">
        <v>196</v>
      </c>
      <c r="N153" s="5" t="s">
        <v>197</v>
      </c>
      <c r="O153" s="5" t="s">
        <v>198</v>
      </c>
      <c r="P153" s="5" t="s">
        <v>199</v>
      </c>
      <c r="Q153" s="5" t="s">
        <v>200</v>
      </c>
      <c r="R153" s="5" t="s">
        <v>206</v>
      </c>
      <c r="S153" s="9" t="s">
        <v>247</v>
      </c>
      <c r="T153" s="5" t="s">
        <v>562</v>
      </c>
      <c r="U153" s="5" t="s">
        <v>562</v>
      </c>
      <c r="V153" s="29">
        <v>0.69589999999999996</v>
      </c>
      <c r="W153" s="29">
        <v>1.9779</v>
      </c>
      <c r="X153" s="5"/>
      <c r="Y153" s="6" t="s">
        <v>596</v>
      </c>
      <c r="AC153" s="5"/>
      <c r="AD153" s="5"/>
      <c r="AE153" s="10"/>
      <c r="AF153" s="5"/>
      <c r="AG153" s="5"/>
      <c r="AH153" s="5"/>
    </row>
    <row r="154" spans="1:34" s="6" customFormat="1">
      <c r="A154" s="5" t="s">
        <v>136</v>
      </c>
      <c r="B154" s="5" t="s">
        <v>248</v>
      </c>
      <c r="C154" s="5" t="s">
        <v>220</v>
      </c>
      <c r="D154" s="5">
        <v>49.05</v>
      </c>
      <c r="E154" s="5">
        <v>-120.1833</v>
      </c>
      <c r="F154" s="5">
        <v>2050</v>
      </c>
      <c r="G154" s="5" t="s">
        <v>170</v>
      </c>
      <c r="H154" s="5"/>
      <c r="I154" s="5" t="s">
        <v>15</v>
      </c>
      <c r="J154" s="5">
        <v>7</v>
      </c>
      <c r="K154" s="5" t="s">
        <v>234</v>
      </c>
      <c r="L154" s="5" t="s">
        <v>195</v>
      </c>
      <c r="M154" s="5" t="s">
        <v>196</v>
      </c>
      <c r="N154" s="5" t="s">
        <v>197</v>
      </c>
      <c r="O154" s="5" t="s">
        <v>198</v>
      </c>
      <c r="P154" s="5" t="s">
        <v>199</v>
      </c>
      <c r="Q154" s="5" t="s">
        <v>200</v>
      </c>
      <c r="R154" s="5" t="s">
        <v>206</v>
      </c>
      <c r="S154" s="9" t="s">
        <v>249</v>
      </c>
      <c r="T154" s="5" t="s">
        <v>562</v>
      </c>
      <c r="U154" s="5" t="s">
        <v>562</v>
      </c>
      <c r="V154" s="29">
        <v>0.69589999999999996</v>
      </c>
      <c r="W154" s="29">
        <v>1.9779</v>
      </c>
      <c r="X154" s="5"/>
      <c r="Y154" s="6" t="s">
        <v>596</v>
      </c>
      <c r="AC154" s="5"/>
      <c r="AD154" s="5"/>
      <c r="AE154" s="10"/>
      <c r="AF154" s="5"/>
      <c r="AG154" s="5"/>
      <c r="AH154" s="5"/>
    </row>
    <row r="155" spans="1:34" s="6" customFormat="1">
      <c r="A155" s="5" t="s">
        <v>137</v>
      </c>
      <c r="B155" s="5" t="s">
        <v>250</v>
      </c>
      <c r="C155" s="5" t="s">
        <v>251</v>
      </c>
      <c r="D155" s="5">
        <v>48.9131</v>
      </c>
      <c r="E155" s="5">
        <v>22.163599999999999</v>
      </c>
      <c r="F155" s="5">
        <v>820</v>
      </c>
      <c r="G155" s="5" t="s">
        <v>171</v>
      </c>
      <c r="H155" s="5"/>
      <c r="I155" s="5" t="s">
        <v>15</v>
      </c>
      <c r="J155" s="5">
        <v>7</v>
      </c>
      <c r="K155" s="5" t="s">
        <v>252</v>
      </c>
      <c r="L155" s="5" t="s">
        <v>195</v>
      </c>
      <c r="M155" s="5" t="s">
        <v>196</v>
      </c>
      <c r="N155" s="5" t="s">
        <v>197</v>
      </c>
      <c r="O155" s="5" t="s">
        <v>198</v>
      </c>
      <c r="P155" s="5" t="s">
        <v>199</v>
      </c>
      <c r="Q155" s="5" t="s">
        <v>200</v>
      </c>
      <c r="R155" s="5" t="s">
        <v>206</v>
      </c>
      <c r="S155" s="9" t="s">
        <v>253</v>
      </c>
      <c r="T155" s="5">
        <v>1.411054872406164</v>
      </c>
      <c r="U155" s="5">
        <v>1.4102058823529413</v>
      </c>
      <c r="V155" s="5">
        <v>0.87</v>
      </c>
      <c r="W155" s="5">
        <v>1.4</v>
      </c>
      <c r="X155" s="5"/>
      <c r="Y155" s="6" t="s">
        <v>599</v>
      </c>
      <c r="AC155" s="5"/>
      <c r="AD155" s="5"/>
      <c r="AE155" s="10"/>
      <c r="AF155" s="5"/>
      <c r="AG155" s="5"/>
      <c r="AH155" s="5"/>
    </row>
    <row r="156" spans="1:34" s="6" customFormat="1">
      <c r="A156" s="5" t="s">
        <v>138</v>
      </c>
      <c r="B156" s="5" t="s">
        <v>254</v>
      </c>
      <c r="C156" s="5" t="s">
        <v>220</v>
      </c>
      <c r="D156" s="5">
        <v>48.783299999999997</v>
      </c>
      <c r="E156" s="5">
        <v>-123.44450000000001</v>
      </c>
      <c r="F156" s="5">
        <v>70</v>
      </c>
      <c r="G156" s="5" t="s">
        <v>172</v>
      </c>
      <c r="H156" s="5"/>
      <c r="I156" s="5" t="s">
        <v>15</v>
      </c>
      <c r="J156" s="5">
        <v>7</v>
      </c>
      <c r="K156" s="5" t="s">
        <v>255</v>
      </c>
      <c r="L156" s="5" t="s">
        <v>195</v>
      </c>
      <c r="M156" s="5" t="s">
        <v>196</v>
      </c>
      <c r="N156" s="5" t="s">
        <v>197</v>
      </c>
      <c r="O156" s="5" t="s">
        <v>198</v>
      </c>
      <c r="P156" s="5" t="s">
        <v>199</v>
      </c>
      <c r="Q156" s="5" t="s">
        <v>200</v>
      </c>
      <c r="R156" s="5" t="s">
        <v>206</v>
      </c>
      <c r="S156" s="9" t="s">
        <v>256</v>
      </c>
      <c r="T156" s="5" t="s">
        <v>562</v>
      </c>
      <c r="U156" s="5" t="s">
        <v>562</v>
      </c>
      <c r="V156" s="5">
        <v>0.73</v>
      </c>
      <c r="W156" s="5">
        <v>1.87</v>
      </c>
      <c r="X156" s="5"/>
      <c r="Y156" s="6" t="s">
        <v>599</v>
      </c>
      <c r="Z156" s="18" t="s">
        <v>580</v>
      </c>
      <c r="AC156" s="5"/>
      <c r="AD156" s="5"/>
      <c r="AE156" s="10"/>
      <c r="AF156" s="5"/>
      <c r="AG156" s="5"/>
      <c r="AH156" s="5"/>
    </row>
    <row r="157" spans="1:34" s="6" customFormat="1">
      <c r="A157" s="5" t="s">
        <v>138</v>
      </c>
      <c r="B157" s="5" t="s">
        <v>254</v>
      </c>
      <c r="C157" s="5" t="s">
        <v>220</v>
      </c>
      <c r="D157" s="5">
        <v>48.783299999999997</v>
      </c>
      <c r="E157" s="5">
        <v>-123.44450000000001</v>
      </c>
      <c r="F157" s="5">
        <v>70</v>
      </c>
      <c r="G157" s="5" t="s">
        <v>172</v>
      </c>
      <c r="H157" s="5"/>
      <c r="I157" s="5" t="s">
        <v>15</v>
      </c>
      <c r="J157" s="5">
        <v>7</v>
      </c>
      <c r="K157" s="5" t="s">
        <v>255</v>
      </c>
      <c r="L157" s="5" t="s">
        <v>195</v>
      </c>
      <c r="M157" s="5" t="s">
        <v>196</v>
      </c>
      <c r="N157" s="5" t="s">
        <v>197</v>
      </c>
      <c r="O157" s="5" t="s">
        <v>198</v>
      </c>
      <c r="P157" s="5" t="s">
        <v>199</v>
      </c>
      <c r="Q157" s="5" t="s">
        <v>200</v>
      </c>
      <c r="R157" s="5" t="s">
        <v>206</v>
      </c>
      <c r="S157" s="9" t="s">
        <v>256</v>
      </c>
      <c r="T157" s="5" t="s">
        <v>562</v>
      </c>
      <c r="U157" s="5" t="s">
        <v>562</v>
      </c>
      <c r="V157" s="6">
        <v>0.84</v>
      </c>
      <c r="W157" s="5">
        <v>1.48</v>
      </c>
      <c r="X157" s="5"/>
      <c r="Y157" s="6" t="s">
        <v>599</v>
      </c>
      <c r="Z157" s="18" t="s">
        <v>580</v>
      </c>
      <c r="AC157" s="5"/>
      <c r="AD157" s="5"/>
      <c r="AE157" s="10"/>
      <c r="AF157" s="5"/>
      <c r="AG157" s="5"/>
      <c r="AH157" s="5"/>
    </row>
    <row r="158" spans="1:34" s="6" customFormat="1">
      <c r="A158" s="5" t="s">
        <v>139</v>
      </c>
      <c r="B158" s="5" t="s">
        <v>257</v>
      </c>
      <c r="C158" s="5" t="s">
        <v>258</v>
      </c>
      <c r="D158" s="5">
        <v>47.716700000000003</v>
      </c>
      <c r="E158" s="5">
        <v>-70.666700000000006</v>
      </c>
      <c r="F158" s="5">
        <v>830</v>
      </c>
      <c r="G158" s="5" t="s">
        <v>173</v>
      </c>
      <c r="H158" s="5"/>
      <c r="I158" s="5" t="s">
        <v>15</v>
      </c>
      <c r="J158" s="5">
        <v>8</v>
      </c>
      <c r="K158" s="5" t="s">
        <v>259</v>
      </c>
      <c r="L158" s="5" t="s">
        <v>195</v>
      </c>
      <c r="M158" s="5" t="s">
        <v>196</v>
      </c>
      <c r="N158" s="5" t="s">
        <v>197</v>
      </c>
      <c r="O158" s="5" t="s">
        <v>198</v>
      </c>
      <c r="P158" s="5" t="s">
        <v>199</v>
      </c>
      <c r="Q158" s="5" t="s">
        <v>200</v>
      </c>
      <c r="R158" s="5" t="s">
        <v>206</v>
      </c>
      <c r="S158" s="9" t="s">
        <v>260</v>
      </c>
      <c r="T158" s="5" t="s">
        <v>562</v>
      </c>
      <c r="U158" s="5" t="s">
        <v>562</v>
      </c>
      <c r="V158" s="31">
        <v>0.85</v>
      </c>
      <c r="W158" s="5">
        <v>1.1000000000000001</v>
      </c>
      <c r="X158" s="5"/>
      <c r="Y158" s="6" t="s">
        <v>596</v>
      </c>
      <c r="AC158" s="5"/>
      <c r="AD158" s="5"/>
      <c r="AE158" s="10"/>
      <c r="AF158" s="5"/>
      <c r="AG158" s="5"/>
      <c r="AH158" s="5"/>
    </row>
    <row r="159" spans="1:34" s="6" customFormat="1">
      <c r="A159" s="5" t="s">
        <v>140</v>
      </c>
      <c r="B159" s="5" t="s">
        <v>261</v>
      </c>
      <c r="C159" s="5" t="s">
        <v>262</v>
      </c>
      <c r="D159" s="5">
        <v>47.573900000000002</v>
      </c>
      <c r="E159" s="5">
        <v>24.545000000000002</v>
      </c>
      <c r="F159" s="5">
        <v>1360</v>
      </c>
      <c r="G159" s="5" t="s">
        <v>174</v>
      </c>
      <c r="H159" s="5"/>
      <c r="I159" s="5" t="s">
        <v>15</v>
      </c>
      <c r="J159" s="5">
        <v>7</v>
      </c>
      <c r="K159" s="5" t="s">
        <v>252</v>
      </c>
      <c r="L159" s="5" t="s">
        <v>195</v>
      </c>
      <c r="M159" s="5" t="s">
        <v>196</v>
      </c>
      <c r="N159" s="5" t="s">
        <v>197</v>
      </c>
      <c r="O159" s="5" t="s">
        <v>198</v>
      </c>
      <c r="P159" s="5" t="s">
        <v>199</v>
      </c>
      <c r="Q159" s="5" t="s">
        <v>200</v>
      </c>
      <c r="R159" s="5" t="s">
        <v>206</v>
      </c>
      <c r="S159" s="9" t="s">
        <v>263</v>
      </c>
      <c r="T159" s="5">
        <v>1.4299830508474571</v>
      </c>
      <c r="U159" s="5">
        <v>1.4303518412721075</v>
      </c>
      <c r="V159" s="5">
        <v>0.87</v>
      </c>
      <c r="W159" s="5">
        <v>1.4</v>
      </c>
      <c r="X159" s="5"/>
      <c r="Y159" s="6" t="s">
        <v>599</v>
      </c>
      <c r="AC159" s="5"/>
      <c r="AD159" s="5"/>
      <c r="AE159" s="10"/>
      <c r="AF159" s="5"/>
      <c r="AG159" s="5"/>
      <c r="AH159" s="5"/>
    </row>
    <row r="160" spans="1:34" s="6" customFormat="1">
      <c r="A160" s="5" t="s">
        <v>141</v>
      </c>
      <c r="B160" s="5" t="s">
        <v>264</v>
      </c>
      <c r="C160" s="5" t="s">
        <v>265</v>
      </c>
      <c r="D160" s="5">
        <v>47.18</v>
      </c>
      <c r="E160" s="5">
        <v>8.58</v>
      </c>
      <c r="F160" s="5">
        <v>770</v>
      </c>
      <c r="G160" s="5" t="s">
        <v>175</v>
      </c>
      <c r="H160" s="5"/>
      <c r="I160" s="5" t="s">
        <v>15</v>
      </c>
      <c r="J160" s="5">
        <v>7</v>
      </c>
      <c r="K160" s="5" t="s">
        <v>266</v>
      </c>
      <c r="L160" s="5" t="s">
        <v>195</v>
      </c>
      <c r="M160" s="5" t="s">
        <v>196</v>
      </c>
      <c r="N160" s="5" t="s">
        <v>197</v>
      </c>
      <c r="O160" s="5" t="s">
        <v>198</v>
      </c>
      <c r="P160" s="5" t="s">
        <v>199</v>
      </c>
      <c r="Q160" s="5" t="s">
        <v>200</v>
      </c>
      <c r="R160" s="5" t="s">
        <v>206</v>
      </c>
      <c r="S160" s="9" t="s">
        <v>267</v>
      </c>
      <c r="T160" s="5" t="s">
        <v>562</v>
      </c>
      <c r="U160" s="6" t="s">
        <v>562</v>
      </c>
      <c r="V160" s="5">
        <v>0.87</v>
      </c>
      <c r="W160" s="32">
        <v>1.46</v>
      </c>
      <c r="X160" s="5"/>
      <c r="Y160" s="6" t="s">
        <v>569</v>
      </c>
      <c r="AC160" s="5"/>
      <c r="AD160" s="5"/>
      <c r="AE160" s="10"/>
      <c r="AF160" s="5"/>
      <c r="AG160" s="5"/>
      <c r="AH160" s="5"/>
    </row>
    <row r="161" spans="1:34" s="6" customFormat="1">
      <c r="A161" s="5" t="s">
        <v>142</v>
      </c>
      <c r="B161" s="5" t="s">
        <v>268</v>
      </c>
      <c r="C161" s="5" t="s">
        <v>269</v>
      </c>
      <c r="D161" s="5">
        <v>46.97</v>
      </c>
      <c r="E161" s="5">
        <v>10.95</v>
      </c>
      <c r="F161" s="5">
        <v>2796</v>
      </c>
      <c r="G161" s="5" t="s">
        <v>176</v>
      </c>
      <c r="H161" s="5"/>
      <c r="I161" s="5" t="s">
        <v>191</v>
      </c>
      <c r="J161" s="5">
        <v>7</v>
      </c>
      <c r="K161" s="5" t="s">
        <v>270</v>
      </c>
      <c r="L161" s="5" t="s">
        <v>195</v>
      </c>
      <c r="M161" s="5" t="s">
        <v>196</v>
      </c>
      <c r="N161" s="5" t="s">
        <v>197</v>
      </c>
      <c r="O161" s="5" t="s">
        <v>198</v>
      </c>
      <c r="P161" s="5" t="s">
        <v>199</v>
      </c>
      <c r="Q161" s="5" t="s">
        <v>200</v>
      </c>
      <c r="R161" s="5" t="s">
        <v>206</v>
      </c>
      <c r="S161" s="9" t="s">
        <v>271</v>
      </c>
      <c r="T161" s="5">
        <v>1.6838679245283017</v>
      </c>
      <c r="U161">
        <v>1.6839178065586458</v>
      </c>
      <c r="V161" s="5">
        <v>0.83</v>
      </c>
      <c r="W161" s="5">
        <v>1.56</v>
      </c>
      <c r="X161" s="5"/>
      <c r="Y161" s="6" t="s">
        <v>602</v>
      </c>
      <c r="Z161" s="18" t="s">
        <v>601</v>
      </c>
      <c r="AC161" s="5"/>
      <c r="AD161" s="5"/>
      <c r="AE161" s="10"/>
      <c r="AF161" s="5"/>
      <c r="AG161" s="5"/>
      <c r="AH161" s="5"/>
    </row>
    <row r="162" spans="1:34" s="6" customFormat="1">
      <c r="A162" s="5" t="s">
        <v>143</v>
      </c>
      <c r="B162" s="5" t="s">
        <v>272</v>
      </c>
      <c r="C162" s="5" t="s">
        <v>265</v>
      </c>
      <c r="D162" s="5">
        <v>46.717599999999997</v>
      </c>
      <c r="E162" s="5">
        <v>8.0677000000000003</v>
      </c>
      <c r="F162" s="5">
        <v>1515</v>
      </c>
      <c r="G162" s="5" t="s">
        <v>177</v>
      </c>
      <c r="H162" s="5"/>
      <c r="I162" s="5" t="s">
        <v>15</v>
      </c>
      <c r="J162" s="5">
        <v>7</v>
      </c>
      <c r="K162" s="5" t="s">
        <v>273</v>
      </c>
      <c r="L162" s="5" t="s">
        <v>195</v>
      </c>
      <c r="M162" s="5" t="s">
        <v>196</v>
      </c>
      <c r="N162" s="5" t="s">
        <v>197</v>
      </c>
      <c r="O162" s="5" t="s">
        <v>198</v>
      </c>
      <c r="P162" s="5" t="s">
        <v>199</v>
      </c>
      <c r="Q162" s="5" t="s">
        <v>200</v>
      </c>
      <c r="R162" s="5" t="s">
        <v>206</v>
      </c>
      <c r="S162" s="9" t="s">
        <v>274</v>
      </c>
      <c r="T162">
        <v>1.3825775862068965</v>
      </c>
      <c r="U162" s="5">
        <v>1.3826467138589045</v>
      </c>
      <c r="V162" s="5">
        <v>0.87</v>
      </c>
      <c r="W162" s="5">
        <v>1.4</v>
      </c>
      <c r="X162" s="5"/>
      <c r="Y162" s="6" t="s">
        <v>599</v>
      </c>
      <c r="AC162" s="5"/>
      <c r="AD162" s="5"/>
      <c r="AE162" s="10"/>
      <c r="AF162" s="5"/>
      <c r="AG162" s="5"/>
      <c r="AH162" s="5"/>
    </row>
    <row r="163" spans="1:34" s="6" customFormat="1">
      <c r="A163" s="5" t="s">
        <v>144</v>
      </c>
      <c r="B163" s="5" t="s">
        <v>272</v>
      </c>
      <c r="C163" s="5" t="s">
        <v>265</v>
      </c>
      <c r="D163" s="5">
        <v>46.717599999999997</v>
      </c>
      <c r="E163" s="5">
        <v>8.0677000000000003</v>
      </c>
      <c r="F163" s="5">
        <v>1515</v>
      </c>
      <c r="G163" s="5" t="s">
        <v>178</v>
      </c>
      <c r="I163" s="5" t="s">
        <v>15</v>
      </c>
      <c r="J163" s="5">
        <v>7</v>
      </c>
      <c r="K163" s="5" t="s">
        <v>275</v>
      </c>
      <c r="L163" s="5" t="s">
        <v>195</v>
      </c>
      <c r="M163" s="5" t="s">
        <v>196</v>
      </c>
      <c r="N163" s="5" t="s">
        <v>197</v>
      </c>
      <c r="O163" s="5" t="s">
        <v>198</v>
      </c>
      <c r="P163" s="5" t="s">
        <v>199</v>
      </c>
      <c r="Q163" s="5" t="s">
        <v>200</v>
      </c>
      <c r="R163" s="5" t="s">
        <v>201</v>
      </c>
      <c r="S163" s="9" t="s">
        <v>276</v>
      </c>
      <c r="T163" s="5" t="s">
        <v>562</v>
      </c>
      <c r="U163" s="5" t="s">
        <v>562</v>
      </c>
      <c r="V163" s="5">
        <v>0.81</v>
      </c>
      <c r="W163" s="5">
        <v>1.51</v>
      </c>
      <c r="X163" s="5"/>
      <c r="Y163" s="6" t="s">
        <v>596</v>
      </c>
      <c r="AC163" s="5"/>
      <c r="AD163" s="5"/>
      <c r="AE163" s="10"/>
      <c r="AF163" s="5"/>
      <c r="AG163" s="5"/>
      <c r="AH163" s="5"/>
    </row>
    <row r="164" spans="1:34" s="6" customFormat="1">
      <c r="A164" s="5" t="s">
        <v>145</v>
      </c>
      <c r="B164" s="5" t="s">
        <v>272</v>
      </c>
      <c r="C164" s="5" t="s">
        <v>265</v>
      </c>
      <c r="D164" s="5">
        <v>46.717599999999997</v>
      </c>
      <c r="E164" s="5">
        <v>8.0677000000000003</v>
      </c>
      <c r="F164" s="5">
        <v>1515</v>
      </c>
      <c r="G164" s="5" t="s">
        <v>179</v>
      </c>
      <c r="I164" s="5" t="s">
        <v>15</v>
      </c>
      <c r="J164" s="5">
        <v>7</v>
      </c>
      <c r="K164" s="5" t="s">
        <v>277</v>
      </c>
      <c r="L164" s="5" t="s">
        <v>195</v>
      </c>
      <c r="M164" s="5" t="s">
        <v>196</v>
      </c>
      <c r="N164" s="5" t="s">
        <v>197</v>
      </c>
      <c r="O164" s="5" t="s">
        <v>198</v>
      </c>
      <c r="P164" s="5" t="s">
        <v>199</v>
      </c>
      <c r="Q164" s="5" t="s">
        <v>200</v>
      </c>
      <c r="R164" s="5" t="s">
        <v>201</v>
      </c>
      <c r="S164" s="9" t="s">
        <v>278</v>
      </c>
      <c r="T164" s="5" t="s">
        <v>562</v>
      </c>
      <c r="U164" s="5" t="s">
        <v>562</v>
      </c>
      <c r="V164" s="5">
        <v>0.81</v>
      </c>
      <c r="W164" s="5">
        <v>1.51</v>
      </c>
      <c r="X164" s="5"/>
      <c r="Y164" s="6" t="s">
        <v>596</v>
      </c>
      <c r="AC164" s="5"/>
      <c r="AD164" s="5"/>
      <c r="AE164" s="10"/>
      <c r="AF164" s="5"/>
      <c r="AG164" s="5"/>
      <c r="AH164" s="5"/>
    </row>
    <row r="165" spans="1:34" s="6" customFormat="1">
      <c r="A165" s="5" t="s">
        <v>146</v>
      </c>
      <c r="B165" s="5" t="s">
        <v>279</v>
      </c>
      <c r="C165" s="5" t="s">
        <v>265</v>
      </c>
      <c r="D165" s="5">
        <v>46.496200000000002</v>
      </c>
      <c r="E165" s="5">
        <v>9.8689</v>
      </c>
      <c r="F165" s="5">
        <v>1809</v>
      </c>
      <c r="G165" s="5" t="s">
        <v>177</v>
      </c>
      <c r="H165" s="5"/>
      <c r="I165" s="5" t="s">
        <v>15</v>
      </c>
      <c r="J165" s="5">
        <v>7</v>
      </c>
      <c r="K165" s="5" t="s">
        <v>280</v>
      </c>
      <c r="L165" s="5" t="s">
        <v>195</v>
      </c>
      <c r="M165" s="5" t="s">
        <v>196</v>
      </c>
      <c r="N165" s="5" t="s">
        <v>197</v>
      </c>
      <c r="O165" s="5" t="s">
        <v>198</v>
      </c>
      <c r="P165" s="5" t="s">
        <v>199</v>
      </c>
      <c r="Q165" s="5" t="s">
        <v>200</v>
      </c>
      <c r="R165" s="5" t="s">
        <v>206</v>
      </c>
      <c r="S165" s="9" t="s">
        <v>281</v>
      </c>
      <c r="T165" s="5">
        <v>1.4099787234042553</v>
      </c>
      <c r="U165">
        <f>SQRT(T165)</f>
        <v>1.1874252496070039</v>
      </c>
      <c r="V165" s="5">
        <v>0.87</v>
      </c>
      <c r="W165" s="5">
        <v>1.4</v>
      </c>
      <c r="X165" s="5"/>
      <c r="Y165" s="6" t="s">
        <v>599</v>
      </c>
      <c r="AC165" s="5"/>
      <c r="AD165" s="5"/>
      <c r="AE165" s="10"/>
      <c r="AF165" s="17"/>
      <c r="AG165" s="17"/>
      <c r="AH165" s="5"/>
    </row>
    <row r="166" spans="1:34" s="6" customFormat="1">
      <c r="A166" s="5" t="s">
        <v>147</v>
      </c>
      <c r="B166" s="5" t="s">
        <v>282</v>
      </c>
      <c r="C166" s="5" t="s">
        <v>262</v>
      </c>
      <c r="D166" s="5">
        <v>45.3964</v>
      </c>
      <c r="E166" s="5">
        <v>22.901700000000002</v>
      </c>
      <c r="F166" s="5">
        <v>1740</v>
      </c>
      <c r="G166" s="5" t="s">
        <v>180</v>
      </c>
      <c r="H166" s="5"/>
      <c r="I166" s="5" t="s">
        <v>15</v>
      </c>
      <c r="J166" s="5">
        <v>7</v>
      </c>
      <c r="K166" s="5" t="s">
        <v>283</v>
      </c>
      <c r="L166" s="5" t="s">
        <v>195</v>
      </c>
      <c r="M166" s="5" t="s">
        <v>196</v>
      </c>
      <c r="N166" s="5" t="s">
        <v>197</v>
      </c>
      <c r="O166" s="5" t="s">
        <v>198</v>
      </c>
      <c r="P166" s="5" t="s">
        <v>199</v>
      </c>
      <c r="Q166" s="5" t="s">
        <v>200</v>
      </c>
      <c r="R166" s="5" t="s">
        <v>206</v>
      </c>
      <c r="S166" s="9" t="s">
        <v>284</v>
      </c>
      <c r="T166" s="5">
        <v>1.3928111006557371</v>
      </c>
      <c r="U166" s="5">
        <v>1.3928502210115477</v>
      </c>
      <c r="V166" s="5">
        <v>0.89</v>
      </c>
      <c r="W166" s="5">
        <v>1.39</v>
      </c>
      <c r="X166" s="5"/>
      <c r="Y166" s="6" t="s">
        <v>599</v>
      </c>
      <c r="AC166" s="5"/>
      <c r="AD166" s="5"/>
      <c r="AE166" s="10"/>
      <c r="AF166" s="5"/>
      <c r="AG166" s="5"/>
      <c r="AH166" s="5"/>
    </row>
    <row r="167" spans="1:34" s="6" customFormat="1">
      <c r="A167" s="5" t="s">
        <v>148</v>
      </c>
      <c r="B167" s="5" t="s">
        <v>285</v>
      </c>
      <c r="C167" s="5" t="s">
        <v>286</v>
      </c>
      <c r="D167" s="5">
        <v>44.389400000000002</v>
      </c>
      <c r="E167" s="5">
        <v>10.047499999999999</v>
      </c>
      <c r="F167" s="5">
        <v>1349</v>
      </c>
      <c r="G167" s="5" t="s">
        <v>181</v>
      </c>
      <c r="H167" s="5"/>
      <c r="I167" s="5" t="s">
        <v>15</v>
      </c>
      <c r="J167" s="5">
        <v>7</v>
      </c>
      <c r="K167" s="5" t="s">
        <v>252</v>
      </c>
      <c r="L167" s="5" t="s">
        <v>195</v>
      </c>
      <c r="M167" s="5" t="s">
        <v>196</v>
      </c>
      <c r="N167" s="5" t="s">
        <v>197</v>
      </c>
      <c r="O167" s="5" t="s">
        <v>198</v>
      </c>
      <c r="P167" s="5" t="s">
        <v>199</v>
      </c>
      <c r="Q167" s="5" t="s">
        <v>200</v>
      </c>
      <c r="R167" s="5" t="s">
        <v>206</v>
      </c>
      <c r="S167" s="9" t="s">
        <v>287</v>
      </c>
      <c r="T167" s="5">
        <v>1.5457468354430381</v>
      </c>
      <c r="U167" s="5">
        <v>1.5458969376294633</v>
      </c>
      <c r="V167" s="5">
        <v>0.84</v>
      </c>
      <c r="W167" s="5">
        <v>1.55</v>
      </c>
      <c r="X167" s="5"/>
      <c r="Y167" s="6" t="s">
        <v>599</v>
      </c>
      <c r="AC167" s="5"/>
      <c r="AD167" s="5"/>
      <c r="AE167" s="10"/>
      <c r="AF167" s="23"/>
      <c r="AG167" s="5"/>
      <c r="AH167" s="5"/>
    </row>
    <row r="168" spans="1:34" s="6" customFormat="1">
      <c r="A168" s="5" t="s">
        <v>149</v>
      </c>
      <c r="B168" s="5" t="s">
        <v>288</v>
      </c>
      <c r="C168" s="5" t="s">
        <v>286</v>
      </c>
      <c r="D168" s="5">
        <v>44.36</v>
      </c>
      <c r="E168" s="5">
        <v>10.119999999999999</v>
      </c>
      <c r="F168" s="5">
        <v>1390</v>
      </c>
      <c r="G168" s="5" t="s">
        <v>181</v>
      </c>
      <c r="H168" s="5"/>
      <c r="I168" s="5" t="s">
        <v>15</v>
      </c>
      <c r="J168" s="5">
        <v>7</v>
      </c>
      <c r="K168" s="5" t="s">
        <v>289</v>
      </c>
      <c r="L168" s="5" t="s">
        <v>195</v>
      </c>
      <c r="M168" s="5" t="s">
        <v>196</v>
      </c>
      <c r="N168" s="5" t="s">
        <v>197</v>
      </c>
      <c r="O168" s="5" t="s">
        <v>198</v>
      </c>
      <c r="P168" s="5" t="s">
        <v>199</v>
      </c>
      <c r="Q168" s="5" t="s">
        <v>200</v>
      </c>
      <c r="R168" s="5" t="s">
        <v>206</v>
      </c>
      <c r="S168" s="9" t="s">
        <v>290</v>
      </c>
      <c r="T168" s="5">
        <v>1.5456058876699452</v>
      </c>
      <c r="U168" s="5">
        <v>1.5454400000000001</v>
      </c>
      <c r="V168" s="5">
        <v>0.84</v>
      </c>
      <c r="W168" s="5">
        <v>1.55</v>
      </c>
      <c r="X168" s="5"/>
      <c r="Y168" s="6" t="s">
        <v>599</v>
      </c>
      <c r="AC168" s="5"/>
      <c r="AD168" s="5"/>
      <c r="AE168" s="10"/>
      <c r="AF168" s="5"/>
      <c r="AG168" s="5"/>
      <c r="AH168" s="5"/>
    </row>
    <row r="169" spans="1:34" s="6" customFormat="1">
      <c r="A169" s="5" t="s">
        <v>150</v>
      </c>
      <c r="B169" s="5" t="s">
        <v>291</v>
      </c>
      <c r="C169" s="5" t="s">
        <v>292</v>
      </c>
      <c r="D169" s="5">
        <v>42.544499999999999</v>
      </c>
      <c r="E169" s="5">
        <v>0.32600000000000001</v>
      </c>
      <c r="F169" s="5">
        <v>1914</v>
      </c>
      <c r="G169" s="5" t="s">
        <v>182</v>
      </c>
      <c r="H169" s="5"/>
      <c r="I169" s="5" t="s">
        <v>15</v>
      </c>
      <c r="J169" s="5">
        <v>7</v>
      </c>
      <c r="K169" s="5" t="s">
        <v>293</v>
      </c>
      <c r="L169" s="5" t="s">
        <v>195</v>
      </c>
      <c r="M169" s="5" t="s">
        <v>196</v>
      </c>
      <c r="N169" s="5" t="s">
        <v>197</v>
      </c>
      <c r="O169" s="5" t="s">
        <v>198</v>
      </c>
      <c r="P169" s="5" t="s">
        <v>199</v>
      </c>
      <c r="Q169" s="5" t="s">
        <v>200</v>
      </c>
      <c r="R169" s="5" t="s">
        <v>206</v>
      </c>
      <c r="S169" s="9" t="s">
        <v>294</v>
      </c>
      <c r="T169" s="5">
        <v>1.3904642857142859</v>
      </c>
      <c r="U169" s="5">
        <v>1.3904746363331171</v>
      </c>
      <c r="V169" s="33">
        <v>0.87</v>
      </c>
      <c r="W169" s="34">
        <v>1.42</v>
      </c>
      <c r="X169" s="5"/>
      <c r="Y169" s="6" t="s">
        <v>599</v>
      </c>
      <c r="AC169" s="5"/>
      <c r="AD169" s="5"/>
      <c r="AE169" s="10"/>
      <c r="AF169" s="29"/>
      <c r="AG169" s="29"/>
      <c r="AH169" s="5"/>
    </row>
    <row r="170" spans="1:34" s="6" customFormat="1">
      <c r="A170" s="5" t="s">
        <v>151</v>
      </c>
      <c r="B170" s="5" t="s">
        <v>295</v>
      </c>
      <c r="C170" s="5" t="s">
        <v>296</v>
      </c>
      <c r="D170" s="5">
        <v>39.005000000000003</v>
      </c>
      <c r="E170" s="5">
        <v>-114.32</v>
      </c>
      <c r="F170" s="5">
        <v>3170</v>
      </c>
      <c r="G170" s="5" t="s">
        <v>183</v>
      </c>
      <c r="H170" s="5"/>
      <c r="I170" s="5" t="s">
        <v>15</v>
      </c>
      <c r="J170" s="5">
        <v>7</v>
      </c>
      <c r="K170" s="5" t="s">
        <v>297</v>
      </c>
      <c r="L170" s="5" t="s">
        <v>195</v>
      </c>
      <c r="M170" s="5" t="s">
        <v>196</v>
      </c>
      <c r="N170" s="5" t="s">
        <v>197</v>
      </c>
      <c r="O170" s="5" t="s">
        <v>198</v>
      </c>
      <c r="P170" s="5" t="s">
        <v>199</v>
      </c>
      <c r="Q170" s="5" t="s">
        <v>200</v>
      </c>
      <c r="R170" s="5" t="s">
        <v>206</v>
      </c>
      <c r="S170" s="9" t="s">
        <v>298</v>
      </c>
      <c r="T170" s="5">
        <v>1.2456435643564354</v>
      </c>
      <c r="U170" s="5">
        <v>1.2588659834773657</v>
      </c>
      <c r="V170" s="5">
        <v>0.55000000000000004</v>
      </c>
      <c r="W170" s="5">
        <v>0.9</v>
      </c>
      <c r="X170" s="5"/>
      <c r="Y170" s="6" t="s">
        <v>596</v>
      </c>
      <c r="AC170" s="5"/>
      <c r="AD170" s="5"/>
      <c r="AE170" s="10"/>
      <c r="AF170" s="29"/>
      <c r="AG170" s="29"/>
      <c r="AH170" s="5"/>
    </row>
    <row r="171" spans="1:34" s="6" customFormat="1">
      <c r="A171" s="5" t="s">
        <v>152</v>
      </c>
      <c r="B171" s="5" t="s">
        <v>299</v>
      </c>
      <c r="C171" s="5" t="s">
        <v>300</v>
      </c>
      <c r="D171" s="5">
        <v>38.261299999999999</v>
      </c>
      <c r="E171" s="5">
        <v>-119.5365</v>
      </c>
      <c r="F171" s="5">
        <v>2379</v>
      </c>
      <c r="G171" s="5" t="s">
        <v>184</v>
      </c>
      <c r="H171" s="5"/>
      <c r="I171" s="5" t="s">
        <v>15</v>
      </c>
      <c r="J171" s="5">
        <v>7</v>
      </c>
      <c r="K171" s="5" t="s">
        <v>301</v>
      </c>
      <c r="L171" s="5" t="s">
        <v>195</v>
      </c>
      <c r="M171" s="5" t="s">
        <v>196</v>
      </c>
      <c r="N171" s="5" t="s">
        <v>302</v>
      </c>
      <c r="O171" s="5" t="s">
        <v>198</v>
      </c>
      <c r="P171" s="5" t="s">
        <v>199</v>
      </c>
      <c r="Q171" s="5" t="s">
        <v>200</v>
      </c>
      <c r="R171" s="5" t="s">
        <v>206</v>
      </c>
      <c r="S171" s="9" t="s">
        <v>303</v>
      </c>
      <c r="T171" s="5">
        <v>1.3488947368421054</v>
      </c>
      <c r="U171" s="5">
        <v>1.3488947368421054</v>
      </c>
      <c r="V171" s="5">
        <v>0.72</v>
      </c>
      <c r="W171" s="5">
        <v>1.1000000000000001</v>
      </c>
      <c r="X171" s="5"/>
      <c r="Y171" s="6" t="s">
        <v>603</v>
      </c>
      <c r="AC171" s="5"/>
      <c r="AD171" s="5"/>
      <c r="AE171" s="10"/>
      <c r="AF171" s="29"/>
      <c r="AG171" s="29"/>
      <c r="AH171" s="5"/>
    </row>
    <row r="172" spans="1:34" s="6" customFormat="1">
      <c r="A172" s="5" t="s">
        <v>153</v>
      </c>
      <c r="B172" s="5" t="s">
        <v>304</v>
      </c>
      <c r="C172" s="5" t="s">
        <v>305</v>
      </c>
      <c r="D172" s="5">
        <v>27.36</v>
      </c>
      <c r="E172" s="5">
        <v>100.67</v>
      </c>
      <c r="F172" s="5">
        <v>4118</v>
      </c>
      <c r="G172" s="5" t="s">
        <v>185</v>
      </c>
      <c r="H172" s="5"/>
      <c r="I172" s="5" t="s">
        <v>15</v>
      </c>
      <c r="J172" s="5">
        <v>7</v>
      </c>
      <c r="K172" s="5" t="s">
        <v>306</v>
      </c>
      <c r="L172" s="5" t="s">
        <v>195</v>
      </c>
      <c r="M172" s="5" t="s">
        <v>196</v>
      </c>
      <c r="N172" s="5" t="s">
        <v>197</v>
      </c>
      <c r="O172" s="5" t="s">
        <v>198</v>
      </c>
      <c r="P172" s="5" t="s">
        <v>199</v>
      </c>
      <c r="Q172" s="5" t="s">
        <v>200</v>
      </c>
      <c r="R172" s="5" t="s">
        <v>206</v>
      </c>
      <c r="S172" s="9" t="s">
        <v>307</v>
      </c>
      <c r="T172" s="5" t="s">
        <v>562</v>
      </c>
      <c r="U172" s="5" t="s">
        <v>562</v>
      </c>
      <c r="V172" s="5">
        <v>0.63</v>
      </c>
      <c r="W172" s="24">
        <v>2.31</v>
      </c>
      <c r="X172" s="5"/>
      <c r="Y172" s="6" t="s">
        <v>604</v>
      </c>
      <c r="AC172" s="5"/>
      <c r="AD172" s="5"/>
      <c r="AE172" s="10"/>
      <c r="AF172" s="29"/>
      <c r="AG172" s="29"/>
      <c r="AH172" s="5"/>
    </row>
    <row r="173" spans="1:34" s="6" customFormat="1">
      <c r="A173" s="5" t="s">
        <v>154</v>
      </c>
      <c r="B173" s="5" t="s">
        <v>308</v>
      </c>
      <c r="C173" s="5" t="s">
        <v>305</v>
      </c>
      <c r="D173" s="5">
        <v>26.63</v>
      </c>
      <c r="E173" s="5">
        <v>99.72</v>
      </c>
      <c r="F173" s="5">
        <v>3900</v>
      </c>
      <c r="G173" s="5" t="s">
        <v>186</v>
      </c>
      <c r="H173" s="5"/>
      <c r="I173" s="5" t="s">
        <v>15</v>
      </c>
      <c r="J173" s="5">
        <v>7</v>
      </c>
      <c r="K173" s="5" t="s">
        <v>306</v>
      </c>
      <c r="L173" s="5" t="s">
        <v>195</v>
      </c>
      <c r="M173" s="5" t="s">
        <v>196</v>
      </c>
      <c r="N173" s="5" t="s">
        <v>197</v>
      </c>
      <c r="O173" s="5" t="s">
        <v>198</v>
      </c>
      <c r="P173" s="5" t="s">
        <v>199</v>
      </c>
      <c r="Q173" s="5" t="s">
        <v>200</v>
      </c>
      <c r="R173" s="5" t="s">
        <v>206</v>
      </c>
      <c r="S173" s="9" t="s">
        <v>309</v>
      </c>
      <c r="T173" s="5" t="s">
        <v>562</v>
      </c>
      <c r="U173" s="5" t="s">
        <v>562</v>
      </c>
      <c r="V173" s="5">
        <v>0.63</v>
      </c>
      <c r="W173" s="24">
        <v>2.31</v>
      </c>
      <c r="X173" s="5"/>
      <c r="Y173" s="6" t="s">
        <v>604</v>
      </c>
      <c r="AC173" s="5"/>
      <c r="AD173" s="5"/>
      <c r="AE173" s="10"/>
      <c r="AF173" s="5"/>
      <c r="AG173" s="24"/>
      <c r="AH173" s="5"/>
    </row>
    <row r="174" spans="1:34" s="6" customFormat="1">
      <c r="A174" s="5" t="s">
        <v>155</v>
      </c>
      <c r="B174" s="5" t="s">
        <v>310</v>
      </c>
      <c r="C174" s="5" t="s">
        <v>311</v>
      </c>
      <c r="D174" s="5">
        <v>-36.780299999999997</v>
      </c>
      <c r="E174" s="5">
        <v>174.7662</v>
      </c>
      <c r="F174" s="5">
        <v>5</v>
      </c>
      <c r="G174" s="5" t="s">
        <v>49</v>
      </c>
      <c r="H174" s="5"/>
      <c r="I174" s="5" t="s">
        <v>15</v>
      </c>
      <c r="J174" s="11">
        <v>37591</v>
      </c>
      <c r="K174" s="5" t="s">
        <v>313</v>
      </c>
      <c r="L174" s="5" t="s">
        <v>195</v>
      </c>
      <c r="M174" s="5" t="s">
        <v>196</v>
      </c>
      <c r="N174" s="5" t="s">
        <v>197</v>
      </c>
      <c r="O174" s="5" t="s">
        <v>198</v>
      </c>
      <c r="P174" s="5" t="s">
        <v>199</v>
      </c>
      <c r="Q174" s="5" t="s">
        <v>200</v>
      </c>
      <c r="R174" s="5" t="s">
        <v>206</v>
      </c>
      <c r="S174" s="9" t="s">
        <v>314</v>
      </c>
      <c r="T174" s="5">
        <v>1.4472279411764699</v>
      </c>
      <c r="U174" s="5">
        <v>1.4482874458253427</v>
      </c>
      <c r="V174" s="5">
        <v>0.81</v>
      </c>
      <c r="W174" s="5">
        <v>1.21</v>
      </c>
      <c r="X174" s="5"/>
      <c r="Y174" s="6" t="s">
        <v>588</v>
      </c>
      <c r="AC174" s="5"/>
      <c r="AD174" s="5"/>
      <c r="AE174" s="10"/>
      <c r="AF174" s="5"/>
      <c r="AG174" s="5"/>
      <c r="AH174" s="5"/>
    </row>
    <row r="175" spans="1:34" s="6" customFormat="1">
      <c r="A175" s="5" t="s">
        <v>156</v>
      </c>
      <c r="B175" s="5" t="s">
        <v>315</v>
      </c>
      <c r="C175" s="5" t="s">
        <v>316</v>
      </c>
      <c r="D175" s="5">
        <v>-42.673400000000001</v>
      </c>
      <c r="E175" s="5">
        <v>146.58680000000001</v>
      </c>
      <c r="F175" s="5">
        <v>941</v>
      </c>
      <c r="G175" s="5" t="s">
        <v>187</v>
      </c>
      <c r="H175" s="5"/>
      <c r="I175" s="5" t="s">
        <v>15</v>
      </c>
      <c r="J175" s="5" t="s">
        <v>317</v>
      </c>
      <c r="K175" s="5" t="s">
        <v>318</v>
      </c>
      <c r="L175" s="5" t="s">
        <v>195</v>
      </c>
      <c r="M175" s="5" t="s">
        <v>196</v>
      </c>
      <c r="N175" s="5" t="s">
        <v>197</v>
      </c>
      <c r="O175" s="5" t="s">
        <v>319</v>
      </c>
      <c r="P175" s="5" t="s">
        <v>199</v>
      </c>
      <c r="Q175" s="5" t="s">
        <v>200</v>
      </c>
      <c r="R175" s="5" t="s">
        <v>206</v>
      </c>
      <c r="S175" s="15" t="s">
        <v>320</v>
      </c>
      <c r="T175" s="5">
        <v>1.0414807692307693</v>
      </c>
      <c r="U175" s="5">
        <v>1.041954625839193</v>
      </c>
      <c r="V175" s="5">
        <v>0.72</v>
      </c>
      <c r="W175" s="5">
        <v>0.94</v>
      </c>
      <c r="X175" s="5"/>
      <c r="Y175" s="6" t="s">
        <v>572</v>
      </c>
      <c r="AC175" s="5"/>
      <c r="AD175" s="5"/>
      <c r="AE175" s="10"/>
      <c r="AF175" s="5"/>
      <c r="AG175" s="5"/>
      <c r="AH175" s="5"/>
    </row>
    <row r="176" spans="1:34" s="6" customFormat="1">
      <c r="A176" s="5" t="s">
        <v>157</v>
      </c>
      <c r="B176" s="5" t="s">
        <v>321</v>
      </c>
      <c r="C176" s="5" t="s">
        <v>316</v>
      </c>
      <c r="D176" s="5">
        <v>-42.679900000000004</v>
      </c>
      <c r="E176" s="5">
        <v>146.59139999999999</v>
      </c>
      <c r="F176" s="5">
        <v>1040</v>
      </c>
      <c r="G176" s="5" t="s">
        <v>187</v>
      </c>
      <c r="H176" s="5"/>
      <c r="I176" s="5" t="s">
        <v>15</v>
      </c>
      <c r="J176" s="5" t="s">
        <v>317</v>
      </c>
      <c r="K176" s="5" t="s">
        <v>318</v>
      </c>
      <c r="L176" s="5" t="s">
        <v>195</v>
      </c>
      <c r="M176" s="5" t="s">
        <v>196</v>
      </c>
      <c r="N176" s="5" t="s">
        <v>197</v>
      </c>
      <c r="O176" s="5" t="s">
        <v>319</v>
      </c>
      <c r="P176" s="5" t="s">
        <v>199</v>
      </c>
      <c r="Q176" s="5" t="s">
        <v>200</v>
      </c>
      <c r="R176" s="5" t="s">
        <v>206</v>
      </c>
      <c r="S176" s="9" t="s">
        <v>322</v>
      </c>
      <c r="T176" s="5">
        <v>1.0931111111111114</v>
      </c>
      <c r="U176" s="5">
        <v>1.0955604096128664</v>
      </c>
      <c r="V176" s="5">
        <v>0.72</v>
      </c>
      <c r="W176" s="5">
        <v>0.94</v>
      </c>
      <c r="X176" s="5"/>
      <c r="Y176" s="6" t="s">
        <v>572</v>
      </c>
      <c r="AC176" s="5"/>
      <c r="AD176" s="5"/>
      <c r="AE176" s="10"/>
      <c r="AF176" s="5"/>
      <c r="AG176" s="5"/>
      <c r="AH176" s="5"/>
    </row>
    <row r="177" spans="1:34" s="6" customFormat="1">
      <c r="A177" s="5" t="s">
        <v>158</v>
      </c>
      <c r="B177" s="5" t="s">
        <v>323</v>
      </c>
      <c r="C177" s="5" t="s">
        <v>324</v>
      </c>
      <c r="D177" s="5">
        <v>-51.96</v>
      </c>
      <c r="E177" s="5">
        <v>-70.38</v>
      </c>
      <c r="F177" s="5">
        <v>113</v>
      </c>
      <c r="G177" s="5" t="s">
        <v>188</v>
      </c>
      <c r="H177" s="5"/>
      <c r="I177" s="5" t="s">
        <v>15</v>
      </c>
      <c r="J177" s="11">
        <v>37591</v>
      </c>
      <c r="K177" s="5" t="s">
        <v>325</v>
      </c>
      <c r="L177" s="5" t="s">
        <v>195</v>
      </c>
      <c r="M177" s="5" t="s">
        <v>196</v>
      </c>
      <c r="N177" s="5" t="s">
        <v>197</v>
      </c>
      <c r="O177" s="5" t="s">
        <v>326</v>
      </c>
      <c r="P177" s="5" t="s">
        <v>327</v>
      </c>
      <c r="Q177" s="5" t="s">
        <v>200</v>
      </c>
      <c r="R177" s="5" t="s">
        <v>206</v>
      </c>
      <c r="S177" s="9" t="s">
        <v>328</v>
      </c>
      <c r="T177" s="5" t="s">
        <v>562</v>
      </c>
      <c r="U177" s="5" t="s">
        <v>562</v>
      </c>
      <c r="V177" s="5">
        <v>0.64</v>
      </c>
      <c r="W177" s="5">
        <v>0.83</v>
      </c>
      <c r="X177" s="5"/>
      <c r="Y177" s="6" t="s">
        <v>606</v>
      </c>
      <c r="Z177" s="18" t="s">
        <v>605</v>
      </c>
      <c r="AC177" s="5"/>
      <c r="AD177" s="5"/>
      <c r="AE177" s="10"/>
      <c r="AF177" s="5"/>
      <c r="AG177" s="5"/>
      <c r="AH177" s="5"/>
    </row>
  </sheetData>
  <sortState ref="A20:D64">
    <sortCondition ref="C20:C64"/>
  </sortState>
  <hyperlinks>
    <hyperlink ref="S72" r:id="rId1" xr:uid="{DDE39B37-8A81-BB4F-BF93-5D07C578F398}"/>
    <hyperlink ref="S73" r:id="rId2" xr:uid="{9227860D-1047-D44C-99D7-2715C789C6AA}"/>
    <hyperlink ref="S74" r:id="rId3" xr:uid="{F0051CCA-54FD-CC4B-A371-9404EA736F6C}"/>
    <hyperlink ref="S75" r:id="rId4" xr:uid="{FE389FEF-9DDA-744C-B237-145F74DDD3D7}"/>
    <hyperlink ref="S76" r:id="rId5" xr:uid="{8BC7D7BF-BBC7-BD45-8F5F-49BC1D0E4687}"/>
    <hyperlink ref="S77" r:id="rId6" xr:uid="{94DA1B7D-D2A9-9B44-B9DD-2E103A0BA66A}"/>
    <hyperlink ref="S78" r:id="rId7" xr:uid="{060B9F07-2B73-8746-A7D1-31C59DB4ACCA}"/>
    <hyperlink ref="S80" r:id="rId8" xr:uid="{2688980E-92C3-DA49-B7C7-4F27AE0406C1}"/>
    <hyperlink ref="S81" r:id="rId9" xr:uid="{78ABD22A-1962-FB4D-A5B6-E537E07CFBA8}"/>
    <hyperlink ref="S83" r:id="rId10" xr:uid="{BADFF339-1C97-BC43-9A58-F552F0E3658C}"/>
    <hyperlink ref="S84" r:id="rId11" xr:uid="{F4AC8ABB-CB82-B346-B238-88312FE8362D}"/>
    <hyperlink ref="S85" r:id="rId12" xr:uid="{A6C0580A-D291-7E4F-A6BB-2405BC859FDC}"/>
    <hyperlink ref="S87" r:id="rId13" xr:uid="{51549214-9F97-E44A-9D2F-1B6668FE2D14}"/>
    <hyperlink ref="S88" r:id="rId14" xr:uid="{6A26DA29-9BED-2A46-B3BD-6CE6B159DDF2}"/>
    <hyperlink ref="S89" r:id="rId15" xr:uid="{C1794B1F-A1CA-004E-B54E-E4ADC6DCE811}"/>
    <hyperlink ref="S90" r:id="rId16" xr:uid="{080239E9-655C-5F41-9719-4F74C4365659}"/>
    <hyperlink ref="S91" r:id="rId17" xr:uid="{7330577A-5CDF-7147-9E93-BBD9447B5210}"/>
    <hyperlink ref="S92" r:id="rId18" xr:uid="{4654C1C7-8584-9C48-9565-286F1256A14E}"/>
    <hyperlink ref="S93" r:id="rId19" xr:uid="{9AFA275A-0413-E345-A8C4-F036C2044DCF}"/>
    <hyperlink ref="S94" r:id="rId20" xr:uid="{BE06205F-305F-F244-AC34-051B7D67D23E}"/>
    <hyperlink ref="S96" r:id="rId21" xr:uid="{9E4A3943-D0F0-254A-8758-9DC9162224C7}"/>
    <hyperlink ref="S97" r:id="rId22" xr:uid="{C780932D-4605-324C-B325-62ABCA405C73}"/>
    <hyperlink ref="S98" r:id="rId23" xr:uid="{CE0AB3A6-6A14-0A41-B7AD-59AAA8DD736A}"/>
    <hyperlink ref="S99" r:id="rId24" xr:uid="{D35654A1-694D-2A4B-9B3D-7D419966506A}"/>
    <hyperlink ref="S100" r:id="rId25" xr:uid="{03D66DF7-0BFC-DA46-8BF7-F879555C3F80}"/>
    <hyperlink ref="S101" r:id="rId26" xr:uid="{2DB3CF45-4F75-9C4B-BAB1-534CD8A6363B}"/>
    <hyperlink ref="S102" r:id="rId27" xr:uid="{ECA74003-69EA-AD4B-80C6-6E6AD8F17796}"/>
    <hyperlink ref="S103" r:id="rId28" xr:uid="{83DD8AE0-769E-F949-BA1E-D0DE53533CDA}"/>
    <hyperlink ref="S104" r:id="rId29" xr:uid="{09AEB70A-FC5D-D044-8F88-2B3AF2544A21}"/>
    <hyperlink ref="S105" r:id="rId30" xr:uid="{B25434EE-7146-5F46-BC6D-62785AD8B959}"/>
    <hyperlink ref="S106" r:id="rId31" xr:uid="{A8C8BDD8-8209-0B49-9EBD-F4D26F18328E}"/>
    <hyperlink ref="S107" r:id="rId32" xr:uid="{E2654909-CBC0-CE4B-BE81-DE9835FB6A0F}"/>
    <hyperlink ref="S108" r:id="rId33" xr:uid="{9099BCCF-64C5-EE49-813C-E5651D111C01}"/>
    <hyperlink ref="S109" r:id="rId34" xr:uid="{51C10048-5C66-6844-A015-04B2478A9C0D}"/>
    <hyperlink ref="S110" r:id="rId35" xr:uid="{234904B7-DB0F-E442-9B08-EA303D6ACFB7}"/>
    <hyperlink ref="S111" r:id="rId36" xr:uid="{EC23E557-13FD-8140-8330-032514F55B3C}"/>
    <hyperlink ref="S112" r:id="rId37" xr:uid="{72913F22-1D05-0A42-AB04-9976AE53003F}"/>
    <hyperlink ref="S113" r:id="rId38" xr:uid="{553D2F11-BF53-A94C-AA8B-C6C1D0A25047}"/>
    <hyperlink ref="S114" r:id="rId39" xr:uid="{8A3B8FAB-3C3F-3D43-BDB6-678D775E119C}"/>
    <hyperlink ref="S115" r:id="rId40" xr:uid="{EEF47628-0E73-014C-9685-9E69ED9E8839}"/>
    <hyperlink ref="S117" r:id="rId41" xr:uid="{AC995D11-C853-B345-9A12-C94AB161223B}"/>
    <hyperlink ref="S118" r:id="rId42" xr:uid="{725F962C-4ECB-2949-B478-E707209816CF}"/>
    <hyperlink ref="S119" r:id="rId43" xr:uid="{8B1B2F16-290B-B247-9B1F-2F0B124ACA8D}"/>
    <hyperlink ref="S120" r:id="rId44" xr:uid="{2625967B-1BA2-0D47-BAFE-A1003AC30AD3}"/>
    <hyperlink ref="S121" r:id="rId45" xr:uid="{E8376E8B-5966-C140-91E4-0B44E29F833F}"/>
    <hyperlink ref="S122" r:id="rId46" xr:uid="{8ABF205C-93B4-8F43-A093-4F7EA8246944}"/>
    <hyperlink ref="S123" r:id="rId47" xr:uid="{E807ACDD-497C-F14E-B044-41F823569996}"/>
    <hyperlink ref="S124" r:id="rId48" xr:uid="{4914DEC7-C11D-EF44-95BB-BF773ADE56A3}"/>
    <hyperlink ref="S125" r:id="rId49" xr:uid="{0410605C-18C4-544E-985A-D3F8717E3728}"/>
    <hyperlink ref="S126" r:id="rId50" xr:uid="{BFFBA330-443C-364D-837A-A1592D732FD2}"/>
    <hyperlink ref="S127" r:id="rId51" xr:uid="{0E54C325-5E34-004D-8932-303CB0B31B4C}"/>
    <hyperlink ref="S128" r:id="rId52" xr:uid="{74761317-92D1-1640-970C-C8B0D8B01910}"/>
    <hyperlink ref="S129" r:id="rId53" xr:uid="{1CA64916-91FA-A444-A731-28B68B634F04}"/>
    <hyperlink ref="S130" r:id="rId54" xr:uid="{42C2E924-7BA4-BD48-873B-2A061E7E54D9}"/>
    <hyperlink ref="S131" r:id="rId55" xr:uid="{E979B36C-7C6C-664C-B191-197866AC89C5}"/>
    <hyperlink ref="S132" r:id="rId56" xr:uid="{5F3B7094-ACD9-3A4F-B710-8EAF4F7250C3}"/>
    <hyperlink ref="S133" r:id="rId57" xr:uid="{CE5B843B-FA51-1E4F-9EE6-362555DDEF2D}"/>
    <hyperlink ref="S134" r:id="rId58" xr:uid="{F01DACD9-C427-C342-A480-978C49345A80}"/>
    <hyperlink ref="S135" r:id="rId59" xr:uid="{D5F58DF7-DB4C-ED42-9CEA-D6105406571D}"/>
    <hyperlink ref="S136" r:id="rId60" xr:uid="{2F945C15-B85D-AD43-9F85-0766C31DBDD2}"/>
    <hyperlink ref="S137" r:id="rId61" xr:uid="{D4165D44-3457-2D47-8068-C0A8C57F4854}"/>
    <hyperlink ref="S138" r:id="rId62" xr:uid="{057BF393-AA44-0247-B437-4E6B96B29A71}"/>
    <hyperlink ref="S139" r:id="rId63" xr:uid="{A7299FDB-3CF3-494B-A7CE-DE767E997FBF}"/>
    <hyperlink ref="S140" r:id="rId64" xr:uid="{E030F9A0-6E3B-D240-8814-99B8C3D52A5F}"/>
    <hyperlink ref="S141" r:id="rId65" xr:uid="{D08F5F70-A2A1-2F41-AF05-1FE143D0C70A}"/>
    <hyperlink ref="S142" r:id="rId66" xr:uid="{82EDB947-DE55-5D45-ABC8-5506FB27DB90}"/>
    <hyperlink ref="S143" r:id="rId67" xr:uid="{9898FB73-CFD0-2A41-A168-A0EE6C0C7604}"/>
    <hyperlink ref="S144" r:id="rId68" xr:uid="{976E0F03-EE9F-624E-889D-C0DB579C26E8}"/>
    <hyperlink ref="S145" r:id="rId69" xr:uid="{C2D53BE0-8207-9B40-80AC-186911ECE72E}"/>
    <hyperlink ref="S146" r:id="rId70" xr:uid="{8A6C68E5-3964-EC44-A645-F8905DD4193B}"/>
    <hyperlink ref="S147" r:id="rId71" xr:uid="{AB988006-C728-AF4F-96D1-5F4B11B6C3F2}"/>
    <hyperlink ref="S148" r:id="rId72" xr:uid="{37A2DCDE-F206-A24C-9A49-DAB339544CFC}"/>
    <hyperlink ref="S149" r:id="rId73" xr:uid="{52E44E77-1969-AB4D-9B4F-DFC262BED156}"/>
    <hyperlink ref="S150" r:id="rId74" xr:uid="{021913D2-E667-AE49-9CB1-5957462B151F}"/>
    <hyperlink ref="S151" r:id="rId75" xr:uid="{B36F8A1B-EA43-2344-AC23-4B03531FC7A7}"/>
    <hyperlink ref="S152" r:id="rId76" xr:uid="{8CE95D49-06EB-B047-B9A9-2EA2E6FE89FA}"/>
    <hyperlink ref="S153" r:id="rId77" xr:uid="{2D9ED1DF-9CE4-5441-8530-CC21D579E7D4}"/>
    <hyperlink ref="S154" r:id="rId78" xr:uid="{53DC91A4-F9A4-B24B-8C75-698C60F32E33}"/>
    <hyperlink ref="S155" r:id="rId79" xr:uid="{B56A523D-D6F8-FB4F-BEF6-25D23A17B1F3}"/>
    <hyperlink ref="S156" r:id="rId80" xr:uid="{2B0D6736-0DC5-CD47-8399-CBBC247F6039}"/>
    <hyperlink ref="S158" r:id="rId81" xr:uid="{B0915BBC-5106-D84E-9B0F-1110E331DEE5}"/>
    <hyperlink ref="S159" r:id="rId82" xr:uid="{B3BB664E-3E5B-9542-8C6E-15E676977852}"/>
    <hyperlink ref="S160" r:id="rId83" xr:uid="{6CF42F27-46C3-9B47-AAE4-D92C957516CE}"/>
    <hyperlink ref="S161" r:id="rId84" xr:uid="{8BACF091-95CC-4945-8AAC-551BCB909700}"/>
    <hyperlink ref="S162" r:id="rId85" xr:uid="{364302C4-42C6-8044-BF70-AE5E0C5654A3}"/>
    <hyperlink ref="S163" r:id="rId86" xr:uid="{095E9E4B-F1D6-764F-AC74-ED22EACA7D2C}"/>
    <hyperlink ref="S164" r:id="rId87" xr:uid="{4048E8F6-F1E8-974E-B873-62DCECCE10D3}"/>
    <hyperlink ref="S165" r:id="rId88" xr:uid="{2B53591E-AF6B-C346-98EA-54AC3DABA206}"/>
    <hyperlink ref="S166" r:id="rId89" xr:uid="{4D7897F6-0FA7-BF44-91D8-5B34937D07AB}"/>
    <hyperlink ref="S167" r:id="rId90" xr:uid="{6F7B2BC7-9DEB-3D40-8FDD-3F2A0C299C72}"/>
    <hyperlink ref="S168" r:id="rId91" xr:uid="{CD191BCE-A9A6-B54C-A8EE-1C2CDA21F08A}"/>
    <hyperlink ref="S169" r:id="rId92" xr:uid="{FCEF76F4-A0CE-3A47-91F5-DF28B57B7E7B}"/>
    <hyperlink ref="S170" r:id="rId93" xr:uid="{53E98F30-1F2C-F143-A990-35E31DD9434C}"/>
    <hyperlink ref="S171" r:id="rId94" xr:uid="{65E91002-3DF5-3747-B844-DA10E40DA546}"/>
    <hyperlink ref="S172" r:id="rId95" xr:uid="{C0EC0626-9785-5D4E-897B-24D4F0AE9D1B}"/>
    <hyperlink ref="S173" r:id="rId96" xr:uid="{621A63C4-E257-ED4D-BDAB-000478AC72B1}"/>
    <hyperlink ref="S174" r:id="rId97" xr:uid="{F030391F-0499-1F4A-A5F3-D433CC7D4853}"/>
    <hyperlink ref="S175" r:id="rId98" xr:uid="{7C7C1180-4842-5C4A-9EAB-D3935413B360}"/>
    <hyperlink ref="S176" r:id="rId99" xr:uid="{8BD0821D-EDD0-7645-9321-889C92BF3CA5}"/>
    <hyperlink ref="S177" r:id="rId100" xr:uid="{674D4B73-A9B6-F241-960D-016496118B5E}"/>
    <hyperlink ref="S79" r:id="rId101" xr:uid="{4064ED6C-FC2E-EE4E-97B2-532BBCA6A779}"/>
    <hyperlink ref="S116" r:id="rId102" xr:uid="{BCAFC287-1D24-BC43-9AB6-4BF22B8A83E6}"/>
    <hyperlink ref="S157" r:id="rId103" xr:uid="{B87D25AF-2F4E-1C4E-9EBB-D66FF7FB99AF}"/>
    <hyperlink ref="S82" r:id="rId104" xr:uid="{D5E9498A-CBD3-A148-8D3C-2AADA7CCC629}"/>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1A360A-77E8-E944-B4DD-AAB1CF643F7C}">
  <dimension ref="A2:M27"/>
  <sheetViews>
    <sheetView workbookViewId="0">
      <selection activeCell="D30" sqref="D30"/>
    </sheetView>
  </sheetViews>
  <sheetFormatPr baseColWidth="10" defaultRowHeight="16"/>
  <cols>
    <col min="3" max="3" width="28.1640625" bestFit="1" customWidth="1"/>
    <col min="4" max="4" width="17.5" bestFit="1" customWidth="1"/>
  </cols>
  <sheetData>
    <row r="2" spans="1:13">
      <c r="A2" s="1" t="s">
        <v>627</v>
      </c>
      <c r="F2" s="101" t="s">
        <v>198</v>
      </c>
      <c r="G2" s="101"/>
      <c r="H2" s="101" t="s">
        <v>630</v>
      </c>
      <c r="I2" s="101"/>
      <c r="J2" s="101" t="s">
        <v>631</v>
      </c>
      <c r="K2" s="101"/>
      <c r="L2" s="25"/>
    </row>
    <row r="3" spans="1:13">
      <c r="A3" s="1" t="s">
        <v>1545</v>
      </c>
      <c r="B3" s="1" t="s">
        <v>3</v>
      </c>
      <c r="C3" s="1" t="s">
        <v>4</v>
      </c>
      <c r="D3" s="1" t="s">
        <v>1463</v>
      </c>
      <c r="E3" s="1" t="s">
        <v>5</v>
      </c>
      <c r="F3" s="25" t="s">
        <v>6</v>
      </c>
      <c r="G3" s="25" t="s">
        <v>7</v>
      </c>
      <c r="H3" s="25" t="s">
        <v>6</v>
      </c>
      <c r="I3" s="25" t="s">
        <v>7</v>
      </c>
      <c r="J3" s="25" t="s">
        <v>6</v>
      </c>
      <c r="K3" s="25" t="s">
        <v>7</v>
      </c>
      <c r="L3" s="25" t="s">
        <v>628</v>
      </c>
    </row>
    <row r="4" spans="1:13">
      <c r="A4" t="s">
        <v>626</v>
      </c>
      <c r="B4" t="s">
        <v>629</v>
      </c>
      <c r="C4" t="s">
        <v>633</v>
      </c>
      <c r="D4" s="80" t="s">
        <v>1462</v>
      </c>
      <c r="E4" s="65" t="s">
        <v>1549</v>
      </c>
      <c r="G4">
        <v>0.85</v>
      </c>
      <c r="L4" t="s">
        <v>632</v>
      </c>
      <c r="M4" t="s">
        <v>637</v>
      </c>
    </row>
    <row r="5" spans="1:13">
      <c r="A5" t="s">
        <v>626</v>
      </c>
      <c r="B5" t="s">
        <v>634</v>
      </c>
      <c r="C5" t="s">
        <v>633</v>
      </c>
      <c r="D5" s="80" t="s">
        <v>1462</v>
      </c>
      <c r="E5" s="65" t="s">
        <v>635</v>
      </c>
      <c r="G5">
        <v>0.66</v>
      </c>
      <c r="L5" t="s">
        <v>636</v>
      </c>
      <c r="M5" t="s">
        <v>638</v>
      </c>
    </row>
    <row r="6" spans="1:13">
      <c r="A6" t="s">
        <v>626</v>
      </c>
      <c r="B6" t="s">
        <v>641</v>
      </c>
      <c r="C6" t="s">
        <v>633</v>
      </c>
      <c r="D6" s="80" t="s">
        <v>1462</v>
      </c>
      <c r="E6" s="65" t="s">
        <v>640</v>
      </c>
      <c r="G6">
        <v>0.97</v>
      </c>
      <c r="L6" t="s">
        <v>642</v>
      </c>
      <c r="M6" t="s">
        <v>639</v>
      </c>
    </row>
    <row r="7" spans="1:13">
      <c r="A7" t="s">
        <v>1512</v>
      </c>
      <c r="B7" t="s">
        <v>1548</v>
      </c>
      <c r="C7" t="s">
        <v>1515</v>
      </c>
      <c r="E7" s="65" t="s">
        <v>576</v>
      </c>
      <c r="F7">
        <v>0.9</v>
      </c>
      <c r="G7">
        <v>1.2</v>
      </c>
      <c r="L7" t="s">
        <v>1513</v>
      </c>
      <c r="M7" t="s">
        <v>1514</v>
      </c>
    </row>
    <row r="9" spans="1:13">
      <c r="F9" s="94" t="s">
        <v>1508</v>
      </c>
      <c r="G9" s="94">
        <f>AVERAGE(G4:G7)</f>
        <v>0.91999999999999993</v>
      </c>
    </row>
    <row r="10" spans="1:13">
      <c r="F10" s="94"/>
      <c r="G10" s="94"/>
    </row>
    <row r="11" spans="1:13">
      <c r="F11" s="94" t="s">
        <v>1509</v>
      </c>
      <c r="G11" s="94">
        <f>MAX(G4:G7)</f>
        <v>1.2</v>
      </c>
    </row>
    <row r="12" spans="1:13">
      <c r="F12" s="94"/>
      <c r="G12" s="94"/>
    </row>
    <row r="13" spans="1:13">
      <c r="F13" s="94"/>
      <c r="G13" s="94"/>
    </row>
    <row r="14" spans="1:13">
      <c r="A14" s="1" t="s">
        <v>1535</v>
      </c>
      <c r="F14" s="94"/>
      <c r="G14" s="94"/>
    </row>
    <row r="15" spans="1:13">
      <c r="F15" s="102" t="s">
        <v>198</v>
      </c>
      <c r="G15" s="102"/>
      <c r="H15" s="101" t="s">
        <v>630</v>
      </c>
      <c r="I15" s="101"/>
      <c r="J15" s="101" t="s">
        <v>631</v>
      </c>
      <c r="K15" s="101"/>
    </row>
    <row r="16" spans="1:13">
      <c r="B16" s="1" t="s">
        <v>3</v>
      </c>
      <c r="C16" s="1" t="s">
        <v>4</v>
      </c>
      <c r="D16" s="1" t="s">
        <v>1463</v>
      </c>
      <c r="E16" s="1" t="s">
        <v>5</v>
      </c>
      <c r="F16" s="93" t="s">
        <v>6</v>
      </c>
      <c r="G16" s="93" t="s">
        <v>7</v>
      </c>
      <c r="H16" s="25" t="s">
        <v>6</v>
      </c>
      <c r="I16" s="25" t="s">
        <v>7</v>
      </c>
      <c r="J16" s="25" t="s">
        <v>6</v>
      </c>
      <c r="K16" s="25" t="s">
        <v>7</v>
      </c>
      <c r="L16" s="25" t="s">
        <v>628</v>
      </c>
    </row>
    <row r="17" spans="1:12">
      <c r="A17" t="s">
        <v>1550</v>
      </c>
      <c r="B17" t="s">
        <v>1536</v>
      </c>
      <c r="C17" t="s">
        <v>1544</v>
      </c>
      <c r="E17" t="s">
        <v>576</v>
      </c>
      <c r="F17" s="94">
        <v>0.75</v>
      </c>
      <c r="G17" s="94">
        <v>0.96</v>
      </c>
      <c r="L17" t="s">
        <v>1537</v>
      </c>
    </row>
    <row r="18" spans="1:12">
      <c r="A18" t="s">
        <v>1540</v>
      </c>
      <c r="B18" t="s">
        <v>1539</v>
      </c>
      <c r="C18" t="s">
        <v>1543</v>
      </c>
      <c r="E18" t="s">
        <v>576</v>
      </c>
      <c r="F18" s="94"/>
      <c r="G18" s="94">
        <v>1.84</v>
      </c>
      <c r="L18" t="s">
        <v>1538</v>
      </c>
    </row>
    <row r="19" spans="1:12">
      <c r="A19" t="s">
        <v>1541</v>
      </c>
      <c r="B19" t="s">
        <v>1553</v>
      </c>
      <c r="C19" t="s">
        <v>1542</v>
      </c>
      <c r="E19" t="s">
        <v>576</v>
      </c>
      <c r="F19" s="94"/>
      <c r="G19" s="94">
        <v>0.88</v>
      </c>
      <c r="L19" t="s">
        <v>1551</v>
      </c>
    </row>
    <row r="20" spans="1:12">
      <c r="A20" t="s">
        <v>1552</v>
      </c>
      <c r="B20" t="s">
        <v>1554</v>
      </c>
      <c r="C20" t="s">
        <v>1556</v>
      </c>
      <c r="E20" t="s">
        <v>576</v>
      </c>
      <c r="F20" s="94">
        <v>0.79900000000000004</v>
      </c>
      <c r="G20" s="94">
        <v>1.619</v>
      </c>
      <c r="L20" t="s">
        <v>1555</v>
      </c>
    </row>
    <row r="21" spans="1:12">
      <c r="F21" s="94"/>
      <c r="G21" s="94"/>
    </row>
    <row r="22" spans="1:12">
      <c r="F22" s="94"/>
      <c r="G22" s="94"/>
    </row>
    <row r="23" spans="1:12">
      <c r="F23" s="94" t="s">
        <v>1508</v>
      </c>
      <c r="G23" s="94">
        <f>AVERAGE(G17:G20)</f>
        <v>1.3247499999999999</v>
      </c>
    </row>
    <row r="25" spans="1:12">
      <c r="F25" t="s">
        <v>1509</v>
      </c>
      <c r="G25">
        <f>MAX(G17:G20)</f>
        <v>1.84</v>
      </c>
    </row>
    <row r="27" spans="1:12">
      <c r="G27" s="85">
        <f>AVERAGE(G23,G9)</f>
        <v>1.1223749999999999</v>
      </c>
    </row>
  </sheetData>
  <mergeCells count="6">
    <mergeCell ref="F2:G2"/>
    <mergeCell ref="H2:I2"/>
    <mergeCell ref="J2:K2"/>
    <mergeCell ref="F15:G15"/>
    <mergeCell ref="H15:I15"/>
    <mergeCell ref="J15:K15"/>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256706-FF7A-4B48-9E41-54F6F581485C}">
  <dimension ref="B1:U9"/>
  <sheetViews>
    <sheetView workbookViewId="0">
      <selection activeCell="D8" sqref="D8"/>
    </sheetView>
  </sheetViews>
  <sheetFormatPr baseColWidth="10" defaultRowHeight="16"/>
  <sheetData>
    <row r="1" spans="2:21">
      <c r="O1" s="101"/>
      <c r="P1" s="101"/>
      <c r="Q1" s="101"/>
      <c r="R1" s="101"/>
      <c r="S1" s="101"/>
      <c r="T1" s="101"/>
      <c r="U1" s="25"/>
    </row>
    <row r="2" spans="2:21">
      <c r="L2" s="1"/>
      <c r="M2" s="1"/>
      <c r="N2" s="1"/>
      <c r="O2" s="25"/>
      <c r="P2" s="25"/>
      <c r="Q2" s="25"/>
      <c r="R2" s="25"/>
      <c r="S2" s="25"/>
      <c r="T2" s="25"/>
      <c r="U2" s="25"/>
    </row>
    <row r="6" spans="2:21">
      <c r="G6" s="101" t="s">
        <v>198</v>
      </c>
      <c r="H6" s="101"/>
      <c r="I6" s="101" t="s">
        <v>630</v>
      </c>
      <c r="J6" s="101"/>
      <c r="K6" s="101" t="s">
        <v>631</v>
      </c>
      <c r="L6" s="101"/>
    </row>
    <row r="7" spans="2:21">
      <c r="B7" s="1" t="s">
        <v>3</v>
      </c>
      <c r="C7" s="1" t="s">
        <v>4</v>
      </c>
      <c r="D7" s="1" t="s">
        <v>1557</v>
      </c>
      <c r="E7" s="1" t="s">
        <v>1558</v>
      </c>
      <c r="F7" s="1" t="s">
        <v>5</v>
      </c>
      <c r="G7" s="25" t="s">
        <v>6</v>
      </c>
      <c r="H7" s="25" t="s">
        <v>7</v>
      </c>
      <c r="I7" s="25" t="s">
        <v>6</v>
      </c>
      <c r="J7" s="25" t="s">
        <v>7</v>
      </c>
      <c r="K7" s="25" t="s">
        <v>6</v>
      </c>
      <c r="L7" s="25" t="s">
        <v>7</v>
      </c>
      <c r="M7" s="25" t="s">
        <v>628</v>
      </c>
      <c r="N7" s="88" t="s">
        <v>647</v>
      </c>
    </row>
    <row r="8" spans="2:21">
      <c r="B8" t="s">
        <v>643</v>
      </c>
      <c r="C8" t="s">
        <v>633</v>
      </c>
      <c r="D8" t="s">
        <v>1559</v>
      </c>
      <c r="E8" s="79" t="s">
        <v>1462</v>
      </c>
      <c r="F8" s="38" t="s">
        <v>644</v>
      </c>
      <c r="H8" s="85">
        <v>1.2</v>
      </c>
      <c r="N8" t="s">
        <v>1492</v>
      </c>
    </row>
    <row r="9" spans="2:21">
      <c r="B9" t="s">
        <v>643</v>
      </c>
      <c r="C9" t="s">
        <v>633</v>
      </c>
      <c r="F9" t="s">
        <v>644</v>
      </c>
      <c r="H9">
        <v>1.1599999999999999</v>
      </c>
      <c r="N9" t="s">
        <v>645</v>
      </c>
    </row>
  </sheetData>
  <mergeCells count="6">
    <mergeCell ref="O1:P1"/>
    <mergeCell ref="Q1:R1"/>
    <mergeCell ref="S1:T1"/>
    <mergeCell ref="G6:H6"/>
    <mergeCell ref="I6:J6"/>
    <mergeCell ref="K6:L6"/>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018577-69E2-314B-B7BE-824B0EA0BC23}">
  <dimension ref="A1:AR532"/>
  <sheetViews>
    <sheetView workbookViewId="0">
      <selection activeCell="F32" sqref="F32:J32"/>
    </sheetView>
  </sheetViews>
  <sheetFormatPr baseColWidth="10" defaultRowHeight="16"/>
  <cols>
    <col min="5" max="5" width="18.5" customWidth="1"/>
    <col min="6" max="6" width="13.5" bestFit="1" customWidth="1"/>
    <col min="10" max="10" width="16.33203125" customWidth="1"/>
    <col min="11" max="11" width="23.6640625" customWidth="1"/>
    <col min="12" max="12" width="39" customWidth="1"/>
  </cols>
  <sheetData>
    <row r="1" spans="1:13">
      <c r="A1" t="s">
        <v>1580</v>
      </c>
    </row>
    <row r="2" spans="1:13">
      <c r="A2" t="s">
        <v>1597</v>
      </c>
    </row>
    <row r="3" spans="1:13">
      <c r="A3" t="s">
        <v>1601</v>
      </c>
    </row>
    <row r="4" spans="1:13">
      <c r="E4" s="101" t="s">
        <v>198</v>
      </c>
      <c r="F4" s="101"/>
      <c r="G4" s="101" t="s">
        <v>630</v>
      </c>
      <c r="H4" s="101"/>
      <c r="I4" s="101" t="s">
        <v>631</v>
      </c>
      <c r="J4" s="101"/>
    </row>
    <row r="5" spans="1:13">
      <c r="B5" s="1" t="s">
        <v>3</v>
      </c>
      <c r="C5" s="1" t="s">
        <v>4</v>
      </c>
      <c r="D5" s="1" t="s">
        <v>5</v>
      </c>
      <c r="E5" s="25" t="s">
        <v>6</v>
      </c>
      <c r="F5" s="25" t="s">
        <v>7</v>
      </c>
      <c r="G5" s="25" t="s">
        <v>6</v>
      </c>
      <c r="H5" s="25" t="s">
        <v>7</v>
      </c>
      <c r="I5" s="25" t="s">
        <v>6</v>
      </c>
      <c r="J5" s="25" t="s">
        <v>7</v>
      </c>
      <c r="K5" s="25" t="s">
        <v>628</v>
      </c>
      <c r="M5" s="89" t="s">
        <v>1587</v>
      </c>
    </row>
    <row r="6" spans="1:13" ht="17" thickBot="1">
      <c r="A6" t="s">
        <v>1585</v>
      </c>
      <c r="B6" s="65" t="s">
        <v>640</v>
      </c>
      <c r="C6" s="79" t="s">
        <v>1462</v>
      </c>
      <c r="D6" s="65" t="s">
        <v>640</v>
      </c>
      <c r="E6" s="25"/>
      <c r="F6" s="48">
        <v>0.91</v>
      </c>
      <c r="G6" s="25"/>
      <c r="H6" s="48">
        <v>0.99</v>
      </c>
      <c r="I6" s="25"/>
      <c r="J6" s="48">
        <v>0.85</v>
      </c>
      <c r="K6" s="58" t="s">
        <v>1204</v>
      </c>
      <c r="L6" t="s">
        <v>1206</v>
      </c>
    </row>
    <row r="7" spans="1:13">
      <c r="A7" t="s">
        <v>1585</v>
      </c>
      <c r="B7" s="65" t="s">
        <v>640</v>
      </c>
      <c r="C7" s="79" t="s">
        <v>1462</v>
      </c>
      <c r="D7" s="65" t="s">
        <v>640</v>
      </c>
      <c r="E7" s="25"/>
      <c r="F7" s="57">
        <v>1.1399999999999999</v>
      </c>
      <c r="G7" s="25"/>
      <c r="H7" s="57">
        <v>0.79</v>
      </c>
      <c r="I7" s="25"/>
      <c r="J7" s="57">
        <v>0.91</v>
      </c>
      <c r="K7" s="58" t="s">
        <v>1204</v>
      </c>
      <c r="L7" t="s">
        <v>1205</v>
      </c>
    </row>
    <row r="8" spans="1:13">
      <c r="A8" t="s">
        <v>1585</v>
      </c>
      <c r="B8" s="65" t="s">
        <v>640</v>
      </c>
      <c r="C8" s="79" t="s">
        <v>1462</v>
      </c>
      <c r="D8" s="65" t="s">
        <v>640</v>
      </c>
      <c r="E8" s="25"/>
      <c r="F8" s="57">
        <v>0.98</v>
      </c>
      <c r="G8" s="25"/>
      <c r="H8" s="57">
        <v>0.97</v>
      </c>
      <c r="I8" s="25"/>
      <c r="J8" s="57">
        <v>0.94</v>
      </c>
      <c r="K8" s="58" t="s">
        <v>1204</v>
      </c>
      <c r="L8" t="s">
        <v>1205</v>
      </c>
    </row>
    <row r="9" spans="1:13">
      <c r="A9" t="s">
        <v>1585</v>
      </c>
      <c r="B9" s="65" t="s">
        <v>640</v>
      </c>
      <c r="C9" s="79" t="s">
        <v>1462</v>
      </c>
      <c r="D9" s="65" t="s">
        <v>640</v>
      </c>
      <c r="E9" s="25"/>
      <c r="F9" s="57">
        <v>1.1399999999999999</v>
      </c>
      <c r="G9" s="25"/>
      <c r="H9" s="57">
        <v>0.98</v>
      </c>
      <c r="I9" s="25"/>
      <c r="J9" s="57">
        <v>0.97</v>
      </c>
      <c r="K9" s="58" t="s">
        <v>1204</v>
      </c>
      <c r="L9" t="s">
        <v>1205</v>
      </c>
    </row>
    <row r="10" spans="1:13">
      <c r="A10" t="s">
        <v>1585</v>
      </c>
      <c r="B10" s="65" t="s">
        <v>640</v>
      </c>
      <c r="C10" s="79" t="s">
        <v>1462</v>
      </c>
      <c r="D10" s="65" t="s">
        <v>640</v>
      </c>
      <c r="E10" s="25"/>
      <c r="F10" s="57">
        <v>1.1499999999999999</v>
      </c>
      <c r="G10" s="25"/>
      <c r="H10" s="57">
        <v>1.49</v>
      </c>
      <c r="I10" s="25"/>
      <c r="J10" s="57">
        <v>1.26</v>
      </c>
      <c r="K10" s="58" t="s">
        <v>1204</v>
      </c>
      <c r="L10" t="s">
        <v>1205</v>
      </c>
    </row>
    <row r="11" spans="1:13">
      <c r="A11" t="s">
        <v>1586</v>
      </c>
      <c r="B11" s="65" t="s">
        <v>1571</v>
      </c>
      <c r="C11" s="79" t="s">
        <v>1579</v>
      </c>
      <c r="D11" s="65" t="s">
        <v>11</v>
      </c>
      <c r="E11" s="89"/>
      <c r="F11" s="57">
        <v>1.42</v>
      </c>
      <c r="G11" s="89"/>
      <c r="H11" s="57">
        <v>1.32</v>
      </c>
      <c r="I11" s="89"/>
      <c r="J11" s="57">
        <v>1.26</v>
      </c>
      <c r="K11" s="58" t="s">
        <v>1577</v>
      </c>
      <c r="L11" t="s">
        <v>1584</v>
      </c>
      <c r="M11" t="s">
        <v>1588</v>
      </c>
    </row>
    <row r="12" spans="1:13">
      <c r="A12" t="s">
        <v>1586</v>
      </c>
      <c r="B12" s="65" t="s">
        <v>1572</v>
      </c>
      <c r="C12" s="79" t="s">
        <v>1579</v>
      </c>
      <c r="D12" s="65" t="s">
        <v>11</v>
      </c>
      <c r="E12" s="89"/>
      <c r="F12" s="57">
        <v>1.36</v>
      </c>
      <c r="G12" s="89"/>
      <c r="H12" s="57">
        <v>1.47</v>
      </c>
      <c r="I12" s="89"/>
      <c r="J12" s="57">
        <v>1.36</v>
      </c>
      <c r="K12" s="58" t="s">
        <v>1577</v>
      </c>
      <c r="L12" t="s">
        <v>1584</v>
      </c>
      <c r="M12" t="s">
        <v>1588</v>
      </c>
    </row>
    <row r="13" spans="1:13">
      <c r="A13" t="s">
        <v>1586</v>
      </c>
      <c r="B13" s="65" t="s">
        <v>1573</v>
      </c>
      <c r="C13" s="79" t="s">
        <v>1579</v>
      </c>
      <c r="D13" s="65" t="s">
        <v>11</v>
      </c>
      <c r="E13" s="89"/>
      <c r="F13" s="57">
        <v>1.63</v>
      </c>
      <c r="G13" s="89"/>
      <c r="H13" s="57">
        <v>1.88</v>
      </c>
      <c r="I13" s="89"/>
      <c r="J13" s="57">
        <v>1.67</v>
      </c>
      <c r="K13" s="58" t="s">
        <v>1577</v>
      </c>
      <c r="L13" t="s">
        <v>1584</v>
      </c>
      <c r="M13" t="s">
        <v>1588</v>
      </c>
    </row>
    <row r="14" spans="1:13">
      <c r="A14" t="s">
        <v>1586</v>
      </c>
      <c r="B14" s="65" t="s">
        <v>1574</v>
      </c>
      <c r="C14" s="79" t="s">
        <v>1579</v>
      </c>
      <c r="D14" s="65" t="s">
        <v>11</v>
      </c>
      <c r="E14" s="89"/>
      <c r="F14" s="57"/>
      <c r="G14" s="89"/>
      <c r="H14" s="57"/>
      <c r="I14" s="89"/>
      <c r="J14" s="57"/>
      <c r="K14" s="58" t="s">
        <v>1577</v>
      </c>
      <c r="L14" t="s">
        <v>1584</v>
      </c>
      <c r="M14" t="s">
        <v>1588</v>
      </c>
    </row>
    <row r="15" spans="1:13">
      <c r="A15" t="s">
        <v>1586</v>
      </c>
      <c r="B15" s="65" t="s">
        <v>1575</v>
      </c>
      <c r="C15" s="79" t="s">
        <v>1579</v>
      </c>
      <c r="D15" s="65" t="s">
        <v>11</v>
      </c>
      <c r="E15" s="89"/>
      <c r="F15" s="57">
        <v>0.89</v>
      </c>
      <c r="G15" s="89"/>
      <c r="H15" s="57">
        <v>0.98</v>
      </c>
      <c r="I15" s="89"/>
      <c r="J15" s="57">
        <v>0.84</v>
      </c>
      <c r="K15" s="58" t="s">
        <v>1577</v>
      </c>
      <c r="L15" t="s">
        <v>1576</v>
      </c>
      <c r="M15" t="s">
        <v>1588</v>
      </c>
    </row>
    <row r="16" spans="1:13">
      <c r="A16" t="s">
        <v>1586</v>
      </c>
      <c r="B16" s="65" t="s">
        <v>1571</v>
      </c>
      <c r="C16" s="79" t="s">
        <v>1579</v>
      </c>
      <c r="D16" s="65" t="s">
        <v>1581</v>
      </c>
      <c r="E16" s="89"/>
      <c r="F16" s="57">
        <v>1.1399999999999999</v>
      </c>
      <c r="G16" s="89"/>
      <c r="H16" s="57">
        <v>0.96</v>
      </c>
      <c r="I16" s="89"/>
      <c r="J16" s="57">
        <v>0.96</v>
      </c>
      <c r="K16" s="58" t="s">
        <v>1577</v>
      </c>
      <c r="L16" t="s">
        <v>1576</v>
      </c>
    </row>
    <row r="17" spans="1:13">
      <c r="A17" t="s">
        <v>1586</v>
      </c>
      <c r="B17" s="65" t="s">
        <v>1572</v>
      </c>
      <c r="C17" s="79" t="s">
        <v>1579</v>
      </c>
      <c r="D17" s="65" t="s">
        <v>1581</v>
      </c>
      <c r="E17" s="89"/>
      <c r="F17" s="57">
        <v>0.81</v>
      </c>
      <c r="G17" s="89"/>
      <c r="H17" s="57">
        <v>0.95</v>
      </c>
      <c r="I17" s="89"/>
      <c r="J17" s="57">
        <v>0.83</v>
      </c>
      <c r="K17" s="58" t="s">
        <v>1577</v>
      </c>
      <c r="L17" t="s">
        <v>1576</v>
      </c>
    </row>
    <row r="18" spans="1:13">
      <c r="A18" t="s">
        <v>1586</v>
      </c>
      <c r="B18" s="65" t="s">
        <v>1573</v>
      </c>
      <c r="C18" s="79" t="s">
        <v>1579</v>
      </c>
      <c r="D18" s="65" t="s">
        <v>1581</v>
      </c>
      <c r="E18" s="89"/>
      <c r="F18" s="92">
        <v>1.19</v>
      </c>
      <c r="G18" s="89"/>
      <c r="H18" s="57">
        <v>1.64</v>
      </c>
      <c r="I18" s="89"/>
      <c r="J18" s="57">
        <v>1.35</v>
      </c>
      <c r="K18" s="58" t="s">
        <v>1577</v>
      </c>
      <c r="L18" t="s">
        <v>1576</v>
      </c>
    </row>
    <row r="19" spans="1:13">
      <c r="A19" t="s">
        <v>1586</v>
      </c>
      <c r="B19" s="65" t="s">
        <v>1574</v>
      </c>
      <c r="C19" s="79" t="s">
        <v>1579</v>
      </c>
      <c r="D19" s="65" t="s">
        <v>1581</v>
      </c>
      <c r="E19" s="89"/>
      <c r="F19" s="92">
        <v>1.1399999999999999</v>
      </c>
      <c r="G19" s="89"/>
      <c r="H19" s="57">
        <v>0.79</v>
      </c>
      <c r="I19" s="89"/>
      <c r="J19" s="57">
        <v>0.91</v>
      </c>
      <c r="K19" s="58" t="s">
        <v>1577</v>
      </c>
      <c r="L19" t="s">
        <v>1576</v>
      </c>
    </row>
    <row r="20" spans="1:13">
      <c r="A20" t="s">
        <v>1586</v>
      </c>
      <c r="B20" s="65" t="s">
        <v>1575</v>
      </c>
      <c r="C20" s="79" t="s">
        <v>1579</v>
      </c>
      <c r="D20" s="65" t="s">
        <v>1581</v>
      </c>
      <c r="E20" s="89"/>
      <c r="F20" s="57">
        <v>0.93</v>
      </c>
      <c r="G20" s="89"/>
      <c r="H20" s="57">
        <v>1.01</v>
      </c>
      <c r="I20" s="89"/>
      <c r="J20" s="57">
        <v>0.86</v>
      </c>
      <c r="K20" s="58" t="s">
        <v>1577</v>
      </c>
      <c r="L20" t="s">
        <v>1576</v>
      </c>
    </row>
    <row r="21" spans="1:13">
      <c r="A21" t="s">
        <v>1586</v>
      </c>
      <c r="B21" s="65" t="s">
        <v>1571</v>
      </c>
      <c r="C21" s="79" t="s">
        <v>1579</v>
      </c>
      <c r="D21" s="65" t="s">
        <v>1582</v>
      </c>
      <c r="E21" s="89"/>
      <c r="F21" s="57">
        <v>1.0900000000000001</v>
      </c>
      <c r="G21" s="89"/>
      <c r="H21" s="57">
        <v>0.79</v>
      </c>
      <c r="I21" s="89"/>
      <c r="J21" s="57">
        <v>0.85</v>
      </c>
      <c r="K21" s="58" t="s">
        <v>1577</v>
      </c>
      <c r="L21" t="s">
        <v>1578</v>
      </c>
      <c r="M21" t="s">
        <v>1589</v>
      </c>
    </row>
    <row r="22" spans="1:13">
      <c r="A22" t="s">
        <v>1586</v>
      </c>
      <c r="B22" s="65" t="s">
        <v>1572</v>
      </c>
      <c r="C22" s="79" t="s">
        <v>1579</v>
      </c>
      <c r="D22" s="65" t="s">
        <v>1582</v>
      </c>
      <c r="E22" s="89"/>
      <c r="F22" s="57">
        <v>0.76</v>
      </c>
      <c r="G22" s="89"/>
      <c r="H22" s="57">
        <v>0.96</v>
      </c>
      <c r="I22" s="89"/>
      <c r="J22" s="57">
        <v>0.62</v>
      </c>
      <c r="K22" s="58" t="s">
        <v>1577</v>
      </c>
      <c r="L22" t="s">
        <v>1578</v>
      </c>
      <c r="M22" t="s">
        <v>1589</v>
      </c>
    </row>
    <row r="23" spans="1:13">
      <c r="A23" t="s">
        <v>1586</v>
      </c>
      <c r="B23" s="65" t="s">
        <v>1573</v>
      </c>
      <c r="C23" s="79" t="s">
        <v>1579</v>
      </c>
      <c r="D23" s="65" t="s">
        <v>1582</v>
      </c>
      <c r="E23" s="89"/>
      <c r="F23" s="57">
        <v>0.78</v>
      </c>
      <c r="G23" s="89"/>
      <c r="H23" s="57">
        <v>1.17</v>
      </c>
      <c r="I23" s="89"/>
      <c r="J23" s="57">
        <v>0.93</v>
      </c>
      <c r="K23" s="58" t="s">
        <v>1577</v>
      </c>
      <c r="L23" t="s">
        <v>1578</v>
      </c>
      <c r="M23" t="s">
        <v>1589</v>
      </c>
    </row>
    <row r="24" spans="1:13">
      <c r="A24" t="s">
        <v>1586</v>
      </c>
      <c r="B24" s="65" t="s">
        <v>1574</v>
      </c>
      <c r="C24" s="79" t="s">
        <v>1579</v>
      </c>
      <c r="D24" s="65" t="s">
        <v>1582</v>
      </c>
      <c r="E24" s="89"/>
      <c r="F24" s="57">
        <v>0.74</v>
      </c>
      <c r="G24" s="89"/>
      <c r="H24" s="57">
        <v>0.47</v>
      </c>
      <c r="I24" s="89"/>
      <c r="J24" s="57">
        <v>0.54</v>
      </c>
      <c r="K24" s="58" t="s">
        <v>1577</v>
      </c>
      <c r="L24" t="s">
        <v>1578</v>
      </c>
      <c r="M24" t="s">
        <v>1589</v>
      </c>
    </row>
    <row r="25" spans="1:13">
      <c r="A25" t="s">
        <v>1586</v>
      </c>
      <c r="B25" s="65" t="s">
        <v>1575</v>
      </c>
      <c r="C25" s="79" t="s">
        <v>1579</v>
      </c>
      <c r="D25" s="65" t="s">
        <v>1582</v>
      </c>
      <c r="E25" s="89"/>
      <c r="F25" s="57">
        <v>0.91</v>
      </c>
      <c r="G25" s="89"/>
      <c r="H25" s="57">
        <v>0.98</v>
      </c>
      <c r="I25" s="89"/>
      <c r="J25" s="57">
        <v>0.86</v>
      </c>
      <c r="K25" s="58" t="s">
        <v>1577</v>
      </c>
      <c r="L25" t="s">
        <v>1576</v>
      </c>
    </row>
    <row r="26" spans="1:13">
      <c r="A26" t="s">
        <v>1586</v>
      </c>
      <c r="B26" s="65" t="s">
        <v>1571</v>
      </c>
      <c r="C26" s="79" t="s">
        <v>1579</v>
      </c>
      <c r="D26" s="65" t="s">
        <v>1583</v>
      </c>
      <c r="E26" s="89"/>
      <c r="F26" s="57">
        <v>0.91</v>
      </c>
      <c r="G26" s="89"/>
      <c r="H26" s="57">
        <v>0.86</v>
      </c>
      <c r="I26" s="89"/>
      <c r="J26" s="57">
        <v>0.81</v>
      </c>
      <c r="K26" s="58" t="s">
        <v>1577</v>
      </c>
      <c r="L26" t="s">
        <v>1584</v>
      </c>
      <c r="M26" t="s">
        <v>1590</v>
      </c>
    </row>
    <row r="27" spans="1:13">
      <c r="A27" t="s">
        <v>1586</v>
      </c>
      <c r="B27" s="65" t="s">
        <v>1572</v>
      </c>
      <c r="C27" s="79" t="s">
        <v>1579</v>
      </c>
      <c r="D27" s="65" t="s">
        <v>1583</v>
      </c>
      <c r="E27" s="89"/>
      <c r="F27" s="57">
        <v>0.98</v>
      </c>
      <c r="G27" s="89"/>
      <c r="H27" s="57">
        <v>0.98</v>
      </c>
      <c r="I27" s="89"/>
      <c r="J27" s="57">
        <v>0.93</v>
      </c>
      <c r="K27" s="58" t="s">
        <v>1577</v>
      </c>
      <c r="L27" t="s">
        <v>1584</v>
      </c>
      <c r="M27" t="s">
        <v>1590</v>
      </c>
    </row>
    <row r="28" spans="1:13">
      <c r="A28" t="s">
        <v>1586</v>
      </c>
      <c r="B28" s="65" t="s">
        <v>1573</v>
      </c>
      <c r="C28" s="79" t="s">
        <v>1579</v>
      </c>
      <c r="D28" s="65" t="s">
        <v>1583</v>
      </c>
      <c r="E28" s="89"/>
      <c r="F28" s="57">
        <v>1</v>
      </c>
      <c r="G28" s="89"/>
      <c r="H28" s="57">
        <v>1.27</v>
      </c>
      <c r="I28" s="89"/>
      <c r="J28" s="57">
        <v>1.1000000000000001</v>
      </c>
      <c r="K28" s="58" t="s">
        <v>1577</v>
      </c>
      <c r="L28" t="s">
        <v>1584</v>
      </c>
      <c r="M28" t="s">
        <v>1590</v>
      </c>
    </row>
    <row r="29" spans="1:13">
      <c r="B29" s="65"/>
      <c r="C29" s="79"/>
      <c r="D29" s="65"/>
      <c r="E29" s="89"/>
      <c r="F29" s="57"/>
      <c r="G29" s="89"/>
      <c r="H29" s="57"/>
      <c r="I29" s="89"/>
      <c r="J29" s="57"/>
      <c r="K29" s="58"/>
    </row>
    <row r="30" spans="1:13">
      <c r="B30" s="1"/>
      <c r="C30" s="1"/>
      <c r="D30" s="1"/>
      <c r="E30" s="25" t="s">
        <v>1591</v>
      </c>
      <c r="F30" s="93">
        <f>AVERAGE(F6:F10)</f>
        <v>1.0640000000000001</v>
      </c>
      <c r="G30" s="93"/>
      <c r="H30" s="93">
        <f>AVERAGE(H6:H10)</f>
        <v>1.044</v>
      </c>
      <c r="I30" s="93"/>
      <c r="J30" s="93">
        <f>AVERAGE(J6:J10)</f>
        <v>0.98599999999999999</v>
      </c>
      <c r="K30" s="25"/>
    </row>
    <row r="31" spans="1:13">
      <c r="B31" s="1"/>
      <c r="C31" s="1"/>
      <c r="D31" s="1"/>
      <c r="E31" s="89" t="s">
        <v>1593</v>
      </c>
      <c r="F31" s="93">
        <f>AVERAGE(F11:F28)</f>
        <v>1.04</v>
      </c>
      <c r="G31" s="93"/>
      <c r="H31" s="93">
        <f>AVERAGE(H11:H28)</f>
        <v>1.0870588235294121</v>
      </c>
      <c r="I31" s="93"/>
      <c r="J31" s="93">
        <f>AVERAGE(J11:J28)</f>
        <v>0.98117647058823509</v>
      </c>
      <c r="K31" s="89"/>
    </row>
    <row r="32" spans="1:13">
      <c r="B32" s="1"/>
      <c r="C32" s="1"/>
      <c r="D32" s="1"/>
      <c r="E32" s="89" t="s">
        <v>1595</v>
      </c>
      <c r="F32" s="86">
        <f>AVERAGE(F11:F15)</f>
        <v>1.325</v>
      </c>
      <c r="G32" s="89"/>
      <c r="H32" s="86">
        <f>AVERAGE(H11:H15)</f>
        <v>1.4125000000000001</v>
      </c>
      <c r="I32" s="89"/>
      <c r="J32" s="86">
        <f>AVERAGE(J11:J15)</f>
        <v>1.2825</v>
      </c>
      <c r="K32" s="89"/>
    </row>
    <row r="33" spans="2:11">
      <c r="B33" s="1"/>
      <c r="C33" s="1"/>
      <c r="D33" s="1"/>
      <c r="E33" s="89" t="s">
        <v>1598</v>
      </c>
      <c r="F33" s="93">
        <f>AVERAGE(F11:F20)</f>
        <v>1.1677777777777778</v>
      </c>
      <c r="G33" s="93"/>
      <c r="H33" s="93">
        <f>AVERAGE(H11:H20)</f>
        <v>1.2222222222222223</v>
      </c>
      <c r="I33" s="93"/>
      <c r="J33" s="93">
        <f>AVERAGE(J11:J20)</f>
        <v>1.1155555555555554</v>
      </c>
      <c r="K33" s="89"/>
    </row>
    <row r="34" spans="2:11">
      <c r="B34" s="1"/>
      <c r="C34" s="1"/>
      <c r="D34" s="1"/>
      <c r="E34" s="25"/>
      <c r="F34" s="25"/>
      <c r="G34" s="25"/>
      <c r="H34" s="25"/>
      <c r="I34" s="25"/>
      <c r="J34" s="25"/>
      <c r="K34" s="25"/>
    </row>
    <row r="35" spans="2:11">
      <c r="B35" s="1"/>
      <c r="C35" s="1"/>
      <c r="D35" s="1"/>
      <c r="E35" s="25" t="s">
        <v>1592</v>
      </c>
      <c r="F35" s="25">
        <f>MAX(F6:F10)</f>
        <v>1.1499999999999999</v>
      </c>
      <c r="G35" s="25"/>
      <c r="H35" s="89">
        <f>MAX(H6:H10)</f>
        <v>1.49</v>
      </c>
      <c r="I35" s="25"/>
      <c r="J35" s="89">
        <f>MAX(J6:J10)</f>
        <v>1.26</v>
      </c>
      <c r="K35" s="25"/>
    </row>
    <row r="36" spans="2:11">
      <c r="B36" s="1"/>
      <c r="C36" s="1"/>
      <c r="D36" s="1"/>
      <c r="E36" s="89" t="s">
        <v>1594</v>
      </c>
      <c r="F36" s="89">
        <f>MAX(F11:F28)</f>
        <v>1.63</v>
      </c>
      <c r="G36" s="89"/>
      <c r="H36" s="89">
        <f>MAX(H11:H28)</f>
        <v>1.88</v>
      </c>
      <c r="I36" s="89"/>
      <c r="J36" s="89">
        <f>MAX(J11:J28)</f>
        <v>1.67</v>
      </c>
      <c r="K36" s="89"/>
    </row>
    <row r="37" spans="2:11">
      <c r="B37" s="1"/>
      <c r="C37" s="1"/>
      <c r="D37" s="1"/>
      <c r="E37" s="89" t="s">
        <v>1596</v>
      </c>
      <c r="F37" s="89">
        <f>MAX(F11:F15)</f>
        <v>1.63</v>
      </c>
      <c r="G37" s="89"/>
      <c r="H37" s="89">
        <f>MAX(H11:H15)</f>
        <v>1.88</v>
      </c>
      <c r="I37" s="89"/>
      <c r="J37" s="89">
        <f>MAX(J11:J15)</f>
        <v>1.67</v>
      </c>
      <c r="K37" s="89"/>
    </row>
    <row r="38" spans="2:11">
      <c r="B38" s="1"/>
      <c r="C38" s="1"/>
      <c r="D38" s="1"/>
      <c r="E38" s="89"/>
      <c r="F38" s="89"/>
      <c r="G38" s="89"/>
      <c r="H38" s="89"/>
      <c r="I38" s="89"/>
      <c r="J38" s="89"/>
      <c r="K38" s="89"/>
    </row>
    <row r="39" spans="2:11">
      <c r="B39" s="1"/>
      <c r="C39" s="1"/>
      <c r="D39" s="1"/>
      <c r="E39" s="25"/>
      <c r="F39" s="25"/>
      <c r="G39" s="25"/>
      <c r="H39" s="25"/>
      <c r="I39" s="25"/>
      <c r="J39" s="25"/>
      <c r="K39" s="25"/>
    </row>
    <row r="40" spans="2:11">
      <c r="B40" s="1" t="s">
        <v>1203</v>
      </c>
      <c r="C40" s="1"/>
      <c r="D40" s="1"/>
      <c r="E40" s="25"/>
      <c r="F40" s="25"/>
      <c r="G40" s="25"/>
      <c r="H40" s="25"/>
      <c r="I40" s="25"/>
      <c r="J40" s="25"/>
      <c r="K40" s="25"/>
    </row>
    <row r="41" spans="2:11">
      <c r="B41" t="s">
        <v>1196</v>
      </c>
      <c r="C41" t="s">
        <v>1197</v>
      </c>
      <c r="D41" t="s">
        <v>1198</v>
      </c>
      <c r="E41" s="25"/>
      <c r="F41" s="25"/>
      <c r="G41" s="25"/>
      <c r="H41" s="25"/>
      <c r="I41" s="25"/>
      <c r="J41" s="25"/>
      <c r="K41" s="25"/>
    </row>
    <row r="42" spans="2:11" ht="17" thickBot="1">
      <c r="B42" s="48">
        <v>0.85</v>
      </c>
      <c r="C42" s="48">
        <v>0.91</v>
      </c>
      <c r="D42" s="48">
        <v>0.99</v>
      </c>
      <c r="E42" s="25"/>
      <c r="F42" s="25"/>
      <c r="G42" s="25"/>
      <c r="H42" s="25"/>
      <c r="I42" s="25"/>
      <c r="J42" s="25"/>
      <c r="K42" s="25"/>
    </row>
    <row r="43" spans="2:11">
      <c r="B43" s="57">
        <v>0.91</v>
      </c>
      <c r="C43" s="57">
        <v>1.1399999999999999</v>
      </c>
      <c r="D43" s="57">
        <v>0.79</v>
      </c>
      <c r="E43" s="25"/>
      <c r="F43" s="25"/>
      <c r="G43" s="25"/>
      <c r="H43" s="25"/>
      <c r="I43" s="25"/>
      <c r="J43" s="25"/>
      <c r="K43" s="25"/>
    </row>
    <row r="44" spans="2:11">
      <c r="B44" s="57">
        <v>0.94</v>
      </c>
      <c r="C44" s="57">
        <v>0.98</v>
      </c>
      <c r="D44" s="57">
        <v>0.97</v>
      </c>
      <c r="E44" s="25"/>
      <c r="F44" s="25"/>
      <c r="G44" s="25"/>
      <c r="H44" s="25"/>
      <c r="I44" s="25"/>
      <c r="J44" s="25"/>
      <c r="K44" s="25"/>
    </row>
    <row r="45" spans="2:11">
      <c r="B45" s="57">
        <v>0.97</v>
      </c>
      <c r="C45" s="57">
        <v>1.1399999999999999</v>
      </c>
      <c r="D45" s="57">
        <v>0.98</v>
      </c>
      <c r="E45" s="25"/>
      <c r="F45" s="25"/>
      <c r="G45" s="25"/>
      <c r="H45" s="25"/>
      <c r="I45" s="25"/>
      <c r="J45" s="25"/>
      <c r="K45" s="25"/>
    </row>
    <row r="46" spans="2:11">
      <c r="B46" s="57">
        <v>1.26</v>
      </c>
      <c r="C46" s="57">
        <v>1.1499999999999999</v>
      </c>
      <c r="D46" s="57">
        <v>1.49</v>
      </c>
    </row>
    <row r="48" spans="2:11" ht="17" thickBot="1"/>
    <row r="49" spans="2:8" ht="17" thickBot="1">
      <c r="B49" s="123" t="s">
        <v>1171</v>
      </c>
      <c r="C49" s="124"/>
      <c r="D49" s="124"/>
      <c r="E49" s="125"/>
      <c r="F49" s="112"/>
      <c r="G49" s="113"/>
      <c r="H49" s="113"/>
    </row>
    <row r="50" spans="2:8" ht="17" thickBot="1">
      <c r="B50" s="123" t="s">
        <v>1172</v>
      </c>
      <c r="C50" s="125"/>
      <c r="D50" s="112"/>
      <c r="E50" s="113"/>
      <c r="F50" s="113"/>
      <c r="G50" s="113"/>
      <c r="H50" s="113"/>
    </row>
    <row r="51" spans="2:8" ht="17" thickBot="1">
      <c r="B51" s="123" t="s">
        <v>1173</v>
      </c>
      <c r="C51" s="125"/>
      <c r="D51" s="112"/>
      <c r="E51" s="113"/>
      <c r="F51" s="113"/>
      <c r="G51" s="113"/>
      <c r="H51" s="113"/>
    </row>
    <row r="52" spans="2:8" ht="69" thickBot="1">
      <c r="B52" s="53" t="s">
        <v>1174</v>
      </c>
      <c r="C52" s="54"/>
      <c r="D52" s="112"/>
      <c r="E52" s="113"/>
      <c r="F52" s="113"/>
      <c r="G52" s="113"/>
      <c r="H52" s="113"/>
    </row>
    <row r="53" spans="2:8" ht="17" thickBot="1">
      <c r="B53" s="126" t="s">
        <v>1175</v>
      </c>
      <c r="C53" s="127"/>
      <c r="D53" s="127"/>
      <c r="E53" s="128"/>
      <c r="F53" s="112"/>
      <c r="G53" s="113"/>
      <c r="H53" s="113"/>
    </row>
    <row r="54" spans="2:8" ht="17" thickBot="1">
      <c r="B54" s="123" t="s">
        <v>1176</v>
      </c>
      <c r="C54" s="124"/>
      <c r="D54" s="124"/>
      <c r="E54" s="125"/>
      <c r="F54" s="112"/>
      <c r="G54" s="113"/>
      <c r="H54" s="113"/>
    </row>
    <row r="55" spans="2:8" ht="17" thickBot="1">
      <c r="B55" s="126" t="s">
        <v>1177</v>
      </c>
      <c r="C55" s="127"/>
      <c r="D55" s="127"/>
      <c r="E55" s="127"/>
      <c r="F55" s="128"/>
      <c r="G55" s="112"/>
      <c r="H55" s="113"/>
    </row>
    <row r="56" spans="2:8" ht="17" thickBot="1">
      <c r="B56" s="123" t="s">
        <v>1178</v>
      </c>
      <c r="C56" s="124"/>
      <c r="D56" s="124"/>
      <c r="E56" s="124"/>
      <c r="F56" s="125"/>
      <c r="G56" s="112"/>
      <c r="H56" s="113"/>
    </row>
    <row r="57" spans="2:8" ht="17" thickBot="1">
      <c r="B57" s="123" t="s">
        <v>1179</v>
      </c>
      <c r="C57" s="124"/>
      <c r="D57" s="124"/>
      <c r="E57" s="124"/>
      <c r="F57" s="125"/>
      <c r="G57" s="112"/>
      <c r="H57" s="113"/>
    </row>
    <row r="58" spans="2:8" ht="17" thickBot="1">
      <c r="B58" s="123" t="s">
        <v>1180</v>
      </c>
      <c r="C58" s="124"/>
      <c r="D58" s="124"/>
      <c r="E58" s="125"/>
      <c r="F58" s="112"/>
      <c r="G58" s="113"/>
      <c r="H58" s="113"/>
    </row>
    <row r="59" spans="2:8" ht="17" thickBot="1">
      <c r="B59" s="123" t="s">
        <v>1181</v>
      </c>
      <c r="C59" s="124"/>
      <c r="D59" s="125"/>
      <c r="E59" s="112"/>
      <c r="F59" s="113"/>
      <c r="G59" s="113"/>
      <c r="H59" s="113"/>
    </row>
    <row r="60" spans="2:8" ht="17" thickBot="1">
      <c r="B60" s="123" t="s">
        <v>1182</v>
      </c>
      <c r="C60" s="125"/>
      <c r="D60" s="112"/>
      <c r="E60" s="113"/>
      <c r="F60" s="113"/>
      <c r="G60" s="113"/>
      <c r="H60" s="113"/>
    </row>
    <row r="61" spans="2:8" ht="17" thickBot="1">
      <c r="B61" s="126" t="s">
        <v>1183</v>
      </c>
      <c r="C61" s="127"/>
      <c r="D61" s="127"/>
      <c r="E61" s="128"/>
      <c r="F61" s="112"/>
      <c r="G61" s="113"/>
      <c r="H61" s="113"/>
    </row>
    <row r="62" spans="2:8" ht="17" thickBot="1">
      <c r="B62" s="123" t="s">
        <v>1184</v>
      </c>
      <c r="C62" s="124"/>
      <c r="D62" s="124"/>
      <c r="E62" s="125"/>
      <c r="F62" s="112"/>
      <c r="G62" s="113"/>
      <c r="H62" s="113"/>
    </row>
    <row r="63" spans="2:8" ht="17" thickBot="1">
      <c r="B63" s="123" t="s">
        <v>1185</v>
      </c>
      <c r="C63" s="124"/>
      <c r="D63" s="124"/>
      <c r="E63" s="125"/>
      <c r="F63" s="112"/>
      <c r="G63" s="113"/>
      <c r="H63" s="113"/>
    </row>
    <row r="64" spans="2:8" ht="17" thickBot="1">
      <c r="B64" s="123" t="s">
        <v>1186</v>
      </c>
      <c r="C64" s="124"/>
      <c r="D64" s="125"/>
      <c r="E64" s="112"/>
      <c r="F64" s="113"/>
      <c r="G64" s="113"/>
      <c r="H64" s="113"/>
    </row>
    <row r="65" spans="2:44" ht="17" thickBot="1">
      <c r="B65" s="123" t="s">
        <v>1187</v>
      </c>
      <c r="C65" s="124"/>
      <c r="D65" s="125"/>
      <c r="E65" s="112"/>
      <c r="F65" s="113"/>
      <c r="G65" s="113"/>
      <c r="H65" s="113"/>
    </row>
    <row r="66" spans="2:44" ht="17" thickBot="1">
      <c r="B66" s="123" t="s">
        <v>1188</v>
      </c>
      <c r="C66" s="124"/>
      <c r="D66" s="125"/>
      <c r="E66" s="112"/>
      <c r="F66" s="113"/>
      <c r="G66" s="113"/>
      <c r="H66" s="113"/>
    </row>
    <row r="67" spans="2:44" ht="17" thickBot="1">
      <c r="B67" s="123" t="s">
        <v>1189</v>
      </c>
      <c r="C67" s="124"/>
      <c r="D67" s="125"/>
      <c r="E67" s="112"/>
      <c r="F67" s="113"/>
      <c r="G67" s="113"/>
      <c r="H67" s="113"/>
    </row>
    <row r="68" spans="2:44" ht="17" customHeight="1" thickBot="1">
      <c r="B68" s="123" t="s">
        <v>1190</v>
      </c>
      <c r="C68" s="124"/>
      <c r="D68" s="125"/>
      <c r="E68" s="112"/>
      <c r="F68" s="113"/>
      <c r="G68" s="113"/>
      <c r="H68" s="113"/>
    </row>
    <row r="69" spans="2:44" ht="17" customHeight="1" thickBot="1">
      <c r="B69" s="123" t="s">
        <v>1191</v>
      </c>
      <c r="C69" s="124"/>
      <c r="D69" s="125"/>
      <c r="E69" s="112"/>
      <c r="F69" s="113"/>
      <c r="G69" s="113"/>
      <c r="H69" s="113"/>
    </row>
    <row r="70" spans="2:44" ht="17" customHeight="1" thickBot="1">
      <c r="B70" s="126" t="s">
        <v>1192</v>
      </c>
      <c r="C70" s="127"/>
      <c r="D70" s="127"/>
      <c r="E70" s="128"/>
      <c r="F70" s="112"/>
      <c r="G70" s="113"/>
      <c r="H70" s="113"/>
    </row>
    <row r="71" spans="2:44" ht="17" customHeight="1" thickBot="1">
      <c r="B71" s="123" t="s">
        <v>1193</v>
      </c>
      <c r="C71" s="124"/>
      <c r="D71" s="124"/>
      <c r="E71" s="125"/>
      <c r="F71" s="129"/>
      <c r="G71" s="130"/>
      <c r="H71" s="130"/>
    </row>
    <row r="72" spans="2:44" ht="17" customHeight="1" thickBot="1">
      <c r="B72" s="123" t="s">
        <v>1194</v>
      </c>
      <c r="C72" s="124"/>
      <c r="D72" s="124"/>
      <c r="E72" s="124"/>
      <c r="F72" s="124"/>
      <c r="G72" s="124"/>
      <c r="H72" s="125"/>
    </row>
    <row r="73" spans="2:44" ht="17" customHeight="1" thickBot="1">
      <c r="B73" s="123" t="s">
        <v>1195</v>
      </c>
      <c r="C73" s="124"/>
      <c r="D73" s="124"/>
      <c r="E73" s="124"/>
      <c r="F73" s="124"/>
      <c r="G73" s="124"/>
      <c r="H73" s="125"/>
    </row>
    <row r="74" spans="2:44" ht="17" customHeight="1" thickBot="1">
      <c r="B74" s="123" t="s">
        <v>1196</v>
      </c>
      <c r="C74" s="124"/>
      <c r="D74" s="124"/>
      <c r="E74" s="124"/>
      <c r="F74" s="124"/>
      <c r="G74" s="125"/>
      <c r="H74" s="55"/>
    </row>
    <row r="75" spans="2:44" ht="17" customHeight="1" thickBot="1">
      <c r="B75" s="123" t="s">
        <v>1197</v>
      </c>
      <c r="C75" s="124"/>
      <c r="D75" s="124"/>
      <c r="E75" s="124"/>
      <c r="F75" s="125"/>
      <c r="G75" s="112"/>
      <c r="H75" s="113"/>
    </row>
    <row r="76" spans="2:44" ht="17" customHeight="1" thickBot="1">
      <c r="B76" s="123" t="s">
        <v>1198</v>
      </c>
      <c r="C76" s="124"/>
      <c r="D76" s="124"/>
      <c r="E76" s="124"/>
      <c r="F76" s="125"/>
      <c r="G76" s="112"/>
      <c r="H76" s="113"/>
      <c r="AP76" t="s">
        <v>1196</v>
      </c>
      <c r="AQ76" t="s">
        <v>1197</v>
      </c>
      <c r="AR76" t="s">
        <v>1198</v>
      </c>
    </row>
    <row r="77" spans="2:44" ht="17" customHeight="1" thickBot="1">
      <c r="B77" s="123" t="s">
        <v>1199</v>
      </c>
      <c r="C77" s="125"/>
      <c r="D77" s="112"/>
      <c r="E77" s="113"/>
      <c r="F77" s="113"/>
      <c r="G77" s="113"/>
      <c r="H77" s="113"/>
    </row>
    <row r="78" spans="2:44" ht="17" customHeight="1"/>
    <row r="79" spans="2:44" ht="17" customHeight="1"/>
    <row r="80" spans="2:44" ht="17" customHeight="1"/>
    <row r="81" spans="2:39" ht="17" customHeight="1"/>
    <row r="86" spans="2:39" ht="17" customHeight="1" thickBot="1">
      <c r="B86" t="s">
        <v>1200</v>
      </c>
      <c r="AG86" t="s">
        <v>1201</v>
      </c>
      <c r="AK86" t="s">
        <v>1202</v>
      </c>
    </row>
    <row r="87" spans="2:39" ht="17" customHeight="1" thickBot="1">
      <c r="B87" s="44">
        <v>1</v>
      </c>
      <c r="C87" s="45">
        <v>2</v>
      </c>
      <c r="D87" s="45">
        <v>3</v>
      </c>
      <c r="E87" s="45">
        <v>4</v>
      </c>
      <c r="F87" s="45">
        <v>5</v>
      </c>
      <c r="G87" s="45">
        <v>6</v>
      </c>
      <c r="H87" s="45">
        <v>7</v>
      </c>
      <c r="I87" s="45">
        <v>8</v>
      </c>
      <c r="J87" s="45">
        <v>9</v>
      </c>
      <c r="K87" s="45">
        <v>10</v>
      </c>
      <c r="L87" s="45">
        <v>11</v>
      </c>
      <c r="M87" s="45">
        <v>12</v>
      </c>
      <c r="N87" s="41">
        <v>13</v>
      </c>
      <c r="O87" s="45">
        <v>14</v>
      </c>
      <c r="P87" s="45">
        <v>15</v>
      </c>
      <c r="Q87" s="45">
        <v>16</v>
      </c>
      <c r="R87" s="45">
        <v>17</v>
      </c>
      <c r="S87" s="45">
        <v>18</v>
      </c>
      <c r="T87" s="45">
        <v>19</v>
      </c>
      <c r="U87" s="45">
        <v>20</v>
      </c>
      <c r="V87" s="45">
        <v>21</v>
      </c>
      <c r="W87" s="45">
        <v>22</v>
      </c>
      <c r="X87" s="45">
        <v>23</v>
      </c>
      <c r="Y87" s="45">
        <v>24</v>
      </c>
      <c r="Z87" s="45">
        <v>25</v>
      </c>
      <c r="AA87" s="106">
        <v>26</v>
      </c>
      <c r="AB87" s="108"/>
      <c r="AC87" s="46"/>
      <c r="AD87" s="46"/>
      <c r="AG87" s="45">
        <v>23</v>
      </c>
      <c r="AH87" s="45">
        <v>24</v>
      </c>
      <c r="AI87" s="45">
        <v>25</v>
      </c>
    </row>
    <row r="88" spans="2:39" ht="17" customHeight="1" thickBot="1">
      <c r="B88" s="47" t="s">
        <v>653</v>
      </c>
      <c r="C88" s="48">
        <v>-83.74</v>
      </c>
      <c r="D88" s="48">
        <v>1.2</v>
      </c>
      <c r="E88" s="48">
        <v>25.4</v>
      </c>
      <c r="F88" s="48">
        <v>25.21</v>
      </c>
      <c r="G88" s="48">
        <v>25.47</v>
      </c>
      <c r="H88" s="48">
        <v>2</v>
      </c>
      <c r="I88" s="48">
        <v>1</v>
      </c>
      <c r="J88" s="48">
        <v>1</v>
      </c>
      <c r="K88" s="48">
        <v>24.14</v>
      </c>
      <c r="L88" s="48">
        <v>25.18</v>
      </c>
      <c r="M88" s="48">
        <v>23.15</v>
      </c>
      <c r="N88" s="43" t="s">
        <v>654</v>
      </c>
      <c r="O88" s="48">
        <v>-1.26</v>
      </c>
      <c r="P88" s="48">
        <v>-0.03</v>
      </c>
      <c r="Q88" s="48">
        <v>-2.3199999999999998</v>
      </c>
      <c r="R88" s="48">
        <v>0</v>
      </c>
      <c r="S88" s="48">
        <v>0</v>
      </c>
      <c r="T88" s="48">
        <v>24.27</v>
      </c>
      <c r="U88" s="48">
        <v>25.63</v>
      </c>
      <c r="V88" s="48">
        <v>-1.1399999999999999</v>
      </c>
      <c r="W88" s="48">
        <v>-26.54</v>
      </c>
      <c r="X88" s="48">
        <v>1.26</v>
      </c>
      <c r="Y88" s="48">
        <v>1.1499999999999999</v>
      </c>
      <c r="Z88" s="48">
        <v>1.49</v>
      </c>
      <c r="AA88" s="106" t="s">
        <v>655</v>
      </c>
      <c r="AB88" s="107"/>
      <c r="AC88" s="108"/>
      <c r="AD88" s="49"/>
      <c r="AG88" s="48">
        <v>0.85</v>
      </c>
      <c r="AH88" s="48">
        <v>0.91</v>
      </c>
      <c r="AI88" s="48">
        <v>0.99</v>
      </c>
      <c r="AK88" s="48">
        <v>0.85</v>
      </c>
      <c r="AL88" s="48">
        <v>0.91</v>
      </c>
      <c r="AM88" s="48">
        <v>0.99</v>
      </c>
    </row>
    <row r="89" spans="2:39" ht="17" customHeight="1" thickBot="1">
      <c r="B89" s="47" t="s">
        <v>656</v>
      </c>
      <c r="C89" s="48">
        <v>57.61</v>
      </c>
      <c r="D89" s="48">
        <v>18.05</v>
      </c>
      <c r="E89" s="48">
        <v>25.95</v>
      </c>
      <c r="F89" s="48">
        <v>24.2</v>
      </c>
      <c r="G89" s="48">
        <v>25.03</v>
      </c>
      <c r="H89" s="48">
        <v>2</v>
      </c>
      <c r="I89" s="48">
        <v>2</v>
      </c>
      <c r="J89" s="48">
        <v>1</v>
      </c>
      <c r="K89" s="48">
        <v>25.87</v>
      </c>
      <c r="L89" s="48">
        <v>24.26</v>
      </c>
      <c r="M89" s="48">
        <v>24.95</v>
      </c>
      <c r="N89" s="43" t="s">
        <v>654</v>
      </c>
      <c r="O89" s="48">
        <v>-7.0000000000000007E-2</v>
      </c>
      <c r="P89" s="48">
        <v>7.0000000000000007E-2</v>
      </c>
      <c r="Q89" s="48">
        <v>-0.08</v>
      </c>
      <c r="R89" s="48">
        <v>0</v>
      </c>
      <c r="S89" s="48">
        <v>0</v>
      </c>
      <c r="T89" s="48">
        <v>24.15</v>
      </c>
      <c r="U89" s="48">
        <v>24.46</v>
      </c>
      <c r="V89" s="48">
        <v>-1.8</v>
      </c>
      <c r="W89" s="48">
        <v>-27.74</v>
      </c>
      <c r="X89" s="48">
        <v>0.85</v>
      </c>
      <c r="Y89" s="48">
        <v>0.91</v>
      </c>
      <c r="Z89" s="48">
        <v>0.99</v>
      </c>
      <c r="AA89" s="103"/>
      <c r="AB89" s="104"/>
      <c r="AC89" s="105"/>
      <c r="AD89" s="49"/>
      <c r="AG89" s="48">
        <v>0.85</v>
      </c>
      <c r="AH89" s="48">
        <v>0.91</v>
      </c>
      <c r="AI89" s="48">
        <v>0.99</v>
      </c>
    </row>
    <row r="90" spans="2:39" ht="17" customHeight="1" thickBot="1">
      <c r="B90" s="47" t="s">
        <v>657</v>
      </c>
      <c r="C90" s="48">
        <v>115.54</v>
      </c>
      <c r="D90" s="48">
        <v>-16.920000000000002</v>
      </c>
      <c r="E90" s="48">
        <v>27.18</v>
      </c>
      <c r="F90" s="48">
        <v>25.33</v>
      </c>
      <c r="G90" s="48">
        <v>28.36</v>
      </c>
      <c r="H90" s="48">
        <v>2</v>
      </c>
      <c r="I90" s="48">
        <v>3</v>
      </c>
      <c r="J90" s="48">
        <v>1</v>
      </c>
      <c r="K90" s="48">
        <v>23.82</v>
      </c>
      <c r="L90" s="48">
        <v>21.74</v>
      </c>
      <c r="M90" s="48">
        <v>25.44</v>
      </c>
      <c r="N90" s="43" t="s">
        <v>658</v>
      </c>
      <c r="O90" s="48">
        <v>-3.36</v>
      </c>
      <c r="P90" s="48">
        <v>-3.59</v>
      </c>
      <c r="Q90" s="48">
        <v>-2.91</v>
      </c>
      <c r="R90" s="48">
        <v>0</v>
      </c>
      <c r="S90" s="48">
        <v>0</v>
      </c>
      <c r="T90" s="48">
        <v>21.3</v>
      </c>
      <c r="U90" s="48">
        <v>22.39</v>
      </c>
      <c r="V90" s="48">
        <v>-5.88</v>
      </c>
      <c r="W90" s="48">
        <v>-33.049999999999997</v>
      </c>
      <c r="X90" s="48">
        <v>0.85</v>
      </c>
      <c r="Y90" s="48">
        <v>0.91</v>
      </c>
      <c r="Z90" s="48">
        <v>0.99</v>
      </c>
      <c r="AA90" s="106" t="s">
        <v>659</v>
      </c>
      <c r="AB90" s="107"/>
      <c r="AC90" s="108"/>
      <c r="AD90" s="49"/>
      <c r="AG90" s="48">
        <v>0.85</v>
      </c>
      <c r="AH90" s="48">
        <v>0.91</v>
      </c>
      <c r="AI90" s="48">
        <v>0.99</v>
      </c>
    </row>
    <row r="91" spans="2:39" ht="17" customHeight="1" thickBot="1">
      <c r="B91" s="47" t="s">
        <v>660</v>
      </c>
      <c r="C91" s="48">
        <v>112.25</v>
      </c>
      <c r="D91" s="48">
        <v>-19.89</v>
      </c>
      <c r="E91" s="48">
        <v>25.6</v>
      </c>
      <c r="F91" s="48">
        <v>23.92</v>
      </c>
      <c r="G91" s="48">
        <v>26.96</v>
      </c>
      <c r="H91" s="48">
        <v>2</v>
      </c>
      <c r="I91" s="48">
        <v>3</v>
      </c>
      <c r="J91" s="48">
        <v>1</v>
      </c>
      <c r="K91" s="48">
        <v>22.72</v>
      </c>
      <c r="L91" s="48">
        <v>21.15</v>
      </c>
      <c r="M91" s="48">
        <v>24.14</v>
      </c>
      <c r="N91" s="43" t="s">
        <v>658</v>
      </c>
      <c r="O91" s="48">
        <v>-2.88</v>
      </c>
      <c r="P91" s="48">
        <v>-2.78</v>
      </c>
      <c r="Q91" s="48">
        <v>-2.81</v>
      </c>
      <c r="R91" s="48">
        <v>0</v>
      </c>
      <c r="S91" s="48">
        <v>0</v>
      </c>
      <c r="T91" s="48">
        <v>20.3</v>
      </c>
      <c r="U91" s="48">
        <v>21.83</v>
      </c>
      <c r="V91" s="48">
        <v>-5.31</v>
      </c>
      <c r="W91" s="48">
        <v>-30.91</v>
      </c>
      <c r="X91" s="48">
        <v>0.85</v>
      </c>
      <c r="Y91" s="48">
        <v>0.91</v>
      </c>
      <c r="Z91" s="48">
        <v>0.99</v>
      </c>
      <c r="AA91" s="106" t="s">
        <v>659</v>
      </c>
      <c r="AB91" s="107"/>
      <c r="AC91" s="108"/>
      <c r="AD91" s="49"/>
      <c r="AG91" s="48">
        <v>0.85</v>
      </c>
      <c r="AH91" s="48">
        <v>0.91</v>
      </c>
      <c r="AI91" s="48">
        <v>0.99</v>
      </c>
    </row>
    <row r="92" spans="2:39" ht="31" thickBot="1">
      <c r="B92" s="47" t="s">
        <v>661</v>
      </c>
      <c r="C92" s="48">
        <v>166.28</v>
      </c>
      <c r="D92" s="48">
        <v>-15.29</v>
      </c>
      <c r="E92" s="48">
        <v>27.84</v>
      </c>
      <c r="F92" s="48">
        <v>26.71</v>
      </c>
      <c r="G92" s="48">
        <v>29.07</v>
      </c>
      <c r="H92" s="48">
        <v>2</v>
      </c>
      <c r="I92" s="48">
        <v>1</v>
      </c>
      <c r="J92" s="48">
        <v>1</v>
      </c>
      <c r="K92" s="48">
        <v>27.08</v>
      </c>
      <c r="L92" s="48">
        <v>25.6</v>
      </c>
      <c r="M92" s="48">
        <v>28.09</v>
      </c>
      <c r="N92" s="43" t="s">
        <v>658</v>
      </c>
      <c r="O92" s="48">
        <v>-0.76</v>
      </c>
      <c r="P92" s="48">
        <v>-1.1100000000000001</v>
      </c>
      <c r="Q92" s="48">
        <v>-0.98</v>
      </c>
      <c r="R92" s="48">
        <v>0</v>
      </c>
      <c r="S92" s="48">
        <v>0</v>
      </c>
      <c r="T92" s="48">
        <v>24.7</v>
      </c>
      <c r="U92" s="48">
        <v>26.14</v>
      </c>
      <c r="V92" s="48">
        <v>-3.14</v>
      </c>
      <c r="W92" s="48">
        <v>-30.97</v>
      </c>
      <c r="X92" s="48">
        <v>1.26</v>
      </c>
      <c r="Y92" s="48">
        <v>1.1499999999999999</v>
      </c>
      <c r="Z92" s="48">
        <v>1.49</v>
      </c>
      <c r="AA92" s="106" t="s">
        <v>662</v>
      </c>
      <c r="AB92" s="107"/>
      <c r="AC92" s="108"/>
      <c r="AD92" s="49"/>
      <c r="AG92" s="48">
        <v>0.85</v>
      </c>
      <c r="AH92" s="48">
        <v>0.91</v>
      </c>
      <c r="AI92" s="48">
        <v>0.99</v>
      </c>
    </row>
    <row r="93" spans="2:39" ht="17" thickBot="1">
      <c r="B93" s="47" t="s">
        <v>663</v>
      </c>
      <c r="C93" s="48">
        <v>-90.49</v>
      </c>
      <c r="D93" s="48">
        <v>-3.05</v>
      </c>
      <c r="E93" s="48">
        <v>22.91</v>
      </c>
      <c r="F93" s="48">
        <v>20.93</v>
      </c>
      <c r="G93" s="48">
        <v>25.27</v>
      </c>
      <c r="H93" s="48">
        <v>2</v>
      </c>
      <c r="I93" s="48">
        <v>1</v>
      </c>
      <c r="J93" s="48">
        <v>2</v>
      </c>
      <c r="K93" s="48">
        <v>21.86</v>
      </c>
      <c r="L93" s="48">
        <v>19.84</v>
      </c>
      <c r="M93" s="48">
        <v>24.15</v>
      </c>
      <c r="N93" s="43" t="s">
        <v>658</v>
      </c>
      <c r="O93" s="48">
        <v>-1.05</v>
      </c>
      <c r="P93" s="48">
        <v>-1.0900000000000001</v>
      </c>
      <c r="Q93" s="48">
        <v>-1.1200000000000001</v>
      </c>
      <c r="R93" s="48">
        <v>0</v>
      </c>
      <c r="S93" s="48">
        <v>0</v>
      </c>
      <c r="T93" s="48">
        <v>17.87</v>
      </c>
      <c r="U93" s="48">
        <v>20.97</v>
      </c>
      <c r="V93" s="48">
        <v>-5.03</v>
      </c>
      <c r="W93" s="48">
        <v>-27.94</v>
      </c>
      <c r="X93" s="48">
        <v>1.26</v>
      </c>
      <c r="Y93" s="48">
        <v>1.1499999999999999</v>
      </c>
      <c r="Z93" s="48">
        <v>1.49</v>
      </c>
      <c r="AA93" s="117" t="s">
        <v>655</v>
      </c>
      <c r="AB93" s="118"/>
      <c r="AC93" s="119"/>
      <c r="AD93" s="49"/>
      <c r="AG93" s="48">
        <v>0.85</v>
      </c>
      <c r="AH93" s="48">
        <v>0.91</v>
      </c>
      <c r="AI93" s="48">
        <v>0.99</v>
      </c>
    </row>
    <row r="94" spans="2:39" ht="17" thickBot="1">
      <c r="B94" s="47" t="s">
        <v>664</v>
      </c>
      <c r="C94" s="48">
        <v>167.77</v>
      </c>
      <c r="D94" s="48">
        <v>51.2</v>
      </c>
      <c r="E94" s="48">
        <v>5.3</v>
      </c>
      <c r="F94" s="48">
        <v>9.16</v>
      </c>
      <c r="G94" s="48">
        <v>2.35</v>
      </c>
      <c r="H94" s="48">
        <v>2</v>
      </c>
      <c r="I94" s="48">
        <v>1</v>
      </c>
      <c r="J94" s="48">
        <v>2</v>
      </c>
      <c r="K94" s="48">
        <v>4.0199999999999996</v>
      </c>
      <c r="L94" s="48">
        <v>6.69</v>
      </c>
      <c r="M94" s="48">
        <v>2.21</v>
      </c>
      <c r="N94" s="43" t="s">
        <v>654</v>
      </c>
      <c r="O94" s="48">
        <v>-1.28</v>
      </c>
      <c r="P94" s="48">
        <v>-2.4700000000000002</v>
      </c>
      <c r="Q94" s="48">
        <v>-0.13</v>
      </c>
      <c r="R94" s="48">
        <v>0</v>
      </c>
      <c r="S94" s="48">
        <v>0</v>
      </c>
      <c r="T94" s="48">
        <v>5.14</v>
      </c>
      <c r="U94" s="48">
        <v>8.01</v>
      </c>
      <c r="V94" s="48">
        <v>-0.16</v>
      </c>
      <c r="W94" s="48">
        <v>-5.46</v>
      </c>
      <c r="X94" s="48">
        <v>1.26</v>
      </c>
      <c r="Y94" s="48">
        <v>1.1499999999999999</v>
      </c>
      <c r="Z94" s="50">
        <v>1.49</v>
      </c>
      <c r="AA94" s="114" t="s">
        <v>665</v>
      </c>
      <c r="AB94" s="115"/>
      <c r="AC94" s="116"/>
      <c r="AD94" s="49"/>
      <c r="AG94" s="48">
        <v>0.85</v>
      </c>
      <c r="AH94" s="48">
        <v>0.91</v>
      </c>
      <c r="AI94" s="50">
        <v>0.99</v>
      </c>
    </row>
    <row r="95" spans="2:39" ht="17" thickBot="1">
      <c r="B95" s="47" t="s">
        <v>666</v>
      </c>
      <c r="C95" s="48">
        <v>24.88</v>
      </c>
      <c r="D95" s="48">
        <v>33.840000000000003</v>
      </c>
      <c r="E95" s="48">
        <v>20.29</v>
      </c>
      <c r="F95" s="48">
        <v>24.76</v>
      </c>
      <c r="G95" s="48">
        <v>16.45</v>
      </c>
      <c r="H95" s="48">
        <v>4</v>
      </c>
      <c r="I95" s="48">
        <v>1</v>
      </c>
      <c r="J95" s="48">
        <v>1</v>
      </c>
      <c r="K95" s="48">
        <v>17.14</v>
      </c>
      <c r="L95" s="48">
        <v>20.8</v>
      </c>
      <c r="M95" s="48">
        <v>13.77</v>
      </c>
      <c r="N95" s="43" t="s">
        <v>654</v>
      </c>
      <c r="O95" s="48">
        <v>-3.14</v>
      </c>
      <c r="P95" s="48">
        <v>-3.96</v>
      </c>
      <c r="Q95" s="48">
        <v>-2.68</v>
      </c>
      <c r="R95" s="48">
        <v>0</v>
      </c>
      <c r="S95" s="48">
        <v>0</v>
      </c>
      <c r="T95" s="48">
        <v>20.03</v>
      </c>
      <c r="U95" s="48">
        <v>21.57</v>
      </c>
      <c r="V95" s="48">
        <v>-0.26</v>
      </c>
      <c r="W95" s="48">
        <v>-20.54</v>
      </c>
      <c r="X95" s="48">
        <v>0.91</v>
      </c>
      <c r="Y95" s="48">
        <v>1.1399999999999999</v>
      </c>
      <c r="Z95" s="48">
        <v>0.79</v>
      </c>
      <c r="AA95" s="120" t="s">
        <v>667</v>
      </c>
      <c r="AB95" s="121"/>
      <c r="AC95" s="122"/>
      <c r="AD95" s="49"/>
      <c r="AG95" s="48">
        <v>0.85</v>
      </c>
      <c r="AH95" s="48">
        <v>0.91</v>
      </c>
      <c r="AI95" s="48">
        <v>0.99</v>
      </c>
    </row>
    <row r="96" spans="2:39" ht="31" thickBot="1">
      <c r="B96" s="47" t="s">
        <v>668</v>
      </c>
      <c r="C96" s="48">
        <v>18.95</v>
      </c>
      <c r="D96" s="48">
        <v>35.78</v>
      </c>
      <c r="E96" s="48">
        <v>20.010000000000002</v>
      </c>
      <c r="F96" s="48">
        <v>25.25</v>
      </c>
      <c r="G96" s="48">
        <v>15.7</v>
      </c>
      <c r="H96" s="48">
        <v>4</v>
      </c>
      <c r="I96" s="48">
        <v>2</v>
      </c>
      <c r="J96" s="48">
        <v>2</v>
      </c>
      <c r="K96" s="48">
        <v>16.399999999999999</v>
      </c>
      <c r="L96" s="48">
        <v>19.940000000000001</v>
      </c>
      <c r="M96" s="48">
        <v>13.98</v>
      </c>
      <c r="N96" s="43" t="s">
        <v>654</v>
      </c>
      <c r="O96" s="48">
        <v>-3.61</v>
      </c>
      <c r="P96" s="48">
        <v>-5.31</v>
      </c>
      <c r="Q96" s="48">
        <v>-1.71</v>
      </c>
      <c r="R96" s="48">
        <v>0</v>
      </c>
      <c r="S96" s="48">
        <v>0</v>
      </c>
      <c r="T96" s="48">
        <v>18.309999999999999</v>
      </c>
      <c r="U96" s="48">
        <v>21.58</v>
      </c>
      <c r="V96" s="48">
        <v>-1.71</v>
      </c>
      <c r="W96" s="48">
        <v>-21.72</v>
      </c>
      <c r="X96" s="48">
        <v>0.91</v>
      </c>
      <c r="Y96" s="48">
        <v>1.1399999999999999</v>
      </c>
      <c r="Z96" s="48">
        <v>0.79</v>
      </c>
      <c r="AA96" s="106" t="s">
        <v>667</v>
      </c>
      <c r="AB96" s="107"/>
      <c r="AC96" s="108"/>
      <c r="AD96" s="49"/>
      <c r="AG96" s="48">
        <v>0.85</v>
      </c>
      <c r="AH96" s="48">
        <v>0.91</v>
      </c>
      <c r="AI96" s="48">
        <v>0.99</v>
      </c>
    </row>
    <row r="97" spans="2:35" ht="17" thickBot="1">
      <c r="B97" s="47" t="s">
        <v>669</v>
      </c>
      <c r="C97" s="48">
        <v>4.5</v>
      </c>
      <c r="D97" s="48">
        <v>38.89</v>
      </c>
      <c r="E97" s="48">
        <v>18.97</v>
      </c>
      <c r="F97" s="48">
        <v>24.42</v>
      </c>
      <c r="G97" s="48">
        <v>14.46</v>
      </c>
      <c r="H97" s="48">
        <v>4</v>
      </c>
      <c r="I97" s="48">
        <v>1</v>
      </c>
      <c r="J97" s="48">
        <v>2</v>
      </c>
      <c r="K97" s="48">
        <v>9.2899999999999991</v>
      </c>
      <c r="L97" s="48">
        <v>11.06</v>
      </c>
      <c r="M97" s="48">
        <v>8.23</v>
      </c>
      <c r="N97" s="43" t="s">
        <v>654</v>
      </c>
      <c r="O97" s="48">
        <v>-9.68</v>
      </c>
      <c r="P97" s="48">
        <v>-13.36</v>
      </c>
      <c r="Q97" s="48">
        <v>-6.23</v>
      </c>
      <c r="R97" s="48">
        <v>0</v>
      </c>
      <c r="S97" s="48">
        <v>0</v>
      </c>
      <c r="T97" s="48">
        <v>9.26</v>
      </c>
      <c r="U97" s="48">
        <v>12.87</v>
      </c>
      <c r="V97" s="48">
        <v>-9.7100000000000009</v>
      </c>
      <c r="W97" s="48">
        <v>-28.68</v>
      </c>
      <c r="X97" s="48">
        <v>0.91</v>
      </c>
      <c r="Y97" s="48">
        <v>1.1399999999999999</v>
      </c>
      <c r="Z97" s="48">
        <v>0.79</v>
      </c>
      <c r="AA97" s="106" t="s">
        <v>667</v>
      </c>
      <c r="AB97" s="107"/>
      <c r="AC97" s="108"/>
      <c r="AD97" s="49"/>
      <c r="AG97" s="48">
        <v>0.85</v>
      </c>
      <c r="AH97" s="48">
        <v>0.91</v>
      </c>
      <c r="AI97" s="48">
        <v>0.99</v>
      </c>
    </row>
    <row r="98" spans="2:35" ht="31" thickBot="1">
      <c r="B98" s="47" t="s">
        <v>670</v>
      </c>
      <c r="C98" s="48">
        <v>-1.57</v>
      </c>
      <c r="D98" s="48">
        <v>36.19</v>
      </c>
      <c r="E98" s="48">
        <v>18.36</v>
      </c>
      <c r="F98" s="48">
        <v>22.81</v>
      </c>
      <c r="G98" s="48">
        <v>14.7</v>
      </c>
      <c r="H98" s="48">
        <v>3</v>
      </c>
      <c r="I98" s="48">
        <v>1</v>
      </c>
      <c r="J98" s="48">
        <v>2</v>
      </c>
      <c r="K98" s="48">
        <v>10.96</v>
      </c>
      <c r="L98" s="48">
        <v>14.76</v>
      </c>
      <c r="M98" s="48">
        <v>9.07</v>
      </c>
      <c r="N98" s="43" t="s">
        <v>654</v>
      </c>
      <c r="O98" s="48">
        <v>-7.4</v>
      </c>
      <c r="P98" s="48">
        <v>-8.0500000000000007</v>
      </c>
      <c r="Q98" s="48">
        <v>-5.64</v>
      </c>
      <c r="R98" s="48">
        <v>0</v>
      </c>
      <c r="S98" s="48">
        <v>0</v>
      </c>
      <c r="T98" s="48">
        <v>14.08</v>
      </c>
      <c r="U98" s="48">
        <v>15.44</v>
      </c>
      <c r="V98" s="48">
        <v>-4.29</v>
      </c>
      <c r="W98" s="48">
        <v>-22.65</v>
      </c>
      <c r="X98" s="48">
        <v>0.91</v>
      </c>
      <c r="Y98" s="48">
        <v>1.1399999999999999</v>
      </c>
      <c r="Z98" s="48">
        <v>0.79</v>
      </c>
      <c r="AA98" s="106" t="s">
        <v>671</v>
      </c>
      <c r="AB98" s="107"/>
      <c r="AC98" s="108"/>
      <c r="AD98" s="49"/>
      <c r="AG98" s="48">
        <v>0.85</v>
      </c>
      <c r="AH98" s="48">
        <v>0.91</v>
      </c>
      <c r="AI98" s="48">
        <v>0.99</v>
      </c>
    </row>
    <row r="99" spans="2:35" ht="17" thickBot="1">
      <c r="B99" s="47" t="s">
        <v>672</v>
      </c>
      <c r="C99" s="48">
        <v>115.87</v>
      </c>
      <c r="D99" s="48">
        <v>18.75</v>
      </c>
      <c r="E99" s="48">
        <v>26.68</v>
      </c>
      <c r="F99" s="48">
        <v>28.77</v>
      </c>
      <c r="G99" s="48">
        <v>23.93</v>
      </c>
      <c r="H99" s="48">
        <v>1</v>
      </c>
      <c r="I99" s="48">
        <v>1</v>
      </c>
      <c r="J99" s="48">
        <v>2</v>
      </c>
      <c r="K99" s="48">
        <v>24.71</v>
      </c>
      <c r="L99" s="48">
        <v>26.7</v>
      </c>
      <c r="M99" s="48">
        <v>22.64</v>
      </c>
      <c r="N99" s="43" t="s">
        <v>654</v>
      </c>
      <c r="O99" s="48">
        <v>-1.97</v>
      </c>
      <c r="P99" s="48">
        <v>-2.0699999999999998</v>
      </c>
      <c r="Q99" s="48">
        <v>-1.29</v>
      </c>
      <c r="R99" s="48">
        <v>0</v>
      </c>
      <c r="S99" s="48">
        <v>0</v>
      </c>
      <c r="T99" s="48">
        <v>25.64</v>
      </c>
      <c r="U99" s="48">
        <v>28.51</v>
      </c>
      <c r="V99" s="48">
        <v>-1.04</v>
      </c>
      <c r="W99" s="48">
        <v>-27.72</v>
      </c>
      <c r="X99" s="48">
        <v>1.26</v>
      </c>
      <c r="Y99" s="48">
        <v>1.1499999999999999</v>
      </c>
      <c r="Z99" s="48">
        <v>1.49</v>
      </c>
      <c r="AA99" s="106" t="s">
        <v>673</v>
      </c>
      <c r="AB99" s="107"/>
      <c r="AC99" s="108"/>
      <c r="AD99" s="49"/>
      <c r="AG99" s="48">
        <v>0.85</v>
      </c>
      <c r="AH99" s="48">
        <v>0.91</v>
      </c>
      <c r="AI99" s="48">
        <v>0.99</v>
      </c>
    </row>
    <row r="100" spans="2:35" ht="17" thickBot="1">
      <c r="B100" s="47" t="s">
        <v>674</v>
      </c>
      <c r="C100" s="48">
        <v>-86.09</v>
      </c>
      <c r="D100" s="48">
        <v>0.61</v>
      </c>
      <c r="E100" s="48">
        <v>24.84</v>
      </c>
      <c r="F100" s="48">
        <v>24.35</v>
      </c>
      <c r="G100" s="48">
        <v>25.55</v>
      </c>
      <c r="H100" s="48">
        <v>2</v>
      </c>
      <c r="I100" s="48">
        <v>1</v>
      </c>
      <c r="J100" s="48">
        <v>1</v>
      </c>
      <c r="K100" s="48">
        <v>23.83</v>
      </c>
      <c r="L100" s="48">
        <v>25.2</v>
      </c>
      <c r="M100" s="48">
        <v>22.72</v>
      </c>
      <c r="N100" s="43" t="s">
        <v>654</v>
      </c>
      <c r="O100" s="48">
        <v>-1.01</v>
      </c>
      <c r="P100" s="48">
        <v>0.86</v>
      </c>
      <c r="Q100" s="48">
        <v>-2.84</v>
      </c>
      <c r="R100" s="48">
        <v>0</v>
      </c>
      <c r="S100" s="48">
        <v>0</v>
      </c>
      <c r="T100" s="48">
        <v>24.77</v>
      </c>
      <c r="U100" s="48">
        <v>25.61</v>
      </c>
      <c r="V100" s="48">
        <v>-7.0000000000000007E-2</v>
      </c>
      <c r="W100" s="48">
        <v>-24.91</v>
      </c>
      <c r="X100" s="48">
        <v>1.26</v>
      </c>
      <c r="Y100" s="48">
        <v>1.1499999999999999</v>
      </c>
      <c r="Z100" s="48">
        <v>1.49</v>
      </c>
      <c r="AA100" s="117" t="s">
        <v>655</v>
      </c>
      <c r="AB100" s="118"/>
      <c r="AC100" s="119"/>
      <c r="AD100" s="49"/>
      <c r="AG100" s="48">
        <v>0.85</v>
      </c>
      <c r="AH100" s="48">
        <v>0.91</v>
      </c>
      <c r="AI100" s="48">
        <v>0.99</v>
      </c>
    </row>
    <row r="101" spans="2:35" ht="17" thickBot="1">
      <c r="B101" s="47" t="s">
        <v>675</v>
      </c>
      <c r="C101" s="48">
        <v>24.3</v>
      </c>
      <c r="D101" s="48">
        <v>36.5</v>
      </c>
      <c r="E101" s="48">
        <v>19.22</v>
      </c>
      <c r="F101" s="48">
        <v>23.38</v>
      </c>
      <c r="G101" s="48">
        <v>15.69</v>
      </c>
      <c r="H101" s="48">
        <v>3</v>
      </c>
      <c r="I101" s="48">
        <v>3</v>
      </c>
      <c r="J101" s="48">
        <v>1</v>
      </c>
      <c r="K101" s="48">
        <v>12.65</v>
      </c>
      <c r="L101" s="48">
        <v>15.86</v>
      </c>
      <c r="M101" s="48">
        <v>10.63</v>
      </c>
      <c r="N101" s="43" t="s">
        <v>654</v>
      </c>
      <c r="O101" s="48">
        <v>-6.57</v>
      </c>
      <c r="P101" s="48">
        <v>-7.52</v>
      </c>
      <c r="Q101" s="48">
        <v>-5.0599999999999996</v>
      </c>
      <c r="R101" s="48">
        <v>0</v>
      </c>
      <c r="S101" s="48">
        <v>0</v>
      </c>
      <c r="T101" s="48">
        <v>15.59</v>
      </c>
      <c r="U101" s="48">
        <v>16.14</v>
      </c>
      <c r="V101" s="48">
        <v>-3.64</v>
      </c>
      <c r="W101" s="48">
        <v>-22.86</v>
      </c>
      <c r="X101" s="48">
        <v>0.91</v>
      </c>
      <c r="Y101" s="48">
        <v>1.1399999999999999</v>
      </c>
      <c r="Z101" s="50">
        <v>0.79</v>
      </c>
      <c r="AA101" s="114" t="s">
        <v>676</v>
      </c>
      <c r="AB101" s="115"/>
      <c r="AC101" s="116"/>
      <c r="AD101" s="49"/>
      <c r="AG101" s="48">
        <v>0.85</v>
      </c>
      <c r="AH101" s="48">
        <v>0.91</v>
      </c>
      <c r="AI101" s="50">
        <v>0.99</v>
      </c>
    </row>
    <row r="102" spans="2:35" ht="31" thickBot="1">
      <c r="B102" s="47" t="s">
        <v>677</v>
      </c>
      <c r="C102" s="48">
        <v>161.22999999999999</v>
      </c>
      <c r="D102" s="48">
        <v>-26.11</v>
      </c>
      <c r="E102" s="48">
        <v>22.91</v>
      </c>
      <c r="F102" s="48">
        <v>20.85</v>
      </c>
      <c r="G102" s="48">
        <v>25.16</v>
      </c>
      <c r="H102" s="48">
        <v>2</v>
      </c>
      <c r="I102" s="48">
        <v>3</v>
      </c>
      <c r="J102" s="48">
        <v>2</v>
      </c>
      <c r="K102" s="48">
        <v>19.73</v>
      </c>
      <c r="L102" s="48">
        <v>17.79</v>
      </c>
      <c r="M102" s="48">
        <v>22.19</v>
      </c>
      <c r="N102" s="43" t="s">
        <v>658</v>
      </c>
      <c r="O102" s="48">
        <v>-3.18</v>
      </c>
      <c r="P102" s="48">
        <v>-3.06</v>
      </c>
      <c r="Q102" s="48">
        <v>-2.97</v>
      </c>
      <c r="R102" s="48">
        <v>0</v>
      </c>
      <c r="S102" s="48">
        <v>0</v>
      </c>
      <c r="T102" s="48">
        <v>17.3</v>
      </c>
      <c r="U102" s="48">
        <v>18.72</v>
      </c>
      <c r="V102" s="48">
        <v>-5.61</v>
      </c>
      <c r="W102" s="48">
        <v>-28.52</v>
      </c>
      <c r="X102" s="48">
        <v>1.26</v>
      </c>
      <c r="Y102" s="48">
        <v>1.1499999999999999</v>
      </c>
      <c r="Z102" s="48">
        <v>1.49</v>
      </c>
      <c r="AA102" s="131" t="s">
        <v>678</v>
      </c>
      <c r="AB102" s="132"/>
      <c r="AC102" s="133"/>
      <c r="AD102" s="49"/>
      <c r="AG102" s="48">
        <v>0.85</v>
      </c>
      <c r="AH102" s="48">
        <v>0.91</v>
      </c>
      <c r="AI102" s="48">
        <v>0.99</v>
      </c>
    </row>
    <row r="103" spans="2:35" ht="31" thickBot="1">
      <c r="B103" s="47" t="s">
        <v>679</v>
      </c>
      <c r="C103" s="48">
        <v>164.45</v>
      </c>
      <c r="D103" s="48">
        <v>-31.58</v>
      </c>
      <c r="E103" s="48">
        <v>20.59</v>
      </c>
      <c r="F103" s="48">
        <v>18.399999999999999</v>
      </c>
      <c r="G103" s="48">
        <v>23.04</v>
      </c>
      <c r="H103" s="48">
        <v>2</v>
      </c>
      <c r="I103" s="48">
        <v>3</v>
      </c>
      <c r="J103" s="48">
        <v>2</v>
      </c>
      <c r="K103" s="48">
        <v>17.54</v>
      </c>
      <c r="L103" s="48">
        <v>15.68</v>
      </c>
      <c r="M103" s="48">
        <v>19.78</v>
      </c>
      <c r="N103" s="43" t="s">
        <v>658</v>
      </c>
      <c r="O103" s="48">
        <v>-3.05</v>
      </c>
      <c r="P103" s="48">
        <v>-2.72</v>
      </c>
      <c r="Q103" s="48">
        <v>-3.26</v>
      </c>
      <c r="R103" s="48">
        <v>0</v>
      </c>
      <c r="S103" s="48">
        <v>0</v>
      </c>
      <c r="T103" s="48">
        <v>14.73</v>
      </c>
      <c r="U103" s="48">
        <v>16.600000000000001</v>
      </c>
      <c r="V103" s="48">
        <v>-5.86</v>
      </c>
      <c r="W103" s="48">
        <v>-26.44</v>
      </c>
      <c r="X103" s="48">
        <v>1.26</v>
      </c>
      <c r="Y103" s="48">
        <v>1.1499999999999999</v>
      </c>
      <c r="Z103" s="48">
        <v>1.49</v>
      </c>
      <c r="AA103" s="109" t="s">
        <v>678</v>
      </c>
      <c r="AB103" s="111"/>
      <c r="AC103" s="110"/>
      <c r="AD103" s="49"/>
      <c r="AG103" s="48">
        <v>0.85</v>
      </c>
      <c r="AH103" s="48">
        <v>0.91</v>
      </c>
      <c r="AI103" s="48">
        <v>0.99</v>
      </c>
    </row>
    <row r="104" spans="2:35" ht="31" thickBot="1">
      <c r="B104" s="47" t="s">
        <v>680</v>
      </c>
      <c r="C104" s="48">
        <v>165.44</v>
      </c>
      <c r="D104" s="48">
        <v>-36.47</v>
      </c>
      <c r="E104" s="48">
        <v>17.690000000000001</v>
      </c>
      <c r="F104" s="48">
        <v>15.43</v>
      </c>
      <c r="G104" s="48">
        <v>20.23</v>
      </c>
      <c r="H104" s="48">
        <v>2</v>
      </c>
      <c r="I104" s="48">
        <v>3</v>
      </c>
      <c r="J104" s="48">
        <v>1</v>
      </c>
      <c r="K104" s="48">
        <v>13.5</v>
      </c>
      <c r="L104" s="48">
        <v>11.77</v>
      </c>
      <c r="M104" s="48">
        <v>15.85</v>
      </c>
      <c r="N104" s="43" t="s">
        <v>658</v>
      </c>
      <c r="O104" s="48">
        <v>-4.1900000000000004</v>
      </c>
      <c r="P104" s="48">
        <v>-3.66</v>
      </c>
      <c r="Q104" s="48">
        <v>-4.38</v>
      </c>
      <c r="R104" s="48">
        <v>0</v>
      </c>
      <c r="S104" s="48">
        <v>0</v>
      </c>
      <c r="T104" s="48">
        <v>11.6</v>
      </c>
      <c r="U104" s="48">
        <v>11.86</v>
      </c>
      <c r="V104" s="48">
        <v>-6.08</v>
      </c>
      <c r="W104" s="48">
        <v>-23.77</v>
      </c>
      <c r="X104" s="48">
        <v>1.26</v>
      </c>
      <c r="Y104" s="48">
        <v>1.1499999999999999</v>
      </c>
      <c r="Z104" s="48">
        <v>1.49</v>
      </c>
      <c r="AA104" s="109" t="s">
        <v>678</v>
      </c>
      <c r="AB104" s="111"/>
      <c r="AC104" s="110"/>
      <c r="AD104" s="49"/>
      <c r="AG104" s="48">
        <v>0.85</v>
      </c>
      <c r="AH104" s="48">
        <v>0.91</v>
      </c>
      <c r="AI104" s="48">
        <v>0.99</v>
      </c>
    </row>
    <row r="105" spans="2:35" ht="31" thickBot="1">
      <c r="B105" s="47" t="s">
        <v>681</v>
      </c>
      <c r="C105" s="48">
        <v>167.67</v>
      </c>
      <c r="D105" s="48">
        <v>-40.51</v>
      </c>
      <c r="E105" s="48">
        <v>15.56</v>
      </c>
      <c r="F105" s="48">
        <v>13.41</v>
      </c>
      <c r="G105" s="48">
        <v>18.21</v>
      </c>
      <c r="H105" s="48">
        <v>2</v>
      </c>
      <c r="I105" s="48">
        <v>3</v>
      </c>
      <c r="J105" s="48">
        <v>1</v>
      </c>
      <c r="K105" s="48">
        <v>11.21</v>
      </c>
      <c r="L105" s="48">
        <v>9.4700000000000006</v>
      </c>
      <c r="M105" s="48">
        <v>13.3</v>
      </c>
      <c r="N105" s="43" t="s">
        <v>658</v>
      </c>
      <c r="O105" s="48">
        <v>-4.3499999999999996</v>
      </c>
      <c r="P105" s="48">
        <v>-3.94</v>
      </c>
      <c r="Q105" s="48">
        <v>-4.91</v>
      </c>
      <c r="R105" s="48">
        <v>0</v>
      </c>
      <c r="S105" s="48">
        <v>0</v>
      </c>
      <c r="T105" s="48">
        <v>9.33</v>
      </c>
      <c r="U105" s="48">
        <v>9.64</v>
      </c>
      <c r="V105" s="48">
        <v>-6.24</v>
      </c>
      <c r="W105" s="48">
        <v>-21.8</v>
      </c>
      <c r="X105" s="48">
        <v>1.26</v>
      </c>
      <c r="Y105" s="48">
        <v>1.1499999999999999</v>
      </c>
      <c r="Z105" s="48">
        <v>1.49</v>
      </c>
      <c r="AA105" s="109" t="s">
        <v>678</v>
      </c>
      <c r="AB105" s="111"/>
      <c r="AC105" s="110"/>
      <c r="AD105" s="49"/>
      <c r="AG105" s="48">
        <v>0.85</v>
      </c>
      <c r="AH105" s="48">
        <v>0.91</v>
      </c>
      <c r="AI105" s="48">
        <v>0.99</v>
      </c>
    </row>
    <row r="106" spans="2:35" ht="31" thickBot="1">
      <c r="B106" s="47" t="s">
        <v>682</v>
      </c>
      <c r="C106" s="48">
        <v>174.95</v>
      </c>
      <c r="D106" s="48">
        <v>-45.52</v>
      </c>
      <c r="E106" s="48">
        <v>11</v>
      </c>
      <c r="F106" s="48">
        <v>9.0500000000000007</v>
      </c>
      <c r="G106" s="48">
        <v>13.5</v>
      </c>
      <c r="H106" s="48">
        <v>1</v>
      </c>
      <c r="I106" s="48">
        <v>2</v>
      </c>
      <c r="J106" s="48">
        <v>1</v>
      </c>
      <c r="K106" s="48">
        <v>2.82</v>
      </c>
      <c r="L106" s="48">
        <v>1.77</v>
      </c>
      <c r="M106" s="48">
        <v>3.75</v>
      </c>
      <c r="N106" s="43" t="s">
        <v>658</v>
      </c>
      <c r="O106" s="48">
        <v>-8.18</v>
      </c>
      <c r="P106" s="48">
        <v>-7.28</v>
      </c>
      <c r="Q106" s="48">
        <v>-9.75</v>
      </c>
      <c r="R106" s="48">
        <v>0</v>
      </c>
      <c r="S106" s="48">
        <v>0</v>
      </c>
      <c r="T106" s="48">
        <v>1.65</v>
      </c>
      <c r="U106" s="48">
        <v>1.85</v>
      </c>
      <c r="V106" s="48">
        <v>-9.35</v>
      </c>
      <c r="W106" s="48">
        <v>-20.350000000000001</v>
      </c>
      <c r="X106" s="48">
        <v>1.26</v>
      </c>
      <c r="Y106" s="48">
        <v>1.1499999999999999</v>
      </c>
      <c r="Z106" s="48">
        <v>1.49</v>
      </c>
      <c r="AA106" s="109" t="s">
        <v>683</v>
      </c>
      <c r="AB106" s="111"/>
      <c r="AC106" s="111"/>
      <c r="AD106" s="110"/>
      <c r="AG106" s="48">
        <v>0.85</v>
      </c>
      <c r="AH106" s="48">
        <v>0.91</v>
      </c>
      <c r="AI106" s="48">
        <v>0.99</v>
      </c>
    </row>
    <row r="107" spans="2:35" ht="17" thickBot="1">
      <c r="B107" s="47" t="s">
        <v>684</v>
      </c>
      <c r="C107" s="48">
        <v>51.73</v>
      </c>
      <c r="D107" s="48">
        <v>8.98</v>
      </c>
      <c r="E107" s="48">
        <v>26.22</v>
      </c>
      <c r="F107" s="48">
        <v>23.82</v>
      </c>
      <c r="G107" s="48">
        <v>26.36</v>
      </c>
      <c r="H107" s="48">
        <v>2</v>
      </c>
      <c r="I107" s="48">
        <v>3</v>
      </c>
      <c r="J107" s="48">
        <v>2</v>
      </c>
      <c r="K107" s="48">
        <v>25.66</v>
      </c>
      <c r="L107" s="48">
        <v>23.96</v>
      </c>
      <c r="M107" s="48">
        <v>26.04</v>
      </c>
      <c r="N107" s="43" t="s">
        <v>654</v>
      </c>
      <c r="O107" s="48">
        <v>-0.56000000000000005</v>
      </c>
      <c r="P107" s="48">
        <v>0.14000000000000001</v>
      </c>
      <c r="Q107" s="48">
        <v>-0.31</v>
      </c>
      <c r="R107" s="48">
        <v>0</v>
      </c>
      <c r="S107" s="48">
        <v>0</v>
      </c>
      <c r="T107" s="48">
        <v>23.72</v>
      </c>
      <c r="U107" s="48">
        <v>24.27</v>
      </c>
      <c r="V107" s="48">
        <v>-2.5</v>
      </c>
      <c r="W107" s="48">
        <v>-28.71</v>
      </c>
      <c r="X107" s="48">
        <v>0.85</v>
      </c>
      <c r="Y107" s="48">
        <v>0.91</v>
      </c>
      <c r="Z107" s="48">
        <v>0.99</v>
      </c>
      <c r="AA107" s="106" t="s">
        <v>685</v>
      </c>
      <c r="AB107" s="107"/>
      <c r="AC107" s="108"/>
      <c r="AD107" s="49"/>
      <c r="AG107" s="48">
        <v>0.85</v>
      </c>
      <c r="AH107" s="48">
        <v>0.91</v>
      </c>
      <c r="AI107" s="48">
        <v>0.99</v>
      </c>
    </row>
    <row r="108" spans="2:35" ht="17" thickBot="1">
      <c r="B108" s="47" t="s">
        <v>686</v>
      </c>
      <c r="C108" s="48">
        <v>-19.440000000000001</v>
      </c>
      <c r="D108" s="48">
        <v>58.63</v>
      </c>
      <c r="E108" s="48">
        <v>10.17</v>
      </c>
      <c r="F108" s="48">
        <v>12.2</v>
      </c>
      <c r="G108" s="48">
        <v>8.7200000000000006</v>
      </c>
      <c r="H108" s="48">
        <v>2</v>
      </c>
      <c r="I108" s="48">
        <v>1</v>
      </c>
      <c r="J108" s="48">
        <v>1</v>
      </c>
      <c r="K108" s="48">
        <v>3.35</v>
      </c>
      <c r="L108" s="48">
        <v>5.85</v>
      </c>
      <c r="M108" s="48">
        <v>1.82</v>
      </c>
      <c r="N108" s="43" t="s">
        <v>654</v>
      </c>
      <c r="O108" s="48">
        <v>-6.82</v>
      </c>
      <c r="P108" s="48">
        <v>-6.34</v>
      </c>
      <c r="Q108" s="48">
        <v>-6.9</v>
      </c>
      <c r="R108" s="48">
        <v>0</v>
      </c>
      <c r="S108" s="48">
        <v>0</v>
      </c>
      <c r="T108" s="48">
        <v>5.71</v>
      </c>
      <c r="U108" s="48">
        <v>6.07</v>
      </c>
      <c r="V108" s="48">
        <v>-4.46</v>
      </c>
      <c r="W108" s="48">
        <v>-14.63</v>
      </c>
      <c r="X108" s="48">
        <v>0.97</v>
      </c>
      <c r="Y108" s="48">
        <v>1.1399999999999999</v>
      </c>
      <c r="Z108" s="48">
        <v>0.98</v>
      </c>
      <c r="AA108" s="106" t="s">
        <v>687</v>
      </c>
      <c r="AB108" s="107"/>
      <c r="AC108" s="108"/>
      <c r="AD108" s="49"/>
      <c r="AG108" s="48">
        <v>0.85</v>
      </c>
      <c r="AH108" s="48">
        <v>0.91</v>
      </c>
      <c r="AI108" s="48">
        <v>0.99</v>
      </c>
    </row>
    <row r="109" spans="2:35" ht="17" thickBot="1">
      <c r="B109" s="47" t="s">
        <v>688</v>
      </c>
      <c r="C109" s="48">
        <v>-23.24</v>
      </c>
      <c r="D109" s="48">
        <v>59.47</v>
      </c>
      <c r="E109" s="48">
        <v>9.57</v>
      </c>
      <c r="F109" s="48">
        <v>11.57</v>
      </c>
      <c r="G109" s="48">
        <v>8.11</v>
      </c>
      <c r="H109" s="48">
        <v>2</v>
      </c>
      <c r="I109" s="48">
        <v>2</v>
      </c>
      <c r="J109" s="48">
        <v>1</v>
      </c>
      <c r="K109" s="48">
        <v>3.9</v>
      </c>
      <c r="L109" s="48">
        <v>6.38</v>
      </c>
      <c r="M109" s="48">
        <v>2.42</v>
      </c>
      <c r="N109" s="43" t="s">
        <v>654</v>
      </c>
      <c r="O109" s="48">
        <v>-5.66</v>
      </c>
      <c r="P109" s="48">
        <v>-5.19</v>
      </c>
      <c r="Q109" s="48">
        <v>-5.69</v>
      </c>
      <c r="R109" s="48">
        <v>0</v>
      </c>
      <c r="S109" s="48">
        <v>0</v>
      </c>
      <c r="T109" s="48">
        <v>6.14</v>
      </c>
      <c r="U109" s="48">
        <v>6.85</v>
      </c>
      <c r="V109" s="48">
        <v>-3.43</v>
      </c>
      <c r="W109" s="48">
        <v>-12.99</v>
      </c>
      <c r="X109" s="48">
        <v>0.97</v>
      </c>
      <c r="Y109" s="48">
        <v>1.1399999999999999</v>
      </c>
      <c r="Z109" s="48">
        <v>0.98</v>
      </c>
      <c r="AA109" s="106" t="s">
        <v>687</v>
      </c>
      <c r="AB109" s="107"/>
      <c r="AC109" s="108"/>
      <c r="AD109" s="49"/>
      <c r="AG109" s="48">
        <v>0.85</v>
      </c>
      <c r="AH109" s="48">
        <v>0.91</v>
      </c>
      <c r="AI109" s="48">
        <v>0.99</v>
      </c>
    </row>
    <row r="110" spans="2:35" ht="17" thickBot="1">
      <c r="B110" s="47" t="s">
        <v>689</v>
      </c>
      <c r="C110" s="48">
        <v>-16.5</v>
      </c>
      <c r="D110" s="48">
        <v>58</v>
      </c>
      <c r="E110" s="48">
        <v>10.5</v>
      </c>
      <c r="F110" s="48">
        <v>12.6</v>
      </c>
      <c r="G110" s="48">
        <v>9.02</v>
      </c>
      <c r="H110" s="48">
        <v>2</v>
      </c>
      <c r="I110" s="48">
        <v>1</v>
      </c>
      <c r="J110" s="48">
        <v>1</v>
      </c>
      <c r="K110" s="48">
        <v>4.28</v>
      </c>
      <c r="L110" s="48">
        <v>6.83</v>
      </c>
      <c r="M110" s="48">
        <v>2.75</v>
      </c>
      <c r="N110" s="43" t="s">
        <v>654</v>
      </c>
      <c r="O110" s="48">
        <v>-6.22</v>
      </c>
      <c r="P110" s="48">
        <v>-5.76</v>
      </c>
      <c r="Q110" s="48">
        <v>-6.28</v>
      </c>
      <c r="R110" s="48">
        <v>0</v>
      </c>
      <c r="S110" s="48">
        <v>0</v>
      </c>
      <c r="T110" s="48">
        <v>6.73</v>
      </c>
      <c r="U110" s="48">
        <v>6.89</v>
      </c>
      <c r="V110" s="48">
        <v>-3.77</v>
      </c>
      <c r="W110" s="48">
        <v>-14.26</v>
      </c>
      <c r="X110" s="48">
        <v>0.97</v>
      </c>
      <c r="Y110" s="48">
        <v>1.1399999999999999</v>
      </c>
      <c r="Z110" s="48">
        <v>0.98</v>
      </c>
      <c r="AA110" s="106" t="s">
        <v>687</v>
      </c>
      <c r="AB110" s="107"/>
      <c r="AC110" s="108"/>
      <c r="AD110" s="49"/>
      <c r="AG110" s="48">
        <v>0.85</v>
      </c>
      <c r="AH110" s="48">
        <v>0.91</v>
      </c>
      <c r="AI110" s="48">
        <v>0.99</v>
      </c>
    </row>
    <row r="111" spans="2:35" ht="31" thickBot="1">
      <c r="B111" s="47" t="s">
        <v>690</v>
      </c>
      <c r="C111" s="48">
        <v>-20.16</v>
      </c>
      <c r="D111" s="48">
        <v>19</v>
      </c>
      <c r="E111" s="48">
        <v>22.25</v>
      </c>
      <c r="F111" s="48">
        <v>24.54</v>
      </c>
      <c r="G111" s="48">
        <v>19.989999999999998</v>
      </c>
      <c r="H111" s="48">
        <v>2</v>
      </c>
      <c r="I111" s="48">
        <v>1</v>
      </c>
      <c r="J111" s="48">
        <v>3</v>
      </c>
      <c r="K111" s="48">
        <v>17.059999999999999</v>
      </c>
      <c r="L111" s="48">
        <v>19.48</v>
      </c>
      <c r="M111" s="48">
        <v>15.11</v>
      </c>
      <c r="N111" s="43" t="s">
        <v>654</v>
      </c>
      <c r="O111" s="48">
        <v>-5.19</v>
      </c>
      <c r="P111" s="48">
        <v>-5.0599999999999996</v>
      </c>
      <c r="Q111" s="48">
        <v>-4.8899999999999997</v>
      </c>
      <c r="R111" s="48">
        <v>0</v>
      </c>
      <c r="S111" s="48">
        <v>0</v>
      </c>
      <c r="T111" s="48">
        <v>17.36</v>
      </c>
      <c r="U111" s="48">
        <v>21.32</v>
      </c>
      <c r="V111" s="48">
        <v>-4.8899999999999997</v>
      </c>
      <c r="W111" s="48">
        <v>-27.14</v>
      </c>
      <c r="X111" s="48">
        <v>0.97</v>
      </c>
      <c r="Y111" s="48">
        <v>1.1399999999999999</v>
      </c>
      <c r="Z111" s="48">
        <v>0.98</v>
      </c>
      <c r="AA111" s="106" t="s">
        <v>687</v>
      </c>
      <c r="AB111" s="107"/>
      <c r="AC111" s="108"/>
      <c r="AD111" s="49"/>
      <c r="AG111" s="48">
        <v>0.85</v>
      </c>
      <c r="AH111" s="48">
        <v>0.91</v>
      </c>
      <c r="AI111" s="48">
        <v>0.99</v>
      </c>
    </row>
    <row r="112" spans="2:35" ht="17" thickBot="1">
      <c r="B112" s="47" t="s">
        <v>691</v>
      </c>
      <c r="C112" s="48">
        <v>-21.86</v>
      </c>
      <c r="D112" s="48">
        <v>50.69</v>
      </c>
      <c r="E112" s="48">
        <v>12.79</v>
      </c>
      <c r="F112" s="48">
        <v>15.38</v>
      </c>
      <c r="G112" s="48">
        <v>10.93</v>
      </c>
      <c r="H112" s="48">
        <v>1</v>
      </c>
      <c r="I112" s="48">
        <v>1</v>
      </c>
      <c r="J112" s="48">
        <v>1</v>
      </c>
      <c r="K112" s="48">
        <v>1.74</v>
      </c>
      <c r="L112" s="48">
        <v>4.04</v>
      </c>
      <c r="M112" s="48">
        <v>0.52</v>
      </c>
      <c r="N112" s="43" t="s">
        <v>654</v>
      </c>
      <c r="O112" s="48">
        <v>-11.05</v>
      </c>
      <c r="P112" s="48">
        <v>-11.35</v>
      </c>
      <c r="Q112" s="48">
        <v>-10.41</v>
      </c>
      <c r="R112" s="48">
        <v>0</v>
      </c>
      <c r="S112" s="48">
        <v>1</v>
      </c>
      <c r="T112" s="48">
        <v>4.01</v>
      </c>
      <c r="U112" s="48">
        <v>4.0599999999999996</v>
      </c>
      <c r="V112" s="48">
        <v>-8.7799999999999994</v>
      </c>
      <c r="W112" s="48">
        <v>-21.56</v>
      </c>
      <c r="X112" s="48">
        <v>0.97</v>
      </c>
      <c r="Y112" s="48">
        <v>1.1399999999999999</v>
      </c>
      <c r="Z112" s="48">
        <v>0.98</v>
      </c>
      <c r="AA112" s="106" t="s">
        <v>687</v>
      </c>
      <c r="AB112" s="107"/>
      <c r="AC112" s="108"/>
      <c r="AD112" s="49"/>
      <c r="AG112" s="48">
        <v>0.85</v>
      </c>
      <c r="AH112" s="48">
        <v>0.91</v>
      </c>
      <c r="AI112" s="48">
        <v>0.99</v>
      </c>
    </row>
    <row r="113" spans="2:35" ht="17" thickBot="1">
      <c r="B113" s="47" t="s">
        <v>692</v>
      </c>
      <c r="C113" s="48">
        <v>-22.06</v>
      </c>
      <c r="D113" s="48">
        <v>52.5</v>
      </c>
      <c r="E113" s="48">
        <v>12.01</v>
      </c>
      <c r="F113" s="48">
        <v>14.5</v>
      </c>
      <c r="G113" s="48">
        <v>10.199999999999999</v>
      </c>
      <c r="H113" s="48">
        <v>2</v>
      </c>
      <c r="I113" s="48">
        <v>1</v>
      </c>
      <c r="J113" s="48">
        <v>1</v>
      </c>
      <c r="K113" s="48">
        <v>1.32</v>
      </c>
      <c r="L113" s="48">
        <v>3.7</v>
      </c>
      <c r="M113" s="48">
        <v>0</v>
      </c>
      <c r="N113" s="43" t="s">
        <v>654</v>
      </c>
      <c r="O113" s="48">
        <v>-10.69</v>
      </c>
      <c r="P113" s="48">
        <v>-10.81</v>
      </c>
      <c r="Q113" s="48">
        <v>-10.199999999999999</v>
      </c>
      <c r="R113" s="48">
        <v>0</v>
      </c>
      <c r="S113" s="48">
        <v>1</v>
      </c>
      <c r="T113" s="48">
        <v>3.62</v>
      </c>
      <c r="U113" s="48">
        <v>3.82</v>
      </c>
      <c r="V113" s="48">
        <v>-8.39</v>
      </c>
      <c r="W113" s="48">
        <v>-20.399999999999999</v>
      </c>
      <c r="X113" s="48">
        <v>0.97</v>
      </c>
      <c r="Y113" s="48">
        <v>1.1399999999999999</v>
      </c>
      <c r="Z113" s="48">
        <v>0.98</v>
      </c>
      <c r="AA113" s="106" t="s">
        <v>687</v>
      </c>
      <c r="AB113" s="107"/>
      <c r="AC113" s="108"/>
      <c r="AD113" s="49"/>
      <c r="AG113" s="48">
        <v>0.85</v>
      </c>
      <c r="AH113" s="48">
        <v>0.91</v>
      </c>
      <c r="AI113" s="48">
        <v>0.99</v>
      </c>
    </row>
    <row r="114" spans="2:35" ht="17" thickBot="1">
      <c r="B114" s="47" t="s">
        <v>693</v>
      </c>
      <c r="C114" s="48">
        <v>14.23</v>
      </c>
      <c r="D114" s="48">
        <v>38.229999999999997</v>
      </c>
      <c r="E114" s="48">
        <v>19</v>
      </c>
      <c r="F114" s="48">
        <v>24.45</v>
      </c>
      <c r="G114" s="48">
        <v>14.44</v>
      </c>
      <c r="H114" s="48">
        <v>3</v>
      </c>
      <c r="I114" s="48">
        <v>1</v>
      </c>
      <c r="J114" s="48">
        <v>1</v>
      </c>
      <c r="K114" s="48">
        <v>12.18</v>
      </c>
      <c r="L114" s="48">
        <v>14.24</v>
      </c>
      <c r="M114" s="48">
        <v>10.78</v>
      </c>
      <c r="N114" s="43" t="s">
        <v>654</v>
      </c>
      <c r="O114" s="48">
        <v>-6.82</v>
      </c>
      <c r="P114" s="48">
        <v>-10.210000000000001</v>
      </c>
      <c r="Q114" s="48">
        <v>-3.67</v>
      </c>
      <c r="R114" s="48">
        <v>0</v>
      </c>
      <c r="S114" s="48">
        <v>0</v>
      </c>
      <c r="T114" s="48">
        <v>14.15</v>
      </c>
      <c r="U114" s="48">
        <v>14.33</v>
      </c>
      <c r="V114" s="48">
        <v>-4.8499999999999996</v>
      </c>
      <c r="W114" s="48">
        <v>-23.86</v>
      </c>
      <c r="X114" s="48">
        <v>0.91</v>
      </c>
      <c r="Y114" s="48">
        <v>1.1399999999999999</v>
      </c>
      <c r="Z114" s="48">
        <v>0.79</v>
      </c>
      <c r="AA114" s="106" t="s">
        <v>694</v>
      </c>
      <c r="AB114" s="107"/>
      <c r="AC114" s="108"/>
      <c r="AD114" s="49"/>
      <c r="AG114" s="48">
        <v>0.85</v>
      </c>
      <c r="AH114" s="48">
        <v>0.91</v>
      </c>
      <c r="AI114" s="48">
        <v>0.99</v>
      </c>
    </row>
    <row r="115" spans="2:35" ht="17" thickBot="1">
      <c r="B115" s="47" t="s">
        <v>695</v>
      </c>
      <c r="C115" s="48">
        <v>14.02</v>
      </c>
      <c r="D115" s="48">
        <v>38.159999999999997</v>
      </c>
      <c r="E115" s="48">
        <v>19</v>
      </c>
      <c r="F115" s="48">
        <v>24.45</v>
      </c>
      <c r="G115" s="48">
        <v>14.44</v>
      </c>
      <c r="H115" s="48">
        <v>2</v>
      </c>
      <c r="I115" s="48">
        <v>1</v>
      </c>
      <c r="J115" s="48">
        <v>1</v>
      </c>
      <c r="K115" s="48">
        <v>12.98</v>
      </c>
      <c r="L115" s="48">
        <v>15.13</v>
      </c>
      <c r="M115" s="48">
        <v>11.34</v>
      </c>
      <c r="N115" s="43" t="s">
        <v>654</v>
      </c>
      <c r="O115" s="48">
        <v>-6.02</v>
      </c>
      <c r="P115" s="48">
        <v>-9.31</v>
      </c>
      <c r="Q115" s="48">
        <v>-3.11</v>
      </c>
      <c r="R115" s="48">
        <v>0</v>
      </c>
      <c r="S115" s="48">
        <v>0</v>
      </c>
      <c r="T115" s="48">
        <v>14.66</v>
      </c>
      <c r="U115" s="48">
        <v>15.61</v>
      </c>
      <c r="V115" s="48">
        <v>-4.3499999999999996</v>
      </c>
      <c r="W115" s="48">
        <v>-23.35</v>
      </c>
      <c r="X115" s="48">
        <v>0.91</v>
      </c>
      <c r="Y115" s="48">
        <v>1.1399999999999999</v>
      </c>
      <c r="Z115" s="48">
        <v>0.79</v>
      </c>
      <c r="AA115" s="106" t="s">
        <v>694</v>
      </c>
      <c r="AB115" s="107"/>
      <c r="AC115" s="108"/>
      <c r="AD115" s="49"/>
      <c r="AG115" s="48">
        <v>0.85</v>
      </c>
      <c r="AH115" s="48">
        <v>0.91</v>
      </c>
      <c r="AI115" s="48">
        <v>0.99</v>
      </c>
    </row>
    <row r="116" spans="2:35" ht="17" thickBot="1">
      <c r="B116" s="47" t="s">
        <v>696</v>
      </c>
      <c r="C116" s="48">
        <v>13.27</v>
      </c>
      <c r="D116" s="48">
        <v>38.22</v>
      </c>
      <c r="E116" s="48">
        <v>18.79</v>
      </c>
      <c r="F116" s="48">
        <v>24.07</v>
      </c>
      <c r="G116" s="48">
        <v>14.36</v>
      </c>
      <c r="H116" s="48">
        <v>3</v>
      </c>
      <c r="I116" s="48">
        <v>2</v>
      </c>
      <c r="J116" s="48">
        <v>1</v>
      </c>
      <c r="K116" s="48">
        <v>9.7200000000000006</v>
      </c>
      <c r="L116" s="48">
        <v>11.2</v>
      </c>
      <c r="M116" s="48">
        <v>8.8000000000000007</v>
      </c>
      <c r="N116" s="43" t="s">
        <v>654</v>
      </c>
      <c r="O116" s="48">
        <v>-9.06</v>
      </c>
      <c r="P116" s="48">
        <v>-12.87</v>
      </c>
      <c r="Q116" s="48">
        <v>-5.56</v>
      </c>
      <c r="R116" s="48">
        <v>0</v>
      </c>
      <c r="S116" s="48">
        <v>0</v>
      </c>
      <c r="T116" s="48">
        <v>10.98</v>
      </c>
      <c r="U116" s="48">
        <v>11.42</v>
      </c>
      <c r="V116" s="48">
        <v>-7.81</v>
      </c>
      <c r="W116" s="48">
        <v>-26.59</v>
      </c>
      <c r="X116" s="48">
        <v>0.91</v>
      </c>
      <c r="Y116" s="48">
        <v>1.1399999999999999</v>
      </c>
      <c r="Z116" s="48">
        <v>0.79</v>
      </c>
      <c r="AA116" s="106" t="s">
        <v>697</v>
      </c>
      <c r="AB116" s="107"/>
      <c r="AC116" s="108"/>
      <c r="AD116" s="49"/>
      <c r="AG116" s="48">
        <v>0.85</v>
      </c>
      <c r="AH116" s="48">
        <v>0.91</v>
      </c>
      <c r="AI116" s="48">
        <v>0.99</v>
      </c>
    </row>
    <row r="117" spans="2:35" ht="17" thickBot="1">
      <c r="B117" s="47" t="s">
        <v>698</v>
      </c>
      <c r="C117" s="48">
        <v>13.35</v>
      </c>
      <c r="D117" s="48">
        <v>38.25</v>
      </c>
      <c r="E117" s="48">
        <v>18.79</v>
      </c>
      <c r="F117" s="48">
        <v>24.07</v>
      </c>
      <c r="G117" s="48">
        <v>14.36</v>
      </c>
      <c r="H117" s="48">
        <v>3</v>
      </c>
      <c r="I117" s="48">
        <v>1</v>
      </c>
      <c r="J117" s="48">
        <v>1</v>
      </c>
      <c r="K117" s="48">
        <v>12.08</v>
      </c>
      <c r="L117" s="48">
        <v>12.89</v>
      </c>
      <c r="M117" s="48">
        <v>10.63</v>
      </c>
      <c r="N117" s="43" t="s">
        <v>654</v>
      </c>
      <c r="O117" s="48">
        <v>-6.7</v>
      </c>
      <c r="P117" s="48">
        <v>-11.18</v>
      </c>
      <c r="Q117" s="48">
        <v>-3.73</v>
      </c>
      <c r="R117" s="48">
        <v>0</v>
      </c>
      <c r="S117" s="48">
        <v>0</v>
      </c>
      <c r="T117" s="48">
        <v>12.54</v>
      </c>
      <c r="U117" s="48">
        <v>13.24</v>
      </c>
      <c r="V117" s="48">
        <v>-6.24</v>
      </c>
      <c r="W117" s="48">
        <v>-25.03</v>
      </c>
      <c r="X117" s="48">
        <v>0.91</v>
      </c>
      <c r="Y117" s="48">
        <v>1.1399999999999999</v>
      </c>
      <c r="Z117" s="48">
        <v>0.79</v>
      </c>
      <c r="AA117" s="106" t="s">
        <v>694</v>
      </c>
      <c r="AB117" s="107"/>
      <c r="AC117" s="108"/>
      <c r="AD117" s="49"/>
      <c r="AG117" s="48">
        <v>0.85</v>
      </c>
      <c r="AH117" s="48">
        <v>0.91</v>
      </c>
      <c r="AI117" s="48">
        <v>0.99</v>
      </c>
    </row>
    <row r="118" spans="2:35" ht="17" thickBot="1">
      <c r="B118" s="47" t="s">
        <v>699</v>
      </c>
      <c r="C118" s="48">
        <v>-171.5</v>
      </c>
      <c r="D118" s="48">
        <v>-41.58</v>
      </c>
      <c r="E118" s="48">
        <v>14.54</v>
      </c>
      <c r="F118" s="48">
        <v>12.32</v>
      </c>
      <c r="G118" s="48">
        <v>17.18</v>
      </c>
      <c r="H118" s="48">
        <v>2</v>
      </c>
      <c r="I118" s="48">
        <v>3</v>
      </c>
      <c r="J118" s="48">
        <v>2</v>
      </c>
      <c r="K118" s="48">
        <v>13.65</v>
      </c>
      <c r="L118" s="48">
        <v>11.74</v>
      </c>
      <c r="M118" s="48">
        <v>15.97</v>
      </c>
      <c r="N118" s="43" t="s">
        <v>658</v>
      </c>
      <c r="O118" s="48">
        <v>-0.89</v>
      </c>
      <c r="P118" s="48">
        <v>-0.57999999999999996</v>
      </c>
      <c r="Q118" s="48">
        <v>-1.21</v>
      </c>
      <c r="R118" s="48">
        <v>0</v>
      </c>
      <c r="S118" s="48">
        <v>0</v>
      </c>
      <c r="T118" s="48">
        <v>10.87</v>
      </c>
      <c r="U118" s="48">
        <v>12.82</v>
      </c>
      <c r="V118" s="48">
        <v>-3.67</v>
      </c>
      <c r="W118" s="48">
        <v>-18.21</v>
      </c>
      <c r="X118" s="48">
        <v>1.26</v>
      </c>
      <c r="Y118" s="48">
        <v>1.1499999999999999</v>
      </c>
      <c r="Z118" s="48">
        <v>1.49</v>
      </c>
      <c r="AA118" s="106" t="s">
        <v>700</v>
      </c>
      <c r="AB118" s="107"/>
      <c r="AC118" s="108"/>
      <c r="AD118" s="49"/>
      <c r="AG118" s="48">
        <v>0.85</v>
      </c>
      <c r="AH118" s="48">
        <v>0.91</v>
      </c>
      <c r="AI118" s="48">
        <v>0.99</v>
      </c>
    </row>
    <row r="119" spans="2:35" ht="17" thickBot="1">
      <c r="B119" s="47" t="s">
        <v>701</v>
      </c>
      <c r="C119" s="48">
        <v>13.34</v>
      </c>
      <c r="D119" s="48">
        <v>39.409999999999997</v>
      </c>
      <c r="E119" s="48">
        <v>18.87</v>
      </c>
      <c r="F119" s="48">
        <v>24.35</v>
      </c>
      <c r="G119" s="48">
        <v>14.29</v>
      </c>
      <c r="H119" s="48">
        <v>3</v>
      </c>
      <c r="I119" s="48">
        <v>2</v>
      </c>
      <c r="J119" s="48">
        <v>1</v>
      </c>
      <c r="K119" s="48">
        <v>11.44</v>
      </c>
      <c r="L119" s="48">
        <v>13.66</v>
      </c>
      <c r="M119" s="48">
        <v>9.26</v>
      </c>
      <c r="N119" s="43" t="s">
        <v>654</v>
      </c>
      <c r="O119" s="48">
        <v>-7.43</v>
      </c>
      <c r="P119" s="48">
        <v>-10.69</v>
      </c>
      <c r="Q119" s="48">
        <v>-5.04</v>
      </c>
      <c r="R119" s="48">
        <v>0</v>
      </c>
      <c r="S119" s="48">
        <v>0</v>
      </c>
      <c r="T119" s="48">
        <v>12.11</v>
      </c>
      <c r="U119" s="48">
        <v>15.22</v>
      </c>
      <c r="V119" s="48">
        <v>-6.77</v>
      </c>
      <c r="W119" s="48">
        <v>-25.64</v>
      </c>
      <c r="X119" s="48">
        <v>0.91</v>
      </c>
      <c r="Y119" s="48">
        <v>1.1399999999999999</v>
      </c>
      <c r="Z119" s="48">
        <v>0.79</v>
      </c>
      <c r="AA119" s="106" t="s">
        <v>702</v>
      </c>
      <c r="AB119" s="107"/>
      <c r="AC119" s="108"/>
      <c r="AD119" s="49"/>
      <c r="AG119" s="48">
        <v>0.85</v>
      </c>
      <c r="AH119" s="48">
        <v>0.91</v>
      </c>
      <c r="AI119" s="48">
        <v>0.99</v>
      </c>
    </row>
    <row r="120" spans="2:35" ht="31" thickBot="1">
      <c r="B120" s="47" t="s">
        <v>703</v>
      </c>
      <c r="C120" s="48">
        <v>127.27</v>
      </c>
      <c r="D120" s="48">
        <v>28.15</v>
      </c>
      <c r="E120" s="48">
        <v>23.94</v>
      </c>
      <c r="F120" s="48">
        <v>28.11</v>
      </c>
      <c r="G120" s="48">
        <v>20.23</v>
      </c>
      <c r="H120" s="48">
        <v>1</v>
      </c>
      <c r="I120" s="48">
        <v>1</v>
      </c>
      <c r="J120" s="48">
        <v>2</v>
      </c>
      <c r="K120" s="48">
        <v>25.38</v>
      </c>
      <c r="L120" s="48">
        <v>27.73</v>
      </c>
      <c r="M120" s="48">
        <v>22.93</v>
      </c>
      <c r="N120" s="43" t="s">
        <v>654</v>
      </c>
      <c r="O120" s="48">
        <v>1.44</v>
      </c>
      <c r="P120" s="48">
        <v>-0.38</v>
      </c>
      <c r="Q120" s="48">
        <v>2.7</v>
      </c>
      <c r="R120" s="48">
        <v>0</v>
      </c>
      <c r="S120" s="48">
        <v>0</v>
      </c>
      <c r="T120" s="48">
        <v>26.43</v>
      </c>
      <c r="U120" s="48">
        <v>28.51</v>
      </c>
      <c r="V120" s="48">
        <v>2.4900000000000002</v>
      </c>
      <c r="W120" s="48">
        <v>-21.45</v>
      </c>
      <c r="X120" s="48">
        <v>1.26</v>
      </c>
      <c r="Y120" s="48">
        <v>1.1499999999999999</v>
      </c>
      <c r="Z120" s="48">
        <v>1.49</v>
      </c>
      <c r="AA120" s="106" t="s">
        <v>704</v>
      </c>
      <c r="AB120" s="107"/>
      <c r="AC120" s="108"/>
      <c r="AD120" s="49"/>
      <c r="AG120" s="48">
        <v>0.85</v>
      </c>
      <c r="AH120" s="48">
        <v>0.91</v>
      </c>
      <c r="AI120" s="48">
        <v>0.99</v>
      </c>
    </row>
    <row r="121" spans="2:35" ht="17" thickBot="1">
      <c r="B121" s="47" t="s">
        <v>705</v>
      </c>
      <c r="C121" s="48">
        <v>168.34</v>
      </c>
      <c r="D121" s="48">
        <v>-40.28</v>
      </c>
      <c r="E121" s="48">
        <v>15.72</v>
      </c>
      <c r="F121" s="48">
        <v>13.53</v>
      </c>
      <c r="G121" s="48">
        <v>18.38</v>
      </c>
      <c r="H121" s="48">
        <v>2</v>
      </c>
      <c r="I121" s="48">
        <v>3</v>
      </c>
      <c r="J121" s="48">
        <v>1</v>
      </c>
      <c r="K121" s="48">
        <v>11.32</v>
      </c>
      <c r="L121" s="48">
        <v>9.5299999999999994</v>
      </c>
      <c r="M121" s="48">
        <v>13.4</v>
      </c>
      <c r="N121" s="43" t="s">
        <v>658</v>
      </c>
      <c r="O121" s="48">
        <v>-4.3899999999999997</v>
      </c>
      <c r="P121" s="48">
        <v>-4</v>
      </c>
      <c r="Q121" s="48">
        <v>-4.99</v>
      </c>
      <c r="R121" s="48">
        <v>0</v>
      </c>
      <c r="S121" s="48">
        <v>0</v>
      </c>
      <c r="T121" s="48">
        <v>9.25</v>
      </c>
      <c r="U121" s="48">
        <v>10.050000000000001</v>
      </c>
      <c r="V121" s="48">
        <v>-6.47</v>
      </c>
      <c r="W121" s="48">
        <v>-22.18</v>
      </c>
      <c r="X121" s="48">
        <v>1.26</v>
      </c>
      <c r="Y121" s="48">
        <v>1.1499999999999999</v>
      </c>
      <c r="Z121" s="48">
        <v>1.49</v>
      </c>
      <c r="AA121" s="109" t="s">
        <v>706</v>
      </c>
      <c r="AB121" s="111"/>
      <c r="AC121" s="110"/>
      <c r="AD121" s="49"/>
      <c r="AG121" s="48">
        <v>0.85</v>
      </c>
      <c r="AH121" s="48">
        <v>0.91</v>
      </c>
      <c r="AI121" s="48">
        <v>0.99</v>
      </c>
    </row>
    <row r="122" spans="2:35" ht="31" thickBot="1">
      <c r="B122" s="47" t="s">
        <v>707</v>
      </c>
      <c r="C122" s="48">
        <v>147.22999999999999</v>
      </c>
      <c r="D122" s="48">
        <v>-45.07</v>
      </c>
      <c r="E122" s="48">
        <v>12.44</v>
      </c>
      <c r="F122" s="48">
        <v>11.09</v>
      </c>
      <c r="G122" s="48">
        <v>14.3</v>
      </c>
      <c r="H122" s="48">
        <v>2</v>
      </c>
      <c r="I122" s="48">
        <v>3</v>
      </c>
      <c r="J122" s="48">
        <v>1</v>
      </c>
      <c r="K122" s="48">
        <v>9.27</v>
      </c>
      <c r="L122" s="48">
        <v>8.1199999999999992</v>
      </c>
      <c r="M122" s="48">
        <v>10.220000000000001</v>
      </c>
      <c r="N122" s="43" t="s">
        <v>658</v>
      </c>
      <c r="O122" s="48">
        <v>-3.17</v>
      </c>
      <c r="P122" s="48">
        <v>-2.96</v>
      </c>
      <c r="Q122" s="48">
        <v>-4.08</v>
      </c>
      <c r="R122" s="48">
        <v>0</v>
      </c>
      <c r="S122" s="48">
        <v>0</v>
      </c>
      <c r="T122" s="48">
        <v>7.58</v>
      </c>
      <c r="U122" s="48">
        <v>8.57</v>
      </c>
      <c r="V122" s="48">
        <v>-4.8600000000000003</v>
      </c>
      <c r="W122" s="48">
        <v>-17.3</v>
      </c>
      <c r="X122" s="48">
        <v>0.85</v>
      </c>
      <c r="Y122" s="48">
        <v>0.91</v>
      </c>
      <c r="Z122" s="48">
        <v>0.99</v>
      </c>
      <c r="AA122" s="106" t="s">
        <v>708</v>
      </c>
      <c r="AB122" s="107"/>
      <c r="AC122" s="108"/>
      <c r="AD122" s="49"/>
      <c r="AG122" s="48">
        <v>0.85</v>
      </c>
      <c r="AH122" s="48">
        <v>0.91</v>
      </c>
      <c r="AI122" s="48">
        <v>0.99</v>
      </c>
    </row>
    <row r="123" spans="2:35" ht="31" thickBot="1">
      <c r="B123" s="47" t="s">
        <v>709</v>
      </c>
      <c r="C123" s="48">
        <v>150.05000000000001</v>
      </c>
      <c r="D123" s="48">
        <v>-43.92</v>
      </c>
      <c r="E123" s="48">
        <v>13.42</v>
      </c>
      <c r="F123" s="48">
        <v>11.79</v>
      </c>
      <c r="G123" s="48">
        <v>15.65</v>
      </c>
      <c r="H123" s="48">
        <v>2</v>
      </c>
      <c r="I123" s="48">
        <v>3</v>
      </c>
      <c r="J123" s="48">
        <v>2</v>
      </c>
      <c r="K123" s="48">
        <v>10.48</v>
      </c>
      <c r="L123" s="48">
        <v>9.23</v>
      </c>
      <c r="M123" s="48">
        <v>11.63</v>
      </c>
      <c r="N123" s="43" t="s">
        <v>658</v>
      </c>
      <c r="O123" s="48">
        <v>-2.94</v>
      </c>
      <c r="P123" s="48">
        <v>-2.56</v>
      </c>
      <c r="Q123" s="48">
        <v>-4.0199999999999996</v>
      </c>
      <c r="R123" s="48">
        <v>0</v>
      </c>
      <c r="S123" s="48">
        <v>0</v>
      </c>
      <c r="T123" s="48">
        <v>8.16</v>
      </c>
      <c r="U123" s="48">
        <v>11.17</v>
      </c>
      <c r="V123" s="48">
        <v>-5.26</v>
      </c>
      <c r="W123" s="48">
        <v>-18.690000000000001</v>
      </c>
      <c r="X123" s="48">
        <v>1.26</v>
      </c>
      <c r="Y123" s="48">
        <v>1.1499999999999999</v>
      </c>
      <c r="Z123" s="48">
        <v>1.49</v>
      </c>
      <c r="AA123" s="109" t="s">
        <v>710</v>
      </c>
      <c r="AB123" s="111"/>
      <c r="AC123" s="110"/>
      <c r="AD123" s="49"/>
      <c r="AG123" s="48">
        <v>0.85</v>
      </c>
      <c r="AH123" s="48">
        <v>0.91</v>
      </c>
      <c r="AI123" s="48">
        <v>0.99</v>
      </c>
    </row>
    <row r="124" spans="2:35" ht="31" thickBot="1">
      <c r="B124" s="47" t="s">
        <v>711</v>
      </c>
      <c r="C124" s="48">
        <v>105.58</v>
      </c>
      <c r="D124" s="48">
        <v>-43.23</v>
      </c>
      <c r="E124" s="48">
        <v>10.65</v>
      </c>
      <c r="F124" s="48">
        <v>10.1</v>
      </c>
      <c r="G124" s="48">
        <v>11.56</v>
      </c>
      <c r="H124" s="48">
        <v>2</v>
      </c>
      <c r="I124" s="48">
        <v>3</v>
      </c>
      <c r="J124" s="48">
        <v>1</v>
      </c>
      <c r="K124" s="48">
        <v>8.73</v>
      </c>
      <c r="L124" s="48">
        <v>7.7</v>
      </c>
      <c r="M124" s="48">
        <v>9.73</v>
      </c>
      <c r="N124" s="43" t="s">
        <v>658</v>
      </c>
      <c r="O124" s="48">
        <v>-1.92</v>
      </c>
      <c r="P124" s="48">
        <v>-2.41</v>
      </c>
      <c r="Q124" s="48">
        <v>-1.83</v>
      </c>
      <c r="R124" s="48">
        <v>0</v>
      </c>
      <c r="S124" s="48">
        <v>0</v>
      </c>
      <c r="T124" s="48">
        <v>7.68</v>
      </c>
      <c r="U124" s="48">
        <v>7.73</v>
      </c>
      <c r="V124" s="48">
        <v>-2.97</v>
      </c>
      <c r="W124" s="48">
        <v>-13.62</v>
      </c>
      <c r="X124" s="48">
        <v>0.85</v>
      </c>
      <c r="Y124" s="48">
        <v>0.91</v>
      </c>
      <c r="Z124" s="48">
        <v>0.99</v>
      </c>
      <c r="AA124" s="106" t="s">
        <v>685</v>
      </c>
      <c r="AB124" s="107"/>
      <c r="AC124" s="108"/>
      <c r="AD124" s="49"/>
      <c r="AG124" s="48">
        <v>0.85</v>
      </c>
      <c r="AH124" s="48">
        <v>0.91</v>
      </c>
      <c r="AI124" s="48">
        <v>0.99</v>
      </c>
    </row>
    <row r="125" spans="2:35" ht="31" thickBot="1">
      <c r="B125" s="47" t="s">
        <v>712</v>
      </c>
      <c r="C125" s="48">
        <v>106.52</v>
      </c>
      <c r="D125" s="48">
        <v>-44.88</v>
      </c>
      <c r="E125" s="48">
        <v>9.65</v>
      </c>
      <c r="F125" s="48">
        <v>9.26</v>
      </c>
      <c r="G125" s="48">
        <v>10.38</v>
      </c>
      <c r="H125" s="48">
        <v>2</v>
      </c>
      <c r="I125" s="48">
        <v>3</v>
      </c>
      <c r="J125" s="48">
        <v>1</v>
      </c>
      <c r="K125" s="48">
        <v>6.4</v>
      </c>
      <c r="L125" s="48">
        <v>4.88</v>
      </c>
      <c r="M125" s="48">
        <v>7.8</v>
      </c>
      <c r="N125" s="43" t="s">
        <v>658</v>
      </c>
      <c r="O125" s="48">
        <v>-3.25</v>
      </c>
      <c r="P125" s="48">
        <v>-4.38</v>
      </c>
      <c r="Q125" s="48">
        <v>-2.58</v>
      </c>
      <c r="R125" s="48">
        <v>0</v>
      </c>
      <c r="S125" s="48">
        <v>0</v>
      </c>
      <c r="T125" s="48">
        <v>4.29</v>
      </c>
      <c r="U125" s="48">
        <v>5.89</v>
      </c>
      <c r="V125" s="48">
        <v>-5.36</v>
      </c>
      <c r="W125" s="48">
        <v>-15.02</v>
      </c>
      <c r="X125" s="48">
        <v>0.85</v>
      </c>
      <c r="Y125" s="48">
        <v>0.91</v>
      </c>
      <c r="Z125" s="48">
        <v>0.99</v>
      </c>
      <c r="AA125" s="106" t="s">
        <v>713</v>
      </c>
      <c r="AB125" s="107"/>
      <c r="AC125" s="108"/>
      <c r="AD125" s="49"/>
      <c r="AG125" s="48">
        <v>0.85</v>
      </c>
      <c r="AH125" s="48">
        <v>0.91</v>
      </c>
      <c r="AI125" s="48">
        <v>0.99</v>
      </c>
    </row>
    <row r="126" spans="2:35" ht="31" thickBot="1">
      <c r="B126" s="47" t="s">
        <v>714</v>
      </c>
      <c r="C126" s="48">
        <v>114.35</v>
      </c>
      <c r="D126" s="48">
        <v>-45.04</v>
      </c>
      <c r="E126" s="48">
        <v>9.75</v>
      </c>
      <c r="F126" s="48">
        <v>8.9600000000000009</v>
      </c>
      <c r="G126" s="48">
        <v>10.6</v>
      </c>
      <c r="H126" s="48">
        <v>4</v>
      </c>
      <c r="I126" s="48">
        <v>3</v>
      </c>
      <c r="J126" s="48">
        <v>1</v>
      </c>
      <c r="K126" s="48">
        <v>8.6300000000000008</v>
      </c>
      <c r="L126" s="48">
        <v>7.62</v>
      </c>
      <c r="M126" s="48">
        <v>9.36</v>
      </c>
      <c r="N126" s="43" t="s">
        <v>658</v>
      </c>
      <c r="O126" s="48">
        <v>-1.1200000000000001</v>
      </c>
      <c r="P126" s="48">
        <v>-1.34</v>
      </c>
      <c r="Q126" s="48">
        <v>-1.24</v>
      </c>
      <c r="R126" s="48">
        <v>0</v>
      </c>
      <c r="S126" s="48">
        <v>0</v>
      </c>
      <c r="T126" s="48">
        <v>7.52</v>
      </c>
      <c r="U126" s="48">
        <v>7.69</v>
      </c>
      <c r="V126" s="48">
        <v>-2.23</v>
      </c>
      <c r="W126" s="48">
        <v>-11.98</v>
      </c>
      <c r="X126" s="48">
        <v>0.85</v>
      </c>
      <c r="Y126" s="48">
        <v>0.91</v>
      </c>
      <c r="Z126" s="48">
        <v>0.99</v>
      </c>
      <c r="AA126" s="106" t="s">
        <v>685</v>
      </c>
      <c r="AB126" s="107"/>
      <c r="AC126" s="108"/>
      <c r="AD126" s="49"/>
      <c r="AG126" s="48">
        <v>0.85</v>
      </c>
      <c r="AH126" s="48">
        <v>0.91</v>
      </c>
      <c r="AI126" s="48">
        <v>0.99</v>
      </c>
    </row>
    <row r="127" spans="2:35" ht="31" thickBot="1">
      <c r="B127" s="47" t="s">
        <v>715</v>
      </c>
      <c r="C127" s="48">
        <v>113.58</v>
      </c>
      <c r="D127" s="48">
        <v>-33.619999999999997</v>
      </c>
      <c r="E127" s="48">
        <v>19.68</v>
      </c>
      <c r="F127" s="48">
        <v>18.21</v>
      </c>
      <c r="G127" s="48">
        <v>20.97</v>
      </c>
      <c r="H127" s="48">
        <v>3</v>
      </c>
      <c r="I127" s="48">
        <v>3</v>
      </c>
      <c r="J127" s="48">
        <v>1</v>
      </c>
      <c r="K127" s="48">
        <v>17.96</v>
      </c>
      <c r="L127" s="48">
        <v>16.27</v>
      </c>
      <c r="M127" s="48">
        <v>19.46</v>
      </c>
      <c r="N127" s="43" t="s">
        <v>658</v>
      </c>
      <c r="O127" s="48">
        <v>-1.72</v>
      </c>
      <c r="P127" s="48">
        <v>-1.94</v>
      </c>
      <c r="Q127" s="48">
        <v>-1.51</v>
      </c>
      <c r="R127" s="48">
        <v>0</v>
      </c>
      <c r="S127" s="48">
        <v>0</v>
      </c>
      <c r="T127" s="48">
        <v>16.22</v>
      </c>
      <c r="U127" s="48">
        <v>16.34</v>
      </c>
      <c r="V127" s="48">
        <v>-3.45</v>
      </c>
      <c r="W127" s="48">
        <v>-23.13</v>
      </c>
      <c r="X127" s="48">
        <v>0.85</v>
      </c>
      <c r="Y127" s="48">
        <v>0.91</v>
      </c>
      <c r="Z127" s="48">
        <v>0.99</v>
      </c>
      <c r="AA127" s="106" t="s">
        <v>659</v>
      </c>
      <c r="AB127" s="107"/>
      <c r="AC127" s="108"/>
      <c r="AD127" s="49"/>
      <c r="AG127" s="48">
        <v>0.85</v>
      </c>
      <c r="AH127" s="48">
        <v>0.91</v>
      </c>
      <c r="AI127" s="48">
        <v>0.99</v>
      </c>
    </row>
    <row r="128" spans="2:35" ht="31" thickBot="1">
      <c r="B128" s="47" t="s">
        <v>716</v>
      </c>
      <c r="C128" s="48">
        <v>100.01</v>
      </c>
      <c r="D128" s="48">
        <v>-41.02</v>
      </c>
      <c r="E128" s="48">
        <v>12.09</v>
      </c>
      <c r="F128" s="48">
        <v>11.1</v>
      </c>
      <c r="G128" s="48">
        <v>13.42</v>
      </c>
      <c r="H128" s="48">
        <v>3</v>
      </c>
      <c r="I128" s="48">
        <v>3</v>
      </c>
      <c r="J128" s="48">
        <v>1</v>
      </c>
      <c r="K128" s="48">
        <v>8.8800000000000008</v>
      </c>
      <c r="L128" s="48">
        <v>8.2200000000000006</v>
      </c>
      <c r="M128" s="48">
        <v>9.76</v>
      </c>
      <c r="N128" s="43" t="s">
        <v>658</v>
      </c>
      <c r="O128" s="48">
        <v>-3.22</v>
      </c>
      <c r="P128" s="48">
        <v>-2.89</v>
      </c>
      <c r="Q128" s="48">
        <v>-3.66</v>
      </c>
      <c r="R128" s="48">
        <v>0</v>
      </c>
      <c r="S128" s="48">
        <v>0</v>
      </c>
      <c r="T128" s="48">
        <v>7.73</v>
      </c>
      <c r="U128" s="48">
        <v>9.14</v>
      </c>
      <c r="V128" s="48">
        <v>-4.3600000000000003</v>
      </c>
      <c r="W128" s="48">
        <v>-16.46</v>
      </c>
      <c r="X128" s="48">
        <v>0.85</v>
      </c>
      <c r="Y128" s="48">
        <v>0.91</v>
      </c>
      <c r="Z128" s="48">
        <v>0.99</v>
      </c>
      <c r="AA128" s="106" t="s">
        <v>717</v>
      </c>
      <c r="AB128" s="107"/>
      <c r="AC128" s="108"/>
      <c r="AD128" s="49"/>
      <c r="AG128" s="48">
        <v>0.85</v>
      </c>
      <c r="AH128" s="48">
        <v>0.91</v>
      </c>
      <c r="AI128" s="48">
        <v>0.99</v>
      </c>
    </row>
    <row r="129" spans="2:35" ht="31" thickBot="1">
      <c r="B129" s="47" t="s">
        <v>718</v>
      </c>
      <c r="C129" s="48">
        <v>97.58</v>
      </c>
      <c r="D129" s="48">
        <v>-29.7</v>
      </c>
      <c r="E129" s="48">
        <v>19.47</v>
      </c>
      <c r="F129" s="48">
        <v>17.350000000000001</v>
      </c>
      <c r="G129" s="48">
        <v>21.98</v>
      </c>
      <c r="H129" s="48">
        <v>2</v>
      </c>
      <c r="I129" s="48">
        <v>3</v>
      </c>
      <c r="J129" s="48">
        <v>2</v>
      </c>
      <c r="K129" s="48">
        <v>19.11</v>
      </c>
      <c r="L129" s="48">
        <v>16.82</v>
      </c>
      <c r="M129" s="48">
        <v>22.03</v>
      </c>
      <c r="N129" s="43" t="s">
        <v>658</v>
      </c>
      <c r="O129" s="48">
        <v>-0.36</v>
      </c>
      <c r="P129" s="48">
        <v>-0.53</v>
      </c>
      <c r="Q129" s="48">
        <v>0.05</v>
      </c>
      <c r="R129" s="48">
        <v>0</v>
      </c>
      <c r="S129" s="48">
        <v>0</v>
      </c>
      <c r="T129" s="48">
        <v>15.79</v>
      </c>
      <c r="U129" s="48">
        <v>18.82</v>
      </c>
      <c r="V129" s="48">
        <v>-3.68</v>
      </c>
      <c r="W129" s="48">
        <v>-23.16</v>
      </c>
      <c r="X129" s="48">
        <v>0.85</v>
      </c>
      <c r="Y129" s="48">
        <v>0.91</v>
      </c>
      <c r="Z129" s="48">
        <v>0.99</v>
      </c>
      <c r="AA129" s="106" t="s">
        <v>685</v>
      </c>
      <c r="AB129" s="107"/>
      <c r="AC129" s="108"/>
      <c r="AD129" s="49"/>
      <c r="AG129" s="48">
        <v>0.85</v>
      </c>
      <c r="AH129" s="48">
        <v>0.91</v>
      </c>
      <c r="AI129" s="48">
        <v>0.99</v>
      </c>
    </row>
    <row r="130" spans="2:35" ht="31" thickBot="1">
      <c r="B130" s="47" t="s">
        <v>719</v>
      </c>
      <c r="C130" s="48">
        <v>85.41</v>
      </c>
      <c r="D130" s="48">
        <v>-39.9</v>
      </c>
      <c r="E130" s="48">
        <v>13.21</v>
      </c>
      <c r="F130" s="48">
        <v>11.88</v>
      </c>
      <c r="G130" s="48">
        <v>15.38</v>
      </c>
      <c r="H130" s="48">
        <v>2</v>
      </c>
      <c r="I130" s="48">
        <v>3</v>
      </c>
      <c r="J130" s="48">
        <v>1</v>
      </c>
      <c r="K130" s="48">
        <v>10.25</v>
      </c>
      <c r="L130" s="48">
        <v>9.19</v>
      </c>
      <c r="M130" s="48">
        <v>12.25</v>
      </c>
      <c r="N130" s="43" t="s">
        <v>658</v>
      </c>
      <c r="O130" s="48">
        <v>-2.97</v>
      </c>
      <c r="P130" s="48">
        <v>-2.69</v>
      </c>
      <c r="Q130" s="48">
        <v>-3.13</v>
      </c>
      <c r="R130" s="48">
        <v>0</v>
      </c>
      <c r="S130" s="48">
        <v>0</v>
      </c>
      <c r="T130" s="48">
        <v>8.43</v>
      </c>
      <c r="U130" s="48">
        <v>10.63</v>
      </c>
      <c r="V130" s="48">
        <v>-4.78</v>
      </c>
      <c r="W130" s="48">
        <v>-18</v>
      </c>
      <c r="X130" s="48">
        <v>0.85</v>
      </c>
      <c r="Y130" s="48">
        <v>0.91</v>
      </c>
      <c r="Z130" s="48">
        <v>0.99</v>
      </c>
      <c r="AA130" s="106" t="s">
        <v>717</v>
      </c>
      <c r="AB130" s="107"/>
      <c r="AC130" s="108"/>
      <c r="AD130" s="49"/>
      <c r="AG130" s="48">
        <v>0.85</v>
      </c>
      <c r="AH130" s="48">
        <v>0.91</v>
      </c>
      <c r="AI130" s="48">
        <v>0.99</v>
      </c>
    </row>
    <row r="131" spans="2:35" ht="31" thickBot="1">
      <c r="B131" s="47" t="s">
        <v>720</v>
      </c>
      <c r="C131" s="48">
        <v>83.72</v>
      </c>
      <c r="D131" s="48">
        <v>-39.520000000000003</v>
      </c>
      <c r="E131" s="48">
        <v>13.61</v>
      </c>
      <c r="F131" s="48">
        <v>12.06</v>
      </c>
      <c r="G131" s="48">
        <v>16</v>
      </c>
      <c r="H131" s="48">
        <v>2</v>
      </c>
      <c r="I131" s="48">
        <v>3</v>
      </c>
      <c r="J131" s="48">
        <v>1</v>
      </c>
      <c r="K131" s="48">
        <v>10.92</v>
      </c>
      <c r="L131" s="48">
        <v>9.83</v>
      </c>
      <c r="M131" s="48">
        <v>12.54</v>
      </c>
      <c r="N131" s="43" t="s">
        <v>658</v>
      </c>
      <c r="O131" s="48">
        <v>-2.69</v>
      </c>
      <c r="P131" s="48">
        <v>-2.23</v>
      </c>
      <c r="Q131" s="48">
        <v>-3.45</v>
      </c>
      <c r="R131" s="48">
        <v>0</v>
      </c>
      <c r="S131" s="48">
        <v>0</v>
      </c>
      <c r="T131" s="48">
        <v>9.52</v>
      </c>
      <c r="U131" s="48">
        <v>10.26</v>
      </c>
      <c r="V131" s="48">
        <v>-4.08</v>
      </c>
      <c r="W131" s="48">
        <v>-17.690000000000001</v>
      </c>
      <c r="X131" s="48">
        <v>0.85</v>
      </c>
      <c r="Y131" s="48">
        <v>0.91</v>
      </c>
      <c r="Z131" s="48">
        <v>0.99</v>
      </c>
      <c r="AA131" s="106" t="s">
        <v>717</v>
      </c>
      <c r="AB131" s="107"/>
      <c r="AC131" s="108"/>
      <c r="AD131" s="49"/>
      <c r="AG131" s="48">
        <v>0.85</v>
      </c>
      <c r="AH131" s="48">
        <v>0.91</v>
      </c>
      <c r="AI131" s="48">
        <v>0.99</v>
      </c>
    </row>
    <row r="132" spans="2:35" ht="31" thickBot="1">
      <c r="B132" s="52" t="s">
        <v>721</v>
      </c>
      <c r="C132" s="45">
        <v>79.900000000000006</v>
      </c>
      <c r="D132" s="45">
        <v>-38.54</v>
      </c>
      <c r="E132" s="45">
        <v>14.45</v>
      </c>
      <c r="F132" s="45">
        <v>12.49</v>
      </c>
      <c r="G132" s="45">
        <v>17.059999999999999</v>
      </c>
      <c r="H132" s="45">
        <v>2</v>
      </c>
      <c r="I132" s="45">
        <v>3</v>
      </c>
      <c r="J132" s="45">
        <v>1</v>
      </c>
      <c r="K132" s="45">
        <v>11.05</v>
      </c>
      <c r="L132" s="45">
        <v>9.4</v>
      </c>
      <c r="M132" s="45">
        <v>13.38</v>
      </c>
      <c r="N132" s="41" t="s">
        <v>658</v>
      </c>
      <c r="O132" s="45">
        <v>-3.4</v>
      </c>
      <c r="P132" s="45">
        <v>-3.09</v>
      </c>
      <c r="Q132" s="45">
        <v>-3.68</v>
      </c>
      <c r="R132" s="45">
        <v>0</v>
      </c>
      <c r="S132" s="45">
        <v>0</v>
      </c>
      <c r="T132" s="45">
        <v>8.93</v>
      </c>
      <c r="U132" s="45">
        <v>9.69</v>
      </c>
      <c r="V132" s="45">
        <v>-5.52</v>
      </c>
      <c r="W132" s="45">
        <v>-19.97</v>
      </c>
      <c r="X132" s="45">
        <v>0.85</v>
      </c>
      <c r="Y132" s="45">
        <v>0.91</v>
      </c>
      <c r="Z132" s="45">
        <v>0.99</v>
      </c>
      <c r="AA132" s="106" t="s">
        <v>717</v>
      </c>
      <c r="AB132" s="107"/>
      <c r="AC132" s="108"/>
      <c r="AD132" s="51"/>
      <c r="AG132" s="45">
        <v>0.85</v>
      </c>
      <c r="AH132" s="45">
        <v>0.91</v>
      </c>
      <c r="AI132" s="45">
        <v>0.99</v>
      </c>
    </row>
    <row r="133" spans="2:35" ht="31" thickBot="1">
      <c r="B133" s="47" t="s">
        <v>722</v>
      </c>
      <c r="C133" s="48">
        <v>79.92</v>
      </c>
      <c r="D133" s="48">
        <v>-38.549999999999997</v>
      </c>
      <c r="E133" s="48">
        <v>14.45</v>
      </c>
      <c r="F133" s="48">
        <v>12.49</v>
      </c>
      <c r="G133" s="48">
        <v>17.059999999999999</v>
      </c>
      <c r="H133" s="48">
        <v>3</v>
      </c>
      <c r="I133" s="48">
        <v>3</v>
      </c>
      <c r="J133" s="48">
        <v>1</v>
      </c>
      <c r="K133" s="48">
        <v>11.94</v>
      </c>
      <c r="L133" s="48">
        <v>10.32</v>
      </c>
      <c r="M133" s="48">
        <v>14.48</v>
      </c>
      <c r="N133" s="43" t="s">
        <v>658</v>
      </c>
      <c r="O133" s="48">
        <v>-2.5099999999999998</v>
      </c>
      <c r="P133" s="48">
        <v>-2.17</v>
      </c>
      <c r="Q133" s="48">
        <v>-2.57</v>
      </c>
      <c r="R133" s="48">
        <v>0</v>
      </c>
      <c r="S133" s="48">
        <v>0</v>
      </c>
      <c r="T133" s="48">
        <v>10.23</v>
      </c>
      <c r="U133" s="48">
        <v>10.38</v>
      </c>
      <c r="V133" s="48">
        <v>-4.22</v>
      </c>
      <c r="W133" s="48">
        <v>-18.670000000000002</v>
      </c>
      <c r="X133" s="48">
        <v>0.85</v>
      </c>
      <c r="Y133" s="48">
        <v>0.91</v>
      </c>
      <c r="Z133" s="48">
        <v>0.99</v>
      </c>
      <c r="AA133" s="106" t="s">
        <v>717</v>
      </c>
      <c r="AB133" s="107"/>
      <c r="AC133" s="108"/>
      <c r="AD133" s="51"/>
      <c r="AG133" s="48">
        <v>0.85</v>
      </c>
      <c r="AH133" s="48">
        <v>0.91</v>
      </c>
      <c r="AI133" s="48">
        <v>0.99</v>
      </c>
    </row>
    <row r="134" spans="2:35" ht="31" thickBot="1">
      <c r="B134" s="47" t="s">
        <v>723</v>
      </c>
      <c r="C134" s="48">
        <v>86.49</v>
      </c>
      <c r="D134" s="48">
        <v>-30.35</v>
      </c>
      <c r="E134" s="48">
        <v>19.71</v>
      </c>
      <c r="F134" s="48">
        <v>16.73</v>
      </c>
      <c r="G134" s="48">
        <v>22.99</v>
      </c>
      <c r="H134" s="48">
        <v>2</v>
      </c>
      <c r="I134" s="48">
        <v>3</v>
      </c>
      <c r="J134" s="48">
        <v>1</v>
      </c>
      <c r="K134" s="48">
        <v>18.8</v>
      </c>
      <c r="L134" s="48">
        <v>16.75</v>
      </c>
      <c r="M134" s="48">
        <v>21.32</v>
      </c>
      <c r="N134" s="43" t="s">
        <v>658</v>
      </c>
      <c r="O134" s="48">
        <v>-0.91</v>
      </c>
      <c r="P134" s="48">
        <v>0.02</v>
      </c>
      <c r="Q134" s="48">
        <v>-1.68</v>
      </c>
      <c r="R134" s="48">
        <v>0</v>
      </c>
      <c r="S134" s="48">
        <v>0</v>
      </c>
      <c r="T134" s="48">
        <v>16.34</v>
      </c>
      <c r="U134" s="48">
        <v>17.27</v>
      </c>
      <c r="V134" s="48">
        <v>-3.37</v>
      </c>
      <c r="W134" s="48">
        <v>-23.08</v>
      </c>
      <c r="X134" s="48">
        <v>0.85</v>
      </c>
      <c r="Y134" s="48">
        <v>0.91</v>
      </c>
      <c r="Z134" s="48">
        <v>0.99</v>
      </c>
      <c r="AA134" s="106" t="s">
        <v>724</v>
      </c>
      <c r="AB134" s="107"/>
      <c r="AC134" s="108"/>
      <c r="AD134" s="51"/>
      <c r="AG134" s="48">
        <v>0.85</v>
      </c>
      <c r="AH134" s="48">
        <v>0.91</v>
      </c>
      <c r="AI134" s="48">
        <v>0.99</v>
      </c>
    </row>
    <row r="135" spans="2:35" ht="46" customHeight="1" thickBot="1">
      <c r="B135" s="47" t="s">
        <v>725</v>
      </c>
      <c r="C135" s="48">
        <v>90.17</v>
      </c>
      <c r="D135" s="48">
        <v>-46.05</v>
      </c>
      <c r="E135" s="48">
        <v>8.82</v>
      </c>
      <c r="F135" s="48">
        <v>8.1999999999999993</v>
      </c>
      <c r="G135" s="48">
        <v>9.11</v>
      </c>
      <c r="H135" s="48">
        <v>2</v>
      </c>
      <c r="I135" s="48">
        <v>3</v>
      </c>
      <c r="J135" s="48">
        <v>1</v>
      </c>
      <c r="K135" s="48">
        <v>4.66</v>
      </c>
      <c r="L135" s="48">
        <v>3.57</v>
      </c>
      <c r="M135" s="48">
        <v>6.29</v>
      </c>
      <c r="N135" s="43" t="s">
        <v>658</v>
      </c>
      <c r="O135" s="48">
        <v>-4.16</v>
      </c>
      <c r="P135" s="48">
        <v>-4.63</v>
      </c>
      <c r="Q135" s="48">
        <v>-2.82</v>
      </c>
      <c r="R135" s="48">
        <v>0</v>
      </c>
      <c r="S135" s="48">
        <v>0</v>
      </c>
      <c r="T135" s="48">
        <v>3.31</v>
      </c>
      <c r="U135" s="48">
        <v>3.8</v>
      </c>
      <c r="V135" s="48">
        <v>-5.51</v>
      </c>
      <c r="W135" s="48">
        <v>-14.33</v>
      </c>
      <c r="X135" s="48">
        <v>0.85</v>
      </c>
      <c r="Y135" s="48">
        <v>0.91</v>
      </c>
      <c r="Z135" s="48">
        <v>0.99</v>
      </c>
      <c r="AA135" s="106" t="s">
        <v>713</v>
      </c>
      <c r="AB135" s="107"/>
      <c r="AC135" s="108"/>
      <c r="AD135" s="51"/>
      <c r="AG135" s="48">
        <v>0.85</v>
      </c>
      <c r="AH135" s="48">
        <v>0.91</v>
      </c>
      <c r="AI135" s="48">
        <v>0.99</v>
      </c>
    </row>
    <row r="136" spans="2:35" ht="46" customHeight="1" thickBot="1">
      <c r="B136" s="47" t="s">
        <v>726</v>
      </c>
      <c r="C136" s="48">
        <v>94.88</v>
      </c>
      <c r="D136" s="48">
        <v>-42.18</v>
      </c>
      <c r="E136" s="48">
        <v>11.27</v>
      </c>
      <c r="F136" s="48">
        <v>10.17</v>
      </c>
      <c r="G136" s="48">
        <v>12.53</v>
      </c>
      <c r="H136" s="48">
        <v>2</v>
      </c>
      <c r="I136" s="48">
        <v>3</v>
      </c>
      <c r="J136" s="48">
        <v>1</v>
      </c>
      <c r="K136" s="48">
        <v>8.65</v>
      </c>
      <c r="L136" s="48">
        <v>8.24</v>
      </c>
      <c r="M136" s="48">
        <v>9.25</v>
      </c>
      <c r="N136" s="43" t="s">
        <v>658</v>
      </c>
      <c r="O136" s="48">
        <v>-2.62</v>
      </c>
      <c r="P136" s="48">
        <v>-1.93</v>
      </c>
      <c r="Q136" s="48">
        <v>-3.28</v>
      </c>
      <c r="R136" s="48">
        <v>0</v>
      </c>
      <c r="S136" s="48">
        <v>0</v>
      </c>
      <c r="T136" s="48">
        <v>7.59</v>
      </c>
      <c r="U136" s="48">
        <v>8.89</v>
      </c>
      <c r="V136" s="48">
        <v>-3.68</v>
      </c>
      <c r="W136" s="48">
        <v>-14.95</v>
      </c>
      <c r="X136" s="48">
        <v>0.85</v>
      </c>
      <c r="Y136" s="48">
        <v>0.91</v>
      </c>
      <c r="Z136" s="48">
        <v>0.99</v>
      </c>
      <c r="AA136" s="106" t="s">
        <v>713</v>
      </c>
      <c r="AB136" s="107"/>
      <c r="AC136" s="108"/>
      <c r="AD136" s="51"/>
      <c r="AG136" s="48">
        <v>0.85</v>
      </c>
      <c r="AH136" s="48">
        <v>0.91</v>
      </c>
      <c r="AI136" s="48">
        <v>0.99</v>
      </c>
    </row>
    <row r="137" spans="2:35" ht="46" customHeight="1" thickBot="1">
      <c r="B137" s="47" t="s">
        <v>727</v>
      </c>
      <c r="C137" s="48">
        <v>95.08</v>
      </c>
      <c r="D137" s="48">
        <v>-47.12</v>
      </c>
      <c r="E137" s="48">
        <v>6.94</v>
      </c>
      <c r="F137" s="48">
        <v>6</v>
      </c>
      <c r="G137" s="48">
        <v>7.64</v>
      </c>
      <c r="H137" s="48">
        <v>2</v>
      </c>
      <c r="I137" s="48">
        <v>3</v>
      </c>
      <c r="J137" s="48">
        <v>1</v>
      </c>
      <c r="K137" s="48">
        <v>3.13</v>
      </c>
      <c r="L137" s="48">
        <v>2.17</v>
      </c>
      <c r="M137" s="48">
        <v>4.43</v>
      </c>
      <c r="N137" s="43" t="s">
        <v>658</v>
      </c>
      <c r="O137" s="48">
        <v>-3.81</v>
      </c>
      <c r="P137" s="48">
        <v>-3.83</v>
      </c>
      <c r="Q137" s="48">
        <v>-3.21</v>
      </c>
      <c r="R137" s="48">
        <v>0</v>
      </c>
      <c r="S137" s="48">
        <v>0</v>
      </c>
      <c r="T137" s="48">
        <v>1.82</v>
      </c>
      <c r="U137" s="48">
        <v>2.41</v>
      </c>
      <c r="V137" s="48">
        <v>-5.13</v>
      </c>
      <c r="W137" s="48">
        <v>-12.07</v>
      </c>
      <c r="X137" s="48">
        <v>0.85</v>
      </c>
      <c r="Y137" s="48">
        <v>0.91</v>
      </c>
      <c r="Z137" s="48">
        <v>0.99</v>
      </c>
      <c r="AA137" s="106" t="s">
        <v>713</v>
      </c>
      <c r="AB137" s="107"/>
      <c r="AC137" s="108"/>
      <c r="AD137" s="51"/>
      <c r="AG137" s="48">
        <v>0.85</v>
      </c>
      <c r="AH137" s="48">
        <v>0.91</v>
      </c>
      <c r="AI137" s="48">
        <v>0.99</v>
      </c>
    </row>
    <row r="138" spans="2:35" ht="46" customHeight="1" thickBot="1">
      <c r="B138" s="47" t="s">
        <v>728</v>
      </c>
      <c r="C138" s="48">
        <v>141.06</v>
      </c>
      <c r="D138" s="48">
        <v>-38.85</v>
      </c>
      <c r="E138" s="48">
        <v>15.21</v>
      </c>
      <c r="F138" s="48">
        <v>14.07</v>
      </c>
      <c r="G138" s="48">
        <v>16.690000000000001</v>
      </c>
      <c r="H138" s="48">
        <v>2</v>
      </c>
      <c r="I138" s="48">
        <v>3</v>
      </c>
      <c r="J138" s="48">
        <v>2</v>
      </c>
      <c r="K138" s="48">
        <v>11.58</v>
      </c>
      <c r="L138" s="48">
        <v>9.5299999999999994</v>
      </c>
      <c r="M138" s="48">
        <v>13.4</v>
      </c>
      <c r="N138" s="43" t="s">
        <v>658</v>
      </c>
      <c r="O138" s="48">
        <v>-3.63</v>
      </c>
      <c r="P138" s="48">
        <v>-4.55</v>
      </c>
      <c r="Q138" s="48">
        <v>-3.29</v>
      </c>
      <c r="R138" s="48">
        <v>0</v>
      </c>
      <c r="S138" s="48">
        <v>0</v>
      </c>
      <c r="T138" s="48">
        <v>8.94</v>
      </c>
      <c r="U138" s="48">
        <v>10.53</v>
      </c>
      <c r="V138" s="48">
        <v>-6.27</v>
      </c>
      <c r="W138" s="48">
        <v>-21.48</v>
      </c>
      <c r="X138" s="48">
        <v>0.85</v>
      </c>
      <c r="Y138" s="48">
        <v>0.91</v>
      </c>
      <c r="Z138" s="48">
        <v>0.99</v>
      </c>
      <c r="AA138" s="106" t="s">
        <v>708</v>
      </c>
      <c r="AB138" s="107"/>
      <c r="AC138" s="108"/>
      <c r="AD138" s="51"/>
      <c r="AG138" s="48">
        <v>0.85</v>
      </c>
      <c r="AH138" s="48">
        <v>0.91</v>
      </c>
      <c r="AI138" s="48">
        <v>0.99</v>
      </c>
    </row>
    <row r="139" spans="2:35" ht="31" thickBot="1">
      <c r="B139" s="47" t="s">
        <v>729</v>
      </c>
      <c r="C139" s="48">
        <v>150</v>
      </c>
      <c r="D139" s="48">
        <v>-44.26</v>
      </c>
      <c r="E139" s="48">
        <v>13.16</v>
      </c>
      <c r="F139" s="48">
        <v>11.59</v>
      </c>
      <c r="G139" s="48">
        <v>15.31</v>
      </c>
      <c r="H139" s="48">
        <v>2</v>
      </c>
      <c r="I139" s="48">
        <v>3</v>
      </c>
      <c r="J139" s="48">
        <v>1</v>
      </c>
      <c r="K139" s="48">
        <v>10.76</v>
      </c>
      <c r="L139" s="48">
        <v>8.9600000000000009</v>
      </c>
      <c r="M139" s="48">
        <v>12.23</v>
      </c>
      <c r="N139" s="43" t="s">
        <v>658</v>
      </c>
      <c r="O139" s="48">
        <v>-2.4</v>
      </c>
      <c r="P139" s="48">
        <v>-2.63</v>
      </c>
      <c r="Q139" s="48">
        <v>-3.08</v>
      </c>
      <c r="R139" s="48">
        <v>0</v>
      </c>
      <c r="S139" s="48">
        <v>0</v>
      </c>
      <c r="T139" s="48">
        <v>7.85</v>
      </c>
      <c r="U139" s="48">
        <v>10.199999999999999</v>
      </c>
      <c r="V139" s="48">
        <v>-5.31</v>
      </c>
      <c r="W139" s="48">
        <v>-18.46</v>
      </c>
      <c r="X139" s="48">
        <v>0.85</v>
      </c>
      <c r="Y139" s="48">
        <v>0.91</v>
      </c>
      <c r="Z139" s="48">
        <v>0.99</v>
      </c>
      <c r="AA139" s="109" t="s">
        <v>730</v>
      </c>
      <c r="AB139" s="111"/>
      <c r="AC139" s="110"/>
      <c r="AD139" s="51"/>
      <c r="AG139" s="48">
        <v>0.85</v>
      </c>
      <c r="AH139" s="48">
        <v>0.91</v>
      </c>
      <c r="AI139" s="48">
        <v>0.99</v>
      </c>
    </row>
    <row r="140" spans="2:35" ht="46" customHeight="1" thickBot="1">
      <c r="B140" s="47" t="s">
        <v>731</v>
      </c>
      <c r="C140" s="48">
        <v>121.03</v>
      </c>
      <c r="D140" s="48">
        <v>-14.01</v>
      </c>
      <c r="E140" s="48">
        <v>28.19</v>
      </c>
      <c r="F140" s="48">
        <v>26.41</v>
      </c>
      <c r="G140" s="48">
        <v>29.32</v>
      </c>
      <c r="H140" s="48">
        <v>2</v>
      </c>
      <c r="I140" s="48">
        <v>1</v>
      </c>
      <c r="J140" s="48">
        <v>1</v>
      </c>
      <c r="K140" s="48">
        <v>26.46</v>
      </c>
      <c r="L140" s="48">
        <v>24.77</v>
      </c>
      <c r="M140" s="48">
        <v>27.59</v>
      </c>
      <c r="N140" s="43" t="s">
        <v>658</v>
      </c>
      <c r="O140" s="48">
        <v>-1.73</v>
      </c>
      <c r="P140" s="48">
        <v>-1.63</v>
      </c>
      <c r="Q140" s="48">
        <v>-1.72</v>
      </c>
      <c r="R140" s="48">
        <v>0</v>
      </c>
      <c r="S140" s="48">
        <v>0</v>
      </c>
      <c r="T140" s="48">
        <v>24.16</v>
      </c>
      <c r="U140" s="48">
        <v>25.85</v>
      </c>
      <c r="V140" s="48">
        <v>-4.03</v>
      </c>
      <c r="W140" s="48">
        <v>-32.22</v>
      </c>
      <c r="X140" s="48">
        <v>0.85</v>
      </c>
      <c r="Y140" s="48">
        <v>0.91</v>
      </c>
      <c r="Z140" s="48">
        <v>0.99</v>
      </c>
      <c r="AA140" s="106" t="s">
        <v>732</v>
      </c>
      <c r="AB140" s="107"/>
      <c r="AC140" s="108"/>
      <c r="AD140" s="51"/>
      <c r="AG140" s="48">
        <v>0.85</v>
      </c>
      <c r="AH140" s="48">
        <v>0.91</v>
      </c>
      <c r="AI140" s="48">
        <v>0.99</v>
      </c>
    </row>
    <row r="141" spans="2:35" ht="46" customHeight="1" thickBot="1">
      <c r="B141" s="47" t="s">
        <v>733</v>
      </c>
      <c r="C141" s="48">
        <v>115</v>
      </c>
      <c r="D141" s="48">
        <v>-17.64</v>
      </c>
      <c r="E141" s="48">
        <v>26.88</v>
      </c>
      <c r="F141" s="48">
        <v>25.01</v>
      </c>
      <c r="G141" s="48">
        <v>28.14</v>
      </c>
      <c r="H141" s="48">
        <v>2</v>
      </c>
      <c r="I141" s="48">
        <v>2</v>
      </c>
      <c r="J141" s="48">
        <v>1</v>
      </c>
      <c r="K141" s="48">
        <v>24.25</v>
      </c>
      <c r="L141" s="48">
        <v>22.55</v>
      </c>
      <c r="M141" s="48">
        <v>25.68</v>
      </c>
      <c r="N141" s="43" t="s">
        <v>658</v>
      </c>
      <c r="O141" s="48">
        <v>-2.63</v>
      </c>
      <c r="P141" s="48">
        <v>-2.46</v>
      </c>
      <c r="Q141" s="48">
        <v>-2.46</v>
      </c>
      <c r="R141" s="48">
        <v>0</v>
      </c>
      <c r="S141" s="48">
        <v>0</v>
      </c>
      <c r="T141" s="48">
        <v>22.39</v>
      </c>
      <c r="U141" s="48">
        <v>22.66</v>
      </c>
      <c r="V141" s="48">
        <v>-4.49</v>
      </c>
      <c r="W141" s="48">
        <v>-31.37</v>
      </c>
      <c r="X141" s="48">
        <v>0.85</v>
      </c>
      <c r="Y141" s="48">
        <v>0.91</v>
      </c>
      <c r="Z141" s="48">
        <v>0.99</v>
      </c>
      <c r="AA141" s="106" t="s">
        <v>732</v>
      </c>
      <c r="AB141" s="107"/>
      <c r="AC141" s="108"/>
      <c r="AD141" s="51"/>
      <c r="AG141" s="48">
        <v>0.85</v>
      </c>
      <c r="AH141" s="48">
        <v>0.91</v>
      </c>
      <c r="AI141" s="48">
        <v>0.99</v>
      </c>
    </row>
    <row r="142" spans="2:35" ht="46" customHeight="1" thickBot="1">
      <c r="B142" s="47" t="s">
        <v>734</v>
      </c>
      <c r="C142" s="48">
        <v>112.66</v>
      </c>
      <c r="D142" s="48">
        <v>-20.05</v>
      </c>
      <c r="E142" s="48">
        <v>25.62</v>
      </c>
      <c r="F142" s="48">
        <v>23.88</v>
      </c>
      <c r="G142" s="48">
        <v>27.03</v>
      </c>
      <c r="H142" s="48">
        <v>2</v>
      </c>
      <c r="I142" s="48">
        <v>2</v>
      </c>
      <c r="J142" s="48">
        <v>2</v>
      </c>
      <c r="K142" s="48">
        <v>21.61</v>
      </c>
      <c r="L142" s="48">
        <v>20.09</v>
      </c>
      <c r="M142" s="48">
        <v>23.07</v>
      </c>
      <c r="N142" s="43" t="s">
        <v>658</v>
      </c>
      <c r="O142" s="48">
        <v>-4.01</v>
      </c>
      <c r="P142" s="48">
        <v>-3.79</v>
      </c>
      <c r="Q142" s="48">
        <v>-3.96</v>
      </c>
      <c r="R142" s="48">
        <v>0</v>
      </c>
      <c r="S142" s="48">
        <v>0</v>
      </c>
      <c r="T142" s="48">
        <v>19.260000000000002</v>
      </c>
      <c r="U142" s="48">
        <v>20.51</v>
      </c>
      <c r="V142" s="48">
        <v>-6.35</v>
      </c>
      <c r="W142" s="48">
        <v>-31.97</v>
      </c>
      <c r="X142" s="48">
        <v>0.85</v>
      </c>
      <c r="Y142" s="48">
        <v>0.91</v>
      </c>
      <c r="Z142" s="48">
        <v>0.99</v>
      </c>
      <c r="AA142" s="106" t="s">
        <v>732</v>
      </c>
      <c r="AB142" s="107"/>
      <c r="AC142" s="108"/>
      <c r="AD142" s="51"/>
      <c r="AG142" s="48">
        <v>0.85</v>
      </c>
      <c r="AH142" s="48">
        <v>0.91</v>
      </c>
      <c r="AI142" s="48">
        <v>0.99</v>
      </c>
    </row>
    <row r="143" spans="2:35" ht="46" customHeight="1" thickBot="1">
      <c r="B143" s="47" t="s">
        <v>735</v>
      </c>
      <c r="C143" s="48">
        <v>113.5</v>
      </c>
      <c r="D143" s="48">
        <v>-22.13</v>
      </c>
      <c r="E143" s="48">
        <v>25.25</v>
      </c>
      <c r="F143" s="48">
        <v>23.37</v>
      </c>
      <c r="G143" s="48">
        <v>26.97</v>
      </c>
      <c r="H143" s="48">
        <v>2</v>
      </c>
      <c r="I143" s="48">
        <v>1</v>
      </c>
      <c r="J143" s="48">
        <v>1</v>
      </c>
      <c r="K143" s="48">
        <v>21.44</v>
      </c>
      <c r="L143" s="48">
        <v>20.18</v>
      </c>
      <c r="M143" s="48">
        <v>22.64</v>
      </c>
      <c r="N143" s="43" t="s">
        <v>658</v>
      </c>
      <c r="O143" s="48">
        <v>-3.81</v>
      </c>
      <c r="P143" s="48">
        <v>-3.2</v>
      </c>
      <c r="Q143" s="48">
        <v>-4.33</v>
      </c>
      <c r="R143" s="48">
        <v>0</v>
      </c>
      <c r="S143" s="48">
        <v>0</v>
      </c>
      <c r="T143" s="48">
        <v>19.09</v>
      </c>
      <c r="U143" s="48">
        <v>20.77</v>
      </c>
      <c r="V143" s="48">
        <v>-6.16</v>
      </c>
      <c r="W143" s="48">
        <v>-31.41</v>
      </c>
      <c r="X143" s="48">
        <v>0.85</v>
      </c>
      <c r="Y143" s="48">
        <v>0.91</v>
      </c>
      <c r="Z143" s="48">
        <v>0.99</v>
      </c>
      <c r="AA143" s="106" t="s">
        <v>732</v>
      </c>
      <c r="AB143" s="107"/>
      <c r="AC143" s="108"/>
      <c r="AD143" s="51"/>
      <c r="AG143" s="48">
        <v>0.85</v>
      </c>
      <c r="AH143" s="48">
        <v>0.91</v>
      </c>
      <c r="AI143" s="48">
        <v>0.99</v>
      </c>
    </row>
    <row r="144" spans="2:35" ht="46" customHeight="1" thickBot="1">
      <c r="B144" s="47" t="s">
        <v>736</v>
      </c>
      <c r="C144" s="48">
        <v>111.83</v>
      </c>
      <c r="D144" s="48">
        <v>-24.74</v>
      </c>
      <c r="E144" s="48">
        <v>23.5</v>
      </c>
      <c r="F144" s="48">
        <v>21.96</v>
      </c>
      <c r="G144" s="48">
        <v>24.63</v>
      </c>
      <c r="H144" s="48">
        <v>2</v>
      </c>
      <c r="I144" s="48">
        <v>2</v>
      </c>
      <c r="J144" s="48">
        <v>1</v>
      </c>
      <c r="K144" s="48">
        <v>21.75</v>
      </c>
      <c r="L144" s="48">
        <v>20.51</v>
      </c>
      <c r="M144" s="48">
        <v>22.93</v>
      </c>
      <c r="N144" s="43" t="s">
        <v>658</v>
      </c>
      <c r="O144" s="48">
        <v>-1.74</v>
      </c>
      <c r="P144" s="48">
        <v>-1.45</v>
      </c>
      <c r="Q144" s="48">
        <v>-1.7</v>
      </c>
      <c r="R144" s="48">
        <v>0</v>
      </c>
      <c r="S144" s="48">
        <v>0</v>
      </c>
      <c r="T144" s="48">
        <v>19.89</v>
      </c>
      <c r="U144" s="48">
        <v>20.87</v>
      </c>
      <c r="V144" s="48">
        <v>-3.61</v>
      </c>
      <c r="W144" s="48">
        <v>-27.1</v>
      </c>
      <c r="X144" s="48">
        <v>0.85</v>
      </c>
      <c r="Y144" s="48">
        <v>0.91</v>
      </c>
      <c r="Z144" s="48">
        <v>0.99</v>
      </c>
      <c r="AA144" s="106" t="s">
        <v>732</v>
      </c>
      <c r="AB144" s="107"/>
      <c r="AC144" s="108"/>
      <c r="AD144" s="51"/>
      <c r="AG144" s="48">
        <v>0.85</v>
      </c>
      <c r="AH144" s="48">
        <v>0.91</v>
      </c>
      <c r="AI144" s="48">
        <v>0.99</v>
      </c>
    </row>
    <row r="145" spans="2:35" ht="46" customHeight="1" thickBot="1">
      <c r="B145" s="47" t="s">
        <v>737</v>
      </c>
      <c r="C145" s="48">
        <v>114.59</v>
      </c>
      <c r="D145" s="48">
        <v>-30.99</v>
      </c>
      <c r="E145" s="48">
        <v>21.21</v>
      </c>
      <c r="F145" s="48">
        <v>20.010000000000002</v>
      </c>
      <c r="G145" s="48">
        <v>22.21</v>
      </c>
      <c r="H145" s="48">
        <v>2</v>
      </c>
      <c r="I145" s="48">
        <v>2</v>
      </c>
      <c r="J145" s="48">
        <v>2</v>
      </c>
      <c r="K145" s="48">
        <v>20.99</v>
      </c>
      <c r="L145" s="48">
        <v>19.75</v>
      </c>
      <c r="M145" s="48">
        <v>22</v>
      </c>
      <c r="N145" s="43" t="s">
        <v>658</v>
      </c>
      <c r="O145" s="48">
        <v>-0.22</v>
      </c>
      <c r="P145" s="48">
        <v>-0.26</v>
      </c>
      <c r="Q145" s="48">
        <v>-0.21</v>
      </c>
      <c r="R145" s="48">
        <v>0</v>
      </c>
      <c r="S145" s="48">
        <v>0</v>
      </c>
      <c r="T145" s="48">
        <v>18.62</v>
      </c>
      <c r="U145" s="48">
        <v>20.76</v>
      </c>
      <c r="V145" s="48">
        <v>-2.59</v>
      </c>
      <c r="W145" s="48">
        <v>-23.79</v>
      </c>
      <c r="X145" s="48">
        <v>0.85</v>
      </c>
      <c r="Y145" s="48">
        <v>0.91</v>
      </c>
      <c r="Z145" s="48">
        <v>0.99</v>
      </c>
      <c r="AA145" s="106" t="s">
        <v>732</v>
      </c>
      <c r="AB145" s="107"/>
      <c r="AC145" s="108"/>
      <c r="AD145" s="51"/>
      <c r="AG145" s="48">
        <v>0.85</v>
      </c>
      <c r="AH145" s="48">
        <v>0.91</v>
      </c>
      <c r="AI145" s="48">
        <v>0.99</v>
      </c>
    </row>
    <row r="146" spans="2:35" ht="46" customHeight="1" thickBot="1">
      <c r="B146" s="47" t="s">
        <v>738</v>
      </c>
      <c r="C146" s="48">
        <v>108.51</v>
      </c>
      <c r="D146" s="48">
        <v>-24.46</v>
      </c>
      <c r="E146" s="48">
        <v>22.78</v>
      </c>
      <c r="F146" s="48">
        <v>21.45</v>
      </c>
      <c r="G146" s="48">
        <v>24.12</v>
      </c>
      <c r="H146" s="48">
        <v>2</v>
      </c>
      <c r="I146" s="48">
        <v>2</v>
      </c>
      <c r="J146" s="48">
        <v>1</v>
      </c>
      <c r="K146" s="48">
        <v>21.84</v>
      </c>
      <c r="L146" s="48">
        <v>20.51</v>
      </c>
      <c r="M146" s="48">
        <v>23.07</v>
      </c>
      <c r="N146" s="43" t="s">
        <v>658</v>
      </c>
      <c r="O146" s="48">
        <v>-0.94</v>
      </c>
      <c r="P146" s="48">
        <v>-0.94</v>
      </c>
      <c r="Q146" s="48">
        <v>-1.05</v>
      </c>
      <c r="R146" s="48">
        <v>0</v>
      </c>
      <c r="S146" s="48">
        <v>0</v>
      </c>
      <c r="T146" s="48">
        <v>19.86</v>
      </c>
      <c r="U146" s="48">
        <v>20.88</v>
      </c>
      <c r="V146" s="48">
        <v>-2.92</v>
      </c>
      <c r="W146" s="48">
        <v>-25.69</v>
      </c>
      <c r="X146" s="48">
        <v>0.85</v>
      </c>
      <c r="Y146" s="48">
        <v>0.91</v>
      </c>
      <c r="Z146" s="48">
        <v>0.99</v>
      </c>
      <c r="AA146" s="106" t="s">
        <v>732</v>
      </c>
      <c r="AB146" s="107"/>
      <c r="AC146" s="108"/>
      <c r="AD146" s="51"/>
      <c r="AG146" s="48">
        <v>0.85</v>
      </c>
      <c r="AH146" s="48">
        <v>0.91</v>
      </c>
      <c r="AI146" s="48">
        <v>0.99</v>
      </c>
    </row>
    <row r="147" spans="2:35" ht="46" customHeight="1" thickBot="1">
      <c r="B147" s="47" t="s">
        <v>739</v>
      </c>
      <c r="C147" s="48">
        <v>112.74</v>
      </c>
      <c r="D147" s="48">
        <v>-12.25</v>
      </c>
      <c r="E147" s="48">
        <v>28.03</v>
      </c>
      <c r="F147" s="48">
        <v>26.67</v>
      </c>
      <c r="G147" s="48">
        <v>28.87</v>
      </c>
      <c r="H147" s="48">
        <v>1</v>
      </c>
      <c r="I147" s="48">
        <v>1</v>
      </c>
      <c r="J147" s="48">
        <v>2</v>
      </c>
      <c r="K147" s="48">
        <v>25.93</v>
      </c>
      <c r="L147" s="48">
        <v>24.52</v>
      </c>
      <c r="M147" s="48">
        <v>26.59</v>
      </c>
      <c r="N147" s="43" t="s">
        <v>658</v>
      </c>
      <c r="O147" s="48">
        <v>-2.1</v>
      </c>
      <c r="P147" s="48">
        <v>-2.15</v>
      </c>
      <c r="Q147" s="48">
        <v>-2.2799999999999998</v>
      </c>
      <c r="R147" s="48">
        <v>0</v>
      </c>
      <c r="S147" s="48">
        <v>0</v>
      </c>
      <c r="T147" s="48">
        <v>24.4</v>
      </c>
      <c r="U147" s="48">
        <v>24.71</v>
      </c>
      <c r="V147" s="48">
        <v>-3.63</v>
      </c>
      <c r="W147" s="48">
        <v>-31.67</v>
      </c>
      <c r="X147" s="48">
        <v>0.85</v>
      </c>
      <c r="Y147" s="48">
        <v>0.91</v>
      </c>
      <c r="Z147" s="48">
        <v>0.99</v>
      </c>
      <c r="AA147" s="106" t="s">
        <v>732</v>
      </c>
      <c r="AB147" s="107"/>
      <c r="AC147" s="108"/>
      <c r="AD147" s="51"/>
      <c r="AG147" s="48">
        <v>0.85</v>
      </c>
      <c r="AH147" s="48">
        <v>0.91</v>
      </c>
      <c r="AI147" s="48">
        <v>0.99</v>
      </c>
    </row>
    <row r="148" spans="2:35" ht="46" customHeight="1" thickBot="1">
      <c r="B148" s="47" t="s">
        <v>740</v>
      </c>
      <c r="C148" s="48">
        <v>116.27</v>
      </c>
      <c r="D148" s="48">
        <v>-18.559999999999999</v>
      </c>
      <c r="E148" s="48">
        <v>26.74</v>
      </c>
      <c r="F148" s="48">
        <v>24.6</v>
      </c>
      <c r="G148" s="48">
        <v>28.46</v>
      </c>
      <c r="H148" s="48">
        <v>2</v>
      </c>
      <c r="I148" s="48">
        <v>1</v>
      </c>
      <c r="J148" s="48">
        <v>1</v>
      </c>
      <c r="K148" s="48">
        <v>27.55</v>
      </c>
      <c r="L148" s="48">
        <v>26.13</v>
      </c>
      <c r="M148" s="48">
        <v>28.5</v>
      </c>
      <c r="N148" s="43" t="s">
        <v>658</v>
      </c>
      <c r="O148" s="48">
        <v>0.81</v>
      </c>
      <c r="P148" s="48">
        <v>1.53</v>
      </c>
      <c r="Q148" s="48">
        <v>0.04</v>
      </c>
      <c r="R148" s="48">
        <v>0</v>
      </c>
      <c r="S148" s="48">
        <v>0</v>
      </c>
      <c r="T148" s="48">
        <v>25.59</v>
      </c>
      <c r="U148" s="48">
        <v>27.18</v>
      </c>
      <c r="V148" s="48">
        <v>-1.1599999999999999</v>
      </c>
      <c r="W148" s="48">
        <v>-27.9</v>
      </c>
      <c r="X148" s="48">
        <v>0.85</v>
      </c>
      <c r="Y148" s="48">
        <v>0.91</v>
      </c>
      <c r="Z148" s="48">
        <v>0.99</v>
      </c>
      <c r="AA148" s="106" t="s">
        <v>732</v>
      </c>
      <c r="AB148" s="107"/>
      <c r="AC148" s="108"/>
      <c r="AD148" s="51"/>
      <c r="AG148" s="48">
        <v>0.85</v>
      </c>
      <c r="AH148" s="48">
        <v>0.91</v>
      </c>
      <c r="AI148" s="48">
        <v>0.99</v>
      </c>
    </row>
    <row r="149" spans="2:35" ht="46" customHeight="1" thickBot="1">
      <c r="B149" s="47" t="s">
        <v>741</v>
      </c>
      <c r="C149" s="48">
        <v>118.07</v>
      </c>
      <c r="D149" s="48">
        <v>-10.78</v>
      </c>
      <c r="E149" s="48">
        <v>27.97</v>
      </c>
      <c r="F149" s="48">
        <v>26.35</v>
      </c>
      <c r="G149" s="48">
        <v>29.01</v>
      </c>
      <c r="H149" s="48">
        <v>2</v>
      </c>
      <c r="I149" s="48">
        <v>2</v>
      </c>
      <c r="J149" s="48">
        <v>2</v>
      </c>
      <c r="K149" s="48">
        <v>24.54</v>
      </c>
      <c r="L149" s="48">
        <v>23.41</v>
      </c>
      <c r="M149" s="48">
        <v>25.21</v>
      </c>
      <c r="N149" s="43" t="s">
        <v>658</v>
      </c>
      <c r="O149" s="48">
        <v>-3.42</v>
      </c>
      <c r="P149" s="48">
        <v>-2.94</v>
      </c>
      <c r="Q149" s="48">
        <v>-3.8</v>
      </c>
      <c r="R149" s="48">
        <v>0</v>
      </c>
      <c r="S149" s="48">
        <v>0</v>
      </c>
      <c r="T149" s="48">
        <v>22.93</v>
      </c>
      <c r="U149" s="48">
        <v>24.19</v>
      </c>
      <c r="V149" s="48">
        <v>-5.03</v>
      </c>
      <c r="W149" s="48">
        <v>-33</v>
      </c>
      <c r="X149" s="48">
        <v>0.85</v>
      </c>
      <c r="Y149" s="48">
        <v>0.91</v>
      </c>
      <c r="Z149" s="48">
        <v>0.99</v>
      </c>
      <c r="AA149" s="106" t="s">
        <v>742</v>
      </c>
      <c r="AB149" s="107"/>
      <c r="AC149" s="108"/>
      <c r="AD149" s="51"/>
      <c r="AG149" s="48">
        <v>0.85</v>
      </c>
      <c r="AH149" s="48">
        <v>0.91</v>
      </c>
      <c r="AI149" s="48">
        <v>0.99</v>
      </c>
    </row>
    <row r="150" spans="2:35" ht="31" thickBot="1">
      <c r="B150" s="47" t="s">
        <v>743</v>
      </c>
      <c r="C150" s="48">
        <v>10.32</v>
      </c>
      <c r="D150" s="48">
        <v>-6.58</v>
      </c>
      <c r="E150" s="48">
        <v>24.91</v>
      </c>
      <c r="F150" s="48">
        <v>21.73</v>
      </c>
      <c r="G150" s="48">
        <v>27.47</v>
      </c>
      <c r="H150" s="48">
        <v>2</v>
      </c>
      <c r="I150" s="48">
        <v>1</v>
      </c>
      <c r="J150" s="48">
        <v>2</v>
      </c>
      <c r="K150" s="48">
        <v>18.87</v>
      </c>
      <c r="L150" s="48">
        <v>16.510000000000002</v>
      </c>
      <c r="M150" s="48">
        <v>21.48</v>
      </c>
      <c r="N150" s="43" t="s">
        <v>658</v>
      </c>
      <c r="O150" s="48">
        <v>-6.04</v>
      </c>
      <c r="P150" s="48">
        <v>-5.21</v>
      </c>
      <c r="Q150" s="48">
        <v>-6</v>
      </c>
      <c r="R150" s="48">
        <v>0</v>
      </c>
      <c r="S150" s="48">
        <v>0</v>
      </c>
      <c r="T150" s="48">
        <v>15.11</v>
      </c>
      <c r="U150" s="48">
        <v>17.55</v>
      </c>
      <c r="V150" s="48">
        <v>-9.8000000000000007</v>
      </c>
      <c r="W150" s="48">
        <v>-34.700000000000003</v>
      </c>
      <c r="X150" s="48">
        <v>0.94</v>
      </c>
      <c r="Y150" s="48">
        <v>0.98</v>
      </c>
      <c r="Z150" s="48">
        <v>0.97</v>
      </c>
      <c r="AA150" s="106" t="s">
        <v>744</v>
      </c>
      <c r="AB150" s="107"/>
      <c r="AC150" s="108"/>
      <c r="AD150" s="51"/>
      <c r="AG150" s="48">
        <v>0.85</v>
      </c>
      <c r="AH150" s="48">
        <v>0.91</v>
      </c>
      <c r="AI150" s="48">
        <v>0.99</v>
      </c>
    </row>
    <row r="151" spans="2:35" ht="31" thickBot="1">
      <c r="B151" s="47" t="s">
        <v>745</v>
      </c>
      <c r="C151" s="48">
        <v>11.68</v>
      </c>
      <c r="D151" s="48">
        <v>-11.77</v>
      </c>
      <c r="E151" s="48">
        <v>24.13</v>
      </c>
      <c r="F151" s="48">
        <v>21.1</v>
      </c>
      <c r="G151" s="48">
        <v>26.32</v>
      </c>
      <c r="H151" s="48">
        <v>2</v>
      </c>
      <c r="I151" s="48">
        <v>2</v>
      </c>
      <c r="J151" s="48">
        <v>2</v>
      </c>
      <c r="K151" s="48">
        <v>19.940000000000001</v>
      </c>
      <c r="L151" s="48">
        <v>17.36</v>
      </c>
      <c r="M151" s="48">
        <v>22.24</v>
      </c>
      <c r="N151" s="43" t="s">
        <v>658</v>
      </c>
      <c r="O151" s="48">
        <v>-4.1900000000000004</v>
      </c>
      <c r="P151" s="48">
        <v>-3.74</v>
      </c>
      <c r="Q151" s="48">
        <v>-4.09</v>
      </c>
      <c r="R151" s="48">
        <v>0</v>
      </c>
      <c r="S151" s="48">
        <v>0</v>
      </c>
      <c r="T151" s="48">
        <v>16.47</v>
      </c>
      <c r="U151" s="48">
        <v>18.45</v>
      </c>
      <c r="V151" s="48">
        <v>-7.66</v>
      </c>
      <c r="W151" s="48">
        <v>-31.79</v>
      </c>
      <c r="X151" s="48">
        <v>0.94</v>
      </c>
      <c r="Y151" s="48">
        <v>0.98</v>
      </c>
      <c r="Z151" s="48">
        <v>0.97</v>
      </c>
      <c r="AA151" s="106" t="s">
        <v>744</v>
      </c>
      <c r="AB151" s="107"/>
      <c r="AC151" s="108"/>
      <c r="AD151" s="51"/>
      <c r="AG151" s="48">
        <v>0.85</v>
      </c>
      <c r="AH151" s="48">
        <v>0.91</v>
      </c>
      <c r="AI151" s="48">
        <v>0.99</v>
      </c>
    </row>
    <row r="152" spans="2:35" ht="31" thickBot="1">
      <c r="B152" s="47" t="s">
        <v>746</v>
      </c>
      <c r="C152" s="48">
        <v>9.19</v>
      </c>
      <c r="D152" s="48">
        <v>-20.100000000000001</v>
      </c>
      <c r="E152" s="48">
        <v>19.05</v>
      </c>
      <c r="F152" s="48">
        <v>16.79</v>
      </c>
      <c r="G152" s="48">
        <v>21.41</v>
      </c>
      <c r="H152" s="48">
        <v>2</v>
      </c>
      <c r="I152" s="48">
        <v>2</v>
      </c>
      <c r="J152" s="48">
        <v>3</v>
      </c>
      <c r="K152" s="48">
        <v>15.51</v>
      </c>
      <c r="L152" s="48">
        <v>13.18</v>
      </c>
      <c r="M152" s="48">
        <v>18.329999999999998</v>
      </c>
      <c r="N152" s="43" t="s">
        <v>658</v>
      </c>
      <c r="O152" s="48">
        <v>-3.54</v>
      </c>
      <c r="P152" s="48">
        <v>-3.61</v>
      </c>
      <c r="Q152" s="48">
        <v>-3.08</v>
      </c>
      <c r="R152" s="48">
        <v>0</v>
      </c>
      <c r="S152" s="48">
        <v>0</v>
      </c>
      <c r="T152" s="48">
        <v>9.33</v>
      </c>
      <c r="U152" s="48">
        <v>16.45</v>
      </c>
      <c r="V152" s="48">
        <v>-9.7200000000000006</v>
      </c>
      <c r="W152" s="48">
        <v>-28.77</v>
      </c>
      <c r="X152" s="48">
        <v>0.94</v>
      </c>
      <c r="Y152" s="48">
        <v>0.98</v>
      </c>
      <c r="Z152" s="48">
        <v>0.97</v>
      </c>
      <c r="AA152" s="106" t="s">
        <v>744</v>
      </c>
      <c r="AB152" s="107"/>
      <c r="AC152" s="108"/>
      <c r="AD152" s="51"/>
      <c r="AG152" s="48">
        <v>0.85</v>
      </c>
      <c r="AH152" s="48">
        <v>0.91</v>
      </c>
      <c r="AI152" s="48">
        <v>0.99</v>
      </c>
    </row>
    <row r="153" spans="2:35" ht="31" thickBot="1">
      <c r="B153" s="47" t="s">
        <v>747</v>
      </c>
      <c r="C153" s="48">
        <v>7.1</v>
      </c>
      <c r="D153" s="48">
        <v>-21.88</v>
      </c>
      <c r="E153" s="48">
        <v>19.71</v>
      </c>
      <c r="F153" s="48">
        <v>17.62</v>
      </c>
      <c r="G153" s="48">
        <v>22</v>
      </c>
      <c r="H153" s="48">
        <v>2</v>
      </c>
      <c r="I153" s="48">
        <v>2</v>
      </c>
      <c r="J153" s="48">
        <v>2</v>
      </c>
      <c r="K153" s="48">
        <v>18</v>
      </c>
      <c r="L153" s="48">
        <v>15.89</v>
      </c>
      <c r="M153" s="48">
        <v>20.25</v>
      </c>
      <c r="N153" s="43" t="s">
        <v>658</v>
      </c>
      <c r="O153" s="48">
        <v>-1.72</v>
      </c>
      <c r="P153" s="48">
        <v>-1.73</v>
      </c>
      <c r="Q153" s="48">
        <v>-1.75</v>
      </c>
      <c r="R153" s="48">
        <v>0</v>
      </c>
      <c r="S153" s="48">
        <v>0</v>
      </c>
      <c r="T153" s="48">
        <v>15.3</v>
      </c>
      <c r="U153" s="48">
        <v>16.55</v>
      </c>
      <c r="V153" s="48">
        <v>-4.41</v>
      </c>
      <c r="W153" s="48">
        <v>-24.12</v>
      </c>
      <c r="X153" s="48">
        <v>0.94</v>
      </c>
      <c r="Y153" s="48">
        <v>0.98</v>
      </c>
      <c r="Z153" s="48">
        <v>0.97</v>
      </c>
      <c r="AA153" s="106" t="s">
        <v>744</v>
      </c>
      <c r="AB153" s="107"/>
      <c r="AC153" s="108"/>
      <c r="AD153" s="51"/>
      <c r="AG153" s="48">
        <v>0.85</v>
      </c>
      <c r="AH153" s="48">
        <v>0.91</v>
      </c>
      <c r="AI153" s="48">
        <v>0.99</v>
      </c>
    </row>
    <row r="154" spans="2:35" ht="31" thickBot="1">
      <c r="B154" s="47" t="s">
        <v>748</v>
      </c>
      <c r="C154" s="48">
        <v>6.04</v>
      </c>
      <c r="D154" s="48">
        <v>-22.92</v>
      </c>
      <c r="E154" s="48">
        <v>19.87</v>
      </c>
      <c r="F154" s="48">
        <v>17.87</v>
      </c>
      <c r="G154" s="48">
        <v>22.1</v>
      </c>
      <c r="H154" s="48">
        <v>2</v>
      </c>
      <c r="I154" s="48">
        <v>2</v>
      </c>
      <c r="J154" s="48">
        <v>1</v>
      </c>
      <c r="K154" s="48">
        <v>18.5</v>
      </c>
      <c r="L154" s="48">
        <v>16.57</v>
      </c>
      <c r="M154" s="48">
        <v>20.81</v>
      </c>
      <c r="N154" s="43" t="s">
        <v>658</v>
      </c>
      <c r="O154" s="48">
        <v>-1.37</v>
      </c>
      <c r="P154" s="48">
        <v>-1.3</v>
      </c>
      <c r="Q154" s="48">
        <v>-1.29</v>
      </c>
      <c r="R154" s="48">
        <v>0</v>
      </c>
      <c r="S154" s="48">
        <v>0</v>
      </c>
      <c r="T154" s="48">
        <v>16.420000000000002</v>
      </c>
      <c r="U154" s="48">
        <v>16.690000000000001</v>
      </c>
      <c r="V154" s="48">
        <v>-3.46</v>
      </c>
      <c r="W154" s="48">
        <v>-23.33</v>
      </c>
      <c r="X154" s="48">
        <v>0.94</v>
      </c>
      <c r="Y154" s="48">
        <v>0.98</v>
      </c>
      <c r="Z154" s="48">
        <v>0.97</v>
      </c>
      <c r="AA154" s="106" t="s">
        <v>744</v>
      </c>
      <c r="AB154" s="107"/>
      <c r="AC154" s="108"/>
      <c r="AD154" s="51"/>
      <c r="AG154" s="48">
        <v>0.85</v>
      </c>
      <c r="AH154" s="48">
        <v>0.91</v>
      </c>
      <c r="AI154" s="48">
        <v>0.99</v>
      </c>
    </row>
    <row r="155" spans="2:35" ht="31" thickBot="1">
      <c r="B155" s="47" t="s">
        <v>749</v>
      </c>
      <c r="C155" s="48">
        <v>5.42</v>
      </c>
      <c r="D155" s="48">
        <v>-21.74</v>
      </c>
      <c r="E155" s="48">
        <v>20.09</v>
      </c>
      <c r="F155" s="48">
        <v>18.09</v>
      </c>
      <c r="G155" s="48">
        <v>22.33</v>
      </c>
      <c r="H155" s="48">
        <v>2</v>
      </c>
      <c r="I155" s="48">
        <v>3</v>
      </c>
      <c r="J155" s="48">
        <v>1</v>
      </c>
      <c r="K155" s="48">
        <v>18.21</v>
      </c>
      <c r="L155" s="48">
        <v>16.21</v>
      </c>
      <c r="M155" s="48">
        <v>20.78</v>
      </c>
      <c r="N155" s="43" t="s">
        <v>658</v>
      </c>
      <c r="O155" s="48">
        <v>-1.88</v>
      </c>
      <c r="P155" s="48">
        <v>-1.88</v>
      </c>
      <c r="Q155" s="48">
        <v>-1.56</v>
      </c>
      <c r="R155" s="48">
        <v>0</v>
      </c>
      <c r="S155" s="48">
        <v>0</v>
      </c>
      <c r="T155" s="48">
        <v>15.76</v>
      </c>
      <c r="U155" s="48">
        <v>16.579999999999998</v>
      </c>
      <c r="V155" s="48">
        <v>-4.33</v>
      </c>
      <c r="W155" s="48">
        <v>-24.41</v>
      </c>
      <c r="X155" s="48">
        <v>0.94</v>
      </c>
      <c r="Y155" s="48">
        <v>0.98</v>
      </c>
      <c r="Z155" s="48">
        <v>0.97</v>
      </c>
      <c r="AA155" s="106" t="s">
        <v>744</v>
      </c>
      <c r="AB155" s="107"/>
      <c r="AC155" s="108"/>
      <c r="AD155" s="51"/>
      <c r="AG155" s="48">
        <v>0.85</v>
      </c>
      <c r="AH155" s="48">
        <v>0.91</v>
      </c>
      <c r="AI155" s="48">
        <v>0.99</v>
      </c>
    </row>
    <row r="156" spans="2:35" ht="31" thickBot="1">
      <c r="B156" s="47" t="s">
        <v>750</v>
      </c>
      <c r="C156" s="48">
        <v>-7.6</v>
      </c>
      <c r="D156" s="48">
        <v>-3.48</v>
      </c>
      <c r="E156" s="48">
        <v>25.41</v>
      </c>
      <c r="F156" s="48">
        <v>23.17</v>
      </c>
      <c r="G156" s="48">
        <v>27.12</v>
      </c>
      <c r="H156" s="48">
        <v>2</v>
      </c>
      <c r="I156" s="48">
        <v>2</v>
      </c>
      <c r="J156" s="48">
        <v>2</v>
      </c>
      <c r="K156" s="48">
        <v>19.3</v>
      </c>
      <c r="L156" s="48">
        <v>16.82</v>
      </c>
      <c r="M156" s="48">
        <v>21.74</v>
      </c>
      <c r="N156" s="43" t="s">
        <v>658</v>
      </c>
      <c r="O156" s="48">
        <v>-6.11</v>
      </c>
      <c r="P156" s="48">
        <v>-6.35</v>
      </c>
      <c r="Q156" s="48">
        <v>-5.38</v>
      </c>
      <c r="R156" s="48">
        <v>0</v>
      </c>
      <c r="S156" s="48">
        <v>0</v>
      </c>
      <c r="T156" s="48">
        <v>16.5</v>
      </c>
      <c r="U156" s="48">
        <v>17.23</v>
      </c>
      <c r="V156" s="48">
        <v>-8.91</v>
      </c>
      <c r="W156" s="48">
        <v>-34.33</v>
      </c>
      <c r="X156" s="48">
        <v>0.94</v>
      </c>
      <c r="Y156" s="48">
        <v>0.98</v>
      </c>
      <c r="Z156" s="48">
        <v>0.97</v>
      </c>
      <c r="AA156" s="106" t="s">
        <v>744</v>
      </c>
      <c r="AB156" s="107"/>
      <c r="AC156" s="108"/>
      <c r="AD156" s="51"/>
      <c r="AG156" s="48">
        <v>0.85</v>
      </c>
      <c r="AH156" s="48">
        <v>0.91</v>
      </c>
      <c r="AI156" s="48">
        <v>0.99</v>
      </c>
    </row>
    <row r="157" spans="2:35" ht="31" thickBot="1">
      <c r="B157" s="47" t="s">
        <v>751</v>
      </c>
      <c r="C157" s="48">
        <v>-10.98</v>
      </c>
      <c r="D157" s="48">
        <v>1.66</v>
      </c>
      <c r="E157" s="48">
        <v>26.77</v>
      </c>
      <c r="F157" s="48">
        <v>24.87</v>
      </c>
      <c r="G157" s="48">
        <v>28.03</v>
      </c>
      <c r="H157" s="48">
        <v>2</v>
      </c>
      <c r="I157" s="48">
        <v>2</v>
      </c>
      <c r="J157" s="48">
        <v>2</v>
      </c>
      <c r="K157" s="48">
        <v>22.88</v>
      </c>
      <c r="L157" s="48">
        <v>20.67</v>
      </c>
      <c r="M157" s="48">
        <v>24.99</v>
      </c>
      <c r="N157" s="43" t="s">
        <v>658</v>
      </c>
      <c r="O157" s="48">
        <v>-3.89</v>
      </c>
      <c r="P157" s="48">
        <v>-4.2</v>
      </c>
      <c r="Q157" s="48">
        <v>-3.04</v>
      </c>
      <c r="R157" s="48">
        <v>0</v>
      </c>
      <c r="S157" s="48">
        <v>0</v>
      </c>
      <c r="T157" s="48">
        <v>20.25</v>
      </c>
      <c r="U157" s="48">
        <v>21.33</v>
      </c>
      <c r="V157" s="48">
        <v>-6.52</v>
      </c>
      <c r="W157" s="48">
        <v>-33.28</v>
      </c>
      <c r="X157" s="48">
        <v>0.97</v>
      </c>
      <c r="Y157" s="48">
        <v>1.1399999999999999</v>
      </c>
      <c r="Z157" s="48">
        <v>0.98</v>
      </c>
      <c r="AA157" s="106" t="s">
        <v>744</v>
      </c>
      <c r="AB157" s="107"/>
      <c r="AC157" s="108"/>
      <c r="AD157" s="51"/>
      <c r="AG157" s="48">
        <v>0.85</v>
      </c>
      <c r="AH157" s="48">
        <v>0.91</v>
      </c>
      <c r="AI157" s="48">
        <v>0.99</v>
      </c>
    </row>
    <row r="158" spans="2:35" ht="31" thickBot="1">
      <c r="B158" s="47" t="s">
        <v>752</v>
      </c>
      <c r="C158" s="48">
        <v>-12.43</v>
      </c>
      <c r="D158" s="48">
        <v>-1.67</v>
      </c>
      <c r="E158" s="48">
        <v>25.55</v>
      </c>
      <c r="F158" s="48">
        <v>23.36</v>
      </c>
      <c r="G158" s="48">
        <v>27.13</v>
      </c>
      <c r="H158" s="48">
        <v>1</v>
      </c>
      <c r="I158" s="48">
        <v>2</v>
      </c>
      <c r="J158" s="48">
        <v>2</v>
      </c>
      <c r="K158" s="48">
        <v>19.3</v>
      </c>
      <c r="L158" s="48">
        <v>17.12</v>
      </c>
      <c r="M158" s="48">
        <v>21.58</v>
      </c>
      <c r="N158" s="43" t="s">
        <v>658</v>
      </c>
      <c r="O158" s="48">
        <v>-6.25</v>
      </c>
      <c r="P158" s="48">
        <v>-6.24</v>
      </c>
      <c r="Q158" s="48">
        <v>-5.55</v>
      </c>
      <c r="R158" s="48">
        <v>0</v>
      </c>
      <c r="S158" s="48">
        <v>0</v>
      </c>
      <c r="T158" s="48">
        <v>16.329999999999998</v>
      </c>
      <c r="U158" s="48">
        <v>18.25</v>
      </c>
      <c r="V158" s="48">
        <v>-9.2200000000000006</v>
      </c>
      <c r="W158" s="48">
        <v>-34.770000000000003</v>
      </c>
      <c r="X158" s="48">
        <v>0.94</v>
      </c>
      <c r="Y158" s="48">
        <v>0.98</v>
      </c>
      <c r="Z158" s="48">
        <v>0.97</v>
      </c>
      <c r="AA158" s="106" t="s">
        <v>744</v>
      </c>
      <c r="AB158" s="107"/>
      <c r="AC158" s="108"/>
      <c r="AD158" s="51"/>
      <c r="AG158" s="48">
        <v>0.85</v>
      </c>
      <c r="AH158" s="48">
        <v>0.91</v>
      </c>
      <c r="AI158" s="48">
        <v>0.99</v>
      </c>
    </row>
    <row r="159" spans="2:35" ht="31" thickBot="1">
      <c r="B159" s="47" t="s">
        <v>753</v>
      </c>
      <c r="C159" s="48">
        <v>-10.75</v>
      </c>
      <c r="D159" s="48">
        <v>-5.78</v>
      </c>
      <c r="E159" s="48">
        <v>25.54</v>
      </c>
      <c r="F159" s="48">
        <v>23.88</v>
      </c>
      <c r="G159" s="48">
        <v>26.65</v>
      </c>
      <c r="H159" s="48">
        <v>2</v>
      </c>
      <c r="I159" s="48">
        <v>2</v>
      </c>
      <c r="J159" s="48">
        <v>2</v>
      </c>
      <c r="K159" s="48">
        <v>20.6</v>
      </c>
      <c r="L159" s="48">
        <v>18.059999999999999</v>
      </c>
      <c r="M159" s="48">
        <v>22.72</v>
      </c>
      <c r="N159" s="43" t="s">
        <v>658</v>
      </c>
      <c r="O159" s="48">
        <v>-4.9400000000000004</v>
      </c>
      <c r="P159" s="48">
        <v>-5.82</v>
      </c>
      <c r="Q159" s="48">
        <v>-3.93</v>
      </c>
      <c r="R159" s="48">
        <v>0</v>
      </c>
      <c r="S159" s="48">
        <v>0</v>
      </c>
      <c r="T159" s="48">
        <v>17.170000000000002</v>
      </c>
      <c r="U159" s="48">
        <v>19.73</v>
      </c>
      <c r="V159" s="48">
        <v>-8.3699999999999992</v>
      </c>
      <c r="W159" s="48">
        <v>-33.909999999999997</v>
      </c>
      <c r="X159" s="48">
        <v>0.94</v>
      </c>
      <c r="Y159" s="48">
        <v>0.98</v>
      </c>
      <c r="Z159" s="48">
        <v>0.97</v>
      </c>
      <c r="AA159" s="106" t="s">
        <v>744</v>
      </c>
      <c r="AB159" s="107"/>
      <c r="AC159" s="108"/>
      <c r="AD159" s="51"/>
      <c r="AG159" s="48">
        <v>0.85</v>
      </c>
      <c r="AH159" s="48">
        <v>0.91</v>
      </c>
      <c r="AI159" s="48">
        <v>0.99</v>
      </c>
    </row>
    <row r="160" spans="2:35" ht="31" thickBot="1">
      <c r="B160" s="47" t="s">
        <v>754</v>
      </c>
      <c r="C160" s="48">
        <v>-12.58</v>
      </c>
      <c r="D160" s="48">
        <v>-3.56</v>
      </c>
      <c r="E160" s="48">
        <v>25.58</v>
      </c>
      <c r="F160" s="48">
        <v>23.45</v>
      </c>
      <c r="G160" s="48">
        <v>27.09</v>
      </c>
      <c r="H160" s="48">
        <v>2</v>
      </c>
      <c r="I160" s="48">
        <v>2</v>
      </c>
      <c r="J160" s="48">
        <v>2</v>
      </c>
      <c r="K160" s="48">
        <v>20.41</v>
      </c>
      <c r="L160" s="48">
        <v>17.97</v>
      </c>
      <c r="M160" s="48">
        <v>22.74</v>
      </c>
      <c r="N160" s="43" t="s">
        <v>658</v>
      </c>
      <c r="O160" s="48">
        <v>-5.18</v>
      </c>
      <c r="P160" s="48">
        <v>-5.48</v>
      </c>
      <c r="Q160" s="48">
        <v>-4.3600000000000003</v>
      </c>
      <c r="R160" s="48">
        <v>0</v>
      </c>
      <c r="S160" s="48">
        <v>0</v>
      </c>
      <c r="T160" s="48">
        <v>17.45</v>
      </c>
      <c r="U160" s="48">
        <v>18.77</v>
      </c>
      <c r="V160" s="48">
        <v>-8.1300000000000008</v>
      </c>
      <c r="W160" s="48">
        <v>-33.72</v>
      </c>
      <c r="X160" s="48">
        <v>0.94</v>
      </c>
      <c r="Y160" s="48">
        <v>0.98</v>
      </c>
      <c r="Z160" s="48">
        <v>0.97</v>
      </c>
      <c r="AA160" s="106" t="s">
        <v>744</v>
      </c>
      <c r="AB160" s="107"/>
      <c r="AC160" s="108"/>
      <c r="AD160" s="51"/>
      <c r="AG160" s="48">
        <v>0.85</v>
      </c>
      <c r="AH160" s="48">
        <v>0.91</v>
      </c>
      <c r="AI160" s="48">
        <v>0.99</v>
      </c>
    </row>
    <row r="161" spans="2:35" ht="31" thickBot="1">
      <c r="B161" s="47" t="s">
        <v>755</v>
      </c>
      <c r="C161" s="48">
        <v>-14.9</v>
      </c>
      <c r="D161" s="48">
        <v>-3.82</v>
      </c>
      <c r="E161" s="48">
        <v>25.8</v>
      </c>
      <c r="F161" s="48">
        <v>23.87</v>
      </c>
      <c r="G161" s="48">
        <v>27.24</v>
      </c>
      <c r="H161" s="48">
        <v>2</v>
      </c>
      <c r="I161" s="48">
        <v>2</v>
      </c>
      <c r="J161" s="48">
        <v>2</v>
      </c>
      <c r="K161" s="48">
        <v>21.47</v>
      </c>
      <c r="L161" s="48">
        <v>19.23</v>
      </c>
      <c r="M161" s="48">
        <v>23.38</v>
      </c>
      <c r="N161" s="43" t="s">
        <v>658</v>
      </c>
      <c r="O161" s="48">
        <v>-4.33</v>
      </c>
      <c r="P161" s="48">
        <v>-4.6399999999999997</v>
      </c>
      <c r="Q161" s="48">
        <v>-3.86</v>
      </c>
      <c r="R161" s="48">
        <v>0</v>
      </c>
      <c r="S161" s="48">
        <v>0</v>
      </c>
      <c r="T161" s="48">
        <v>18.89</v>
      </c>
      <c r="U161" s="48">
        <v>19.600000000000001</v>
      </c>
      <c r="V161" s="48">
        <v>-6.91</v>
      </c>
      <c r="W161" s="48">
        <v>-32.700000000000003</v>
      </c>
      <c r="X161" s="48">
        <v>0.94</v>
      </c>
      <c r="Y161" s="48">
        <v>0.98</v>
      </c>
      <c r="Z161" s="48">
        <v>0.97</v>
      </c>
      <c r="AA161" s="106" t="s">
        <v>744</v>
      </c>
      <c r="AB161" s="107"/>
      <c r="AC161" s="108"/>
      <c r="AD161" s="51"/>
      <c r="AG161" s="48">
        <v>0.85</v>
      </c>
      <c r="AH161" s="48">
        <v>0.91</v>
      </c>
      <c r="AI161" s="48">
        <v>0.99</v>
      </c>
    </row>
    <row r="162" spans="2:35" ht="31" thickBot="1">
      <c r="B162" s="47" t="s">
        <v>756</v>
      </c>
      <c r="C162" s="48">
        <v>7.24</v>
      </c>
      <c r="D162" s="48">
        <v>-24.69</v>
      </c>
      <c r="E162" s="48">
        <v>19.47</v>
      </c>
      <c r="F162" s="48">
        <v>17.46</v>
      </c>
      <c r="G162" s="48">
        <v>21.78</v>
      </c>
      <c r="H162" s="48">
        <v>2</v>
      </c>
      <c r="I162" s="48">
        <v>2</v>
      </c>
      <c r="J162" s="48">
        <v>1</v>
      </c>
      <c r="K162" s="48">
        <v>18.57</v>
      </c>
      <c r="L162" s="48">
        <v>16.57</v>
      </c>
      <c r="M162" s="48">
        <v>20.96</v>
      </c>
      <c r="N162" s="43" t="s">
        <v>658</v>
      </c>
      <c r="O162" s="48">
        <v>-0.9</v>
      </c>
      <c r="P162" s="48">
        <v>-0.89</v>
      </c>
      <c r="Q162" s="48">
        <v>-0.82</v>
      </c>
      <c r="R162" s="48">
        <v>0</v>
      </c>
      <c r="S162" s="48">
        <v>0</v>
      </c>
      <c r="T162" s="48">
        <v>16.329999999999998</v>
      </c>
      <c r="U162" s="48">
        <v>16.899999999999999</v>
      </c>
      <c r="V162" s="48">
        <v>-3.14</v>
      </c>
      <c r="W162" s="48">
        <v>-22.61</v>
      </c>
      <c r="X162" s="48">
        <v>0.94</v>
      </c>
      <c r="Y162" s="48">
        <v>0.98</v>
      </c>
      <c r="Z162" s="48">
        <v>0.97</v>
      </c>
      <c r="AA162" s="43" t="s">
        <v>744</v>
      </c>
      <c r="AB162" s="49"/>
      <c r="AC162" s="49"/>
      <c r="AD162" s="51"/>
      <c r="AG162" s="48">
        <v>0.85</v>
      </c>
      <c r="AH162" s="48">
        <v>0.91</v>
      </c>
      <c r="AI162" s="48">
        <v>0.99</v>
      </c>
    </row>
    <row r="163" spans="2:35" ht="31" thickBot="1">
      <c r="B163" s="47" t="s">
        <v>757</v>
      </c>
      <c r="C163" s="48">
        <v>5.31</v>
      </c>
      <c r="D163" s="48">
        <v>-24.03</v>
      </c>
      <c r="E163" s="48">
        <v>19.920000000000002</v>
      </c>
      <c r="F163" s="48">
        <v>17.989999999999998</v>
      </c>
      <c r="G163" s="48">
        <v>22.14</v>
      </c>
      <c r="H163" s="48">
        <v>2</v>
      </c>
      <c r="I163" s="48">
        <v>2</v>
      </c>
      <c r="J163" s="48">
        <v>2</v>
      </c>
      <c r="K163" s="48">
        <v>17.71</v>
      </c>
      <c r="L163" s="48">
        <v>15.62</v>
      </c>
      <c r="M163" s="48">
        <v>20.13</v>
      </c>
      <c r="N163" s="43" t="s">
        <v>658</v>
      </c>
      <c r="O163" s="48">
        <v>-2.21</v>
      </c>
      <c r="P163" s="48">
        <v>-2.37</v>
      </c>
      <c r="Q163" s="48">
        <v>-2.0099999999999998</v>
      </c>
      <c r="R163" s="48">
        <v>0</v>
      </c>
      <c r="S163" s="48">
        <v>0</v>
      </c>
      <c r="T163" s="48">
        <v>13.76</v>
      </c>
      <c r="U163" s="48">
        <v>16.809999999999999</v>
      </c>
      <c r="V163" s="48">
        <v>-6.16</v>
      </c>
      <c r="W163" s="48">
        <v>-26.07</v>
      </c>
      <c r="X163" s="48">
        <v>0.94</v>
      </c>
      <c r="Y163" s="48">
        <v>0.98</v>
      </c>
      <c r="Z163" s="48">
        <v>0.97</v>
      </c>
      <c r="AA163" s="43" t="s">
        <v>744</v>
      </c>
      <c r="AB163" s="49"/>
      <c r="AC163" s="49"/>
      <c r="AD163" s="51"/>
      <c r="AG163" s="48">
        <v>0.85</v>
      </c>
      <c r="AH163" s="48">
        <v>0.91</v>
      </c>
      <c r="AI163" s="48">
        <v>0.99</v>
      </c>
    </row>
    <row r="164" spans="2:35" ht="31" thickBot="1">
      <c r="B164" s="47" t="s">
        <v>758</v>
      </c>
      <c r="C164" s="48">
        <v>-26.77</v>
      </c>
      <c r="D164" s="48">
        <v>-35.21</v>
      </c>
      <c r="E164" s="48">
        <v>17.96</v>
      </c>
      <c r="F164" s="48">
        <v>16.09</v>
      </c>
      <c r="G164" s="48">
        <v>20.57</v>
      </c>
      <c r="H164" s="48">
        <v>2</v>
      </c>
      <c r="I164" s="48">
        <v>3</v>
      </c>
      <c r="J164" s="48">
        <v>1</v>
      </c>
      <c r="K164" s="48">
        <v>17.66</v>
      </c>
      <c r="L164" s="48">
        <v>15.77</v>
      </c>
      <c r="M164" s="48">
        <v>20.010000000000002</v>
      </c>
      <c r="N164" s="43" t="s">
        <v>658</v>
      </c>
      <c r="O164" s="48">
        <v>-0.3</v>
      </c>
      <c r="P164" s="48">
        <v>-0.32</v>
      </c>
      <c r="Q164" s="48">
        <v>-0.56000000000000005</v>
      </c>
      <c r="R164" s="48">
        <v>0</v>
      </c>
      <c r="S164" s="48">
        <v>0</v>
      </c>
      <c r="T164" s="48">
        <v>14.91</v>
      </c>
      <c r="U164" s="48">
        <v>16.21</v>
      </c>
      <c r="V164" s="48">
        <v>-3.05</v>
      </c>
      <c r="W164" s="48">
        <v>-21.02</v>
      </c>
      <c r="X164" s="48">
        <v>0.94</v>
      </c>
      <c r="Y164" s="48">
        <v>0.98</v>
      </c>
      <c r="Z164" s="48">
        <v>0.97</v>
      </c>
      <c r="AA164" s="43" t="s">
        <v>744</v>
      </c>
      <c r="AB164" s="49"/>
      <c r="AC164" s="49"/>
      <c r="AD164" s="51"/>
      <c r="AG164" s="48">
        <v>0.85</v>
      </c>
      <c r="AH164" s="48">
        <v>0.91</v>
      </c>
      <c r="AI164" s="48">
        <v>0.99</v>
      </c>
    </row>
    <row r="165" spans="2:35" ht="31" thickBot="1">
      <c r="B165" s="47" t="s">
        <v>759</v>
      </c>
      <c r="C165" s="48">
        <v>-28.67</v>
      </c>
      <c r="D165" s="48">
        <v>-31.67</v>
      </c>
      <c r="E165" s="48">
        <v>20.260000000000002</v>
      </c>
      <c r="F165" s="48">
        <v>18.420000000000002</v>
      </c>
      <c r="G165" s="48">
        <v>23.14</v>
      </c>
      <c r="H165" s="48">
        <v>2</v>
      </c>
      <c r="I165" s="48">
        <v>3</v>
      </c>
      <c r="J165" s="48">
        <v>2</v>
      </c>
      <c r="K165" s="48">
        <v>20.32</v>
      </c>
      <c r="L165" s="48">
        <v>18.41</v>
      </c>
      <c r="M165" s="48">
        <v>23.25</v>
      </c>
      <c r="N165" s="43" t="s">
        <v>658</v>
      </c>
      <c r="O165" s="48">
        <v>0.06</v>
      </c>
      <c r="P165" s="48">
        <v>-0.01</v>
      </c>
      <c r="Q165" s="48">
        <v>0.11</v>
      </c>
      <c r="R165" s="48">
        <v>0</v>
      </c>
      <c r="S165" s="48">
        <v>0</v>
      </c>
      <c r="T165" s="48">
        <v>18.2</v>
      </c>
      <c r="U165" s="48">
        <v>18.62</v>
      </c>
      <c r="V165" s="48">
        <v>-2.06</v>
      </c>
      <c r="W165" s="48">
        <v>-22.31</v>
      </c>
      <c r="X165" s="48">
        <v>0.94</v>
      </c>
      <c r="Y165" s="48">
        <v>0.98</v>
      </c>
      <c r="Z165" s="48">
        <v>0.97</v>
      </c>
      <c r="AA165" s="43" t="s">
        <v>744</v>
      </c>
      <c r="AB165" s="49"/>
      <c r="AC165" s="49"/>
      <c r="AD165" s="51"/>
      <c r="AG165" s="48">
        <v>0.85</v>
      </c>
      <c r="AH165" s="48">
        <v>0.91</v>
      </c>
      <c r="AI165" s="48">
        <v>0.99</v>
      </c>
    </row>
    <row r="166" spans="2:35" ht="31" thickBot="1">
      <c r="B166" s="47" t="s">
        <v>760</v>
      </c>
      <c r="C166" s="48">
        <v>-29.66</v>
      </c>
      <c r="D166" s="48">
        <v>-31.66</v>
      </c>
      <c r="E166" s="48">
        <v>20.27</v>
      </c>
      <c r="F166" s="48">
        <v>18.45</v>
      </c>
      <c r="G166" s="48">
        <v>23.18</v>
      </c>
      <c r="H166" s="48">
        <v>2</v>
      </c>
      <c r="I166" s="48">
        <v>3</v>
      </c>
      <c r="J166" s="48">
        <v>1</v>
      </c>
      <c r="K166" s="48">
        <v>20.69</v>
      </c>
      <c r="L166" s="48">
        <v>18.82</v>
      </c>
      <c r="M166" s="48">
        <v>23.6</v>
      </c>
      <c r="N166" s="43" t="s">
        <v>658</v>
      </c>
      <c r="O166" s="48">
        <v>0.42</v>
      </c>
      <c r="P166" s="48">
        <v>0.37</v>
      </c>
      <c r="Q166" s="48">
        <v>0.41</v>
      </c>
      <c r="R166" s="48">
        <v>0</v>
      </c>
      <c r="S166" s="48">
        <v>0</v>
      </c>
      <c r="T166" s="48">
        <v>18.2</v>
      </c>
      <c r="U166" s="48">
        <v>19.36</v>
      </c>
      <c r="V166" s="48">
        <v>-2.0699999999999998</v>
      </c>
      <c r="W166" s="48">
        <v>-22.35</v>
      </c>
      <c r="X166" s="48">
        <v>0.94</v>
      </c>
      <c r="Y166" s="48">
        <v>0.98</v>
      </c>
      <c r="Z166" s="48">
        <v>0.97</v>
      </c>
      <c r="AA166" s="43" t="s">
        <v>744</v>
      </c>
      <c r="AB166" s="49"/>
      <c r="AC166" s="49"/>
      <c r="AD166" s="51"/>
      <c r="AG166" s="48">
        <v>0.85</v>
      </c>
      <c r="AH166" s="48">
        <v>0.91</v>
      </c>
      <c r="AI166" s="48">
        <v>0.99</v>
      </c>
    </row>
    <row r="167" spans="2:35" ht="31" thickBot="1">
      <c r="B167" s="47" t="s">
        <v>761</v>
      </c>
      <c r="C167" s="48">
        <v>-9.4600000000000009</v>
      </c>
      <c r="D167" s="48">
        <v>-15.68</v>
      </c>
      <c r="E167" s="48">
        <v>23.13</v>
      </c>
      <c r="F167" s="48">
        <v>21.52</v>
      </c>
      <c r="G167" s="48">
        <v>24.61</v>
      </c>
      <c r="H167" s="48">
        <v>2</v>
      </c>
      <c r="I167" s="48">
        <v>2</v>
      </c>
      <c r="J167" s="48">
        <v>1</v>
      </c>
      <c r="K167" s="48">
        <v>21.53</v>
      </c>
      <c r="L167" s="48">
        <v>19.55</v>
      </c>
      <c r="M167" s="48">
        <v>23.82</v>
      </c>
      <c r="N167" s="43" t="s">
        <v>658</v>
      </c>
      <c r="O167" s="48">
        <v>-1.6</v>
      </c>
      <c r="P167" s="48">
        <v>-1.97</v>
      </c>
      <c r="Q167" s="48">
        <v>-0.78</v>
      </c>
      <c r="R167" s="48">
        <v>0</v>
      </c>
      <c r="S167" s="48">
        <v>0</v>
      </c>
      <c r="T167" s="48">
        <v>18.829999999999998</v>
      </c>
      <c r="U167" s="48">
        <v>20</v>
      </c>
      <c r="V167" s="48">
        <v>-4.3</v>
      </c>
      <c r="W167" s="48">
        <v>-27.43</v>
      </c>
      <c r="X167" s="48">
        <v>0.94</v>
      </c>
      <c r="Y167" s="48">
        <v>0.98</v>
      </c>
      <c r="Z167" s="48">
        <v>0.97</v>
      </c>
      <c r="AA167" s="43" t="s">
        <v>744</v>
      </c>
      <c r="AB167" s="49"/>
      <c r="AC167" s="49"/>
      <c r="AD167" s="51"/>
      <c r="AG167" s="48">
        <v>0.85</v>
      </c>
      <c r="AH167" s="48">
        <v>0.91</v>
      </c>
      <c r="AI167" s="48">
        <v>0.99</v>
      </c>
    </row>
    <row r="168" spans="2:35" ht="31" thickBot="1">
      <c r="B168" s="47" t="s">
        <v>762</v>
      </c>
      <c r="C168" s="48">
        <v>-12.71</v>
      </c>
      <c r="D168" s="48">
        <v>-20.37</v>
      </c>
      <c r="E168" s="48">
        <v>23.2</v>
      </c>
      <c r="F168" s="48">
        <v>21.72</v>
      </c>
      <c r="G168" s="48">
        <v>25.07</v>
      </c>
      <c r="H168" s="48">
        <v>2</v>
      </c>
      <c r="I168" s="48">
        <v>2</v>
      </c>
      <c r="J168" s="48">
        <v>2</v>
      </c>
      <c r="K168" s="48">
        <v>22.49</v>
      </c>
      <c r="L168" s="48">
        <v>20.7</v>
      </c>
      <c r="M168" s="48">
        <v>24.45</v>
      </c>
      <c r="N168" s="43" t="s">
        <v>658</v>
      </c>
      <c r="O168" s="48">
        <v>-0.71</v>
      </c>
      <c r="P168" s="48">
        <v>-1.01</v>
      </c>
      <c r="Q168" s="48">
        <v>-0.61</v>
      </c>
      <c r="R168" s="48">
        <v>0</v>
      </c>
      <c r="S168" s="48">
        <v>0</v>
      </c>
      <c r="T168" s="48">
        <v>20.149999999999999</v>
      </c>
      <c r="U168" s="48">
        <v>21.46</v>
      </c>
      <c r="V168" s="48">
        <v>-3.05</v>
      </c>
      <c r="W168" s="48">
        <v>-26.24</v>
      </c>
      <c r="X168" s="48">
        <v>0.94</v>
      </c>
      <c r="Y168" s="48">
        <v>0.98</v>
      </c>
      <c r="Z168" s="48">
        <v>0.97</v>
      </c>
      <c r="AA168" s="43" t="s">
        <v>744</v>
      </c>
      <c r="AB168" s="49"/>
      <c r="AC168" s="49"/>
      <c r="AD168" s="51"/>
      <c r="AG168" s="48">
        <v>0.85</v>
      </c>
      <c r="AH168" s="48">
        <v>0.91</v>
      </c>
      <c r="AI168" s="48">
        <v>0.99</v>
      </c>
    </row>
    <row r="169" spans="2:35" ht="31" thickBot="1">
      <c r="B169" s="47" t="s">
        <v>763</v>
      </c>
      <c r="C169" s="48">
        <v>-17.07</v>
      </c>
      <c r="D169" s="48">
        <v>-15.54</v>
      </c>
      <c r="E169" s="48">
        <v>24.21</v>
      </c>
      <c r="F169" s="48">
        <v>22.93</v>
      </c>
      <c r="G169" s="48">
        <v>25.42</v>
      </c>
      <c r="H169" s="48">
        <v>2</v>
      </c>
      <c r="I169" s="48">
        <v>3</v>
      </c>
      <c r="J169" s="48">
        <v>2</v>
      </c>
      <c r="K169" s="48">
        <v>24.85</v>
      </c>
      <c r="L169" s="48">
        <v>23.38</v>
      </c>
      <c r="M169" s="48">
        <v>26.08</v>
      </c>
      <c r="N169" s="43" t="s">
        <v>658</v>
      </c>
      <c r="O169" s="48">
        <v>0.64</v>
      </c>
      <c r="P169" s="48">
        <v>0.45</v>
      </c>
      <c r="Q169" s="48">
        <v>0.66</v>
      </c>
      <c r="R169" s="48">
        <v>0</v>
      </c>
      <c r="S169" s="48">
        <v>0</v>
      </c>
      <c r="T169" s="48">
        <v>22.14</v>
      </c>
      <c r="U169" s="48">
        <v>25.09</v>
      </c>
      <c r="V169" s="48">
        <v>-2.0699999999999998</v>
      </c>
      <c r="W169" s="48">
        <v>-26.29</v>
      </c>
      <c r="X169" s="48">
        <v>0.94</v>
      </c>
      <c r="Y169" s="48">
        <v>0.98</v>
      </c>
      <c r="Z169" s="48">
        <v>0.97</v>
      </c>
      <c r="AA169" s="43" t="s">
        <v>744</v>
      </c>
      <c r="AB169" s="49"/>
      <c r="AC169" s="49"/>
      <c r="AD169" s="51"/>
      <c r="AG169" s="48">
        <v>0.85</v>
      </c>
      <c r="AH169" s="48">
        <v>0.91</v>
      </c>
      <c r="AI169" s="48">
        <v>0.99</v>
      </c>
    </row>
    <row r="170" spans="2:35" ht="31" thickBot="1">
      <c r="B170" s="47" t="s">
        <v>764</v>
      </c>
      <c r="C170" s="48">
        <v>-32.01</v>
      </c>
      <c r="D170" s="48">
        <v>-3.68</v>
      </c>
      <c r="E170" s="48">
        <v>27.24</v>
      </c>
      <c r="F170" s="48">
        <v>26.52</v>
      </c>
      <c r="G170" s="48">
        <v>27.74</v>
      </c>
      <c r="H170" s="48">
        <v>2</v>
      </c>
      <c r="I170" s="48">
        <v>2</v>
      </c>
      <c r="J170" s="48">
        <v>2</v>
      </c>
      <c r="K170" s="48">
        <v>25.78</v>
      </c>
      <c r="L170" s="48">
        <v>24.77</v>
      </c>
      <c r="M170" s="48">
        <v>26.61</v>
      </c>
      <c r="N170" s="43" t="s">
        <v>658</v>
      </c>
      <c r="O170" s="48">
        <v>-1.46</v>
      </c>
      <c r="P170" s="48">
        <v>-1.75</v>
      </c>
      <c r="Q170" s="48">
        <v>-1.1299999999999999</v>
      </c>
      <c r="R170" s="48">
        <v>0</v>
      </c>
      <c r="S170" s="48">
        <v>0</v>
      </c>
      <c r="T170" s="48">
        <v>22.24</v>
      </c>
      <c r="U170" s="48">
        <v>26.65</v>
      </c>
      <c r="V170" s="48">
        <v>-5</v>
      </c>
      <c r="W170" s="48">
        <v>-32.24</v>
      </c>
      <c r="X170" s="48">
        <v>0.94</v>
      </c>
      <c r="Y170" s="48">
        <v>0.98</v>
      </c>
      <c r="Z170" s="48">
        <v>0.97</v>
      </c>
      <c r="AA170" s="43" t="s">
        <v>744</v>
      </c>
      <c r="AB170" s="49"/>
      <c r="AC170" s="49"/>
      <c r="AD170" s="51"/>
      <c r="AG170" s="48">
        <v>0.85</v>
      </c>
      <c r="AH170" s="48">
        <v>0.91</v>
      </c>
      <c r="AI170" s="48">
        <v>0.99</v>
      </c>
    </row>
    <row r="171" spans="2:35" ht="31" thickBot="1">
      <c r="B171" s="47" t="s">
        <v>765</v>
      </c>
      <c r="C171" s="48">
        <v>-30.65</v>
      </c>
      <c r="D171" s="48">
        <v>2.31</v>
      </c>
      <c r="E171" s="48">
        <v>27.34</v>
      </c>
      <c r="F171" s="48">
        <v>27.09</v>
      </c>
      <c r="G171" s="48">
        <v>27.27</v>
      </c>
      <c r="H171" s="48">
        <v>2</v>
      </c>
      <c r="I171" s="48">
        <v>2</v>
      </c>
      <c r="J171" s="48">
        <v>2</v>
      </c>
      <c r="K171" s="48">
        <v>24.82</v>
      </c>
      <c r="L171" s="48">
        <v>23.04</v>
      </c>
      <c r="M171" s="48">
        <v>26.23</v>
      </c>
      <c r="N171" s="43" t="s">
        <v>658</v>
      </c>
      <c r="O171" s="48">
        <v>-2.52</v>
      </c>
      <c r="P171" s="48">
        <v>-4.05</v>
      </c>
      <c r="Q171" s="48">
        <v>-1.05</v>
      </c>
      <c r="R171" s="48">
        <v>0</v>
      </c>
      <c r="S171" s="48">
        <v>0</v>
      </c>
      <c r="T171" s="48">
        <v>21.87</v>
      </c>
      <c r="U171" s="48">
        <v>24.15</v>
      </c>
      <c r="V171" s="48">
        <v>-5.47</v>
      </c>
      <c r="W171" s="48">
        <v>-32.81</v>
      </c>
      <c r="X171" s="48">
        <v>0.97</v>
      </c>
      <c r="Y171" s="48">
        <v>1.1399999999999999</v>
      </c>
      <c r="Z171" s="48">
        <v>0.98</v>
      </c>
      <c r="AA171" s="43" t="s">
        <v>744</v>
      </c>
      <c r="AB171" s="49"/>
      <c r="AC171" s="49"/>
      <c r="AD171" s="51"/>
      <c r="AG171" s="48">
        <v>0.85</v>
      </c>
      <c r="AH171" s="48">
        <v>0.91</v>
      </c>
      <c r="AI171" s="48">
        <v>0.99</v>
      </c>
    </row>
    <row r="172" spans="2:35" ht="31" thickBot="1">
      <c r="B172" s="47" t="s">
        <v>766</v>
      </c>
      <c r="C172" s="48">
        <v>-33.01</v>
      </c>
      <c r="D172" s="48">
        <v>2.27</v>
      </c>
      <c r="E172" s="48">
        <v>27.35</v>
      </c>
      <c r="F172" s="48">
        <v>27.19</v>
      </c>
      <c r="G172" s="48">
        <v>27.21</v>
      </c>
      <c r="H172" s="48">
        <v>2</v>
      </c>
      <c r="I172" s="48">
        <v>2</v>
      </c>
      <c r="J172" s="48">
        <v>2</v>
      </c>
      <c r="K172" s="48">
        <v>24.93</v>
      </c>
      <c r="L172" s="48">
        <v>22.89</v>
      </c>
      <c r="M172" s="48">
        <v>26.28</v>
      </c>
      <c r="N172" s="43" t="s">
        <v>658</v>
      </c>
      <c r="O172" s="48">
        <v>-2.42</v>
      </c>
      <c r="P172" s="48">
        <v>-4.3</v>
      </c>
      <c r="Q172" s="48">
        <v>-0.92</v>
      </c>
      <c r="R172" s="48">
        <v>0</v>
      </c>
      <c r="S172" s="48">
        <v>0</v>
      </c>
      <c r="T172" s="48">
        <v>20.82</v>
      </c>
      <c r="U172" s="48">
        <v>24.6</v>
      </c>
      <c r="V172" s="48">
        <v>-6.53</v>
      </c>
      <c r="W172" s="48">
        <v>-33.880000000000003</v>
      </c>
      <c r="X172" s="48">
        <v>0.97</v>
      </c>
      <c r="Y172" s="48">
        <v>1.1399999999999999</v>
      </c>
      <c r="Z172" s="48">
        <v>0.98</v>
      </c>
      <c r="AA172" s="43" t="s">
        <v>744</v>
      </c>
      <c r="AB172" s="49"/>
      <c r="AC172" s="49"/>
      <c r="AD172" s="51"/>
      <c r="AG172" s="48">
        <v>0.85</v>
      </c>
      <c r="AH172" s="48">
        <v>0.91</v>
      </c>
      <c r="AI172" s="48">
        <v>0.99</v>
      </c>
    </row>
    <row r="173" spans="2:35" ht="31" thickBot="1">
      <c r="B173" s="47" t="s">
        <v>767</v>
      </c>
      <c r="C173" s="48">
        <v>-34.03</v>
      </c>
      <c r="D173" s="48">
        <v>5.33</v>
      </c>
      <c r="E173" s="48">
        <v>27.41</v>
      </c>
      <c r="F173" s="48">
        <v>27.76</v>
      </c>
      <c r="G173" s="48">
        <v>26.89</v>
      </c>
      <c r="H173" s="48">
        <v>2</v>
      </c>
      <c r="I173" s="48">
        <v>3</v>
      </c>
      <c r="J173" s="48">
        <v>1</v>
      </c>
      <c r="K173" s="48">
        <v>27.08</v>
      </c>
      <c r="L173" s="48">
        <v>26.45</v>
      </c>
      <c r="M173" s="48">
        <v>27.47</v>
      </c>
      <c r="N173" s="43" t="s">
        <v>658</v>
      </c>
      <c r="O173" s="48">
        <v>-0.33</v>
      </c>
      <c r="P173" s="48">
        <v>-1.31</v>
      </c>
      <c r="Q173" s="48">
        <v>0.57999999999999996</v>
      </c>
      <c r="R173" s="48">
        <v>0</v>
      </c>
      <c r="S173" s="48">
        <v>0</v>
      </c>
      <c r="T173" s="48">
        <v>25.66</v>
      </c>
      <c r="U173" s="48">
        <v>26.9</v>
      </c>
      <c r="V173" s="48">
        <v>-1.75</v>
      </c>
      <c r="W173" s="48">
        <v>-29.16</v>
      </c>
      <c r="X173" s="48">
        <v>0.97</v>
      </c>
      <c r="Y173" s="48">
        <v>1.1399999999999999</v>
      </c>
      <c r="Z173" s="48">
        <v>0.98</v>
      </c>
      <c r="AA173" s="43" t="s">
        <v>744</v>
      </c>
      <c r="AB173" s="49"/>
      <c r="AC173" s="49"/>
      <c r="AD173" s="51"/>
      <c r="AG173" s="48">
        <v>0.85</v>
      </c>
      <c r="AH173" s="48">
        <v>0.91</v>
      </c>
      <c r="AI173" s="48">
        <v>0.99</v>
      </c>
    </row>
    <row r="174" spans="2:35" ht="31" thickBot="1">
      <c r="B174" s="47" t="s">
        <v>768</v>
      </c>
      <c r="C174" s="48">
        <v>-43.67</v>
      </c>
      <c r="D174" s="48">
        <v>4.24</v>
      </c>
      <c r="E174" s="48">
        <v>27.48</v>
      </c>
      <c r="F174" s="48">
        <v>27.74</v>
      </c>
      <c r="G174" s="48">
        <v>27.11</v>
      </c>
      <c r="H174" s="48">
        <v>2</v>
      </c>
      <c r="I174" s="48">
        <v>2</v>
      </c>
      <c r="J174" s="48">
        <v>2</v>
      </c>
      <c r="K174" s="48">
        <v>25.96</v>
      </c>
      <c r="L174" s="48">
        <v>25.07</v>
      </c>
      <c r="M174" s="48">
        <v>26.91</v>
      </c>
      <c r="N174" s="43" t="s">
        <v>658</v>
      </c>
      <c r="O174" s="48">
        <v>-1.52</v>
      </c>
      <c r="P174" s="48">
        <v>-2.68</v>
      </c>
      <c r="Q174" s="48">
        <v>-0.2</v>
      </c>
      <c r="R174" s="48">
        <v>0</v>
      </c>
      <c r="S174" s="48">
        <v>0</v>
      </c>
      <c r="T174" s="48">
        <v>22.83</v>
      </c>
      <c r="U174" s="48">
        <v>26.57</v>
      </c>
      <c r="V174" s="48">
        <v>-4.6500000000000004</v>
      </c>
      <c r="W174" s="48">
        <v>-32.14</v>
      </c>
      <c r="X174" s="48">
        <v>0.97</v>
      </c>
      <c r="Y174" s="48">
        <v>1.1399999999999999</v>
      </c>
      <c r="Z174" s="48">
        <v>0.98</v>
      </c>
      <c r="AA174" s="43" t="s">
        <v>744</v>
      </c>
      <c r="AB174" s="49"/>
      <c r="AC174" s="49"/>
      <c r="AD174" s="51"/>
      <c r="AG174" s="48">
        <v>0.85</v>
      </c>
      <c r="AH174" s="48">
        <v>0.91</v>
      </c>
      <c r="AI174" s="48">
        <v>0.99</v>
      </c>
    </row>
    <row r="175" spans="2:35" ht="31" thickBot="1">
      <c r="B175" s="47" t="s">
        <v>769</v>
      </c>
      <c r="C175" s="48">
        <v>-41.62</v>
      </c>
      <c r="D175" s="48">
        <v>3.83</v>
      </c>
      <c r="E175" s="48">
        <v>27.48</v>
      </c>
      <c r="F175" s="48">
        <v>27.67</v>
      </c>
      <c r="G175" s="48">
        <v>27.11</v>
      </c>
      <c r="H175" s="48">
        <v>2</v>
      </c>
      <c r="I175" s="48">
        <v>2</v>
      </c>
      <c r="J175" s="48">
        <v>2</v>
      </c>
      <c r="K175" s="48">
        <v>25.89</v>
      </c>
      <c r="L175" s="48">
        <v>25.18</v>
      </c>
      <c r="M175" s="48">
        <v>26.79</v>
      </c>
      <c r="N175" s="43" t="s">
        <v>658</v>
      </c>
      <c r="O175" s="48">
        <v>-1.59</v>
      </c>
      <c r="P175" s="48">
        <v>-2.4900000000000002</v>
      </c>
      <c r="Q175" s="48">
        <v>-0.32</v>
      </c>
      <c r="R175" s="48">
        <v>0</v>
      </c>
      <c r="S175" s="48">
        <v>0</v>
      </c>
      <c r="T175" s="48">
        <v>22.87</v>
      </c>
      <c r="U175" s="48">
        <v>27</v>
      </c>
      <c r="V175" s="48">
        <v>-4.6100000000000003</v>
      </c>
      <c r="W175" s="48">
        <v>-32.090000000000003</v>
      </c>
      <c r="X175" s="48">
        <v>0.97</v>
      </c>
      <c r="Y175" s="48">
        <v>1.1399999999999999</v>
      </c>
      <c r="Z175" s="48">
        <v>0.98</v>
      </c>
      <c r="AA175" s="43" t="s">
        <v>744</v>
      </c>
      <c r="AB175" s="49"/>
      <c r="AC175" s="49"/>
      <c r="AD175" s="51"/>
      <c r="AG175" s="48">
        <v>0.85</v>
      </c>
      <c r="AH175" s="48">
        <v>0.91</v>
      </c>
      <c r="AI175" s="48">
        <v>0.99</v>
      </c>
    </row>
    <row r="176" spans="2:35" ht="31" thickBot="1">
      <c r="B176" s="47" t="s">
        <v>770</v>
      </c>
      <c r="C176" s="48">
        <v>3.55</v>
      </c>
      <c r="D176" s="48">
        <v>1.95</v>
      </c>
      <c r="E176" s="48">
        <v>27.45</v>
      </c>
      <c r="F176" s="48">
        <v>25.66</v>
      </c>
      <c r="G176" s="48">
        <v>28.69</v>
      </c>
      <c r="H176" s="48">
        <v>2</v>
      </c>
      <c r="I176" s="48">
        <v>1</v>
      </c>
      <c r="J176" s="48">
        <v>2</v>
      </c>
      <c r="K176" s="48">
        <v>25.2</v>
      </c>
      <c r="L176" s="48">
        <v>22.54</v>
      </c>
      <c r="M176" s="48">
        <v>27</v>
      </c>
      <c r="N176" s="43" t="s">
        <v>658</v>
      </c>
      <c r="O176" s="48">
        <v>-2.2400000000000002</v>
      </c>
      <c r="P176" s="48">
        <v>-3.12</v>
      </c>
      <c r="Q176" s="48">
        <v>-1.69</v>
      </c>
      <c r="R176" s="48">
        <v>0</v>
      </c>
      <c r="S176" s="48">
        <v>0</v>
      </c>
      <c r="T176" s="48">
        <v>21.83</v>
      </c>
      <c r="U176" s="48">
        <v>23.44</v>
      </c>
      <c r="V176" s="48">
        <v>-5.62</v>
      </c>
      <c r="W176" s="48">
        <v>-33.06</v>
      </c>
      <c r="X176" s="48">
        <v>0.97</v>
      </c>
      <c r="Y176" s="48">
        <v>1.1399999999999999</v>
      </c>
      <c r="Z176" s="48">
        <v>0.98</v>
      </c>
      <c r="AA176" s="43" t="s">
        <v>744</v>
      </c>
      <c r="AB176" s="49"/>
      <c r="AC176" s="49"/>
      <c r="AD176" s="51"/>
      <c r="AG176" s="48">
        <v>0.85</v>
      </c>
      <c r="AH176" s="48">
        <v>0.91</v>
      </c>
      <c r="AI176" s="48">
        <v>0.99</v>
      </c>
    </row>
    <row r="177" spans="2:35" ht="31" thickBot="1">
      <c r="B177" s="47" t="s">
        <v>771</v>
      </c>
      <c r="C177" s="48">
        <v>11.18</v>
      </c>
      <c r="D177" s="48">
        <v>-19.559999999999999</v>
      </c>
      <c r="E177" s="48">
        <v>17.77</v>
      </c>
      <c r="F177" s="48">
        <v>15.57</v>
      </c>
      <c r="G177" s="48">
        <v>20.13</v>
      </c>
      <c r="H177" s="48">
        <v>2</v>
      </c>
      <c r="I177" s="48">
        <v>2</v>
      </c>
      <c r="J177" s="48">
        <v>1</v>
      </c>
      <c r="K177" s="48">
        <v>5.64</v>
      </c>
      <c r="L177" s="48">
        <v>4.05</v>
      </c>
      <c r="M177" s="48">
        <v>7.53</v>
      </c>
      <c r="N177" s="43" t="s">
        <v>658</v>
      </c>
      <c r="O177" s="48">
        <v>-12.12</v>
      </c>
      <c r="P177" s="48">
        <v>-11.51</v>
      </c>
      <c r="Q177" s="48">
        <v>-12.6</v>
      </c>
      <c r="R177" s="48">
        <v>0</v>
      </c>
      <c r="S177" s="48">
        <v>0</v>
      </c>
      <c r="T177" s="48">
        <v>3.3</v>
      </c>
      <c r="U177" s="48">
        <v>4.8499999999999996</v>
      </c>
      <c r="V177" s="48">
        <v>-14.47</v>
      </c>
      <c r="W177" s="48">
        <v>-32.229999999999997</v>
      </c>
      <c r="X177" s="48">
        <v>0.94</v>
      </c>
      <c r="Y177" s="48">
        <v>0.98</v>
      </c>
      <c r="Z177" s="48">
        <v>0.97</v>
      </c>
      <c r="AA177" s="43" t="s">
        <v>744</v>
      </c>
      <c r="AB177" s="49"/>
      <c r="AC177" s="49"/>
      <c r="AD177" s="51"/>
      <c r="AG177" s="48">
        <v>0.85</v>
      </c>
      <c r="AH177" s="48">
        <v>0.91</v>
      </c>
      <c r="AI177" s="48">
        <v>0.99</v>
      </c>
    </row>
    <row r="178" spans="2:35" ht="31" thickBot="1">
      <c r="B178" s="47" t="s">
        <v>772</v>
      </c>
      <c r="C178" s="48">
        <v>12.38</v>
      </c>
      <c r="D178" s="48">
        <v>-23.32</v>
      </c>
      <c r="E178" s="48">
        <v>16.72</v>
      </c>
      <c r="F178" s="48">
        <v>14.93</v>
      </c>
      <c r="G178" s="48">
        <v>18.510000000000002</v>
      </c>
      <c r="H178" s="48">
        <v>1</v>
      </c>
      <c r="I178" s="48">
        <v>1</v>
      </c>
      <c r="J178" s="48">
        <v>2</v>
      </c>
      <c r="K178" s="48">
        <v>5.15</v>
      </c>
      <c r="L178" s="48">
        <v>3.75</v>
      </c>
      <c r="M178" s="48">
        <v>6.89</v>
      </c>
      <c r="N178" s="43" t="s">
        <v>658</v>
      </c>
      <c r="O178" s="48">
        <v>-11.56</v>
      </c>
      <c r="P178" s="48">
        <v>-11.18</v>
      </c>
      <c r="Q178" s="48">
        <v>-11.62</v>
      </c>
      <c r="R178" s="48">
        <v>0</v>
      </c>
      <c r="S178" s="48">
        <v>0</v>
      </c>
      <c r="T178" s="48">
        <v>3.21</v>
      </c>
      <c r="U178" s="48">
        <v>4.6399999999999997</v>
      </c>
      <c r="V178" s="48">
        <v>-13.51</v>
      </c>
      <c r="W178" s="48">
        <v>-30.22</v>
      </c>
      <c r="X178" s="48">
        <v>0.94</v>
      </c>
      <c r="Y178" s="48">
        <v>0.98</v>
      </c>
      <c r="Z178" s="48">
        <v>0.97</v>
      </c>
      <c r="AA178" s="43" t="s">
        <v>744</v>
      </c>
      <c r="AB178" s="49"/>
      <c r="AC178" s="49"/>
      <c r="AD178" s="51"/>
      <c r="AG178" s="48">
        <v>0.85</v>
      </c>
      <c r="AH178" s="48">
        <v>0.91</v>
      </c>
      <c r="AI178" s="48">
        <v>0.99</v>
      </c>
    </row>
    <row r="179" spans="2:35" ht="31" thickBot="1">
      <c r="B179" s="47" t="s">
        <v>773</v>
      </c>
      <c r="C179" s="48">
        <v>11.75</v>
      </c>
      <c r="D179" s="48">
        <v>-29.45</v>
      </c>
      <c r="E179" s="48">
        <v>18.32</v>
      </c>
      <c r="F179" s="48">
        <v>16.239999999999998</v>
      </c>
      <c r="G179" s="48">
        <v>20.77</v>
      </c>
      <c r="H179" s="48">
        <v>2</v>
      </c>
      <c r="I179" s="48">
        <v>2</v>
      </c>
      <c r="J179" s="48">
        <v>1</v>
      </c>
      <c r="K179" s="48">
        <v>17.71</v>
      </c>
      <c r="L179" s="48">
        <v>15.73</v>
      </c>
      <c r="M179" s="48">
        <v>19.87</v>
      </c>
      <c r="N179" s="43" t="s">
        <v>658</v>
      </c>
      <c r="O179" s="48">
        <v>-0.61</v>
      </c>
      <c r="P179" s="48">
        <v>-0.51</v>
      </c>
      <c r="Q179" s="48">
        <v>-0.9</v>
      </c>
      <c r="R179" s="48">
        <v>0</v>
      </c>
      <c r="S179" s="48">
        <v>0</v>
      </c>
      <c r="T179" s="48">
        <v>14.97</v>
      </c>
      <c r="U179" s="48">
        <v>16.27</v>
      </c>
      <c r="V179" s="48">
        <v>-3.36</v>
      </c>
      <c r="W179" s="48">
        <v>-21.68</v>
      </c>
      <c r="X179" s="48">
        <v>0.94</v>
      </c>
      <c r="Y179" s="48">
        <v>0.98</v>
      </c>
      <c r="Z179" s="48">
        <v>0.97</v>
      </c>
      <c r="AA179" s="43" t="s">
        <v>744</v>
      </c>
      <c r="AB179" s="49"/>
      <c r="AC179" s="49"/>
      <c r="AD179" s="51"/>
      <c r="AG179" s="48">
        <v>0.85</v>
      </c>
      <c r="AH179" s="48">
        <v>0.91</v>
      </c>
      <c r="AI179" s="48">
        <v>0.99</v>
      </c>
    </row>
    <row r="180" spans="2:35" ht="31" thickBot="1">
      <c r="B180" s="47" t="s">
        <v>774</v>
      </c>
      <c r="C180" s="48">
        <v>-11.85</v>
      </c>
      <c r="D180" s="48">
        <v>-8.68</v>
      </c>
      <c r="E180" s="48">
        <v>25.34</v>
      </c>
      <c r="F180" s="48">
        <v>24.38</v>
      </c>
      <c r="G180" s="48">
        <v>26.12</v>
      </c>
      <c r="H180" s="48">
        <v>2</v>
      </c>
      <c r="I180" s="48">
        <v>2</v>
      </c>
      <c r="J180" s="48">
        <v>2</v>
      </c>
      <c r="K180" s="48">
        <v>23.98</v>
      </c>
      <c r="L180" s="48">
        <v>22.36</v>
      </c>
      <c r="M180" s="48">
        <v>25.66</v>
      </c>
      <c r="N180" s="43" t="s">
        <v>658</v>
      </c>
      <c r="O180" s="48">
        <v>-1.36</v>
      </c>
      <c r="P180" s="48">
        <v>-2.02</v>
      </c>
      <c r="Q180" s="48">
        <v>-0.46</v>
      </c>
      <c r="R180" s="48">
        <v>0</v>
      </c>
      <c r="S180" s="48">
        <v>0</v>
      </c>
      <c r="T180" s="48">
        <v>22.13</v>
      </c>
      <c r="U180" s="48">
        <v>22.5</v>
      </c>
      <c r="V180" s="48">
        <v>-3.21</v>
      </c>
      <c r="W180" s="48">
        <v>-28.55</v>
      </c>
      <c r="X180" s="48">
        <v>0.94</v>
      </c>
      <c r="Y180" s="48">
        <v>0.98</v>
      </c>
      <c r="Z180" s="48">
        <v>0.97</v>
      </c>
      <c r="AA180" s="43" t="s">
        <v>744</v>
      </c>
      <c r="AB180" s="49"/>
      <c r="AC180" s="49"/>
      <c r="AD180" s="51"/>
      <c r="AG180" s="48">
        <v>0.85</v>
      </c>
      <c r="AH180" s="48">
        <v>0.91</v>
      </c>
      <c r="AI180" s="48">
        <v>0.99</v>
      </c>
    </row>
    <row r="181" spans="2:35" ht="31" thickBot="1">
      <c r="B181" s="47" t="s">
        <v>775</v>
      </c>
      <c r="C181" s="48">
        <v>-13.99</v>
      </c>
      <c r="D181" s="48">
        <v>-17.14</v>
      </c>
      <c r="E181" s="48">
        <v>23.54</v>
      </c>
      <c r="F181" s="48">
        <v>22.13</v>
      </c>
      <c r="G181" s="48">
        <v>24.96</v>
      </c>
      <c r="H181" s="48">
        <v>2</v>
      </c>
      <c r="I181" s="48">
        <v>2</v>
      </c>
      <c r="J181" s="48">
        <v>2</v>
      </c>
      <c r="K181" s="48">
        <v>24.45</v>
      </c>
      <c r="L181" s="48">
        <v>23.07</v>
      </c>
      <c r="M181" s="48">
        <v>25.84</v>
      </c>
      <c r="N181" s="43" t="s">
        <v>658</v>
      </c>
      <c r="O181" s="48">
        <v>0.91</v>
      </c>
      <c r="P181" s="48">
        <v>0.94</v>
      </c>
      <c r="Q181" s="48">
        <v>0.88</v>
      </c>
      <c r="R181" s="48">
        <v>0</v>
      </c>
      <c r="S181" s="48">
        <v>0</v>
      </c>
      <c r="T181" s="48">
        <v>21.13</v>
      </c>
      <c r="U181" s="48">
        <v>25.82</v>
      </c>
      <c r="V181" s="48">
        <v>-2.41</v>
      </c>
      <c r="W181" s="48">
        <v>-25.96</v>
      </c>
      <c r="X181" s="48">
        <v>0.94</v>
      </c>
      <c r="Y181" s="48">
        <v>0.98</v>
      </c>
      <c r="Z181" s="48">
        <v>0.97</v>
      </c>
      <c r="AA181" s="43" t="s">
        <v>744</v>
      </c>
      <c r="AB181" s="49"/>
      <c r="AC181" s="49"/>
      <c r="AD181" s="51"/>
      <c r="AG181" s="48">
        <v>0.85</v>
      </c>
      <c r="AH181" s="48">
        <v>0.91</v>
      </c>
      <c r="AI181" s="48">
        <v>0.99</v>
      </c>
    </row>
    <row r="182" spans="2:35" ht="31" thickBot="1">
      <c r="B182" s="47" t="s">
        <v>776</v>
      </c>
      <c r="C182" s="48">
        <v>14.34</v>
      </c>
      <c r="D182" s="48">
        <v>-30.87</v>
      </c>
      <c r="E182" s="48">
        <v>17.420000000000002</v>
      </c>
      <c r="F182" s="48">
        <v>15.45</v>
      </c>
      <c r="G182" s="48">
        <v>19.66</v>
      </c>
      <c r="H182" s="48">
        <v>2</v>
      </c>
      <c r="I182" s="48">
        <v>2</v>
      </c>
      <c r="J182" s="48">
        <v>1</v>
      </c>
      <c r="K182" s="48">
        <v>18.329999999999998</v>
      </c>
      <c r="L182" s="48">
        <v>16.350000000000001</v>
      </c>
      <c r="M182" s="48">
        <v>20.48</v>
      </c>
      <c r="N182" s="43" t="s">
        <v>658</v>
      </c>
      <c r="O182" s="48">
        <v>0.92</v>
      </c>
      <c r="P182" s="48">
        <v>0.91</v>
      </c>
      <c r="Q182" s="48">
        <v>0.81</v>
      </c>
      <c r="R182" s="48">
        <v>0</v>
      </c>
      <c r="S182" s="48">
        <v>0</v>
      </c>
      <c r="T182" s="48">
        <v>16</v>
      </c>
      <c r="U182" s="48">
        <v>16.89</v>
      </c>
      <c r="V182" s="48">
        <v>-1.42</v>
      </c>
      <c r="W182" s="48">
        <v>-18.829999999999998</v>
      </c>
      <c r="X182" s="48">
        <v>0.94</v>
      </c>
      <c r="Y182" s="48">
        <v>0.98</v>
      </c>
      <c r="Z182" s="48">
        <v>0.97</v>
      </c>
      <c r="AA182" s="43" t="s">
        <v>744</v>
      </c>
      <c r="AB182" s="49"/>
      <c r="AC182" s="49"/>
      <c r="AD182" s="51"/>
      <c r="AG182" s="48">
        <v>0.85</v>
      </c>
      <c r="AH182" s="48">
        <v>0.91</v>
      </c>
      <c r="AI182" s="48">
        <v>0.99</v>
      </c>
    </row>
    <row r="183" spans="2:35" ht="31" thickBot="1">
      <c r="B183" s="47" t="s">
        <v>777</v>
      </c>
      <c r="C183" s="48">
        <v>-1.33</v>
      </c>
      <c r="D183" s="48">
        <v>-31.9</v>
      </c>
      <c r="E183" s="48">
        <v>19.09</v>
      </c>
      <c r="F183" s="48">
        <v>17.02</v>
      </c>
      <c r="G183" s="48">
        <v>21.59</v>
      </c>
      <c r="H183" s="48">
        <v>2</v>
      </c>
      <c r="I183" s="48">
        <v>3</v>
      </c>
      <c r="J183" s="48">
        <v>1</v>
      </c>
      <c r="K183" s="48">
        <v>16.66</v>
      </c>
      <c r="L183" s="48">
        <v>14.43</v>
      </c>
      <c r="M183" s="48">
        <v>18.940000000000001</v>
      </c>
      <c r="N183" s="43" t="s">
        <v>658</v>
      </c>
      <c r="O183" s="48">
        <v>-2.4300000000000002</v>
      </c>
      <c r="P183" s="48">
        <v>-2.59</v>
      </c>
      <c r="Q183" s="48">
        <v>-2.65</v>
      </c>
      <c r="R183" s="48">
        <v>0</v>
      </c>
      <c r="S183" s="48">
        <v>0</v>
      </c>
      <c r="T183" s="48">
        <v>13.44</v>
      </c>
      <c r="U183" s="48">
        <v>15.94</v>
      </c>
      <c r="V183" s="48">
        <v>-5.65</v>
      </c>
      <c r="W183" s="48">
        <v>-24.74</v>
      </c>
      <c r="X183" s="48">
        <v>0.94</v>
      </c>
      <c r="Y183" s="48">
        <v>0.98</v>
      </c>
      <c r="Z183" s="48">
        <v>0.97</v>
      </c>
      <c r="AA183" s="43" t="s">
        <v>744</v>
      </c>
      <c r="AB183" s="49"/>
      <c r="AC183" s="49"/>
      <c r="AD183" s="51"/>
      <c r="AG183" s="48">
        <v>0.85</v>
      </c>
      <c r="AH183" s="48">
        <v>0.91</v>
      </c>
      <c r="AI183" s="48">
        <v>0.99</v>
      </c>
    </row>
    <row r="184" spans="2:35" ht="31" thickBot="1">
      <c r="B184" s="47" t="s">
        <v>778</v>
      </c>
      <c r="C184" s="48">
        <v>-8.7799999999999994</v>
      </c>
      <c r="D184" s="48">
        <v>-36.06</v>
      </c>
      <c r="E184" s="48">
        <v>16.45</v>
      </c>
      <c r="F184" s="48">
        <v>14.25</v>
      </c>
      <c r="G184" s="48">
        <v>18.989999999999998</v>
      </c>
      <c r="H184" s="48">
        <v>2</v>
      </c>
      <c r="I184" s="48">
        <v>3</v>
      </c>
      <c r="J184" s="48">
        <v>1</v>
      </c>
      <c r="K184" s="48">
        <v>15.27</v>
      </c>
      <c r="L184" s="48">
        <v>12.85</v>
      </c>
      <c r="M184" s="48">
        <v>17.86</v>
      </c>
      <c r="N184" s="43" t="s">
        <v>658</v>
      </c>
      <c r="O184" s="48">
        <v>-1.18</v>
      </c>
      <c r="P184" s="48">
        <v>-1.4</v>
      </c>
      <c r="Q184" s="48">
        <v>-1.1299999999999999</v>
      </c>
      <c r="R184" s="48">
        <v>0</v>
      </c>
      <c r="S184" s="48">
        <v>0</v>
      </c>
      <c r="T184" s="48">
        <v>12.63</v>
      </c>
      <c r="U184" s="48">
        <v>13.2</v>
      </c>
      <c r="V184" s="48">
        <v>-3.82</v>
      </c>
      <c r="W184" s="48">
        <v>-20.260000000000002</v>
      </c>
      <c r="X184" s="48">
        <v>0.94</v>
      </c>
      <c r="Y184" s="48">
        <v>0.98</v>
      </c>
      <c r="Z184" s="48">
        <v>0.97</v>
      </c>
      <c r="AA184" s="43" t="s">
        <v>744</v>
      </c>
      <c r="AB184" s="49"/>
      <c r="AC184" s="49"/>
      <c r="AD184" s="51"/>
      <c r="AG184" s="48">
        <v>0.85</v>
      </c>
      <c r="AH184" s="48">
        <v>0.91</v>
      </c>
      <c r="AI184" s="48">
        <v>0.99</v>
      </c>
    </row>
    <row r="185" spans="2:35" ht="31" thickBot="1">
      <c r="B185" s="47" t="s">
        <v>779</v>
      </c>
      <c r="C185" s="48">
        <v>-14.4</v>
      </c>
      <c r="D185" s="48">
        <v>-36.83</v>
      </c>
      <c r="E185" s="48">
        <v>16.16</v>
      </c>
      <c r="F185" s="48">
        <v>13.38</v>
      </c>
      <c r="G185" s="48">
        <v>18.559999999999999</v>
      </c>
      <c r="H185" s="48">
        <v>2</v>
      </c>
      <c r="I185" s="48">
        <v>3</v>
      </c>
      <c r="J185" s="48">
        <v>1</v>
      </c>
      <c r="K185" s="48">
        <v>13.94</v>
      </c>
      <c r="L185" s="48">
        <v>11.28</v>
      </c>
      <c r="M185" s="48">
        <v>16.73</v>
      </c>
      <c r="N185" s="43" t="s">
        <v>658</v>
      </c>
      <c r="O185" s="48">
        <v>-2.2200000000000002</v>
      </c>
      <c r="P185" s="48">
        <v>-2.1</v>
      </c>
      <c r="Q185" s="48">
        <v>-1.82</v>
      </c>
      <c r="R185" s="48">
        <v>0</v>
      </c>
      <c r="S185" s="48">
        <v>0</v>
      </c>
      <c r="T185" s="48">
        <v>10.37</v>
      </c>
      <c r="U185" s="48">
        <v>12.9</v>
      </c>
      <c r="V185" s="48">
        <v>-5.79</v>
      </c>
      <c r="W185" s="48">
        <v>-21.94</v>
      </c>
      <c r="X185" s="48">
        <v>0.94</v>
      </c>
      <c r="Y185" s="48">
        <v>0.98</v>
      </c>
      <c r="Z185" s="48">
        <v>0.97</v>
      </c>
      <c r="AA185" s="43" t="s">
        <v>744</v>
      </c>
      <c r="AB185" s="49"/>
      <c r="AC185" s="49"/>
      <c r="AD185" s="51"/>
      <c r="AG185" s="48">
        <v>0.85</v>
      </c>
      <c r="AH185" s="48">
        <v>0.91</v>
      </c>
      <c r="AI185" s="48">
        <v>0.99</v>
      </c>
    </row>
    <row r="186" spans="2:35" ht="31" thickBot="1">
      <c r="B186" s="47" t="s">
        <v>780</v>
      </c>
      <c r="C186" s="48">
        <v>-45.88</v>
      </c>
      <c r="D186" s="48">
        <v>-27.91</v>
      </c>
      <c r="E186" s="48">
        <v>23.07</v>
      </c>
      <c r="F186" s="48">
        <v>20.7</v>
      </c>
      <c r="G186" s="48">
        <v>25.64</v>
      </c>
      <c r="H186" s="48">
        <v>1</v>
      </c>
      <c r="I186" s="48">
        <v>2</v>
      </c>
      <c r="J186" s="48">
        <v>2</v>
      </c>
      <c r="K186" s="48">
        <v>22.59</v>
      </c>
      <c r="L186" s="48">
        <v>20.55</v>
      </c>
      <c r="M186" s="48">
        <v>24.93</v>
      </c>
      <c r="N186" s="43" t="s">
        <v>658</v>
      </c>
      <c r="O186" s="48">
        <v>-0.48</v>
      </c>
      <c r="P186" s="48">
        <v>-0.16</v>
      </c>
      <c r="Q186" s="48">
        <v>-0.71</v>
      </c>
      <c r="R186" s="48">
        <v>0</v>
      </c>
      <c r="S186" s="48">
        <v>0</v>
      </c>
      <c r="T186" s="48">
        <v>20.100000000000001</v>
      </c>
      <c r="U186" s="48">
        <v>21.26</v>
      </c>
      <c r="V186" s="48">
        <v>-2.97</v>
      </c>
      <c r="W186" s="48">
        <v>-26.03</v>
      </c>
      <c r="X186" s="48">
        <v>0.94</v>
      </c>
      <c r="Y186" s="48">
        <v>0.98</v>
      </c>
      <c r="Z186" s="48">
        <v>0.97</v>
      </c>
      <c r="AA186" s="43" t="s">
        <v>744</v>
      </c>
      <c r="AB186" s="49"/>
      <c r="AC186" s="49"/>
      <c r="AD186" s="51"/>
      <c r="AG186" s="48">
        <v>0.85</v>
      </c>
      <c r="AH186" s="48">
        <v>0.91</v>
      </c>
      <c r="AI186" s="48">
        <v>0.99</v>
      </c>
    </row>
    <row r="187" spans="2:35" ht="31" thickBot="1">
      <c r="B187" s="47" t="s">
        <v>781</v>
      </c>
      <c r="C187" s="48">
        <v>-36.65</v>
      </c>
      <c r="D187" s="48">
        <v>-23.04</v>
      </c>
      <c r="E187" s="48">
        <v>25.13</v>
      </c>
      <c r="F187" s="48">
        <v>23.19</v>
      </c>
      <c r="G187" s="48">
        <v>27.18</v>
      </c>
      <c r="H187" s="48">
        <v>2</v>
      </c>
      <c r="I187" s="48">
        <v>3</v>
      </c>
      <c r="J187" s="48">
        <v>2</v>
      </c>
      <c r="K187" s="48">
        <v>24.44</v>
      </c>
      <c r="L187" s="48">
        <v>22.59</v>
      </c>
      <c r="M187" s="48">
        <v>26.44</v>
      </c>
      <c r="N187" s="43" t="s">
        <v>658</v>
      </c>
      <c r="O187" s="48">
        <v>-0.68</v>
      </c>
      <c r="P187" s="48">
        <v>-0.59</v>
      </c>
      <c r="Q187" s="48">
        <v>-0.75</v>
      </c>
      <c r="R187" s="48">
        <v>0</v>
      </c>
      <c r="S187" s="48">
        <v>0</v>
      </c>
      <c r="T187" s="48">
        <v>22.1</v>
      </c>
      <c r="U187" s="48">
        <v>23.34</v>
      </c>
      <c r="V187" s="48">
        <v>-3.03</v>
      </c>
      <c r="W187" s="48">
        <v>-28.15</v>
      </c>
      <c r="X187" s="48">
        <v>0.94</v>
      </c>
      <c r="Y187" s="48">
        <v>0.98</v>
      </c>
      <c r="Z187" s="48">
        <v>0.97</v>
      </c>
      <c r="AA187" s="43" t="s">
        <v>744</v>
      </c>
      <c r="AB187" s="49"/>
      <c r="AC187" s="49"/>
      <c r="AD187" s="51"/>
      <c r="AG187" s="48">
        <v>0.85</v>
      </c>
      <c r="AH187" s="48">
        <v>0.91</v>
      </c>
      <c r="AI187" s="48">
        <v>0.99</v>
      </c>
    </row>
    <row r="188" spans="2:35" ht="31" thickBot="1">
      <c r="B188" s="47" t="s">
        <v>782</v>
      </c>
      <c r="C188" s="48">
        <v>-39.86</v>
      </c>
      <c r="D188" s="48">
        <v>-20.82</v>
      </c>
      <c r="E188" s="48">
        <v>25.51</v>
      </c>
      <c r="F188" s="48">
        <v>23.92</v>
      </c>
      <c r="G188" s="48">
        <v>27.22</v>
      </c>
      <c r="H188" s="48">
        <v>2</v>
      </c>
      <c r="I188" s="48">
        <v>2</v>
      </c>
      <c r="J188" s="48">
        <v>2</v>
      </c>
      <c r="K188" s="48">
        <v>24.33</v>
      </c>
      <c r="L188" s="48">
        <v>22.69</v>
      </c>
      <c r="M188" s="48">
        <v>26.06</v>
      </c>
      <c r="N188" s="43" t="s">
        <v>658</v>
      </c>
      <c r="O188" s="48">
        <v>-1.18</v>
      </c>
      <c r="P188" s="48">
        <v>-1.23</v>
      </c>
      <c r="Q188" s="48">
        <v>-1.1599999999999999</v>
      </c>
      <c r="R188" s="48">
        <v>0</v>
      </c>
      <c r="S188" s="48">
        <v>0</v>
      </c>
      <c r="T188" s="48">
        <v>22.19</v>
      </c>
      <c r="U188" s="48">
        <v>23.33</v>
      </c>
      <c r="V188" s="48">
        <v>-3.32</v>
      </c>
      <c r="W188" s="48">
        <v>-28.83</v>
      </c>
      <c r="X188" s="48">
        <v>0.94</v>
      </c>
      <c r="Y188" s="48">
        <v>0.98</v>
      </c>
      <c r="Z188" s="48">
        <v>0.97</v>
      </c>
      <c r="AA188" s="43" t="s">
        <v>744</v>
      </c>
      <c r="AB188" s="49"/>
      <c r="AC188" s="49"/>
      <c r="AD188" s="51"/>
      <c r="AG188" s="48">
        <v>0.85</v>
      </c>
      <c r="AH188" s="48">
        <v>0.91</v>
      </c>
      <c r="AI188" s="48">
        <v>0.99</v>
      </c>
    </row>
    <row r="189" spans="2:35" ht="31" thickBot="1">
      <c r="B189" s="47" t="s">
        <v>783</v>
      </c>
      <c r="C189" s="48">
        <v>-34.270000000000003</v>
      </c>
      <c r="D189" s="48">
        <v>-8.1999999999999993</v>
      </c>
      <c r="E189" s="48">
        <v>27.49</v>
      </c>
      <c r="F189" s="48">
        <v>26.55</v>
      </c>
      <c r="G189" s="48">
        <v>28.11</v>
      </c>
      <c r="H189" s="48">
        <v>2</v>
      </c>
      <c r="I189" s="48">
        <v>2</v>
      </c>
      <c r="J189" s="48">
        <v>2</v>
      </c>
      <c r="K189" s="48">
        <v>25.99</v>
      </c>
      <c r="L189" s="48">
        <v>24.65</v>
      </c>
      <c r="M189" s="48">
        <v>27.11</v>
      </c>
      <c r="N189" s="43" t="s">
        <v>658</v>
      </c>
      <c r="O189" s="48">
        <v>-1.5</v>
      </c>
      <c r="P189" s="48">
        <v>-1.9</v>
      </c>
      <c r="Q189" s="48">
        <v>-1</v>
      </c>
      <c r="R189" s="48">
        <v>0</v>
      </c>
      <c r="S189" s="48">
        <v>0</v>
      </c>
      <c r="T189" s="48">
        <v>22.84</v>
      </c>
      <c r="U189" s="48">
        <v>25.7</v>
      </c>
      <c r="V189" s="48">
        <v>-4.6500000000000004</v>
      </c>
      <c r="W189" s="48">
        <v>-32.14</v>
      </c>
      <c r="X189" s="48">
        <v>0.94</v>
      </c>
      <c r="Y189" s="48">
        <v>0.98</v>
      </c>
      <c r="Z189" s="48">
        <v>0.97</v>
      </c>
      <c r="AA189" s="43" t="s">
        <v>744</v>
      </c>
      <c r="AB189" s="49"/>
      <c r="AC189" s="49"/>
      <c r="AD189" s="51"/>
      <c r="AG189" s="48">
        <v>0.85</v>
      </c>
      <c r="AH189" s="48">
        <v>0.91</v>
      </c>
      <c r="AI189" s="48">
        <v>0.99</v>
      </c>
    </row>
    <row r="190" spans="2:35" ht="31" thickBot="1">
      <c r="B190" s="47" t="s">
        <v>784</v>
      </c>
      <c r="C190" s="48">
        <v>-34.020000000000003</v>
      </c>
      <c r="D190" s="48">
        <v>-8.5299999999999994</v>
      </c>
      <c r="E190" s="48">
        <v>27.46</v>
      </c>
      <c r="F190" s="48">
        <v>26.54</v>
      </c>
      <c r="G190" s="48">
        <v>28.07</v>
      </c>
      <c r="H190" s="48">
        <v>2</v>
      </c>
      <c r="I190" s="48">
        <v>2</v>
      </c>
      <c r="J190" s="48">
        <v>1</v>
      </c>
      <c r="K190" s="48">
        <v>25.64</v>
      </c>
      <c r="L190" s="48">
        <v>24.16</v>
      </c>
      <c r="M190" s="48">
        <v>26.91</v>
      </c>
      <c r="N190" s="43" t="s">
        <v>658</v>
      </c>
      <c r="O190" s="48">
        <v>-1.81</v>
      </c>
      <c r="P190" s="48">
        <v>-2.38</v>
      </c>
      <c r="Q190" s="48">
        <v>-1.1499999999999999</v>
      </c>
      <c r="R190" s="48">
        <v>0</v>
      </c>
      <c r="S190" s="48">
        <v>0</v>
      </c>
      <c r="T190" s="48">
        <v>23.18</v>
      </c>
      <c r="U190" s="48">
        <v>25.65</v>
      </c>
      <c r="V190" s="48">
        <v>-4.28</v>
      </c>
      <c r="W190" s="48">
        <v>-31.74</v>
      </c>
      <c r="X190" s="48">
        <v>0.94</v>
      </c>
      <c r="Y190" s="48">
        <v>0.98</v>
      </c>
      <c r="Z190" s="48">
        <v>0.97</v>
      </c>
      <c r="AA190" s="43" t="s">
        <v>744</v>
      </c>
      <c r="AB190" s="49"/>
      <c r="AC190" s="49"/>
      <c r="AD190" s="51"/>
      <c r="AG190" s="48">
        <v>0.85</v>
      </c>
      <c r="AH190" s="48">
        <v>0.91</v>
      </c>
      <c r="AI190" s="48">
        <v>0.99</v>
      </c>
    </row>
    <row r="191" spans="2:35" ht="31" thickBot="1">
      <c r="B191" s="47" t="s">
        <v>785</v>
      </c>
      <c r="C191" s="48">
        <v>-23.5</v>
      </c>
      <c r="D191" s="48">
        <v>0.01</v>
      </c>
      <c r="E191" s="48">
        <v>26.7</v>
      </c>
      <c r="F191" s="48">
        <v>25.72</v>
      </c>
      <c r="G191" s="48">
        <v>27.32</v>
      </c>
      <c r="H191" s="48">
        <v>2</v>
      </c>
      <c r="I191" s="48">
        <v>2</v>
      </c>
      <c r="J191" s="48">
        <v>2</v>
      </c>
      <c r="K191" s="48">
        <v>19.43</v>
      </c>
      <c r="L191" s="48">
        <v>17.52</v>
      </c>
      <c r="M191" s="48">
        <v>21.73</v>
      </c>
      <c r="N191" s="43" t="s">
        <v>658</v>
      </c>
      <c r="O191" s="48">
        <v>-7.28</v>
      </c>
      <c r="P191" s="48">
        <v>-8.1999999999999993</v>
      </c>
      <c r="Q191" s="48">
        <v>-5.59</v>
      </c>
      <c r="R191" s="48">
        <v>0</v>
      </c>
      <c r="S191" s="48">
        <v>0</v>
      </c>
      <c r="T191" s="48">
        <v>17.28</v>
      </c>
      <c r="U191" s="48">
        <v>17.87</v>
      </c>
      <c r="V191" s="48">
        <v>-9.43</v>
      </c>
      <c r="W191" s="48">
        <v>-36.130000000000003</v>
      </c>
      <c r="X191" s="48">
        <v>0.97</v>
      </c>
      <c r="Y191" s="48">
        <v>1.1399999999999999</v>
      </c>
      <c r="Z191" s="48">
        <v>0.98</v>
      </c>
      <c r="AA191" s="43" t="s">
        <v>744</v>
      </c>
      <c r="AB191" s="49"/>
      <c r="AC191" s="49"/>
      <c r="AD191" s="51"/>
      <c r="AG191" s="48">
        <v>0.85</v>
      </c>
      <c r="AH191" s="48">
        <v>0.91</v>
      </c>
      <c r="AI191" s="48">
        <v>0.99</v>
      </c>
    </row>
    <row r="192" spans="2:35" ht="31" thickBot="1">
      <c r="B192" s="47" t="s">
        <v>786</v>
      </c>
      <c r="C192" s="48">
        <v>-38.340000000000003</v>
      </c>
      <c r="D192" s="48">
        <v>-30.85</v>
      </c>
      <c r="E192" s="48">
        <v>21.28</v>
      </c>
      <c r="F192" s="48">
        <v>19.11</v>
      </c>
      <c r="G192" s="48">
        <v>23.56</v>
      </c>
      <c r="H192" s="48">
        <v>2</v>
      </c>
      <c r="I192" s="48">
        <v>3</v>
      </c>
      <c r="J192" s="48">
        <v>2</v>
      </c>
      <c r="K192" s="48">
        <v>19.739999999999998</v>
      </c>
      <c r="L192" s="48">
        <v>17.75</v>
      </c>
      <c r="M192" s="48">
        <v>22.27</v>
      </c>
      <c r="N192" s="43" t="s">
        <v>658</v>
      </c>
      <c r="O192" s="48">
        <v>-1.55</v>
      </c>
      <c r="P192" s="48">
        <v>-1.36</v>
      </c>
      <c r="Q192" s="48">
        <v>-1.28</v>
      </c>
      <c r="R192" s="48">
        <v>0</v>
      </c>
      <c r="S192" s="48">
        <v>0</v>
      </c>
      <c r="T192" s="48">
        <v>17.3</v>
      </c>
      <c r="U192" s="48">
        <v>18.25</v>
      </c>
      <c r="V192" s="48">
        <v>-3.98</v>
      </c>
      <c r="W192" s="48">
        <v>-25.27</v>
      </c>
      <c r="X192" s="48">
        <v>0.94</v>
      </c>
      <c r="Y192" s="48">
        <v>0.98</v>
      </c>
      <c r="Z192" s="48">
        <v>0.97</v>
      </c>
      <c r="AA192" s="43" t="s">
        <v>744</v>
      </c>
      <c r="AB192" s="49"/>
      <c r="AC192" s="49"/>
      <c r="AD192" s="51"/>
      <c r="AG192" s="48">
        <v>0.85</v>
      </c>
      <c r="AH192" s="48">
        <v>0.91</v>
      </c>
      <c r="AI192" s="48">
        <v>0.99</v>
      </c>
    </row>
    <row r="193" spans="2:35" ht="31" thickBot="1">
      <c r="B193" s="47" t="s">
        <v>787</v>
      </c>
      <c r="C193" s="48">
        <v>-37.72</v>
      </c>
      <c r="D193" s="48">
        <v>-3.67</v>
      </c>
      <c r="E193" s="48">
        <v>27.37</v>
      </c>
      <c r="F193" s="48">
        <v>26.63</v>
      </c>
      <c r="G193" s="48">
        <v>27.92</v>
      </c>
      <c r="H193" s="48">
        <v>2</v>
      </c>
      <c r="I193" s="48">
        <v>1</v>
      </c>
      <c r="J193" s="48">
        <v>2</v>
      </c>
      <c r="K193" s="48">
        <v>25.43</v>
      </c>
      <c r="L193" s="48">
        <v>24.35</v>
      </c>
      <c r="M193" s="48">
        <v>26.64</v>
      </c>
      <c r="N193" s="43" t="s">
        <v>658</v>
      </c>
      <c r="O193" s="48">
        <v>-1.95</v>
      </c>
      <c r="P193" s="48">
        <v>-2.29</v>
      </c>
      <c r="Q193" s="48">
        <v>-1.28</v>
      </c>
      <c r="R193" s="48">
        <v>0</v>
      </c>
      <c r="S193" s="48">
        <v>0</v>
      </c>
      <c r="T193" s="48">
        <v>23.22</v>
      </c>
      <c r="U193" s="48">
        <v>25.3</v>
      </c>
      <c r="V193" s="48">
        <v>-4.1500000000000004</v>
      </c>
      <c r="W193" s="48">
        <v>-31.53</v>
      </c>
      <c r="X193" s="48">
        <v>0.94</v>
      </c>
      <c r="Y193" s="48">
        <v>0.98</v>
      </c>
      <c r="Z193" s="48">
        <v>0.97</v>
      </c>
      <c r="AA193" s="43" t="s">
        <v>744</v>
      </c>
      <c r="AB193" s="49"/>
      <c r="AC193" s="49"/>
      <c r="AD193" s="51"/>
      <c r="AG193" s="48">
        <v>0.85</v>
      </c>
      <c r="AH193" s="48">
        <v>0.91</v>
      </c>
      <c r="AI193" s="48">
        <v>0.99</v>
      </c>
    </row>
    <row r="194" spans="2:35" ht="31" thickBot="1">
      <c r="B194" s="47" t="s">
        <v>788</v>
      </c>
      <c r="C194" s="48">
        <v>-37.090000000000003</v>
      </c>
      <c r="D194" s="48">
        <v>-4.3</v>
      </c>
      <c r="E194" s="48">
        <v>27.32</v>
      </c>
      <c r="F194" s="48">
        <v>26.62</v>
      </c>
      <c r="G194" s="48">
        <v>27.9</v>
      </c>
      <c r="H194" s="48">
        <v>2</v>
      </c>
      <c r="I194" s="48">
        <v>1</v>
      </c>
      <c r="J194" s="48">
        <v>2</v>
      </c>
      <c r="K194" s="48">
        <v>26.11</v>
      </c>
      <c r="L194" s="48">
        <v>25.08</v>
      </c>
      <c r="M194" s="48">
        <v>27.02</v>
      </c>
      <c r="N194" s="43" t="s">
        <v>658</v>
      </c>
      <c r="O194" s="48">
        <v>-1.22</v>
      </c>
      <c r="P194" s="48">
        <v>-1.54</v>
      </c>
      <c r="Q194" s="48">
        <v>-0.88</v>
      </c>
      <c r="R194" s="48">
        <v>0</v>
      </c>
      <c r="S194" s="48">
        <v>0</v>
      </c>
      <c r="T194" s="48">
        <v>24.48</v>
      </c>
      <c r="U194" s="48">
        <v>25.62</v>
      </c>
      <c r="V194" s="48">
        <v>-2.84</v>
      </c>
      <c r="W194" s="48">
        <v>-30.16</v>
      </c>
      <c r="X194" s="48">
        <v>0.94</v>
      </c>
      <c r="Y194" s="48">
        <v>0.98</v>
      </c>
      <c r="Z194" s="48">
        <v>0.97</v>
      </c>
      <c r="AA194" s="43" t="s">
        <v>744</v>
      </c>
      <c r="AB194" s="49"/>
      <c r="AC194" s="49"/>
      <c r="AD194" s="51"/>
      <c r="AG194" s="48">
        <v>0.85</v>
      </c>
      <c r="AH194" s="48">
        <v>0.91</v>
      </c>
      <c r="AI194" s="48">
        <v>0.99</v>
      </c>
    </row>
    <row r="195" spans="2:35" ht="31" thickBot="1">
      <c r="B195" s="47" t="s">
        <v>789</v>
      </c>
      <c r="C195" s="48">
        <v>-34.46</v>
      </c>
      <c r="D195" s="48">
        <v>-7.05</v>
      </c>
      <c r="E195" s="48">
        <v>27.41</v>
      </c>
      <c r="F195" s="48">
        <v>26.59</v>
      </c>
      <c r="G195" s="48">
        <v>28.03</v>
      </c>
      <c r="H195" s="48">
        <v>2</v>
      </c>
      <c r="I195" s="48">
        <v>2</v>
      </c>
      <c r="J195" s="48">
        <v>1</v>
      </c>
      <c r="K195" s="48">
        <v>25.73</v>
      </c>
      <c r="L195" s="48">
        <v>24.3</v>
      </c>
      <c r="M195" s="48">
        <v>26.94</v>
      </c>
      <c r="N195" s="43" t="s">
        <v>658</v>
      </c>
      <c r="O195" s="48">
        <v>-1.68</v>
      </c>
      <c r="P195" s="48">
        <v>-2.2799999999999998</v>
      </c>
      <c r="Q195" s="48">
        <v>-1.0900000000000001</v>
      </c>
      <c r="R195" s="48">
        <v>0</v>
      </c>
      <c r="S195" s="48">
        <v>0</v>
      </c>
      <c r="T195" s="48">
        <v>23.45</v>
      </c>
      <c r="U195" s="48">
        <v>24.83</v>
      </c>
      <c r="V195" s="48">
        <v>-3.96</v>
      </c>
      <c r="W195" s="48">
        <v>-31.37</v>
      </c>
      <c r="X195" s="48">
        <v>0.94</v>
      </c>
      <c r="Y195" s="48">
        <v>0.98</v>
      </c>
      <c r="Z195" s="48">
        <v>0.97</v>
      </c>
      <c r="AA195" s="43" t="s">
        <v>744</v>
      </c>
      <c r="AB195" s="49"/>
      <c r="AC195" s="49"/>
      <c r="AD195" s="51"/>
      <c r="AG195" s="48">
        <v>0.85</v>
      </c>
      <c r="AH195" s="48">
        <v>0.91</v>
      </c>
      <c r="AI195" s="48">
        <v>0.99</v>
      </c>
    </row>
    <row r="196" spans="2:35" ht="31" thickBot="1">
      <c r="B196" s="47" t="s">
        <v>790</v>
      </c>
      <c r="C196" s="48">
        <v>-34.44</v>
      </c>
      <c r="D196" s="48">
        <v>-7.01</v>
      </c>
      <c r="E196" s="48">
        <v>27.41</v>
      </c>
      <c r="F196" s="48">
        <v>26.59</v>
      </c>
      <c r="G196" s="48">
        <v>28.03</v>
      </c>
      <c r="H196" s="48">
        <v>2</v>
      </c>
      <c r="I196" s="48">
        <v>2</v>
      </c>
      <c r="J196" s="48">
        <v>2</v>
      </c>
      <c r="K196" s="48">
        <v>25.51</v>
      </c>
      <c r="L196" s="48">
        <v>24.17</v>
      </c>
      <c r="M196" s="48">
        <v>26.83</v>
      </c>
      <c r="N196" s="43" t="s">
        <v>658</v>
      </c>
      <c r="O196" s="48">
        <v>-1.89</v>
      </c>
      <c r="P196" s="48">
        <v>-2.42</v>
      </c>
      <c r="Q196" s="48">
        <v>-1.2</v>
      </c>
      <c r="R196" s="48">
        <v>0</v>
      </c>
      <c r="S196" s="48">
        <v>0</v>
      </c>
      <c r="T196" s="48">
        <v>23.03</v>
      </c>
      <c r="U196" s="48">
        <v>25.08</v>
      </c>
      <c r="V196" s="48">
        <v>-4.37</v>
      </c>
      <c r="W196" s="48">
        <v>-31.78</v>
      </c>
      <c r="X196" s="48">
        <v>0.94</v>
      </c>
      <c r="Y196" s="48">
        <v>0.98</v>
      </c>
      <c r="Z196" s="48">
        <v>0.97</v>
      </c>
      <c r="AA196" s="43" t="s">
        <v>744</v>
      </c>
      <c r="AB196" s="49"/>
      <c r="AC196" s="49"/>
      <c r="AD196" s="51"/>
      <c r="AG196" s="48">
        <v>0.85</v>
      </c>
      <c r="AH196" s="48">
        <v>0.91</v>
      </c>
      <c r="AI196" s="48">
        <v>0.99</v>
      </c>
    </row>
    <row r="197" spans="2:35" ht="31" thickBot="1">
      <c r="B197" s="47" t="s">
        <v>791</v>
      </c>
      <c r="C197" s="48">
        <v>17.54</v>
      </c>
      <c r="D197" s="48">
        <v>-35.130000000000003</v>
      </c>
      <c r="E197" s="48">
        <v>18.399999999999999</v>
      </c>
      <c r="F197" s="48">
        <v>16.21</v>
      </c>
      <c r="G197" s="48">
        <v>20.29</v>
      </c>
      <c r="H197" s="48">
        <v>2</v>
      </c>
      <c r="I197" s="48">
        <v>2</v>
      </c>
      <c r="J197" s="48">
        <v>1</v>
      </c>
      <c r="K197" s="48">
        <v>18.170000000000002</v>
      </c>
      <c r="L197" s="48">
        <v>16.11</v>
      </c>
      <c r="M197" s="48">
        <v>20.3</v>
      </c>
      <c r="N197" s="43" t="s">
        <v>658</v>
      </c>
      <c r="O197" s="48">
        <v>-0.23</v>
      </c>
      <c r="P197" s="48">
        <v>-0.09</v>
      </c>
      <c r="Q197" s="48">
        <v>0</v>
      </c>
      <c r="R197" s="48">
        <v>0</v>
      </c>
      <c r="S197" s="48">
        <v>0</v>
      </c>
      <c r="T197" s="48">
        <v>16.100000000000001</v>
      </c>
      <c r="U197" s="48">
        <v>16.14</v>
      </c>
      <c r="V197" s="48">
        <v>-2.2999999999999998</v>
      </c>
      <c r="W197" s="48">
        <v>-20.7</v>
      </c>
      <c r="X197" s="48">
        <v>0.94</v>
      </c>
      <c r="Y197" s="48">
        <v>0.98</v>
      </c>
      <c r="Z197" s="48">
        <v>0.97</v>
      </c>
      <c r="AA197" s="43" t="s">
        <v>744</v>
      </c>
      <c r="AB197" s="49"/>
      <c r="AC197" s="49"/>
      <c r="AD197" s="51"/>
      <c r="AG197" s="48">
        <v>0.85</v>
      </c>
      <c r="AH197" s="48">
        <v>0.91</v>
      </c>
      <c r="AI197" s="48">
        <v>0.99</v>
      </c>
    </row>
    <row r="198" spans="2:35" ht="31" thickBot="1">
      <c r="B198" s="47" t="s">
        <v>792</v>
      </c>
      <c r="C198" s="48">
        <v>12.02</v>
      </c>
      <c r="D198" s="48">
        <v>-25.25</v>
      </c>
      <c r="E198" s="48">
        <v>17.11</v>
      </c>
      <c r="F198" s="48">
        <v>15.32</v>
      </c>
      <c r="G198" s="48">
        <v>18.850000000000001</v>
      </c>
      <c r="H198" s="48">
        <v>2</v>
      </c>
      <c r="I198" s="48">
        <v>2</v>
      </c>
      <c r="J198" s="48">
        <v>2</v>
      </c>
      <c r="K198" s="48">
        <v>18.16</v>
      </c>
      <c r="L198" s="48">
        <v>16.11</v>
      </c>
      <c r="M198" s="48">
        <v>20.16</v>
      </c>
      <c r="N198" s="43" t="s">
        <v>658</v>
      </c>
      <c r="O198" s="48">
        <v>1.05</v>
      </c>
      <c r="P198" s="48">
        <v>0.79</v>
      </c>
      <c r="Q198" s="48">
        <v>1.31</v>
      </c>
      <c r="R198" s="48">
        <v>0</v>
      </c>
      <c r="S198" s="48">
        <v>0</v>
      </c>
      <c r="T198" s="48">
        <v>15.78</v>
      </c>
      <c r="U198" s="48">
        <v>16.55</v>
      </c>
      <c r="V198" s="48">
        <v>-1.34</v>
      </c>
      <c r="W198" s="48">
        <v>-18.45</v>
      </c>
      <c r="X198" s="48">
        <v>0.94</v>
      </c>
      <c r="Y198" s="48">
        <v>0.98</v>
      </c>
      <c r="Z198" s="48">
        <v>0.97</v>
      </c>
      <c r="AA198" s="43" t="s">
        <v>744</v>
      </c>
      <c r="AB198" s="49"/>
      <c r="AC198" s="49"/>
      <c r="AD198" s="51"/>
      <c r="AG198" s="48">
        <v>0.85</v>
      </c>
      <c r="AH198" s="48">
        <v>0.91</v>
      </c>
      <c r="AI198" s="48">
        <v>0.99</v>
      </c>
    </row>
    <row r="199" spans="2:35" ht="31" thickBot="1">
      <c r="B199" s="47" t="s">
        <v>793</v>
      </c>
      <c r="C199" s="48">
        <v>-8.31</v>
      </c>
      <c r="D199" s="48">
        <v>-29.51</v>
      </c>
      <c r="E199" s="48">
        <v>20.94</v>
      </c>
      <c r="F199" s="48">
        <v>18.43</v>
      </c>
      <c r="G199" s="48">
        <v>23.89</v>
      </c>
      <c r="H199" s="48">
        <v>2</v>
      </c>
      <c r="I199" s="48">
        <v>3</v>
      </c>
      <c r="J199" s="48">
        <v>2</v>
      </c>
      <c r="K199" s="48">
        <v>19.239999999999998</v>
      </c>
      <c r="L199" s="48">
        <v>17.21</v>
      </c>
      <c r="M199" s="48">
        <v>21.82</v>
      </c>
      <c r="N199" s="43" t="s">
        <v>658</v>
      </c>
      <c r="O199" s="48">
        <v>-1.71</v>
      </c>
      <c r="P199" s="48">
        <v>-1.22</v>
      </c>
      <c r="Q199" s="48">
        <v>-2.0699999999999998</v>
      </c>
      <c r="R199" s="48">
        <v>0</v>
      </c>
      <c r="S199" s="48">
        <v>0</v>
      </c>
      <c r="T199" s="48">
        <v>16.2</v>
      </c>
      <c r="U199" s="48">
        <v>17.920000000000002</v>
      </c>
      <c r="V199" s="48">
        <v>-4.74</v>
      </c>
      <c r="W199" s="48">
        <v>-25.69</v>
      </c>
      <c r="X199" s="48">
        <v>0.94</v>
      </c>
      <c r="Y199" s="48">
        <v>0.98</v>
      </c>
      <c r="Z199" s="48">
        <v>0.97</v>
      </c>
      <c r="AA199" s="43" t="s">
        <v>744</v>
      </c>
      <c r="AB199" s="49"/>
      <c r="AC199" s="49"/>
      <c r="AD199" s="51"/>
      <c r="AG199" s="48">
        <v>0.85</v>
      </c>
      <c r="AH199" s="48">
        <v>0.91</v>
      </c>
      <c r="AI199" s="48">
        <v>0.99</v>
      </c>
    </row>
    <row r="200" spans="2:35" ht="31" thickBot="1">
      <c r="B200" s="47" t="s">
        <v>794</v>
      </c>
      <c r="C200" s="48">
        <v>-14.71</v>
      </c>
      <c r="D200" s="48">
        <v>-30.81</v>
      </c>
      <c r="E200" s="48">
        <v>20.57</v>
      </c>
      <c r="F200" s="48">
        <v>18.21</v>
      </c>
      <c r="G200" s="48">
        <v>23.55</v>
      </c>
      <c r="H200" s="48">
        <v>2</v>
      </c>
      <c r="I200" s="48">
        <v>3</v>
      </c>
      <c r="J200" s="48">
        <v>1</v>
      </c>
      <c r="K200" s="48">
        <v>19.79</v>
      </c>
      <c r="L200" s="48">
        <v>17.8</v>
      </c>
      <c r="M200" s="48">
        <v>22.43</v>
      </c>
      <c r="N200" s="43" t="s">
        <v>658</v>
      </c>
      <c r="O200" s="48">
        <v>-0.78</v>
      </c>
      <c r="P200" s="48">
        <v>-0.41</v>
      </c>
      <c r="Q200" s="48">
        <v>-1.1200000000000001</v>
      </c>
      <c r="R200" s="48">
        <v>0</v>
      </c>
      <c r="S200" s="48">
        <v>0</v>
      </c>
      <c r="T200" s="48">
        <v>17.2</v>
      </c>
      <c r="U200" s="48">
        <v>18.16</v>
      </c>
      <c r="V200" s="48">
        <v>-3.37</v>
      </c>
      <c r="W200" s="48">
        <v>-23.94</v>
      </c>
      <c r="X200" s="48">
        <v>0.94</v>
      </c>
      <c r="Y200" s="48">
        <v>0.98</v>
      </c>
      <c r="Z200" s="48">
        <v>0.97</v>
      </c>
      <c r="AA200" s="43" t="s">
        <v>744</v>
      </c>
      <c r="AB200" s="49"/>
      <c r="AC200" s="49"/>
      <c r="AD200" s="51"/>
      <c r="AG200" s="48">
        <v>0.85</v>
      </c>
      <c r="AH200" s="48">
        <v>0.91</v>
      </c>
      <c r="AI200" s="48">
        <v>0.99</v>
      </c>
    </row>
    <row r="201" spans="2:35" ht="31" thickBot="1">
      <c r="B201" s="47" t="s">
        <v>795</v>
      </c>
      <c r="C201" s="48">
        <v>-21.97</v>
      </c>
      <c r="D201" s="48">
        <v>-32.270000000000003</v>
      </c>
      <c r="E201" s="48">
        <v>19.73</v>
      </c>
      <c r="F201" s="48">
        <v>17.41</v>
      </c>
      <c r="G201" s="48">
        <v>22.95</v>
      </c>
      <c r="H201" s="48">
        <v>2</v>
      </c>
      <c r="I201" s="48">
        <v>3</v>
      </c>
      <c r="J201" s="48">
        <v>1</v>
      </c>
      <c r="K201" s="48">
        <v>17.62</v>
      </c>
      <c r="L201" s="48">
        <v>16.41</v>
      </c>
      <c r="M201" s="48">
        <v>20.76</v>
      </c>
      <c r="N201" s="43" t="s">
        <v>658</v>
      </c>
      <c r="O201" s="48">
        <v>-2.11</v>
      </c>
      <c r="P201" s="48">
        <v>-1</v>
      </c>
      <c r="Q201" s="48">
        <v>-2.19</v>
      </c>
      <c r="R201" s="48">
        <v>0</v>
      </c>
      <c r="S201" s="48">
        <v>0</v>
      </c>
      <c r="T201" s="48">
        <v>16.3</v>
      </c>
      <c r="U201" s="48">
        <v>16.600000000000001</v>
      </c>
      <c r="V201" s="48">
        <v>-3.43</v>
      </c>
      <c r="W201" s="48">
        <v>-23.16</v>
      </c>
      <c r="X201" s="48">
        <v>0.94</v>
      </c>
      <c r="Y201" s="48">
        <v>0.98</v>
      </c>
      <c r="Z201" s="48">
        <v>0.97</v>
      </c>
      <c r="AA201" s="43" t="s">
        <v>744</v>
      </c>
      <c r="AB201" s="49"/>
      <c r="AC201" s="49"/>
      <c r="AD201" s="51"/>
      <c r="AG201" s="48">
        <v>0.85</v>
      </c>
      <c r="AH201" s="48">
        <v>0.91</v>
      </c>
      <c r="AI201" s="48">
        <v>0.99</v>
      </c>
    </row>
    <row r="202" spans="2:35" ht="31" thickBot="1">
      <c r="B202" s="47" t="s">
        <v>796</v>
      </c>
      <c r="C202" s="48">
        <v>-16.260000000000002</v>
      </c>
      <c r="D202" s="48">
        <v>-23.83</v>
      </c>
      <c r="E202" s="48">
        <v>23.34</v>
      </c>
      <c r="F202" s="48">
        <v>21.15</v>
      </c>
      <c r="G202" s="48">
        <v>25.76</v>
      </c>
      <c r="H202" s="48">
        <v>2</v>
      </c>
      <c r="I202" s="48">
        <v>3</v>
      </c>
      <c r="J202" s="48">
        <v>3</v>
      </c>
      <c r="K202" s="48">
        <v>24.08</v>
      </c>
      <c r="L202" s="48">
        <v>22.48</v>
      </c>
      <c r="M202" s="48">
        <v>25.66</v>
      </c>
      <c r="N202" s="43" t="s">
        <v>658</v>
      </c>
      <c r="O202" s="48">
        <v>0.74</v>
      </c>
      <c r="P202" s="48">
        <v>1.33</v>
      </c>
      <c r="Q202" s="48">
        <v>-0.09</v>
      </c>
      <c r="R202" s="48">
        <v>0</v>
      </c>
      <c r="S202" s="48">
        <v>0</v>
      </c>
      <c r="T202" s="48">
        <v>20.8</v>
      </c>
      <c r="U202" s="48">
        <v>25.64</v>
      </c>
      <c r="V202" s="48">
        <v>-2.54</v>
      </c>
      <c r="W202" s="48">
        <v>-25.88</v>
      </c>
      <c r="X202" s="48">
        <v>0.94</v>
      </c>
      <c r="Y202" s="48">
        <v>0.98</v>
      </c>
      <c r="Z202" s="48">
        <v>0.97</v>
      </c>
      <c r="AA202" s="43" t="s">
        <v>744</v>
      </c>
      <c r="AB202" s="49"/>
      <c r="AC202" s="49"/>
      <c r="AD202" s="51"/>
      <c r="AG202" s="48">
        <v>0.85</v>
      </c>
      <c r="AH202" s="48">
        <v>0.91</v>
      </c>
      <c r="AI202" s="48">
        <v>0.99</v>
      </c>
    </row>
    <row r="203" spans="2:35" ht="31" thickBot="1">
      <c r="B203" s="47" t="s">
        <v>797</v>
      </c>
      <c r="C203" s="48">
        <v>-14.04</v>
      </c>
      <c r="D203" s="48">
        <v>-24.14</v>
      </c>
      <c r="E203" s="48">
        <v>23.06</v>
      </c>
      <c r="F203" s="48">
        <v>20.96</v>
      </c>
      <c r="G203" s="48">
        <v>25.28</v>
      </c>
      <c r="H203" s="48">
        <v>2</v>
      </c>
      <c r="I203" s="48">
        <v>2</v>
      </c>
      <c r="J203" s="48">
        <v>2</v>
      </c>
      <c r="K203" s="48">
        <v>23.66</v>
      </c>
      <c r="L203" s="48">
        <v>21.7</v>
      </c>
      <c r="M203" s="48">
        <v>25.45</v>
      </c>
      <c r="N203" s="43" t="s">
        <v>658</v>
      </c>
      <c r="O203" s="48">
        <v>0.6</v>
      </c>
      <c r="P203" s="48">
        <v>0.73</v>
      </c>
      <c r="Q203" s="48">
        <v>0.17</v>
      </c>
      <c r="R203" s="48">
        <v>0</v>
      </c>
      <c r="S203" s="48">
        <v>0</v>
      </c>
      <c r="T203" s="48">
        <v>20.62</v>
      </c>
      <c r="U203" s="48">
        <v>23.59</v>
      </c>
      <c r="V203" s="48">
        <v>-2.44</v>
      </c>
      <c r="W203" s="48">
        <v>-25.5</v>
      </c>
      <c r="X203" s="48">
        <v>0.94</v>
      </c>
      <c r="Y203" s="48">
        <v>0.98</v>
      </c>
      <c r="Z203" s="48">
        <v>0.97</v>
      </c>
      <c r="AA203" s="43" t="s">
        <v>744</v>
      </c>
      <c r="AB203" s="49"/>
      <c r="AC203" s="49"/>
      <c r="AD203" s="51"/>
      <c r="AG203" s="48">
        <v>0.85</v>
      </c>
      <c r="AH203" s="48">
        <v>0.91</v>
      </c>
      <c r="AI203" s="48">
        <v>0.99</v>
      </c>
    </row>
    <row r="204" spans="2:35" ht="31" thickBot="1">
      <c r="B204" s="47" t="s">
        <v>798</v>
      </c>
      <c r="C204" s="48">
        <v>-12.02</v>
      </c>
      <c r="D204" s="48">
        <v>-24.18</v>
      </c>
      <c r="E204" s="48">
        <v>22.83</v>
      </c>
      <c r="F204" s="48">
        <v>20.84</v>
      </c>
      <c r="G204" s="48">
        <v>25.01</v>
      </c>
      <c r="H204" s="48">
        <v>2</v>
      </c>
      <c r="I204" s="48">
        <v>3</v>
      </c>
      <c r="J204" s="48">
        <v>3</v>
      </c>
      <c r="K204" s="48">
        <v>23.79</v>
      </c>
      <c r="L204" s="48">
        <v>22.09</v>
      </c>
      <c r="M204" s="48">
        <v>25.44</v>
      </c>
      <c r="N204" s="43" t="s">
        <v>658</v>
      </c>
      <c r="O204" s="48">
        <v>0.96</v>
      </c>
      <c r="P204" s="48">
        <v>1.25</v>
      </c>
      <c r="Q204" s="48">
        <v>0.44</v>
      </c>
      <c r="R204" s="48">
        <v>0</v>
      </c>
      <c r="S204" s="48">
        <v>0</v>
      </c>
      <c r="T204" s="48">
        <v>20.56</v>
      </c>
      <c r="U204" s="48">
        <v>25.02</v>
      </c>
      <c r="V204" s="48">
        <v>-2.27</v>
      </c>
      <c r="W204" s="48">
        <v>-25.1</v>
      </c>
      <c r="X204" s="48">
        <v>0.94</v>
      </c>
      <c r="Y204" s="48">
        <v>0.98</v>
      </c>
      <c r="Z204" s="48">
        <v>0.97</v>
      </c>
      <c r="AA204" s="43" t="s">
        <v>744</v>
      </c>
      <c r="AB204" s="49"/>
      <c r="AC204" s="49"/>
      <c r="AD204" s="51"/>
      <c r="AG204" s="48">
        <v>0.85</v>
      </c>
      <c r="AH204" s="48">
        <v>0.91</v>
      </c>
      <c r="AI204" s="48">
        <v>0.99</v>
      </c>
    </row>
    <row r="205" spans="2:35" ht="31" thickBot="1">
      <c r="B205" s="47" t="s">
        <v>799</v>
      </c>
      <c r="C205" s="48">
        <v>-10.19</v>
      </c>
      <c r="D205" s="48">
        <v>-19.09</v>
      </c>
      <c r="E205" s="48">
        <v>22.91</v>
      </c>
      <c r="F205" s="48">
        <v>21.38</v>
      </c>
      <c r="G205" s="48">
        <v>24.56</v>
      </c>
      <c r="H205" s="48">
        <v>2</v>
      </c>
      <c r="I205" s="48">
        <v>3</v>
      </c>
      <c r="J205" s="48">
        <v>2</v>
      </c>
      <c r="K205" s="48">
        <v>23.16</v>
      </c>
      <c r="L205" s="48">
        <v>21.64</v>
      </c>
      <c r="M205" s="48">
        <v>25.05</v>
      </c>
      <c r="N205" s="43" t="s">
        <v>658</v>
      </c>
      <c r="O205" s="48">
        <v>0.26</v>
      </c>
      <c r="P205" s="48">
        <v>0.26</v>
      </c>
      <c r="Q205" s="48">
        <v>0.48</v>
      </c>
      <c r="R205" s="48">
        <v>0</v>
      </c>
      <c r="S205" s="48">
        <v>0</v>
      </c>
      <c r="T205" s="48">
        <v>21</v>
      </c>
      <c r="U205" s="48">
        <v>22.5</v>
      </c>
      <c r="V205" s="48">
        <v>-1.91</v>
      </c>
      <c r="W205" s="48">
        <v>-24.81</v>
      </c>
      <c r="X205" s="48">
        <v>0.94</v>
      </c>
      <c r="Y205" s="48">
        <v>0.98</v>
      </c>
      <c r="Z205" s="48">
        <v>0.97</v>
      </c>
      <c r="AA205" s="43" t="s">
        <v>744</v>
      </c>
      <c r="AB205" s="49"/>
      <c r="AC205" s="49"/>
      <c r="AD205" s="51"/>
      <c r="AG205" s="48">
        <v>0.85</v>
      </c>
      <c r="AH205" s="48">
        <v>0.91</v>
      </c>
      <c r="AI205" s="48">
        <v>0.99</v>
      </c>
    </row>
    <row r="206" spans="2:35" ht="31" thickBot="1">
      <c r="B206" s="47" t="s">
        <v>800</v>
      </c>
      <c r="C206" s="48">
        <v>-16.61</v>
      </c>
      <c r="D206" s="48">
        <v>-19.05</v>
      </c>
      <c r="E206" s="48">
        <v>23.88</v>
      </c>
      <c r="F206" s="48">
        <v>22.29</v>
      </c>
      <c r="G206" s="48">
        <v>25.56</v>
      </c>
      <c r="H206" s="48">
        <v>2</v>
      </c>
      <c r="I206" s="48">
        <v>2</v>
      </c>
      <c r="J206" s="48">
        <v>3</v>
      </c>
      <c r="K206" s="48">
        <v>25.08</v>
      </c>
      <c r="L206" s="48">
        <v>24.3</v>
      </c>
      <c r="M206" s="48">
        <v>26.28</v>
      </c>
      <c r="N206" s="43" t="s">
        <v>658</v>
      </c>
      <c r="O206" s="48">
        <v>1.2</v>
      </c>
      <c r="P206" s="48">
        <v>2.0099999999999998</v>
      </c>
      <c r="Q206" s="48">
        <v>0.72</v>
      </c>
      <c r="R206" s="48">
        <v>0</v>
      </c>
      <c r="S206" s="48">
        <v>0</v>
      </c>
      <c r="T206" s="48">
        <v>21.39</v>
      </c>
      <c r="U206" s="48">
        <v>29.6</v>
      </c>
      <c r="V206" s="48">
        <v>-2.4900000000000002</v>
      </c>
      <c r="W206" s="48">
        <v>-26.37</v>
      </c>
      <c r="X206" s="48">
        <v>0.94</v>
      </c>
      <c r="Y206" s="48">
        <v>0.98</v>
      </c>
      <c r="Z206" s="48">
        <v>0.97</v>
      </c>
      <c r="AA206" s="43" t="s">
        <v>744</v>
      </c>
      <c r="AB206" s="49"/>
      <c r="AC206" s="49"/>
      <c r="AD206" s="51"/>
      <c r="AG206" s="48">
        <v>0.85</v>
      </c>
      <c r="AH206" s="48">
        <v>0.91</v>
      </c>
      <c r="AI206" s="48">
        <v>0.99</v>
      </c>
    </row>
    <row r="207" spans="2:35" ht="46" thickBot="1">
      <c r="B207" s="47" t="s">
        <v>801</v>
      </c>
      <c r="C207" s="48">
        <v>-15.11</v>
      </c>
      <c r="D207" s="48">
        <v>26.84</v>
      </c>
      <c r="E207" s="48">
        <v>20.29</v>
      </c>
      <c r="F207" s="48">
        <v>21.66</v>
      </c>
      <c r="G207" s="48">
        <v>18.649999999999999</v>
      </c>
      <c r="H207" s="48">
        <v>2</v>
      </c>
      <c r="I207" s="48">
        <v>2</v>
      </c>
      <c r="J207" s="48">
        <v>2</v>
      </c>
      <c r="K207" s="48">
        <v>17.899999999999999</v>
      </c>
      <c r="L207" s="48">
        <v>19.93</v>
      </c>
      <c r="M207" s="48">
        <v>16.04</v>
      </c>
      <c r="N207" s="43" t="s">
        <v>654</v>
      </c>
      <c r="O207" s="48">
        <v>-2.39</v>
      </c>
      <c r="P207" s="48">
        <v>-1.73</v>
      </c>
      <c r="Q207" s="48">
        <v>-2.61</v>
      </c>
      <c r="R207" s="48">
        <v>0</v>
      </c>
      <c r="S207" s="48">
        <v>0</v>
      </c>
      <c r="T207" s="48">
        <v>18.989999999999998</v>
      </c>
      <c r="U207" s="48">
        <v>21</v>
      </c>
      <c r="V207" s="48">
        <v>-1.3</v>
      </c>
      <c r="W207" s="48">
        <v>-21.59</v>
      </c>
      <c r="X207" s="48">
        <v>0.97</v>
      </c>
      <c r="Y207" s="48">
        <v>1.1399999999999999</v>
      </c>
      <c r="Z207" s="48">
        <v>0.98</v>
      </c>
      <c r="AA207" s="43" t="s">
        <v>687</v>
      </c>
      <c r="AB207" s="49"/>
      <c r="AC207" s="49"/>
      <c r="AD207" s="51"/>
      <c r="AG207" s="48">
        <v>0.85</v>
      </c>
      <c r="AH207" s="48">
        <v>0.91</v>
      </c>
      <c r="AI207" s="48">
        <v>0.99</v>
      </c>
    </row>
    <row r="208" spans="2:35" ht="46" thickBot="1">
      <c r="B208" s="47" t="s">
        <v>802</v>
      </c>
      <c r="C208" s="48">
        <v>-18.72</v>
      </c>
      <c r="D208" s="48">
        <v>23.5</v>
      </c>
      <c r="E208" s="48">
        <v>20.67</v>
      </c>
      <c r="F208" s="48">
        <v>21.92</v>
      </c>
      <c r="G208" s="48">
        <v>19.23</v>
      </c>
      <c r="H208" s="48">
        <v>2</v>
      </c>
      <c r="I208" s="48">
        <v>2</v>
      </c>
      <c r="J208" s="48">
        <v>2</v>
      </c>
      <c r="K208" s="48">
        <v>17.96</v>
      </c>
      <c r="L208" s="48">
        <v>20.25</v>
      </c>
      <c r="M208" s="48">
        <v>16.22</v>
      </c>
      <c r="N208" s="43" t="s">
        <v>654</v>
      </c>
      <c r="O208" s="48">
        <v>-2.71</v>
      </c>
      <c r="P208" s="48">
        <v>-1.68</v>
      </c>
      <c r="Q208" s="48">
        <v>-3.01</v>
      </c>
      <c r="R208" s="48">
        <v>0</v>
      </c>
      <c r="S208" s="48">
        <v>0</v>
      </c>
      <c r="T208" s="48">
        <v>19.18</v>
      </c>
      <c r="U208" s="48">
        <v>21.86</v>
      </c>
      <c r="V208" s="48">
        <v>-1.49</v>
      </c>
      <c r="W208" s="48">
        <v>-22.17</v>
      </c>
      <c r="X208" s="48">
        <v>0.97</v>
      </c>
      <c r="Y208" s="48">
        <v>1.1399999999999999</v>
      </c>
      <c r="Z208" s="48">
        <v>0.98</v>
      </c>
      <c r="AA208" s="43" t="s">
        <v>687</v>
      </c>
      <c r="AB208" s="49"/>
      <c r="AC208" s="49"/>
      <c r="AD208" s="51"/>
      <c r="AG208" s="48">
        <v>0.85</v>
      </c>
      <c r="AH208" s="48">
        <v>0.91</v>
      </c>
      <c r="AI208" s="48">
        <v>0.99</v>
      </c>
    </row>
    <row r="209" spans="2:44" ht="31" thickBot="1">
      <c r="B209" s="52" t="s">
        <v>803</v>
      </c>
      <c r="C209" s="45">
        <v>-18.57</v>
      </c>
      <c r="D209" s="45">
        <v>21.15</v>
      </c>
      <c r="E209" s="45">
        <v>20.16</v>
      </c>
      <c r="F209" s="45">
        <v>22.12</v>
      </c>
      <c r="G209" s="45">
        <v>18.48</v>
      </c>
      <c r="H209" s="45">
        <v>2</v>
      </c>
      <c r="I209" s="45">
        <v>2</v>
      </c>
      <c r="J209" s="45">
        <v>2</v>
      </c>
      <c r="K209" s="45">
        <v>18.329999999999998</v>
      </c>
      <c r="L209" s="45">
        <v>20.84</v>
      </c>
      <c r="M209" s="45">
        <v>16.350000000000001</v>
      </c>
      <c r="N209" s="41" t="s">
        <v>654</v>
      </c>
      <c r="O209" s="45">
        <v>-1.83</v>
      </c>
      <c r="P209" s="45">
        <v>-1.27</v>
      </c>
      <c r="Q209" s="45">
        <v>-2.13</v>
      </c>
      <c r="R209" s="45">
        <v>0</v>
      </c>
      <c r="S209" s="45">
        <v>0</v>
      </c>
      <c r="T209" s="45">
        <v>19.46</v>
      </c>
      <c r="U209" s="45">
        <v>21.64</v>
      </c>
      <c r="V209" s="45">
        <v>-0.7</v>
      </c>
      <c r="W209" s="45">
        <v>-20.87</v>
      </c>
      <c r="X209" s="45">
        <v>0.97</v>
      </c>
      <c r="Y209" s="45">
        <v>1.1399999999999999</v>
      </c>
      <c r="Z209" s="45">
        <v>0.98</v>
      </c>
      <c r="AA209" s="109" t="s">
        <v>687</v>
      </c>
      <c r="AB209" s="110"/>
      <c r="AC209" s="46"/>
      <c r="AD209" s="46"/>
      <c r="AG209" s="45">
        <v>0.85</v>
      </c>
      <c r="AH209" s="45">
        <v>0.91</v>
      </c>
      <c r="AI209" s="45">
        <v>0.99</v>
      </c>
    </row>
    <row r="210" spans="2:44" ht="31" thickBot="1">
      <c r="B210" s="47" t="s">
        <v>804</v>
      </c>
      <c r="C210" s="48">
        <v>-19.93</v>
      </c>
      <c r="D210" s="48">
        <v>19.37</v>
      </c>
      <c r="E210" s="48">
        <v>21.96</v>
      </c>
      <c r="F210" s="48">
        <v>24.25</v>
      </c>
      <c r="G210" s="48">
        <v>19.760000000000002</v>
      </c>
      <c r="H210" s="48">
        <v>2</v>
      </c>
      <c r="I210" s="48">
        <v>3</v>
      </c>
      <c r="J210" s="48">
        <v>1</v>
      </c>
      <c r="K210" s="48">
        <v>19.71</v>
      </c>
      <c r="L210" s="48">
        <v>22.66</v>
      </c>
      <c r="M210" s="48">
        <v>18.13</v>
      </c>
      <c r="N210" s="43" t="s">
        <v>654</v>
      </c>
      <c r="O210" s="48">
        <v>-2.25</v>
      </c>
      <c r="P210" s="48">
        <v>-1.59</v>
      </c>
      <c r="Q210" s="48">
        <v>-1.62</v>
      </c>
      <c r="R210" s="48">
        <v>0</v>
      </c>
      <c r="S210" s="48">
        <v>0</v>
      </c>
      <c r="T210" s="48">
        <v>21.7</v>
      </c>
      <c r="U210" s="48">
        <v>23.46</v>
      </c>
      <c r="V210" s="48">
        <v>-0.26</v>
      </c>
      <c r="W210" s="48">
        <v>-22.22</v>
      </c>
      <c r="X210" s="48">
        <v>0.97</v>
      </c>
      <c r="Y210" s="48">
        <v>1.1399999999999999</v>
      </c>
      <c r="Z210" s="48">
        <v>0.98</v>
      </c>
      <c r="AA210" s="109" t="s">
        <v>687</v>
      </c>
      <c r="AB210" s="110"/>
      <c r="AC210" s="49"/>
      <c r="AD210" s="49"/>
      <c r="AG210" s="48">
        <v>0.85</v>
      </c>
      <c r="AH210" s="48">
        <v>0.91</v>
      </c>
      <c r="AI210" s="48">
        <v>0.99</v>
      </c>
    </row>
    <row r="211" spans="2:44" ht="31" thickBot="1">
      <c r="B211" s="47" t="s">
        <v>805</v>
      </c>
      <c r="C211" s="48">
        <v>-18.13</v>
      </c>
      <c r="D211" s="48">
        <v>15.95</v>
      </c>
      <c r="E211" s="48">
        <v>23.63</v>
      </c>
      <c r="F211" s="48">
        <v>27.27</v>
      </c>
      <c r="G211" s="48">
        <v>19.8</v>
      </c>
      <c r="H211" s="48">
        <v>2</v>
      </c>
      <c r="I211" s="48">
        <v>3</v>
      </c>
      <c r="J211" s="48">
        <v>1</v>
      </c>
      <c r="K211" s="48">
        <v>19.29</v>
      </c>
      <c r="L211" s="48">
        <v>21.47</v>
      </c>
      <c r="M211" s="48">
        <v>17.489999999999998</v>
      </c>
      <c r="N211" s="43" t="s">
        <v>654</v>
      </c>
      <c r="O211" s="48">
        <v>-4.34</v>
      </c>
      <c r="P211" s="48">
        <v>-5.8</v>
      </c>
      <c r="Q211" s="48">
        <v>-2.3199999999999998</v>
      </c>
      <c r="R211" s="48">
        <v>0</v>
      </c>
      <c r="S211" s="48">
        <v>0</v>
      </c>
      <c r="T211" s="48">
        <v>20.7</v>
      </c>
      <c r="U211" s="48">
        <v>23</v>
      </c>
      <c r="V211" s="48">
        <v>-2.93</v>
      </c>
      <c r="W211" s="48">
        <v>-26.55</v>
      </c>
      <c r="X211" s="48">
        <v>0.97</v>
      </c>
      <c r="Y211" s="48">
        <v>1.1399999999999999</v>
      </c>
      <c r="Z211" s="48">
        <v>0.98</v>
      </c>
      <c r="AA211" s="109" t="s">
        <v>687</v>
      </c>
      <c r="AB211" s="110"/>
      <c r="AC211" s="49"/>
      <c r="AD211" s="49"/>
      <c r="AG211" s="48">
        <v>0.85</v>
      </c>
      <c r="AH211" s="48">
        <v>0.91</v>
      </c>
      <c r="AI211" s="48">
        <v>0.99</v>
      </c>
    </row>
    <row r="212" spans="2:44" ht="31" thickBot="1">
      <c r="B212" s="47" t="s">
        <v>806</v>
      </c>
      <c r="C212" s="48">
        <v>-17.36</v>
      </c>
      <c r="D212" s="48">
        <v>15.48</v>
      </c>
      <c r="E212" s="48">
        <v>23.63</v>
      </c>
      <c r="F212" s="48">
        <v>27.63</v>
      </c>
      <c r="G212" s="48">
        <v>19.36</v>
      </c>
      <c r="H212" s="48">
        <v>2</v>
      </c>
      <c r="I212" s="48">
        <v>1</v>
      </c>
      <c r="J212" s="48">
        <v>1</v>
      </c>
      <c r="K212" s="48">
        <v>21.33</v>
      </c>
      <c r="L212" s="48">
        <v>24.65</v>
      </c>
      <c r="M212" s="48">
        <v>18.59</v>
      </c>
      <c r="N212" s="43" t="s">
        <v>654</v>
      </c>
      <c r="O212" s="48">
        <v>-2.2999999999999998</v>
      </c>
      <c r="P212" s="48">
        <v>-2.99</v>
      </c>
      <c r="Q212" s="48">
        <v>-0.77</v>
      </c>
      <c r="R212" s="48">
        <v>0</v>
      </c>
      <c r="S212" s="48">
        <v>0</v>
      </c>
      <c r="T212" s="48">
        <v>24.26</v>
      </c>
      <c r="U212" s="48">
        <v>24.97</v>
      </c>
      <c r="V212" s="48">
        <v>0.63</v>
      </c>
      <c r="W212" s="48">
        <v>-23</v>
      </c>
      <c r="X212" s="48">
        <v>0.97</v>
      </c>
      <c r="Y212" s="48">
        <v>1.1399999999999999</v>
      </c>
      <c r="Z212" s="48">
        <v>0.98</v>
      </c>
      <c r="AA212" s="109" t="s">
        <v>687</v>
      </c>
      <c r="AB212" s="110"/>
      <c r="AC212" s="49"/>
      <c r="AD212" s="49"/>
      <c r="AG212" s="48">
        <v>0.91</v>
      </c>
      <c r="AH212" s="48">
        <v>1.1399999999999999</v>
      </c>
      <c r="AI212" s="48">
        <v>0.79</v>
      </c>
      <c r="AK212" s="48">
        <v>0.91</v>
      </c>
      <c r="AL212" s="48">
        <v>1.1399999999999999</v>
      </c>
      <c r="AM212" s="48">
        <v>0.79</v>
      </c>
      <c r="AP212" s="42"/>
      <c r="AQ212" s="42"/>
      <c r="AR212" s="42"/>
    </row>
    <row r="213" spans="2:44" ht="31" thickBot="1">
      <c r="B213" s="47" t="s">
        <v>807</v>
      </c>
      <c r="C213" s="48">
        <v>-17.86</v>
      </c>
      <c r="D213" s="48">
        <v>15.83</v>
      </c>
      <c r="E213" s="48">
        <v>23.64</v>
      </c>
      <c r="F213" s="48">
        <v>27.44</v>
      </c>
      <c r="G213" s="48">
        <v>19.649999999999999</v>
      </c>
      <c r="H213" s="48">
        <v>2</v>
      </c>
      <c r="I213" s="48">
        <v>2</v>
      </c>
      <c r="J213" s="48">
        <v>1</v>
      </c>
      <c r="K213" s="48">
        <v>21.45</v>
      </c>
      <c r="L213" s="48">
        <v>23.98</v>
      </c>
      <c r="M213" s="48">
        <v>18.62</v>
      </c>
      <c r="N213" s="43" t="s">
        <v>654</v>
      </c>
      <c r="O213" s="48">
        <v>-2.19</v>
      </c>
      <c r="P213" s="48">
        <v>-3.45</v>
      </c>
      <c r="Q213" s="48">
        <v>-1.03</v>
      </c>
      <c r="R213" s="48">
        <v>0</v>
      </c>
      <c r="S213" s="48">
        <v>0</v>
      </c>
      <c r="T213" s="48">
        <v>23.57</v>
      </c>
      <c r="U213" s="48">
        <v>24.78</v>
      </c>
      <c r="V213" s="48">
        <v>-7.0000000000000007E-2</v>
      </c>
      <c r="W213" s="48">
        <v>-23.71</v>
      </c>
      <c r="X213" s="48">
        <v>0.97</v>
      </c>
      <c r="Y213" s="48">
        <v>1.1399999999999999</v>
      </c>
      <c r="Z213" s="48">
        <v>0.98</v>
      </c>
      <c r="AA213" s="109" t="s">
        <v>687</v>
      </c>
      <c r="AB213" s="110"/>
      <c r="AC213" s="49"/>
      <c r="AD213" s="49"/>
      <c r="AG213" s="48">
        <v>0.91</v>
      </c>
      <c r="AH213" s="48">
        <v>1.1399999999999999</v>
      </c>
      <c r="AI213" s="48">
        <v>0.79</v>
      </c>
    </row>
    <row r="214" spans="2:44" ht="31" thickBot="1">
      <c r="B214" s="47" t="s">
        <v>808</v>
      </c>
      <c r="C214" s="48">
        <v>-17.75</v>
      </c>
      <c r="D214" s="48">
        <v>23.14</v>
      </c>
      <c r="E214" s="48">
        <v>19.670000000000002</v>
      </c>
      <c r="F214" s="48">
        <v>20.74</v>
      </c>
      <c r="G214" s="48">
        <v>18.440000000000001</v>
      </c>
      <c r="H214" s="48">
        <v>1</v>
      </c>
      <c r="I214" s="48">
        <v>1</v>
      </c>
      <c r="J214" s="48">
        <v>2</v>
      </c>
      <c r="K214" s="48">
        <v>17.57</v>
      </c>
      <c r="L214" s="48">
        <v>19.79</v>
      </c>
      <c r="M214" s="48">
        <v>15.77</v>
      </c>
      <c r="N214" s="43" t="s">
        <v>654</v>
      </c>
      <c r="O214" s="48">
        <v>-2.1</v>
      </c>
      <c r="P214" s="48">
        <v>-0.95</v>
      </c>
      <c r="Q214" s="48">
        <v>-2.66</v>
      </c>
      <c r="R214" s="48">
        <v>0</v>
      </c>
      <c r="S214" s="48">
        <v>0</v>
      </c>
      <c r="T214" s="48">
        <v>17.68</v>
      </c>
      <c r="U214" s="48">
        <v>21.88</v>
      </c>
      <c r="V214" s="48">
        <v>-1.99</v>
      </c>
      <c r="W214" s="48">
        <v>-21.66</v>
      </c>
      <c r="X214" s="48">
        <v>0.97</v>
      </c>
      <c r="Y214" s="48">
        <v>1.1399999999999999</v>
      </c>
      <c r="Z214" s="48">
        <v>0.98</v>
      </c>
      <c r="AA214" s="109" t="s">
        <v>687</v>
      </c>
      <c r="AB214" s="110"/>
      <c r="AC214" s="49"/>
      <c r="AD214" s="49"/>
      <c r="AG214" s="48">
        <v>0.91</v>
      </c>
      <c r="AH214" s="48">
        <v>1.1399999999999999</v>
      </c>
      <c r="AI214" s="48">
        <v>0.79</v>
      </c>
    </row>
    <row r="215" spans="2:44" ht="31" thickBot="1">
      <c r="B215" s="47" t="s">
        <v>809</v>
      </c>
      <c r="C215" s="48">
        <v>-16.850000000000001</v>
      </c>
      <c r="D215" s="48">
        <v>25.17</v>
      </c>
      <c r="E215" s="48">
        <v>20.3</v>
      </c>
      <c r="F215" s="48">
        <v>21.4</v>
      </c>
      <c r="G215" s="48">
        <v>18.920000000000002</v>
      </c>
      <c r="H215" s="48">
        <v>2</v>
      </c>
      <c r="I215" s="48">
        <v>2</v>
      </c>
      <c r="J215" s="48">
        <v>3</v>
      </c>
      <c r="K215" s="48">
        <v>17.510000000000002</v>
      </c>
      <c r="L215" s="48">
        <v>19.21</v>
      </c>
      <c r="M215" s="48">
        <v>15.89</v>
      </c>
      <c r="N215" s="43" t="s">
        <v>654</v>
      </c>
      <c r="O215" s="48">
        <v>-2.79</v>
      </c>
      <c r="P215" s="48">
        <v>-2.2000000000000002</v>
      </c>
      <c r="Q215" s="48">
        <v>-3.03</v>
      </c>
      <c r="R215" s="48">
        <v>0</v>
      </c>
      <c r="S215" s="48">
        <v>0</v>
      </c>
      <c r="T215" s="48">
        <v>16.66</v>
      </c>
      <c r="U215" s="48">
        <v>20.83</v>
      </c>
      <c r="V215" s="48">
        <v>-3.64</v>
      </c>
      <c r="W215" s="48">
        <v>-23.94</v>
      </c>
      <c r="X215" s="48">
        <v>0.97</v>
      </c>
      <c r="Y215" s="48">
        <v>1.1399999999999999</v>
      </c>
      <c r="Z215" s="48">
        <v>0.98</v>
      </c>
      <c r="AA215" s="109" t="s">
        <v>687</v>
      </c>
      <c r="AB215" s="110"/>
      <c r="AC215" s="49"/>
      <c r="AD215" s="49"/>
      <c r="AG215" s="48">
        <v>0.91</v>
      </c>
      <c r="AH215" s="48">
        <v>1.1399999999999999</v>
      </c>
      <c r="AI215" s="48">
        <v>0.79</v>
      </c>
    </row>
    <row r="216" spans="2:44" ht="31" thickBot="1">
      <c r="B216" s="47" t="s">
        <v>810</v>
      </c>
      <c r="C216" s="48">
        <v>-18.010000000000002</v>
      </c>
      <c r="D216" s="48">
        <v>18.07</v>
      </c>
      <c r="E216" s="48">
        <v>22.15</v>
      </c>
      <c r="F216" s="48">
        <v>25.9</v>
      </c>
      <c r="G216" s="48">
        <v>19.07</v>
      </c>
      <c r="H216" s="48">
        <v>1</v>
      </c>
      <c r="I216" s="48">
        <v>2</v>
      </c>
      <c r="J216" s="48">
        <v>1</v>
      </c>
      <c r="K216" s="48">
        <v>19.05</v>
      </c>
      <c r="L216" s="48">
        <v>21.78</v>
      </c>
      <c r="M216" s="48">
        <v>17.3</v>
      </c>
      <c r="N216" s="43" t="s">
        <v>654</v>
      </c>
      <c r="O216" s="48">
        <v>-3.1</v>
      </c>
      <c r="P216" s="48">
        <v>-4.1100000000000003</v>
      </c>
      <c r="Q216" s="48">
        <v>-1.78</v>
      </c>
      <c r="R216" s="48">
        <v>0</v>
      </c>
      <c r="S216" s="48">
        <v>0</v>
      </c>
      <c r="T216" s="48">
        <v>20.239999999999998</v>
      </c>
      <c r="U216" s="48">
        <v>22.61</v>
      </c>
      <c r="V216" s="48">
        <v>-1.91</v>
      </c>
      <c r="W216" s="48">
        <v>-24.06</v>
      </c>
      <c r="X216" s="48">
        <v>0.97</v>
      </c>
      <c r="Y216" s="48">
        <v>1.1399999999999999</v>
      </c>
      <c r="Z216" s="48">
        <v>0.98</v>
      </c>
      <c r="AA216" s="109" t="s">
        <v>687</v>
      </c>
      <c r="AB216" s="110"/>
      <c r="AC216" s="49"/>
      <c r="AD216" s="49"/>
      <c r="AG216" s="48">
        <v>0.91</v>
      </c>
      <c r="AH216" s="48">
        <v>1.1399999999999999</v>
      </c>
      <c r="AI216" s="48">
        <v>0.79</v>
      </c>
    </row>
    <row r="217" spans="2:44" ht="31" thickBot="1">
      <c r="B217" s="47" t="s">
        <v>811</v>
      </c>
      <c r="C217" s="48">
        <v>-18.079999999999998</v>
      </c>
      <c r="D217" s="48">
        <v>18.12</v>
      </c>
      <c r="E217" s="48">
        <v>22.11</v>
      </c>
      <c r="F217" s="48">
        <v>25.8</v>
      </c>
      <c r="G217" s="48">
        <v>19.079999999999998</v>
      </c>
      <c r="H217" s="48">
        <v>2</v>
      </c>
      <c r="I217" s="48">
        <v>1</v>
      </c>
      <c r="J217" s="48">
        <v>1</v>
      </c>
      <c r="K217" s="48">
        <v>19.22</v>
      </c>
      <c r="L217" s="48">
        <v>21.94</v>
      </c>
      <c r="M217" s="48">
        <v>17.37</v>
      </c>
      <c r="N217" s="43" t="s">
        <v>654</v>
      </c>
      <c r="O217" s="48">
        <v>-2.89</v>
      </c>
      <c r="P217" s="48">
        <v>-3.86</v>
      </c>
      <c r="Q217" s="48">
        <v>-1.7</v>
      </c>
      <c r="R217" s="48">
        <v>0</v>
      </c>
      <c r="S217" s="48">
        <v>0</v>
      </c>
      <c r="T217" s="48">
        <v>20.84</v>
      </c>
      <c r="U217" s="48">
        <v>22.6</v>
      </c>
      <c r="V217" s="48">
        <v>-1.27</v>
      </c>
      <c r="W217" s="48">
        <v>-23.38</v>
      </c>
      <c r="X217" s="48">
        <v>0.97</v>
      </c>
      <c r="Y217" s="48">
        <v>1.1399999999999999</v>
      </c>
      <c r="Z217" s="48">
        <v>0.98</v>
      </c>
      <c r="AA217" s="109" t="s">
        <v>687</v>
      </c>
      <c r="AB217" s="110"/>
      <c r="AC217" s="49"/>
      <c r="AD217" s="49"/>
      <c r="AG217" s="48">
        <v>0.91</v>
      </c>
      <c r="AH217" s="48">
        <v>1.1399999999999999</v>
      </c>
      <c r="AI217" s="48">
        <v>0.79</v>
      </c>
    </row>
    <row r="218" spans="2:44" ht="31" thickBot="1">
      <c r="B218" s="47" t="s">
        <v>812</v>
      </c>
      <c r="C218" s="48">
        <v>-19.850000000000001</v>
      </c>
      <c r="D218" s="48">
        <v>5.67</v>
      </c>
      <c r="E218" s="48">
        <v>27.66</v>
      </c>
      <c r="F218" s="48">
        <v>27.1</v>
      </c>
      <c r="G218" s="48">
        <v>27.5</v>
      </c>
      <c r="H218" s="48">
        <v>2</v>
      </c>
      <c r="I218" s="48">
        <v>2</v>
      </c>
      <c r="J218" s="48">
        <v>2</v>
      </c>
      <c r="K218" s="48">
        <v>25.75</v>
      </c>
      <c r="L218" s="48">
        <v>26.63</v>
      </c>
      <c r="M218" s="48">
        <v>24.26</v>
      </c>
      <c r="N218" s="43" t="s">
        <v>654</v>
      </c>
      <c r="O218" s="48">
        <v>-1.91</v>
      </c>
      <c r="P218" s="48">
        <v>-0.47</v>
      </c>
      <c r="Q218" s="48">
        <v>-3.24</v>
      </c>
      <c r="R218" s="48">
        <v>0</v>
      </c>
      <c r="S218" s="48">
        <v>0</v>
      </c>
      <c r="T218" s="48">
        <v>25.93</v>
      </c>
      <c r="U218" s="48">
        <v>27.07</v>
      </c>
      <c r="V218" s="48">
        <v>-1.73</v>
      </c>
      <c r="W218" s="48">
        <v>-29.38</v>
      </c>
      <c r="X218" s="48">
        <v>0.97</v>
      </c>
      <c r="Y218" s="48">
        <v>1.1399999999999999</v>
      </c>
      <c r="Z218" s="48">
        <v>0.98</v>
      </c>
      <c r="AA218" s="109" t="s">
        <v>687</v>
      </c>
      <c r="AB218" s="110"/>
      <c r="AC218" s="49"/>
      <c r="AD218" s="49"/>
      <c r="AG218" s="48">
        <v>0.91</v>
      </c>
      <c r="AH218" s="48">
        <v>1.1399999999999999</v>
      </c>
      <c r="AI218" s="48">
        <v>0.79</v>
      </c>
    </row>
    <row r="219" spans="2:44" ht="31" thickBot="1">
      <c r="B219" s="47" t="s">
        <v>813</v>
      </c>
      <c r="C219" s="48">
        <v>-22.03</v>
      </c>
      <c r="D219" s="48">
        <v>3.02</v>
      </c>
      <c r="E219" s="48">
        <v>27.45</v>
      </c>
      <c r="F219" s="48">
        <v>26.67</v>
      </c>
      <c r="G219" s="48">
        <v>27.66</v>
      </c>
      <c r="H219" s="48">
        <v>2</v>
      </c>
      <c r="I219" s="48">
        <v>2</v>
      </c>
      <c r="J219" s="48">
        <v>2</v>
      </c>
      <c r="K219" s="48">
        <v>24.07</v>
      </c>
      <c r="L219" s="48">
        <v>25.61</v>
      </c>
      <c r="M219" s="48">
        <v>22.22</v>
      </c>
      <c r="N219" s="43" t="s">
        <v>654</v>
      </c>
      <c r="O219" s="48">
        <v>-3.38</v>
      </c>
      <c r="P219" s="48">
        <v>-1.06</v>
      </c>
      <c r="Q219" s="48">
        <v>-5.43</v>
      </c>
      <c r="R219" s="48">
        <v>0</v>
      </c>
      <c r="S219" s="48">
        <v>0</v>
      </c>
      <c r="T219" s="48">
        <v>24.86</v>
      </c>
      <c r="U219" s="48">
        <v>26.1</v>
      </c>
      <c r="V219" s="48">
        <v>-2.59</v>
      </c>
      <c r="W219" s="48">
        <v>-30.03</v>
      </c>
      <c r="X219" s="48">
        <v>0.97</v>
      </c>
      <c r="Y219" s="48">
        <v>1.1399999999999999</v>
      </c>
      <c r="Z219" s="48">
        <v>0.98</v>
      </c>
      <c r="AA219" s="109" t="s">
        <v>687</v>
      </c>
      <c r="AB219" s="110"/>
      <c r="AC219" s="49"/>
      <c r="AD219" s="49"/>
      <c r="AG219" s="48">
        <v>0.91</v>
      </c>
      <c r="AH219" s="48">
        <v>1.1399999999999999</v>
      </c>
      <c r="AI219" s="48">
        <v>0.79</v>
      </c>
    </row>
    <row r="220" spans="2:44" ht="31" thickBot="1">
      <c r="B220" s="47" t="s">
        <v>814</v>
      </c>
      <c r="C220" s="48">
        <v>-26.54</v>
      </c>
      <c r="D220" s="48">
        <v>44.36</v>
      </c>
      <c r="E220" s="48">
        <v>15.8</v>
      </c>
      <c r="F220" s="48">
        <v>18.989999999999998</v>
      </c>
      <c r="G220" s="48">
        <v>13.48</v>
      </c>
      <c r="H220" s="48">
        <v>1</v>
      </c>
      <c r="I220" s="48">
        <v>2</v>
      </c>
      <c r="J220" s="48">
        <v>1</v>
      </c>
      <c r="K220" s="48">
        <v>6.08</v>
      </c>
      <c r="L220" s="48">
        <v>8.6</v>
      </c>
      <c r="M220" s="48">
        <v>4.5199999999999996</v>
      </c>
      <c r="N220" s="43" t="s">
        <v>654</v>
      </c>
      <c r="O220" s="48">
        <v>-9.7200000000000006</v>
      </c>
      <c r="P220" s="48">
        <v>-10.39</v>
      </c>
      <c r="Q220" s="48">
        <v>-8.9600000000000009</v>
      </c>
      <c r="R220" s="48">
        <v>0</v>
      </c>
      <c r="S220" s="48">
        <v>0</v>
      </c>
      <c r="T220" s="48">
        <v>8.0299999999999994</v>
      </c>
      <c r="U220" s="48">
        <v>9.11</v>
      </c>
      <c r="V220" s="48">
        <v>-7.77</v>
      </c>
      <c r="W220" s="48">
        <v>-23.56</v>
      </c>
      <c r="X220" s="48">
        <v>0.97</v>
      </c>
      <c r="Y220" s="48">
        <v>1.1399999999999999</v>
      </c>
      <c r="Z220" s="48">
        <v>0.98</v>
      </c>
      <c r="AA220" s="109" t="s">
        <v>687</v>
      </c>
      <c r="AB220" s="110"/>
      <c r="AC220" s="49"/>
      <c r="AD220" s="49"/>
      <c r="AG220" s="48">
        <v>0.91</v>
      </c>
      <c r="AH220" s="48">
        <v>1.1399999999999999</v>
      </c>
      <c r="AI220" s="48">
        <v>0.79</v>
      </c>
    </row>
    <row r="221" spans="2:44" ht="31" thickBot="1">
      <c r="B221" s="47" t="s">
        <v>815</v>
      </c>
      <c r="C221" s="48">
        <v>-12.09</v>
      </c>
      <c r="D221" s="48">
        <v>29.17</v>
      </c>
      <c r="E221" s="48">
        <v>19.149999999999999</v>
      </c>
      <c r="F221" s="48">
        <v>20.43</v>
      </c>
      <c r="G221" s="48">
        <v>17.73</v>
      </c>
      <c r="H221" s="48">
        <v>2</v>
      </c>
      <c r="I221" s="48">
        <v>1</v>
      </c>
      <c r="J221" s="48">
        <v>2</v>
      </c>
      <c r="K221" s="48">
        <v>18.41</v>
      </c>
      <c r="L221" s="48">
        <v>20.329999999999998</v>
      </c>
      <c r="M221" s="48">
        <v>16.64</v>
      </c>
      <c r="N221" s="43" t="s">
        <v>654</v>
      </c>
      <c r="O221" s="48">
        <v>-0.74</v>
      </c>
      <c r="P221" s="48">
        <v>-0.1</v>
      </c>
      <c r="Q221" s="48">
        <v>-1.0900000000000001</v>
      </c>
      <c r="R221" s="48">
        <v>0</v>
      </c>
      <c r="S221" s="48">
        <v>0</v>
      </c>
      <c r="T221" s="48">
        <v>19.95</v>
      </c>
      <c r="U221" s="48">
        <v>20.81</v>
      </c>
      <c r="V221" s="48">
        <v>0.8</v>
      </c>
      <c r="W221" s="48">
        <v>-18.350000000000001</v>
      </c>
      <c r="X221" s="48">
        <v>0.97</v>
      </c>
      <c r="Y221" s="48">
        <v>1.1399999999999999</v>
      </c>
      <c r="Z221" s="48">
        <v>0.98</v>
      </c>
      <c r="AA221" s="109" t="s">
        <v>687</v>
      </c>
      <c r="AB221" s="110"/>
      <c r="AC221" s="49"/>
      <c r="AD221" s="49"/>
      <c r="AG221" s="48">
        <v>0.91</v>
      </c>
      <c r="AH221" s="48">
        <v>1.1399999999999999</v>
      </c>
      <c r="AI221" s="48">
        <v>0.79</v>
      </c>
    </row>
    <row r="222" spans="2:44" ht="31" thickBot="1">
      <c r="B222" s="47" t="s">
        <v>816</v>
      </c>
      <c r="C222" s="48">
        <v>-18.989999999999998</v>
      </c>
      <c r="D222" s="48">
        <v>27.01</v>
      </c>
      <c r="E222" s="48">
        <v>21.26</v>
      </c>
      <c r="F222" s="48">
        <v>22.79</v>
      </c>
      <c r="G222" s="48">
        <v>19.559999999999999</v>
      </c>
      <c r="H222" s="48">
        <v>2</v>
      </c>
      <c r="I222" s="48">
        <v>1</v>
      </c>
      <c r="J222" s="48">
        <v>2</v>
      </c>
      <c r="K222" s="48">
        <v>20.34</v>
      </c>
      <c r="L222" s="48">
        <v>22.99</v>
      </c>
      <c r="M222" s="48">
        <v>18.52</v>
      </c>
      <c r="N222" s="43" t="s">
        <v>654</v>
      </c>
      <c r="O222" s="48">
        <v>-0.92</v>
      </c>
      <c r="P222" s="48">
        <v>0.21</v>
      </c>
      <c r="Q222" s="48">
        <v>-1.03</v>
      </c>
      <c r="R222" s="48">
        <v>0</v>
      </c>
      <c r="S222" s="48">
        <v>0</v>
      </c>
      <c r="T222" s="48">
        <v>21.42</v>
      </c>
      <c r="U222" s="48">
        <v>25.24</v>
      </c>
      <c r="V222" s="48">
        <v>0.17</v>
      </c>
      <c r="W222" s="48">
        <v>-21.09</v>
      </c>
      <c r="X222" s="48">
        <v>0.97</v>
      </c>
      <c r="Y222" s="48">
        <v>1.1399999999999999</v>
      </c>
      <c r="Z222" s="48">
        <v>0.98</v>
      </c>
      <c r="AA222" s="109" t="s">
        <v>687</v>
      </c>
      <c r="AB222" s="110"/>
      <c r="AC222" s="49"/>
      <c r="AD222" s="49"/>
      <c r="AG222" s="48">
        <v>0.91</v>
      </c>
      <c r="AH222" s="48">
        <v>1.1399999999999999</v>
      </c>
      <c r="AI222" s="48">
        <v>0.79</v>
      </c>
    </row>
    <row r="223" spans="2:44" ht="31" thickBot="1">
      <c r="B223" s="47" t="s">
        <v>817</v>
      </c>
      <c r="C223" s="48">
        <v>-7.82</v>
      </c>
      <c r="D223" s="48">
        <v>34.89</v>
      </c>
      <c r="E223" s="48">
        <v>19.16</v>
      </c>
      <c r="F223" s="48">
        <v>21.93</v>
      </c>
      <c r="G223" s="48">
        <v>16.61</v>
      </c>
      <c r="H223" s="48">
        <v>2</v>
      </c>
      <c r="I223" s="48">
        <v>1</v>
      </c>
      <c r="J223" s="48">
        <v>2</v>
      </c>
      <c r="K223" s="48">
        <v>19.25</v>
      </c>
      <c r="L223" s="48">
        <v>21.93</v>
      </c>
      <c r="M223" s="48">
        <v>17.2</v>
      </c>
      <c r="N223" s="43" t="s">
        <v>654</v>
      </c>
      <c r="O223" s="48">
        <v>0.09</v>
      </c>
      <c r="P223" s="48">
        <v>0</v>
      </c>
      <c r="Q223" s="48">
        <v>0.59</v>
      </c>
      <c r="R223" s="48">
        <v>0</v>
      </c>
      <c r="S223" s="48">
        <v>0</v>
      </c>
      <c r="T223" s="48">
        <v>21</v>
      </c>
      <c r="U223" s="48">
        <v>22.8</v>
      </c>
      <c r="V223" s="48">
        <v>1.84</v>
      </c>
      <c r="W223" s="48">
        <v>-17.32</v>
      </c>
      <c r="X223" s="48">
        <v>0.97</v>
      </c>
      <c r="Y223" s="48">
        <v>1.1399999999999999</v>
      </c>
      <c r="Z223" s="48">
        <v>0.98</v>
      </c>
      <c r="AA223" s="109" t="s">
        <v>687</v>
      </c>
      <c r="AB223" s="110"/>
      <c r="AC223" s="49"/>
      <c r="AD223" s="49"/>
      <c r="AG223" s="48">
        <v>0.91</v>
      </c>
      <c r="AH223" s="48">
        <v>1.1399999999999999</v>
      </c>
      <c r="AI223" s="48">
        <v>0.79</v>
      </c>
    </row>
    <row r="224" spans="2:44" ht="31" thickBot="1">
      <c r="B224" s="47" t="s">
        <v>818</v>
      </c>
      <c r="C224" s="48">
        <v>-17.8</v>
      </c>
      <c r="D224" s="48">
        <v>21.25</v>
      </c>
      <c r="E224" s="48">
        <v>19.03</v>
      </c>
      <c r="F224" s="48">
        <v>20.94</v>
      </c>
      <c r="G224" s="48">
        <v>17.59</v>
      </c>
      <c r="H224" s="48">
        <v>2</v>
      </c>
      <c r="I224" s="48">
        <v>1</v>
      </c>
      <c r="J224" s="48">
        <v>1</v>
      </c>
      <c r="K224" s="48">
        <v>18.72</v>
      </c>
      <c r="L224" s="48">
        <v>21.4</v>
      </c>
      <c r="M224" s="48">
        <v>17.25</v>
      </c>
      <c r="N224" s="43" t="s">
        <v>654</v>
      </c>
      <c r="O224" s="48">
        <v>-0.31</v>
      </c>
      <c r="P224" s="48">
        <v>0.47</v>
      </c>
      <c r="Q224" s="48">
        <v>-0.34</v>
      </c>
      <c r="R224" s="48">
        <v>0</v>
      </c>
      <c r="S224" s="48">
        <v>0</v>
      </c>
      <c r="T224" s="48">
        <v>19.95</v>
      </c>
      <c r="U224" s="48">
        <v>22.93</v>
      </c>
      <c r="V224" s="48">
        <v>0.92</v>
      </c>
      <c r="W224" s="48">
        <v>-18.12</v>
      </c>
      <c r="X224" s="48">
        <v>0.97</v>
      </c>
      <c r="Y224" s="48">
        <v>1.1399999999999999</v>
      </c>
      <c r="Z224" s="48">
        <v>0.98</v>
      </c>
      <c r="AA224" s="109" t="s">
        <v>687</v>
      </c>
      <c r="AB224" s="110"/>
      <c r="AC224" s="49"/>
      <c r="AD224" s="49"/>
      <c r="AG224" s="48">
        <v>0.91</v>
      </c>
      <c r="AH224" s="48">
        <v>1.1399999999999999</v>
      </c>
      <c r="AI224" s="48">
        <v>0.79</v>
      </c>
    </row>
    <row r="225" spans="2:35" ht="31" thickBot="1">
      <c r="B225" s="47" t="s">
        <v>819</v>
      </c>
      <c r="C225" s="48">
        <v>-11.24</v>
      </c>
      <c r="D225" s="48">
        <v>61.87</v>
      </c>
      <c r="E225" s="48">
        <v>8.86</v>
      </c>
      <c r="F225" s="48">
        <v>10.74</v>
      </c>
      <c r="G225" s="48">
        <v>7.48</v>
      </c>
      <c r="H225" s="48">
        <v>1</v>
      </c>
      <c r="I225" s="48">
        <v>1</v>
      </c>
      <c r="J225" s="48">
        <v>3</v>
      </c>
      <c r="K225" s="48">
        <v>1.24</v>
      </c>
      <c r="L225" s="48">
        <v>3.69</v>
      </c>
      <c r="M225" s="48">
        <v>-0.05</v>
      </c>
      <c r="N225" s="43" t="s">
        <v>654</v>
      </c>
      <c r="O225" s="48">
        <v>-7.62</v>
      </c>
      <c r="P225" s="48">
        <v>-7.04</v>
      </c>
      <c r="Q225" s="48">
        <v>-7.52</v>
      </c>
      <c r="R225" s="48">
        <v>0</v>
      </c>
      <c r="S225" s="48">
        <v>1</v>
      </c>
      <c r="T225" s="48">
        <v>3.54</v>
      </c>
      <c r="U225" s="48">
        <v>3.87</v>
      </c>
      <c r="V225" s="48">
        <v>-5.32</v>
      </c>
      <c r="W225" s="48">
        <v>-14.18</v>
      </c>
      <c r="X225" s="48">
        <v>0.97</v>
      </c>
      <c r="Y225" s="48">
        <v>1.1399999999999999</v>
      </c>
      <c r="Z225" s="48">
        <v>0.98</v>
      </c>
      <c r="AA225" s="109" t="s">
        <v>687</v>
      </c>
      <c r="AB225" s="110"/>
      <c r="AC225" s="49"/>
      <c r="AD225" s="49"/>
      <c r="AG225" s="48">
        <v>0.91</v>
      </c>
      <c r="AH225" s="48">
        <v>1.1399999999999999</v>
      </c>
      <c r="AI225" s="48">
        <v>0.79</v>
      </c>
    </row>
    <row r="226" spans="2:35" ht="31" thickBot="1">
      <c r="B226" s="47" t="s">
        <v>820</v>
      </c>
      <c r="C226" s="48">
        <v>-11.18</v>
      </c>
      <c r="D226" s="48">
        <v>61.87</v>
      </c>
      <c r="E226" s="48">
        <v>8.85</v>
      </c>
      <c r="F226" s="48">
        <v>10.73</v>
      </c>
      <c r="G226" s="48">
        <v>7.47</v>
      </c>
      <c r="H226" s="48">
        <v>1</v>
      </c>
      <c r="I226" s="48">
        <v>1</v>
      </c>
      <c r="J226" s="48">
        <v>3</v>
      </c>
      <c r="K226" s="48">
        <v>1.17</v>
      </c>
      <c r="L226" s="48">
        <v>3.51</v>
      </c>
      <c r="M226" s="48">
        <v>-7.0000000000000007E-2</v>
      </c>
      <c r="N226" s="43" t="s">
        <v>654</v>
      </c>
      <c r="O226" s="48">
        <v>-7.68</v>
      </c>
      <c r="P226" s="48">
        <v>-7.22</v>
      </c>
      <c r="Q226" s="48">
        <v>-7.53</v>
      </c>
      <c r="R226" s="48">
        <v>0</v>
      </c>
      <c r="S226" s="48">
        <v>1</v>
      </c>
      <c r="T226" s="48">
        <v>2.89</v>
      </c>
      <c r="U226" s="48">
        <v>3.85</v>
      </c>
      <c r="V226" s="48">
        <v>-5.96</v>
      </c>
      <c r="W226" s="48">
        <v>-14.81</v>
      </c>
      <c r="X226" s="48">
        <v>0.97</v>
      </c>
      <c r="Y226" s="48">
        <v>1.1399999999999999</v>
      </c>
      <c r="Z226" s="48">
        <v>0.98</v>
      </c>
      <c r="AA226" s="109" t="s">
        <v>687</v>
      </c>
      <c r="AB226" s="110"/>
      <c r="AC226" s="49"/>
      <c r="AD226" s="49"/>
      <c r="AG226" s="48">
        <v>0.91</v>
      </c>
      <c r="AH226" s="48">
        <v>1.1399999999999999</v>
      </c>
      <c r="AI226" s="48">
        <v>0.79</v>
      </c>
    </row>
    <row r="227" spans="2:35" ht="31" thickBot="1">
      <c r="B227" s="47" t="s">
        <v>821</v>
      </c>
      <c r="C227" s="48">
        <v>-19.100000000000001</v>
      </c>
      <c r="D227" s="48">
        <v>9.57</v>
      </c>
      <c r="E227" s="48">
        <v>26.61</v>
      </c>
      <c r="F227" s="48">
        <v>27.35</v>
      </c>
      <c r="G227" s="48">
        <v>24.81</v>
      </c>
      <c r="H227" s="48">
        <v>2</v>
      </c>
      <c r="I227" s="48">
        <v>3</v>
      </c>
      <c r="J227" s="48">
        <v>2</v>
      </c>
      <c r="K227" s="48">
        <v>22.33</v>
      </c>
      <c r="L227" s="48">
        <v>24.77</v>
      </c>
      <c r="M227" s="48">
        <v>19.78</v>
      </c>
      <c r="N227" s="43" t="s">
        <v>654</v>
      </c>
      <c r="O227" s="48">
        <v>-4.28</v>
      </c>
      <c r="P227" s="48">
        <v>-2.58</v>
      </c>
      <c r="Q227" s="48">
        <v>-5.03</v>
      </c>
      <c r="R227" s="48">
        <v>0</v>
      </c>
      <c r="S227" s="48">
        <v>0</v>
      </c>
      <c r="T227" s="48">
        <v>23.8</v>
      </c>
      <c r="U227" s="48">
        <v>25.6</v>
      </c>
      <c r="V227" s="48">
        <v>-2.81</v>
      </c>
      <c r="W227" s="48">
        <v>-29.41</v>
      </c>
      <c r="X227" s="48">
        <v>0.97</v>
      </c>
      <c r="Y227" s="48">
        <v>1.1399999999999999</v>
      </c>
      <c r="Z227" s="48">
        <v>0.98</v>
      </c>
      <c r="AA227" s="109" t="s">
        <v>687</v>
      </c>
      <c r="AB227" s="110"/>
      <c r="AC227" s="49"/>
      <c r="AD227" s="49"/>
      <c r="AG227" s="48">
        <v>0.91</v>
      </c>
      <c r="AH227" s="48">
        <v>1.1399999999999999</v>
      </c>
      <c r="AI227" s="48">
        <v>0.79</v>
      </c>
    </row>
    <row r="228" spans="2:35" ht="31" thickBot="1">
      <c r="B228" s="47" t="s">
        <v>822</v>
      </c>
      <c r="C228" s="48">
        <v>-21.75</v>
      </c>
      <c r="D228" s="48">
        <v>5.39</v>
      </c>
      <c r="E228" s="48">
        <v>27.61</v>
      </c>
      <c r="F228" s="48">
        <v>27.15</v>
      </c>
      <c r="G228" s="48">
        <v>27.41</v>
      </c>
      <c r="H228" s="48">
        <v>2</v>
      </c>
      <c r="I228" s="48">
        <v>3</v>
      </c>
      <c r="J228" s="48">
        <v>2</v>
      </c>
      <c r="K228" s="48">
        <v>26.62</v>
      </c>
      <c r="L228" s="48">
        <v>27.36</v>
      </c>
      <c r="M228" s="48">
        <v>25.5</v>
      </c>
      <c r="N228" s="43" t="s">
        <v>654</v>
      </c>
      <c r="O228" s="48">
        <v>-0.99</v>
      </c>
      <c r="P228" s="48">
        <v>0.21</v>
      </c>
      <c r="Q228" s="48">
        <v>-1.91</v>
      </c>
      <c r="R228" s="48">
        <v>0</v>
      </c>
      <c r="S228" s="48">
        <v>0</v>
      </c>
      <c r="T228" s="48">
        <v>27.3</v>
      </c>
      <c r="U228" s="48">
        <v>27.44</v>
      </c>
      <c r="V228" s="48">
        <v>-0.31</v>
      </c>
      <c r="W228" s="48">
        <v>-27.92</v>
      </c>
      <c r="X228" s="48">
        <v>0.97</v>
      </c>
      <c r="Y228" s="48">
        <v>1.1399999999999999</v>
      </c>
      <c r="Z228" s="48">
        <v>0.98</v>
      </c>
      <c r="AA228" s="109" t="s">
        <v>687</v>
      </c>
      <c r="AB228" s="110"/>
      <c r="AC228" s="49"/>
      <c r="AD228" s="49"/>
      <c r="AG228" s="48">
        <v>0.91</v>
      </c>
      <c r="AH228" s="48">
        <v>1.1399999999999999</v>
      </c>
      <c r="AI228" s="48">
        <v>0.79</v>
      </c>
    </row>
    <row r="229" spans="2:35" ht="31" thickBot="1">
      <c r="B229" s="47" t="s">
        <v>823</v>
      </c>
      <c r="C229" s="48">
        <v>-22.05</v>
      </c>
      <c r="D229" s="48">
        <v>5.34</v>
      </c>
      <c r="E229" s="48">
        <v>27.6</v>
      </c>
      <c r="F229" s="48">
        <v>27.16</v>
      </c>
      <c r="G229" s="48">
        <v>27.4</v>
      </c>
      <c r="H229" s="48">
        <v>2</v>
      </c>
      <c r="I229" s="48">
        <v>2</v>
      </c>
      <c r="J229" s="48">
        <v>2</v>
      </c>
      <c r="K229" s="48">
        <v>26.92</v>
      </c>
      <c r="L229" s="48">
        <v>27.36</v>
      </c>
      <c r="M229" s="48">
        <v>25.66</v>
      </c>
      <c r="N229" s="43" t="s">
        <v>654</v>
      </c>
      <c r="O229" s="48">
        <v>-0.68</v>
      </c>
      <c r="P229" s="48">
        <v>0.2</v>
      </c>
      <c r="Q229" s="48">
        <v>-1.74</v>
      </c>
      <c r="R229" s="48">
        <v>0</v>
      </c>
      <c r="S229" s="48">
        <v>0</v>
      </c>
      <c r="T229" s="48">
        <v>27.07</v>
      </c>
      <c r="U229" s="48">
        <v>27.56</v>
      </c>
      <c r="V229" s="48">
        <v>-0.53</v>
      </c>
      <c r="W229" s="48">
        <v>-28.14</v>
      </c>
      <c r="X229" s="48">
        <v>0.97</v>
      </c>
      <c r="Y229" s="48">
        <v>1.1399999999999999</v>
      </c>
      <c r="Z229" s="48">
        <v>0.98</v>
      </c>
      <c r="AA229" s="109" t="s">
        <v>687</v>
      </c>
      <c r="AB229" s="110"/>
      <c r="AC229" s="49"/>
      <c r="AD229" s="49"/>
      <c r="AG229" s="48">
        <v>0.91</v>
      </c>
      <c r="AH229" s="48">
        <v>1.1399999999999999</v>
      </c>
      <c r="AI229" s="48">
        <v>0.79</v>
      </c>
    </row>
    <row r="230" spans="2:35" ht="31" thickBot="1">
      <c r="B230" s="47" t="s">
        <v>824</v>
      </c>
      <c r="C230" s="48">
        <v>-22.06</v>
      </c>
      <c r="D230" s="48">
        <v>5.34</v>
      </c>
      <c r="E230" s="48">
        <v>27.6</v>
      </c>
      <c r="F230" s="48">
        <v>27.16</v>
      </c>
      <c r="G230" s="48">
        <v>27.4</v>
      </c>
      <c r="H230" s="48">
        <v>2</v>
      </c>
      <c r="I230" s="48">
        <v>2</v>
      </c>
      <c r="J230" s="48">
        <v>2</v>
      </c>
      <c r="K230" s="48">
        <v>27.35</v>
      </c>
      <c r="L230" s="48">
        <v>27.36</v>
      </c>
      <c r="M230" s="48">
        <v>26.67</v>
      </c>
      <c r="N230" s="43" t="s">
        <v>654</v>
      </c>
      <c r="O230" s="48">
        <v>-0.25</v>
      </c>
      <c r="P230" s="48">
        <v>0.2</v>
      </c>
      <c r="Q230" s="48">
        <v>-0.72</v>
      </c>
      <c r="R230" s="48">
        <v>0</v>
      </c>
      <c r="S230" s="48">
        <v>0</v>
      </c>
      <c r="T230" s="48">
        <v>27.06</v>
      </c>
      <c r="U230" s="48">
        <v>27.57</v>
      </c>
      <c r="V230" s="48">
        <v>-0.54</v>
      </c>
      <c r="W230" s="48">
        <v>-28.15</v>
      </c>
      <c r="X230" s="48">
        <v>0.97</v>
      </c>
      <c r="Y230" s="48">
        <v>1.1399999999999999</v>
      </c>
      <c r="Z230" s="48">
        <v>0.98</v>
      </c>
      <c r="AA230" s="109" t="s">
        <v>687</v>
      </c>
      <c r="AB230" s="110"/>
      <c r="AC230" s="49"/>
      <c r="AD230" s="49"/>
      <c r="AG230" s="48">
        <v>0.91</v>
      </c>
      <c r="AH230" s="48">
        <v>1.1399999999999999</v>
      </c>
      <c r="AI230" s="48">
        <v>0.79</v>
      </c>
    </row>
    <row r="231" spans="2:35" ht="31" thickBot="1">
      <c r="B231" s="47" t="s">
        <v>825</v>
      </c>
      <c r="C231" s="48">
        <v>-11.96</v>
      </c>
      <c r="D231" s="48">
        <v>-1.35</v>
      </c>
      <c r="E231" s="48">
        <v>25.58</v>
      </c>
      <c r="F231" s="48">
        <v>23.37</v>
      </c>
      <c r="G231" s="48">
        <v>27.16</v>
      </c>
      <c r="H231" s="48">
        <v>2</v>
      </c>
      <c r="I231" s="48">
        <v>2</v>
      </c>
      <c r="J231" s="48">
        <v>2</v>
      </c>
      <c r="K231" s="48">
        <v>19.41</v>
      </c>
      <c r="L231" s="48">
        <v>17.05</v>
      </c>
      <c r="M231" s="48">
        <v>21.86</v>
      </c>
      <c r="N231" s="43" t="s">
        <v>658</v>
      </c>
      <c r="O231" s="48">
        <v>-6.17</v>
      </c>
      <c r="P231" s="48">
        <v>-6.32</v>
      </c>
      <c r="Q231" s="48">
        <v>-5.3</v>
      </c>
      <c r="R231" s="48">
        <v>0</v>
      </c>
      <c r="S231" s="48">
        <v>0</v>
      </c>
      <c r="T231" s="48">
        <v>16.66</v>
      </c>
      <c r="U231" s="48">
        <v>17.600000000000001</v>
      </c>
      <c r="V231" s="48">
        <v>-8.92</v>
      </c>
      <c r="W231" s="48">
        <v>-34.49</v>
      </c>
      <c r="X231" s="48">
        <v>0.94</v>
      </c>
      <c r="Y231" s="48">
        <v>0.98</v>
      </c>
      <c r="Z231" s="48">
        <v>0.97</v>
      </c>
      <c r="AA231" s="109" t="s">
        <v>687</v>
      </c>
      <c r="AB231" s="110"/>
      <c r="AC231" s="49"/>
      <c r="AD231" s="49"/>
      <c r="AG231" s="48">
        <v>0.91</v>
      </c>
      <c r="AH231" s="48">
        <v>1.1399999999999999</v>
      </c>
      <c r="AI231" s="48">
        <v>0.79</v>
      </c>
    </row>
    <row r="232" spans="2:35" ht="31" thickBot="1">
      <c r="B232" s="47" t="s">
        <v>826</v>
      </c>
      <c r="C232" s="48">
        <v>5.0999999999999996</v>
      </c>
      <c r="D232" s="48">
        <v>-2.2000000000000002</v>
      </c>
      <c r="E232" s="48">
        <v>25.95</v>
      </c>
      <c r="F232" s="48">
        <v>23.19</v>
      </c>
      <c r="G232" s="48">
        <v>28.01</v>
      </c>
      <c r="H232" s="48">
        <v>2</v>
      </c>
      <c r="I232" s="48">
        <v>2</v>
      </c>
      <c r="J232" s="48">
        <v>3</v>
      </c>
      <c r="K232" s="48">
        <v>21.85</v>
      </c>
      <c r="L232" s="48">
        <v>19.09</v>
      </c>
      <c r="M232" s="48">
        <v>24.29</v>
      </c>
      <c r="N232" s="43" t="s">
        <v>658</v>
      </c>
      <c r="O232" s="48">
        <v>-4.0999999999999996</v>
      </c>
      <c r="P232" s="48">
        <v>-4.0999999999999996</v>
      </c>
      <c r="Q232" s="48">
        <v>-3.72</v>
      </c>
      <c r="R232" s="48">
        <v>0</v>
      </c>
      <c r="S232" s="48">
        <v>0</v>
      </c>
      <c r="T232" s="48">
        <v>17.3</v>
      </c>
      <c r="U232" s="48">
        <v>20.09</v>
      </c>
      <c r="V232" s="48">
        <v>-8.65</v>
      </c>
      <c r="W232" s="48">
        <v>-34.61</v>
      </c>
      <c r="X232" s="48">
        <v>0.94</v>
      </c>
      <c r="Y232" s="48">
        <v>0.98</v>
      </c>
      <c r="Z232" s="48">
        <v>0.97</v>
      </c>
      <c r="AA232" s="109" t="s">
        <v>687</v>
      </c>
      <c r="AB232" s="110"/>
      <c r="AC232" s="49"/>
      <c r="AD232" s="49"/>
      <c r="AG232" s="48">
        <v>0.91</v>
      </c>
      <c r="AH232" s="48">
        <v>1.1399999999999999</v>
      </c>
      <c r="AI232" s="48">
        <v>0.79</v>
      </c>
    </row>
    <row r="233" spans="2:35" ht="31" thickBot="1">
      <c r="B233" s="47" t="s">
        <v>827</v>
      </c>
      <c r="C233" s="48">
        <v>-16.670000000000002</v>
      </c>
      <c r="D233" s="48">
        <v>52.43</v>
      </c>
      <c r="E233" s="48">
        <v>12.48</v>
      </c>
      <c r="F233" s="48">
        <v>15.01</v>
      </c>
      <c r="G233" s="48">
        <v>10.61</v>
      </c>
      <c r="H233" s="48">
        <v>1</v>
      </c>
      <c r="I233" s="48">
        <v>3</v>
      </c>
      <c r="J233" s="48">
        <v>1</v>
      </c>
      <c r="K233" s="48">
        <v>4.55</v>
      </c>
      <c r="L233" s="48">
        <v>6.98</v>
      </c>
      <c r="M233" s="48">
        <v>2.98</v>
      </c>
      <c r="N233" s="43" t="s">
        <v>654</v>
      </c>
      <c r="O233" s="48">
        <v>-7.93</v>
      </c>
      <c r="P233" s="48">
        <v>-8.0299999999999994</v>
      </c>
      <c r="Q233" s="48">
        <v>-7.63</v>
      </c>
      <c r="R233" s="48">
        <v>0</v>
      </c>
      <c r="S233" s="48">
        <v>0</v>
      </c>
      <c r="T233" s="48">
        <v>6.24</v>
      </c>
      <c r="U233" s="48">
        <v>7.51</v>
      </c>
      <c r="V233" s="48">
        <v>-6.24</v>
      </c>
      <c r="W233" s="48">
        <v>-18.72</v>
      </c>
      <c r="X233" s="48">
        <v>0.97</v>
      </c>
      <c r="Y233" s="48">
        <v>1.1399999999999999</v>
      </c>
      <c r="Z233" s="48">
        <v>0.98</v>
      </c>
      <c r="AA233" s="109" t="s">
        <v>687</v>
      </c>
      <c r="AB233" s="110"/>
      <c r="AC233" s="49"/>
      <c r="AD233" s="49"/>
      <c r="AG233" s="48">
        <v>0.91</v>
      </c>
      <c r="AH233" s="48">
        <v>1.1399999999999999</v>
      </c>
      <c r="AI233" s="48">
        <v>0.79</v>
      </c>
    </row>
    <row r="234" spans="2:35" ht="31" thickBot="1">
      <c r="B234" s="47" t="s">
        <v>828</v>
      </c>
      <c r="C234" s="48">
        <v>-26.73</v>
      </c>
      <c r="D234" s="48">
        <v>55.26</v>
      </c>
      <c r="E234" s="48">
        <v>10.09</v>
      </c>
      <c r="F234" s="48">
        <v>12.37</v>
      </c>
      <c r="G234" s="48">
        <v>8.34</v>
      </c>
      <c r="H234" s="48">
        <v>1</v>
      </c>
      <c r="I234" s="48">
        <v>2</v>
      </c>
      <c r="J234" s="48">
        <v>1</v>
      </c>
      <c r="K234" s="48">
        <v>0.83</v>
      </c>
      <c r="L234" s="48">
        <v>3.16</v>
      </c>
      <c r="M234" s="48">
        <v>-0.38</v>
      </c>
      <c r="N234" s="43" t="s">
        <v>654</v>
      </c>
      <c r="O234" s="48">
        <v>-9.26</v>
      </c>
      <c r="P234" s="48">
        <v>-9.2100000000000009</v>
      </c>
      <c r="Q234" s="48">
        <v>-8.7200000000000006</v>
      </c>
      <c r="R234" s="48">
        <v>0</v>
      </c>
      <c r="S234" s="48">
        <v>1</v>
      </c>
      <c r="T234" s="48">
        <v>2.98</v>
      </c>
      <c r="U234" s="48">
        <v>3.25</v>
      </c>
      <c r="V234" s="48">
        <v>-7.11</v>
      </c>
      <c r="W234" s="48">
        <v>-17.2</v>
      </c>
      <c r="X234" s="48">
        <v>0.97</v>
      </c>
      <c r="Y234" s="48">
        <v>1.1399999999999999</v>
      </c>
      <c r="Z234" s="48">
        <v>0.98</v>
      </c>
      <c r="AA234" s="109" t="s">
        <v>687</v>
      </c>
      <c r="AB234" s="110"/>
      <c r="AC234" s="49"/>
      <c r="AD234" s="49"/>
      <c r="AG234" s="48">
        <v>0.91</v>
      </c>
      <c r="AH234" s="48">
        <v>1.1399999999999999</v>
      </c>
      <c r="AI234" s="48">
        <v>0.79</v>
      </c>
    </row>
    <row r="235" spans="2:35" ht="31" thickBot="1">
      <c r="B235" s="47" t="s">
        <v>829</v>
      </c>
      <c r="C235" s="48">
        <v>-27.89</v>
      </c>
      <c r="D235" s="48">
        <v>55.47</v>
      </c>
      <c r="E235" s="48">
        <v>9.74</v>
      </c>
      <c r="F235" s="48">
        <v>12</v>
      </c>
      <c r="G235" s="48">
        <v>7.96</v>
      </c>
      <c r="H235" s="48">
        <v>2</v>
      </c>
      <c r="I235" s="48">
        <v>2</v>
      </c>
      <c r="J235" s="48">
        <v>1</v>
      </c>
      <c r="K235" s="48">
        <v>3.32</v>
      </c>
      <c r="L235" s="48">
        <v>5.85</v>
      </c>
      <c r="M235" s="48">
        <v>1.74</v>
      </c>
      <c r="N235" s="43" t="s">
        <v>654</v>
      </c>
      <c r="O235" s="48">
        <v>-6.42</v>
      </c>
      <c r="P235" s="48">
        <v>-6.15</v>
      </c>
      <c r="Q235" s="48">
        <v>-6.22</v>
      </c>
      <c r="R235" s="48">
        <v>0</v>
      </c>
      <c r="S235" s="48">
        <v>0</v>
      </c>
      <c r="T235" s="48">
        <v>5.59</v>
      </c>
      <c r="U235" s="48">
        <v>6.07</v>
      </c>
      <c r="V235" s="48">
        <v>-4.1500000000000004</v>
      </c>
      <c r="W235" s="48">
        <v>-13.88</v>
      </c>
      <c r="X235" s="48">
        <v>0.97</v>
      </c>
      <c r="Y235" s="48">
        <v>1.1399999999999999</v>
      </c>
      <c r="Z235" s="48">
        <v>0.98</v>
      </c>
      <c r="AA235" s="109" t="s">
        <v>687</v>
      </c>
      <c r="AB235" s="110"/>
      <c r="AC235" s="49"/>
      <c r="AD235" s="49"/>
      <c r="AG235" s="48">
        <v>0.91</v>
      </c>
      <c r="AH235" s="48">
        <v>1.1399999999999999</v>
      </c>
      <c r="AI235" s="48">
        <v>0.79</v>
      </c>
    </row>
    <row r="236" spans="2:35" ht="31" thickBot="1">
      <c r="B236" s="47" t="s">
        <v>830</v>
      </c>
      <c r="C236" s="48">
        <v>-31.99</v>
      </c>
      <c r="D236" s="48">
        <v>56.16</v>
      </c>
      <c r="E236" s="48">
        <v>8.42</v>
      </c>
      <c r="F236" s="48">
        <v>10.8</v>
      </c>
      <c r="G236" s="48">
        <v>6.53</v>
      </c>
      <c r="H236" s="48">
        <v>2</v>
      </c>
      <c r="I236" s="48">
        <v>3</v>
      </c>
      <c r="J236" s="48">
        <v>1</v>
      </c>
      <c r="K236" s="48">
        <v>2.17</v>
      </c>
      <c r="L236" s="48">
        <v>4.72</v>
      </c>
      <c r="M236" s="48">
        <v>0.79</v>
      </c>
      <c r="N236" s="43" t="s">
        <v>654</v>
      </c>
      <c r="O236" s="48">
        <v>-6.25</v>
      </c>
      <c r="P236" s="48">
        <v>-6.09</v>
      </c>
      <c r="Q236" s="48">
        <v>-5.74</v>
      </c>
      <c r="R236" s="48">
        <v>0</v>
      </c>
      <c r="S236" s="48">
        <v>0</v>
      </c>
      <c r="T236" s="48">
        <v>4.37</v>
      </c>
      <c r="U236" s="48">
        <v>4.9800000000000004</v>
      </c>
      <c r="V236" s="48">
        <v>-4.05</v>
      </c>
      <c r="W236" s="48">
        <v>-12.46</v>
      </c>
      <c r="X236" s="48">
        <v>0.97</v>
      </c>
      <c r="Y236" s="48">
        <v>1.1399999999999999</v>
      </c>
      <c r="Z236" s="48">
        <v>0.98</v>
      </c>
      <c r="AA236" s="109" t="s">
        <v>687</v>
      </c>
      <c r="AB236" s="110"/>
      <c r="AC236" s="49"/>
      <c r="AD236" s="49"/>
      <c r="AG236" s="48">
        <v>0.91</v>
      </c>
      <c r="AH236" s="48">
        <v>1.1399999999999999</v>
      </c>
      <c r="AI236" s="48">
        <v>0.79</v>
      </c>
    </row>
    <row r="237" spans="2:35" ht="31" thickBot="1">
      <c r="B237" s="47" t="s">
        <v>831</v>
      </c>
      <c r="C237" s="48">
        <v>-27.06</v>
      </c>
      <c r="D237" s="48">
        <v>48.22</v>
      </c>
      <c r="E237" s="48">
        <v>13.76</v>
      </c>
      <c r="F237" s="48">
        <v>16.510000000000002</v>
      </c>
      <c r="G237" s="48">
        <v>11.84</v>
      </c>
      <c r="H237" s="48">
        <v>2</v>
      </c>
      <c r="I237" s="48">
        <v>2</v>
      </c>
      <c r="J237" s="48">
        <v>1</v>
      </c>
      <c r="K237" s="48">
        <v>3.49</v>
      </c>
      <c r="L237" s="48">
        <v>6.06</v>
      </c>
      <c r="M237" s="48">
        <v>1.76</v>
      </c>
      <c r="N237" s="43" t="s">
        <v>654</v>
      </c>
      <c r="O237" s="48">
        <v>-10.27</v>
      </c>
      <c r="P237" s="48">
        <v>-10.45</v>
      </c>
      <c r="Q237" s="48">
        <v>-10.08</v>
      </c>
      <c r="R237" s="48">
        <v>0</v>
      </c>
      <c r="S237" s="48">
        <v>0</v>
      </c>
      <c r="T237" s="48">
        <v>5.7</v>
      </c>
      <c r="U237" s="48">
        <v>6.43</v>
      </c>
      <c r="V237" s="48">
        <v>-8.06</v>
      </c>
      <c r="W237" s="48">
        <v>-21.83</v>
      </c>
      <c r="X237" s="48">
        <v>0.97</v>
      </c>
      <c r="Y237" s="48">
        <v>1.1399999999999999</v>
      </c>
      <c r="Z237" s="48">
        <v>0.98</v>
      </c>
      <c r="AA237" s="109" t="s">
        <v>687</v>
      </c>
      <c r="AB237" s="110"/>
      <c r="AC237" s="49"/>
      <c r="AD237" s="49"/>
      <c r="AG237" s="48">
        <v>0.91</v>
      </c>
      <c r="AH237" s="48">
        <v>1.1399999999999999</v>
      </c>
      <c r="AI237" s="48">
        <v>0.79</v>
      </c>
    </row>
    <row r="238" spans="2:35" ht="31" thickBot="1">
      <c r="B238" s="47" t="s">
        <v>832</v>
      </c>
      <c r="C238" s="48">
        <v>8.33</v>
      </c>
      <c r="D238" s="48">
        <v>76</v>
      </c>
      <c r="E238" s="48">
        <v>3.07</v>
      </c>
      <c r="F238" s="48">
        <v>5.49</v>
      </c>
      <c r="G238" s="48">
        <v>1.7</v>
      </c>
      <c r="H238" s="48">
        <v>2</v>
      </c>
      <c r="I238" s="48">
        <v>1</v>
      </c>
      <c r="J238" s="48">
        <v>3</v>
      </c>
      <c r="K238" s="48">
        <v>0.2</v>
      </c>
      <c r="L238" s="48">
        <v>1.91</v>
      </c>
      <c r="M238" s="48">
        <v>-0.73</v>
      </c>
      <c r="N238" s="43" t="s">
        <v>654</v>
      </c>
      <c r="O238" s="48">
        <v>-2.87</v>
      </c>
      <c r="P238" s="48">
        <v>-3.58</v>
      </c>
      <c r="Q238" s="48">
        <v>-2.42</v>
      </c>
      <c r="R238" s="48">
        <v>1</v>
      </c>
      <c r="S238" s="48">
        <v>1</v>
      </c>
      <c r="T238" s="48">
        <v>-0.12</v>
      </c>
      <c r="U238" s="48">
        <v>3.38</v>
      </c>
      <c r="V238" s="48">
        <v>-3.19</v>
      </c>
      <c r="W238" s="48">
        <v>-6.26</v>
      </c>
      <c r="X238" s="48">
        <v>0.97</v>
      </c>
      <c r="Y238" s="48">
        <v>1.1399999999999999</v>
      </c>
      <c r="Z238" s="48">
        <v>0.98</v>
      </c>
      <c r="AA238" s="109" t="s">
        <v>687</v>
      </c>
      <c r="AB238" s="110"/>
      <c r="AC238" s="49"/>
      <c r="AD238" s="49"/>
      <c r="AG238" s="48">
        <v>0.91</v>
      </c>
      <c r="AH238" s="48">
        <v>1.1399999999999999</v>
      </c>
      <c r="AI238" s="48">
        <v>0.79</v>
      </c>
    </row>
    <row r="239" spans="2:35" ht="31" thickBot="1">
      <c r="B239" s="47" t="s">
        <v>833</v>
      </c>
      <c r="C239" s="48">
        <v>4.58</v>
      </c>
      <c r="D239" s="48">
        <v>77.459999999999994</v>
      </c>
      <c r="E239" s="48">
        <v>1.51</v>
      </c>
      <c r="F239" s="48">
        <v>3.82</v>
      </c>
      <c r="G239" s="48">
        <v>0.35</v>
      </c>
      <c r="H239" s="48">
        <v>2</v>
      </c>
      <c r="I239" s="48">
        <v>3</v>
      </c>
      <c r="J239" s="48">
        <v>3</v>
      </c>
      <c r="K239" s="48">
        <v>0.37</v>
      </c>
      <c r="L239" s="48">
        <v>1.84</v>
      </c>
      <c r="M239" s="48">
        <v>-0.49</v>
      </c>
      <c r="N239" s="43" t="s">
        <v>654</v>
      </c>
      <c r="O239" s="48">
        <v>-1.1399999999999999</v>
      </c>
      <c r="P239" s="48">
        <v>-1.98</v>
      </c>
      <c r="Q239" s="48">
        <v>-0.84</v>
      </c>
      <c r="R239" s="48">
        <v>0</v>
      </c>
      <c r="S239" s="48">
        <v>1</v>
      </c>
      <c r="T239" s="48">
        <v>-1.44</v>
      </c>
      <c r="U239" s="48">
        <v>3.77</v>
      </c>
      <c r="V239" s="48">
        <v>-2.95</v>
      </c>
      <c r="W239" s="48">
        <v>-4.47</v>
      </c>
      <c r="X239" s="48">
        <v>0.97</v>
      </c>
      <c r="Y239" s="48">
        <v>1.1399999999999999</v>
      </c>
      <c r="Z239" s="48">
        <v>0.98</v>
      </c>
      <c r="AA239" s="109" t="s">
        <v>687</v>
      </c>
      <c r="AB239" s="110"/>
      <c r="AC239" s="49"/>
      <c r="AD239" s="49"/>
      <c r="AG239" s="48">
        <v>0.91</v>
      </c>
      <c r="AH239" s="48">
        <v>1.1399999999999999</v>
      </c>
      <c r="AI239" s="48">
        <v>0.79</v>
      </c>
    </row>
    <row r="240" spans="2:35" ht="31" thickBot="1">
      <c r="B240" s="47" t="s">
        <v>834</v>
      </c>
      <c r="C240" s="48">
        <v>7.39</v>
      </c>
      <c r="D240" s="48">
        <v>72.11</v>
      </c>
      <c r="E240" s="48">
        <v>5.12</v>
      </c>
      <c r="F240" s="48">
        <v>7.7</v>
      </c>
      <c r="G240" s="48">
        <v>3.57</v>
      </c>
      <c r="H240" s="48">
        <v>1</v>
      </c>
      <c r="I240" s="48">
        <v>1</v>
      </c>
      <c r="J240" s="48">
        <v>3</v>
      </c>
      <c r="K240" s="48">
        <v>0.68</v>
      </c>
      <c r="L240" s="48">
        <v>2.9</v>
      </c>
      <c r="M240" s="48">
        <v>-0.53</v>
      </c>
      <c r="N240" s="43" t="s">
        <v>654</v>
      </c>
      <c r="O240" s="48">
        <v>-4.43</v>
      </c>
      <c r="P240" s="48">
        <v>-4.79</v>
      </c>
      <c r="Q240" s="48">
        <v>-4.0999999999999996</v>
      </c>
      <c r="R240" s="48">
        <v>1</v>
      </c>
      <c r="S240" s="48">
        <v>1</v>
      </c>
      <c r="T240" s="48">
        <v>2.5099999999999998</v>
      </c>
      <c r="U240" s="48">
        <v>3.44</v>
      </c>
      <c r="V240" s="48">
        <v>-2.61</v>
      </c>
      <c r="W240" s="48">
        <v>-7.72</v>
      </c>
      <c r="X240" s="48">
        <v>0.97</v>
      </c>
      <c r="Y240" s="48">
        <v>1.1399999999999999</v>
      </c>
      <c r="Z240" s="48">
        <v>0.98</v>
      </c>
      <c r="AA240" s="109" t="s">
        <v>687</v>
      </c>
      <c r="AB240" s="110"/>
      <c r="AC240" s="49"/>
      <c r="AD240" s="49"/>
      <c r="AG240" s="48">
        <v>0.91</v>
      </c>
      <c r="AH240" s="48">
        <v>1.1399999999999999</v>
      </c>
      <c r="AI240" s="48">
        <v>0.79</v>
      </c>
    </row>
    <row r="241" spans="2:44" ht="31" thickBot="1">
      <c r="B241" s="47" t="s">
        <v>835</v>
      </c>
      <c r="C241" s="48">
        <v>117.54</v>
      </c>
      <c r="D241" s="48">
        <v>19.79</v>
      </c>
      <c r="E241" s="48">
        <v>26.54</v>
      </c>
      <c r="F241" s="48">
        <v>28.72</v>
      </c>
      <c r="G241" s="48">
        <v>23.81</v>
      </c>
      <c r="H241" s="48">
        <v>1</v>
      </c>
      <c r="I241" s="48">
        <v>1</v>
      </c>
      <c r="J241" s="48">
        <v>2</v>
      </c>
      <c r="K241" s="48">
        <v>25.18</v>
      </c>
      <c r="L241" s="48">
        <v>26.74</v>
      </c>
      <c r="M241" s="48">
        <v>23.49</v>
      </c>
      <c r="N241" s="43" t="s">
        <v>654</v>
      </c>
      <c r="O241" s="48">
        <v>-1.36</v>
      </c>
      <c r="P241" s="48">
        <v>-1.98</v>
      </c>
      <c r="Q241" s="48">
        <v>-0.31</v>
      </c>
      <c r="R241" s="48">
        <v>0</v>
      </c>
      <c r="S241" s="48">
        <v>0</v>
      </c>
      <c r="T241" s="48">
        <v>25.82</v>
      </c>
      <c r="U241" s="48">
        <v>27.84</v>
      </c>
      <c r="V241" s="48">
        <v>-0.72</v>
      </c>
      <c r="W241" s="48">
        <v>-27.25</v>
      </c>
      <c r="X241" s="48">
        <v>1.26</v>
      </c>
      <c r="Y241" s="48">
        <v>1.1499999999999999</v>
      </c>
      <c r="Z241" s="48">
        <v>1.49</v>
      </c>
      <c r="AA241" s="109" t="s">
        <v>836</v>
      </c>
      <c r="AB241" s="111"/>
      <c r="AC241" s="110"/>
      <c r="AD241" s="49"/>
      <c r="AG241" s="48">
        <v>0.91</v>
      </c>
      <c r="AH241" s="48">
        <v>1.1399999999999999</v>
      </c>
      <c r="AI241" s="48">
        <v>0.79</v>
      </c>
    </row>
    <row r="242" spans="2:44" ht="31" thickBot="1">
      <c r="B242" s="47" t="s">
        <v>837</v>
      </c>
      <c r="C242" s="48">
        <v>117.38</v>
      </c>
      <c r="D242" s="48">
        <v>20.12</v>
      </c>
      <c r="E242" s="48">
        <v>26.38</v>
      </c>
      <c r="F242" s="48">
        <v>28.68</v>
      </c>
      <c r="G242" s="48">
        <v>23.57</v>
      </c>
      <c r="H242" s="48">
        <v>1</v>
      </c>
      <c r="I242" s="48">
        <v>1</v>
      </c>
      <c r="J242" s="48">
        <v>2</v>
      </c>
      <c r="K242" s="48">
        <v>24.6</v>
      </c>
      <c r="L242" s="48">
        <v>27.12</v>
      </c>
      <c r="M242" s="48">
        <v>22.15</v>
      </c>
      <c r="N242" s="43" t="s">
        <v>654</v>
      </c>
      <c r="O242" s="48">
        <v>-1.77</v>
      </c>
      <c r="P242" s="48">
        <v>-1.56</v>
      </c>
      <c r="Q242" s="48">
        <v>-1.41</v>
      </c>
      <c r="R242" s="48">
        <v>0</v>
      </c>
      <c r="S242" s="48">
        <v>0</v>
      </c>
      <c r="T242" s="48">
        <v>25.87</v>
      </c>
      <c r="U242" s="48">
        <v>28.44</v>
      </c>
      <c r="V242" s="48">
        <v>-0.5</v>
      </c>
      <c r="W242" s="48">
        <v>-26.88</v>
      </c>
      <c r="X242" s="48">
        <v>1.26</v>
      </c>
      <c r="Y242" s="48">
        <v>1.1499999999999999</v>
      </c>
      <c r="Z242" s="48">
        <v>1.49</v>
      </c>
      <c r="AA242" s="109" t="s">
        <v>838</v>
      </c>
      <c r="AB242" s="110"/>
      <c r="AC242" s="49"/>
      <c r="AD242" s="49"/>
      <c r="AG242" s="48">
        <v>0.91</v>
      </c>
      <c r="AH242" s="48">
        <v>1.1399999999999999</v>
      </c>
      <c r="AI242" s="48">
        <v>0.79</v>
      </c>
    </row>
    <row r="243" spans="2:44" ht="31" thickBot="1">
      <c r="B243" s="47" t="s">
        <v>839</v>
      </c>
      <c r="C243" s="48">
        <v>111.53</v>
      </c>
      <c r="D243" s="48">
        <v>14.8</v>
      </c>
      <c r="E243" s="48">
        <v>27.32</v>
      </c>
      <c r="F243" s="48">
        <v>28.41</v>
      </c>
      <c r="G243" s="48">
        <v>25.43</v>
      </c>
      <c r="H243" s="48">
        <v>2</v>
      </c>
      <c r="I243" s="48">
        <v>2</v>
      </c>
      <c r="J243" s="48">
        <v>2</v>
      </c>
      <c r="K243" s="48">
        <v>26.95</v>
      </c>
      <c r="L243" s="48">
        <v>28.38</v>
      </c>
      <c r="M243" s="48">
        <v>25.15</v>
      </c>
      <c r="N243" s="43" t="s">
        <v>654</v>
      </c>
      <c r="O243" s="48">
        <v>-0.37</v>
      </c>
      <c r="P243" s="48">
        <v>-0.02</v>
      </c>
      <c r="Q243" s="48">
        <v>-0.28000000000000003</v>
      </c>
      <c r="R243" s="48">
        <v>0</v>
      </c>
      <c r="S243" s="48">
        <v>0</v>
      </c>
      <c r="T243" s="48">
        <v>27.45</v>
      </c>
      <c r="U243" s="48">
        <v>28.78</v>
      </c>
      <c r="V243" s="48">
        <v>0.13</v>
      </c>
      <c r="W243" s="48">
        <v>-27.19</v>
      </c>
      <c r="X243" s="48">
        <v>1.26</v>
      </c>
      <c r="Y243" s="48">
        <v>1.1499999999999999</v>
      </c>
      <c r="Z243" s="48">
        <v>1.49</v>
      </c>
      <c r="AA243" s="109" t="s">
        <v>838</v>
      </c>
      <c r="AB243" s="110"/>
      <c r="AC243" s="49"/>
      <c r="AD243" s="49"/>
      <c r="AG243" s="48">
        <v>0.91</v>
      </c>
      <c r="AH243" s="48">
        <v>1.1399999999999999</v>
      </c>
      <c r="AI243" s="48">
        <v>0.79</v>
      </c>
    </row>
    <row r="244" spans="2:44" ht="31" thickBot="1">
      <c r="B244" s="47" t="s">
        <v>840</v>
      </c>
      <c r="C244" s="48">
        <v>3.84</v>
      </c>
      <c r="D244" s="48">
        <v>68.5</v>
      </c>
      <c r="E244" s="48">
        <v>7.42</v>
      </c>
      <c r="F244" s="48">
        <v>9.94</v>
      </c>
      <c r="G244" s="48">
        <v>5.87</v>
      </c>
      <c r="H244" s="48">
        <v>2</v>
      </c>
      <c r="I244" s="48">
        <v>2</v>
      </c>
      <c r="J244" s="48">
        <v>3</v>
      </c>
      <c r="K244" s="48">
        <v>1.56</v>
      </c>
      <c r="L244" s="48">
        <v>3.89</v>
      </c>
      <c r="M244" s="48">
        <v>0.34</v>
      </c>
      <c r="N244" s="43" t="s">
        <v>654</v>
      </c>
      <c r="O244" s="48">
        <v>-5.86</v>
      </c>
      <c r="P244" s="48">
        <v>-6.05</v>
      </c>
      <c r="Q244" s="48">
        <v>-5.53</v>
      </c>
      <c r="R244" s="48">
        <v>0</v>
      </c>
      <c r="S244" s="48">
        <v>1</v>
      </c>
      <c r="T244" s="48">
        <v>3.67</v>
      </c>
      <c r="U244" s="48">
        <v>4.2</v>
      </c>
      <c r="V244" s="48">
        <v>-3.75</v>
      </c>
      <c r="W244" s="48">
        <v>-11.17</v>
      </c>
      <c r="X244" s="48">
        <v>0.97</v>
      </c>
      <c r="Y244" s="48">
        <v>1.1399999999999999</v>
      </c>
      <c r="Z244" s="48">
        <v>0.98</v>
      </c>
      <c r="AA244" s="109" t="s">
        <v>687</v>
      </c>
      <c r="AB244" s="110"/>
      <c r="AC244" s="49"/>
      <c r="AD244" s="49"/>
      <c r="AG244" s="48">
        <v>0.91</v>
      </c>
      <c r="AH244" s="48">
        <v>1.1399999999999999</v>
      </c>
      <c r="AI244" s="48">
        <v>0.79</v>
      </c>
    </row>
    <row r="245" spans="2:44" ht="31" thickBot="1">
      <c r="B245" s="47" t="s">
        <v>841</v>
      </c>
      <c r="C245" s="48">
        <v>0.83</v>
      </c>
      <c r="D245" s="48">
        <v>68.5</v>
      </c>
      <c r="E245" s="48">
        <v>6.91</v>
      </c>
      <c r="F245" s="48">
        <v>9.52</v>
      </c>
      <c r="G245" s="48">
        <v>5.17</v>
      </c>
      <c r="H245" s="48">
        <v>2</v>
      </c>
      <c r="I245" s="48">
        <v>2</v>
      </c>
      <c r="J245" s="48">
        <v>3</v>
      </c>
      <c r="K245" s="48">
        <v>0.97</v>
      </c>
      <c r="L245" s="48">
        <v>3.22</v>
      </c>
      <c r="M245" s="48">
        <v>-0.05</v>
      </c>
      <c r="N245" s="43" t="s">
        <v>654</v>
      </c>
      <c r="O245" s="48">
        <v>-5.94</v>
      </c>
      <c r="P245" s="48">
        <v>-6.3</v>
      </c>
      <c r="Q245" s="48">
        <v>-5.22</v>
      </c>
      <c r="R245" s="48">
        <v>0</v>
      </c>
      <c r="S245" s="48">
        <v>1</v>
      </c>
      <c r="T245" s="48">
        <v>2.27</v>
      </c>
      <c r="U245" s="48">
        <v>3.7</v>
      </c>
      <c r="V245" s="48">
        <v>-4.6399999999999997</v>
      </c>
      <c r="W245" s="48">
        <v>-11.54</v>
      </c>
      <c r="X245" s="48">
        <v>0.97</v>
      </c>
      <c r="Y245" s="48">
        <v>1.1399999999999999</v>
      </c>
      <c r="Z245" s="48">
        <v>0.98</v>
      </c>
      <c r="AA245" s="109" t="s">
        <v>687</v>
      </c>
      <c r="AB245" s="110"/>
      <c r="AC245" s="49"/>
      <c r="AD245" s="49"/>
      <c r="AG245" s="48">
        <v>0.91</v>
      </c>
      <c r="AH245" s="48">
        <v>1.1399999999999999</v>
      </c>
      <c r="AI245" s="48">
        <v>0.79</v>
      </c>
    </row>
    <row r="246" spans="2:44" ht="31" thickBot="1">
      <c r="B246" s="47" t="s">
        <v>842</v>
      </c>
      <c r="C246" s="48">
        <v>2.91</v>
      </c>
      <c r="D246" s="48">
        <v>67.09</v>
      </c>
      <c r="E246" s="48">
        <v>7.86</v>
      </c>
      <c r="F246" s="48">
        <v>10.47</v>
      </c>
      <c r="G246" s="48">
        <v>6.2</v>
      </c>
      <c r="H246" s="48">
        <v>1</v>
      </c>
      <c r="I246" s="48">
        <v>1</v>
      </c>
      <c r="J246" s="48">
        <v>3</v>
      </c>
      <c r="K246" s="48">
        <v>0.45</v>
      </c>
      <c r="L246" s="48">
        <v>2.2599999999999998</v>
      </c>
      <c r="M246" s="48">
        <v>-0.55000000000000004</v>
      </c>
      <c r="N246" s="43" t="s">
        <v>654</v>
      </c>
      <c r="O246" s="48">
        <v>-7.41</v>
      </c>
      <c r="P246" s="48">
        <v>-8.2200000000000006</v>
      </c>
      <c r="Q246" s="48">
        <v>-6.74</v>
      </c>
      <c r="R246" s="48">
        <v>0</v>
      </c>
      <c r="S246" s="48">
        <v>1</v>
      </c>
      <c r="T246" s="48">
        <v>0.39</v>
      </c>
      <c r="U246" s="48">
        <v>3.34</v>
      </c>
      <c r="V246" s="48">
        <v>-7.47</v>
      </c>
      <c r="W246" s="48">
        <v>-15.32</v>
      </c>
      <c r="X246" s="48">
        <v>0.97</v>
      </c>
      <c r="Y246" s="48">
        <v>1.1399999999999999</v>
      </c>
      <c r="Z246" s="48">
        <v>0.98</v>
      </c>
      <c r="AA246" s="109" t="s">
        <v>687</v>
      </c>
      <c r="AB246" s="110"/>
      <c r="AC246" s="49"/>
      <c r="AD246" s="49"/>
      <c r="AG246" s="48">
        <v>0.91</v>
      </c>
      <c r="AH246" s="48">
        <v>1.1399999999999999</v>
      </c>
      <c r="AI246" s="48">
        <v>0.79</v>
      </c>
    </row>
    <row r="247" spans="2:44" ht="31" thickBot="1">
      <c r="B247" s="47" t="s">
        <v>843</v>
      </c>
      <c r="C247" s="48">
        <v>4.91</v>
      </c>
      <c r="D247" s="48">
        <v>66.67</v>
      </c>
      <c r="E247" s="48">
        <v>8.24</v>
      </c>
      <c r="F247" s="48">
        <v>10.89</v>
      </c>
      <c r="G247" s="48">
        <v>6.64</v>
      </c>
      <c r="H247" s="48">
        <v>1</v>
      </c>
      <c r="I247" s="48">
        <v>1</v>
      </c>
      <c r="J247" s="48">
        <v>3</v>
      </c>
      <c r="K247" s="48">
        <v>0.6</v>
      </c>
      <c r="L247" s="48">
        <v>2.62</v>
      </c>
      <c r="M247" s="48">
        <v>-0.46</v>
      </c>
      <c r="N247" s="43" t="s">
        <v>654</v>
      </c>
      <c r="O247" s="48">
        <v>-7.64</v>
      </c>
      <c r="P247" s="48">
        <v>-8.26</v>
      </c>
      <c r="Q247" s="48">
        <v>-7.1</v>
      </c>
      <c r="R247" s="48">
        <v>0</v>
      </c>
      <c r="S247" s="48">
        <v>1</v>
      </c>
      <c r="T247" s="48">
        <v>1.34</v>
      </c>
      <c r="U247" s="48">
        <v>3.45</v>
      </c>
      <c r="V247" s="48">
        <v>-6.89</v>
      </c>
      <c r="W247" s="48">
        <v>-15.13</v>
      </c>
      <c r="X247" s="48">
        <v>0.97</v>
      </c>
      <c r="Y247" s="48">
        <v>1.1399999999999999</v>
      </c>
      <c r="Z247" s="48">
        <v>0.98</v>
      </c>
      <c r="AA247" s="109" t="s">
        <v>687</v>
      </c>
      <c r="AB247" s="110"/>
      <c r="AC247" s="49"/>
      <c r="AD247" s="49"/>
      <c r="AG247" s="48">
        <v>0.91</v>
      </c>
      <c r="AH247" s="48">
        <v>1.1399999999999999</v>
      </c>
      <c r="AI247" s="48">
        <v>0.79</v>
      </c>
    </row>
    <row r="248" spans="2:44" ht="31" thickBot="1">
      <c r="B248" s="47" t="s">
        <v>844</v>
      </c>
      <c r="C248" s="48">
        <v>14.43</v>
      </c>
      <c r="D248" s="48">
        <v>72.23</v>
      </c>
      <c r="E248" s="48">
        <v>6.12</v>
      </c>
      <c r="F248" s="48">
        <v>8.32</v>
      </c>
      <c r="G248" s="48">
        <v>4.93</v>
      </c>
      <c r="H248" s="48">
        <v>2</v>
      </c>
      <c r="I248" s="48">
        <v>3</v>
      </c>
      <c r="J248" s="48">
        <v>3</v>
      </c>
      <c r="K248" s="48">
        <v>1.26</v>
      </c>
      <c r="L248" s="48">
        <v>3.69</v>
      </c>
      <c r="M248" s="48">
        <v>-0.15</v>
      </c>
      <c r="N248" s="43" t="s">
        <v>654</v>
      </c>
      <c r="O248" s="48">
        <v>-4.8600000000000003</v>
      </c>
      <c r="P248" s="48">
        <v>-4.6399999999999997</v>
      </c>
      <c r="Q248" s="48">
        <v>-5.08</v>
      </c>
      <c r="R248" s="48">
        <v>0</v>
      </c>
      <c r="S248" s="48">
        <v>1</v>
      </c>
      <c r="T248" s="48">
        <v>3.42</v>
      </c>
      <c r="U248" s="48">
        <v>3.94</v>
      </c>
      <c r="V248" s="48">
        <v>-2.7</v>
      </c>
      <c r="W248" s="48">
        <v>-8.82</v>
      </c>
      <c r="X248" s="48">
        <v>0.97</v>
      </c>
      <c r="Y248" s="48">
        <v>1.1399999999999999</v>
      </c>
      <c r="Z248" s="48">
        <v>0.98</v>
      </c>
      <c r="AA248" s="109" t="s">
        <v>687</v>
      </c>
      <c r="AB248" s="110"/>
      <c r="AC248" s="49"/>
      <c r="AD248" s="49"/>
      <c r="AG248" s="48">
        <v>0.91</v>
      </c>
      <c r="AH248" s="48">
        <v>1.1399999999999999</v>
      </c>
      <c r="AI248" s="48">
        <v>0.79</v>
      </c>
    </row>
    <row r="249" spans="2:44" ht="31" thickBot="1">
      <c r="B249" s="47" t="s">
        <v>845</v>
      </c>
      <c r="C249" s="48">
        <v>-10.59</v>
      </c>
      <c r="D249" s="48">
        <v>72.38</v>
      </c>
      <c r="E249" s="48">
        <v>0.36</v>
      </c>
      <c r="F249" s="48">
        <v>2.99</v>
      </c>
      <c r="G249" s="48">
        <v>-0.87</v>
      </c>
      <c r="H249" s="48">
        <v>1</v>
      </c>
      <c r="I249" s="48">
        <v>3</v>
      </c>
      <c r="J249" s="48">
        <v>3</v>
      </c>
      <c r="K249" s="48">
        <v>0.5</v>
      </c>
      <c r="L249" s="48">
        <v>3.14</v>
      </c>
      <c r="M249" s="48">
        <v>-0.57999999999999996</v>
      </c>
      <c r="N249" s="43" t="s">
        <v>654</v>
      </c>
      <c r="O249" s="48">
        <v>0.15</v>
      </c>
      <c r="P249" s="48">
        <v>0.15</v>
      </c>
      <c r="Q249" s="48">
        <v>0.28999999999999998</v>
      </c>
      <c r="R249" s="48">
        <v>1</v>
      </c>
      <c r="S249" s="48">
        <v>1</v>
      </c>
      <c r="T249" s="48">
        <v>2.6</v>
      </c>
      <c r="U249" s="48">
        <v>3.49</v>
      </c>
      <c r="V249" s="48">
        <v>2.2400000000000002</v>
      </c>
      <c r="W249" s="48">
        <v>1.89</v>
      </c>
      <c r="X249" s="48">
        <v>0.97</v>
      </c>
      <c r="Y249" s="48">
        <v>1.1399999999999999</v>
      </c>
      <c r="Z249" s="48">
        <v>0.98</v>
      </c>
      <c r="AA249" s="109" t="s">
        <v>687</v>
      </c>
      <c r="AB249" s="110"/>
      <c r="AC249" s="49"/>
      <c r="AD249" s="49"/>
      <c r="AG249" s="48">
        <v>0.94</v>
      </c>
      <c r="AH249" s="48">
        <v>0.98</v>
      </c>
      <c r="AI249" s="48">
        <v>0.97</v>
      </c>
      <c r="AK249" s="48">
        <v>0.94</v>
      </c>
      <c r="AL249" s="48">
        <v>0.98</v>
      </c>
      <c r="AM249" s="48">
        <v>0.97</v>
      </c>
      <c r="AP249" s="42"/>
      <c r="AQ249" s="42"/>
      <c r="AR249" s="42"/>
    </row>
    <row r="250" spans="2:44" ht="31" thickBot="1">
      <c r="B250" s="47" t="s">
        <v>846</v>
      </c>
      <c r="C250" s="48">
        <v>-18.21</v>
      </c>
      <c r="D250" s="48">
        <v>70.36</v>
      </c>
      <c r="E250" s="48">
        <v>0.46</v>
      </c>
      <c r="F250" s="48">
        <v>1.66</v>
      </c>
      <c r="G250" s="48">
        <v>-0.04</v>
      </c>
      <c r="H250" s="48">
        <v>1</v>
      </c>
      <c r="I250" s="48">
        <v>3</v>
      </c>
      <c r="J250" s="48">
        <v>3</v>
      </c>
      <c r="K250" s="48">
        <v>0.57999999999999996</v>
      </c>
      <c r="L250" s="48">
        <v>2.95</v>
      </c>
      <c r="M250" s="48">
        <v>-0.42</v>
      </c>
      <c r="N250" s="43" t="s">
        <v>654</v>
      </c>
      <c r="O250" s="48">
        <v>0.11</v>
      </c>
      <c r="P250" s="48">
        <v>1.29</v>
      </c>
      <c r="Q250" s="48">
        <v>-0.39</v>
      </c>
      <c r="R250" s="48">
        <v>0</v>
      </c>
      <c r="S250" s="48">
        <v>1</v>
      </c>
      <c r="T250" s="48">
        <v>2</v>
      </c>
      <c r="U250" s="48">
        <v>3.65</v>
      </c>
      <c r="V250" s="48">
        <v>1.54</v>
      </c>
      <c r="W250" s="48">
        <v>1.07</v>
      </c>
      <c r="X250" s="48">
        <v>0.97</v>
      </c>
      <c r="Y250" s="48">
        <v>1.1399999999999999</v>
      </c>
      <c r="Z250" s="48">
        <v>0.98</v>
      </c>
      <c r="AA250" s="109" t="s">
        <v>687</v>
      </c>
      <c r="AB250" s="110"/>
      <c r="AC250" s="49"/>
      <c r="AD250" s="49"/>
      <c r="AG250" s="48">
        <v>0.94</v>
      </c>
      <c r="AH250" s="48">
        <v>0.98</v>
      </c>
      <c r="AI250" s="48">
        <v>0.97</v>
      </c>
    </row>
    <row r="251" spans="2:44" ht="31" thickBot="1">
      <c r="B251" s="47" t="s">
        <v>847</v>
      </c>
      <c r="C251" s="48">
        <v>-10.63</v>
      </c>
      <c r="D251" s="48">
        <v>70.33</v>
      </c>
      <c r="E251" s="48">
        <v>1.67</v>
      </c>
      <c r="F251" s="48">
        <v>4.63</v>
      </c>
      <c r="G251" s="48">
        <v>0.15</v>
      </c>
      <c r="H251" s="48">
        <v>2</v>
      </c>
      <c r="I251" s="48">
        <v>3</v>
      </c>
      <c r="J251" s="48">
        <v>3</v>
      </c>
      <c r="K251" s="48">
        <v>0.33</v>
      </c>
      <c r="L251" s="48">
        <v>1.87</v>
      </c>
      <c r="M251" s="48">
        <v>-0.59</v>
      </c>
      <c r="N251" s="43" t="s">
        <v>654</v>
      </c>
      <c r="O251" s="48">
        <v>-1.34</v>
      </c>
      <c r="P251" s="48">
        <v>-2.75</v>
      </c>
      <c r="Q251" s="48">
        <v>-0.73</v>
      </c>
      <c r="R251" s="48">
        <v>0</v>
      </c>
      <c r="S251" s="48">
        <v>1</v>
      </c>
      <c r="T251" s="48">
        <v>-1.44</v>
      </c>
      <c r="U251" s="48">
        <v>3.6</v>
      </c>
      <c r="V251" s="48">
        <v>-3.11</v>
      </c>
      <c r="W251" s="48">
        <v>-4.78</v>
      </c>
      <c r="X251" s="48">
        <v>0.97</v>
      </c>
      <c r="Y251" s="48">
        <v>1.1399999999999999</v>
      </c>
      <c r="Z251" s="48">
        <v>0.98</v>
      </c>
      <c r="AA251" s="109" t="s">
        <v>687</v>
      </c>
      <c r="AB251" s="110"/>
      <c r="AC251" s="49"/>
      <c r="AD251" s="49"/>
      <c r="AG251" s="48">
        <v>0.94</v>
      </c>
      <c r="AH251" s="48">
        <v>0.98</v>
      </c>
      <c r="AI251" s="48">
        <v>0.97</v>
      </c>
    </row>
    <row r="252" spans="2:44" ht="31" thickBot="1">
      <c r="B252" s="47" t="s">
        <v>848</v>
      </c>
      <c r="C252" s="48">
        <v>-19.760000000000002</v>
      </c>
      <c r="D252" s="48">
        <v>54.96</v>
      </c>
      <c r="E252" s="48">
        <v>11.4</v>
      </c>
      <c r="F252" s="48">
        <v>13.79</v>
      </c>
      <c r="G252" s="48">
        <v>9.68</v>
      </c>
      <c r="H252" s="48">
        <v>3</v>
      </c>
      <c r="I252" s="48">
        <v>3</v>
      </c>
      <c r="J252" s="48">
        <v>1</v>
      </c>
      <c r="K252" s="48">
        <v>2.71</v>
      </c>
      <c r="L252" s="48">
        <v>5.07</v>
      </c>
      <c r="M252" s="48">
        <v>1.1000000000000001</v>
      </c>
      <c r="N252" s="43" t="s">
        <v>654</v>
      </c>
      <c r="O252" s="48">
        <v>-8.69</v>
      </c>
      <c r="P252" s="48">
        <v>-8.7200000000000006</v>
      </c>
      <c r="Q252" s="48">
        <v>-8.59</v>
      </c>
      <c r="R252" s="48">
        <v>0</v>
      </c>
      <c r="S252" s="48">
        <v>0</v>
      </c>
      <c r="T252" s="48">
        <v>4.3899999999999997</v>
      </c>
      <c r="U252" s="48">
        <v>5.43</v>
      </c>
      <c r="V252" s="48">
        <v>-7.01</v>
      </c>
      <c r="W252" s="48">
        <v>-18.399999999999999</v>
      </c>
      <c r="X252" s="48">
        <v>0.97</v>
      </c>
      <c r="Y252" s="48">
        <v>1.1399999999999999</v>
      </c>
      <c r="Z252" s="48">
        <v>0.98</v>
      </c>
      <c r="AA252" s="109" t="s">
        <v>687</v>
      </c>
      <c r="AB252" s="110"/>
      <c r="AC252" s="49"/>
      <c r="AD252" s="49"/>
      <c r="AG252" s="48">
        <v>0.94</v>
      </c>
      <c r="AH252" s="48">
        <v>0.98</v>
      </c>
      <c r="AI252" s="48">
        <v>0.97</v>
      </c>
    </row>
    <row r="253" spans="2:44" ht="31" thickBot="1">
      <c r="B253" s="47" t="s">
        <v>849</v>
      </c>
      <c r="C253" s="48">
        <v>-29.6</v>
      </c>
      <c r="D253" s="48">
        <v>64.8</v>
      </c>
      <c r="E253" s="48">
        <v>5.76</v>
      </c>
      <c r="F253" s="48">
        <v>7.22</v>
      </c>
      <c r="G253" s="48">
        <v>4.72</v>
      </c>
      <c r="H253" s="48">
        <v>2</v>
      </c>
      <c r="I253" s="48">
        <v>2</v>
      </c>
      <c r="J253" s="48">
        <v>3</v>
      </c>
      <c r="K253" s="48">
        <v>0.88</v>
      </c>
      <c r="L253" s="48">
        <v>3.16</v>
      </c>
      <c r="M253" s="48">
        <v>-0.23</v>
      </c>
      <c r="N253" s="43" t="s">
        <v>654</v>
      </c>
      <c r="O253" s="48">
        <v>-4.88</v>
      </c>
      <c r="P253" s="48">
        <v>-4.0599999999999996</v>
      </c>
      <c r="Q253" s="48">
        <v>-4.95</v>
      </c>
      <c r="R253" s="48">
        <v>0</v>
      </c>
      <c r="S253" s="48">
        <v>1</v>
      </c>
      <c r="T253" s="48">
        <v>3.04</v>
      </c>
      <c r="U253" s="48">
        <v>3.28</v>
      </c>
      <c r="V253" s="48">
        <v>-2.72</v>
      </c>
      <c r="W253" s="48">
        <v>-8.4700000000000006</v>
      </c>
      <c r="X253" s="48">
        <v>0.97</v>
      </c>
      <c r="Y253" s="48">
        <v>1.1399999999999999</v>
      </c>
      <c r="Z253" s="48">
        <v>0.98</v>
      </c>
      <c r="AA253" s="109" t="s">
        <v>687</v>
      </c>
      <c r="AB253" s="110"/>
      <c r="AC253" s="49"/>
      <c r="AD253" s="49"/>
      <c r="AG253" s="48">
        <v>0.94</v>
      </c>
      <c r="AH253" s="48">
        <v>0.98</v>
      </c>
      <c r="AI253" s="48">
        <v>0.97</v>
      </c>
    </row>
    <row r="254" spans="2:44" ht="17" thickBot="1">
      <c r="B254" s="47" t="s">
        <v>850</v>
      </c>
      <c r="C254" s="48">
        <v>177.44</v>
      </c>
      <c r="D254" s="48">
        <v>-36.93</v>
      </c>
      <c r="E254" s="48">
        <v>18.079999999999998</v>
      </c>
      <c r="F254" s="48">
        <v>16.02</v>
      </c>
      <c r="G254" s="48">
        <v>20.48</v>
      </c>
      <c r="H254" s="48">
        <v>2</v>
      </c>
      <c r="I254" s="48">
        <v>1</v>
      </c>
      <c r="J254" s="48">
        <v>2</v>
      </c>
      <c r="K254" s="48">
        <v>15.21</v>
      </c>
      <c r="L254" s="48">
        <v>13.85</v>
      </c>
      <c r="M254" s="48">
        <v>17.2</v>
      </c>
      <c r="N254" s="43" t="s">
        <v>658</v>
      </c>
      <c r="O254" s="48">
        <v>-2.86</v>
      </c>
      <c r="P254" s="48">
        <v>-2.17</v>
      </c>
      <c r="Q254" s="48">
        <v>-3.28</v>
      </c>
      <c r="R254" s="48">
        <v>0</v>
      </c>
      <c r="S254" s="48">
        <v>0</v>
      </c>
      <c r="T254" s="48">
        <v>12.86</v>
      </c>
      <c r="U254" s="48">
        <v>15.22</v>
      </c>
      <c r="V254" s="48">
        <v>-5.22</v>
      </c>
      <c r="W254" s="48">
        <v>-23.29</v>
      </c>
      <c r="X254" s="48">
        <v>1.26</v>
      </c>
      <c r="Y254" s="48">
        <v>1.1499999999999999</v>
      </c>
      <c r="Z254" s="48">
        <v>1.49</v>
      </c>
      <c r="AA254" s="109" t="s">
        <v>742</v>
      </c>
      <c r="AB254" s="110"/>
      <c r="AC254" s="49"/>
      <c r="AD254" s="49"/>
      <c r="AG254" s="48">
        <v>0.94</v>
      </c>
      <c r="AH254" s="48">
        <v>0.98</v>
      </c>
      <c r="AI254" s="48">
        <v>0.97</v>
      </c>
    </row>
    <row r="255" spans="2:44" ht="31" thickBot="1">
      <c r="B255" s="47" t="s">
        <v>851</v>
      </c>
      <c r="C255" s="48">
        <v>-53.89</v>
      </c>
      <c r="D255" s="48">
        <v>62.65</v>
      </c>
      <c r="E255" s="48">
        <v>2.54</v>
      </c>
      <c r="F255" s="48">
        <v>5.17</v>
      </c>
      <c r="G255" s="48">
        <v>1.2</v>
      </c>
      <c r="H255" s="48">
        <v>2</v>
      </c>
      <c r="I255" s="48">
        <v>1</v>
      </c>
      <c r="J255" s="48">
        <v>3</v>
      </c>
      <c r="K255" s="48">
        <v>0.73</v>
      </c>
      <c r="L255" s="48">
        <v>2.4</v>
      </c>
      <c r="M255" s="48">
        <v>-0.49</v>
      </c>
      <c r="N255" s="43" t="s">
        <v>654</v>
      </c>
      <c r="O255" s="48">
        <v>-1.8</v>
      </c>
      <c r="P255" s="48">
        <v>-2.77</v>
      </c>
      <c r="Q255" s="48">
        <v>-1.69</v>
      </c>
      <c r="R255" s="48">
        <v>0</v>
      </c>
      <c r="S255" s="48">
        <v>1</v>
      </c>
      <c r="T255" s="48">
        <v>0.82</v>
      </c>
      <c r="U255" s="48">
        <v>3.44</v>
      </c>
      <c r="V255" s="48">
        <v>-1.72</v>
      </c>
      <c r="W255" s="48">
        <v>-4.25</v>
      </c>
      <c r="X255" s="48">
        <v>0.97</v>
      </c>
      <c r="Y255" s="48">
        <v>1.1399999999999999</v>
      </c>
      <c r="Z255" s="48">
        <v>0.98</v>
      </c>
      <c r="AA255" s="109" t="s">
        <v>687</v>
      </c>
      <c r="AB255" s="110"/>
      <c r="AC255" s="49"/>
      <c r="AD255" s="49"/>
      <c r="AG255" s="48">
        <v>0.94</v>
      </c>
      <c r="AH255" s="48">
        <v>0.98</v>
      </c>
      <c r="AI255" s="48">
        <v>0.97</v>
      </c>
    </row>
    <row r="256" spans="2:44" ht="31" thickBot="1">
      <c r="B256" s="47" t="s">
        <v>852</v>
      </c>
      <c r="C256" s="48">
        <v>-48.37</v>
      </c>
      <c r="D256" s="48">
        <v>58.21</v>
      </c>
      <c r="E256" s="48">
        <v>4.71</v>
      </c>
      <c r="F256" s="48">
        <v>7.32</v>
      </c>
      <c r="G256" s="48">
        <v>3.16</v>
      </c>
      <c r="H256" s="48">
        <v>1</v>
      </c>
      <c r="I256" s="48">
        <v>3</v>
      </c>
      <c r="J256" s="48">
        <v>3</v>
      </c>
      <c r="K256" s="48">
        <v>0.53</v>
      </c>
      <c r="L256" s="48">
        <v>2.79</v>
      </c>
      <c r="M256" s="48">
        <v>-0.53</v>
      </c>
      <c r="N256" s="43" t="s">
        <v>654</v>
      </c>
      <c r="O256" s="48">
        <v>-4.18</v>
      </c>
      <c r="P256" s="48">
        <v>-4.54</v>
      </c>
      <c r="Q256" s="48">
        <v>-3.69</v>
      </c>
      <c r="R256" s="48">
        <v>1</v>
      </c>
      <c r="S256" s="48">
        <v>1</v>
      </c>
      <c r="T256" s="48">
        <v>2.31</v>
      </c>
      <c r="U256" s="48">
        <v>3.05</v>
      </c>
      <c r="V256" s="48">
        <v>-2.4</v>
      </c>
      <c r="W256" s="48">
        <v>-7.11</v>
      </c>
      <c r="X256" s="48">
        <v>0.97</v>
      </c>
      <c r="Y256" s="48">
        <v>1.1399999999999999</v>
      </c>
      <c r="Z256" s="48">
        <v>0.98</v>
      </c>
      <c r="AA256" s="109" t="s">
        <v>687</v>
      </c>
      <c r="AB256" s="110"/>
      <c r="AC256" s="49"/>
      <c r="AD256" s="49"/>
      <c r="AG256" s="48">
        <v>0.94</v>
      </c>
      <c r="AH256" s="48">
        <v>0.98</v>
      </c>
      <c r="AI256" s="48">
        <v>0.97</v>
      </c>
    </row>
    <row r="257" spans="2:35" ht="31" thickBot="1">
      <c r="B257" s="47" t="s">
        <v>853</v>
      </c>
      <c r="C257" s="48">
        <v>-45.26</v>
      </c>
      <c r="D257" s="48">
        <v>50.39</v>
      </c>
      <c r="E257" s="48">
        <v>8.39</v>
      </c>
      <c r="F257" s="48">
        <v>11.86</v>
      </c>
      <c r="G257" s="48">
        <v>5.87</v>
      </c>
      <c r="H257" s="48">
        <v>1</v>
      </c>
      <c r="I257" s="48">
        <v>2</v>
      </c>
      <c r="J257" s="48">
        <v>3</v>
      </c>
      <c r="K257" s="48">
        <v>1.37</v>
      </c>
      <c r="L257" s="48">
        <v>3.68</v>
      </c>
      <c r="M257" s="48">
        <v>0.03</v>
      </c>
      <c r="N257" s="43" t="s">
        <v>654</v>
      </c>
      <c r="O257" s="48">
        <v>-7.02</v>
      </c>
      <c r="P257" s="48">
        <v>-8.18</v>
      </c>
      <c r="Q257" s="48">
        <v>-5.84</v>
      </c>
      <c r="R257" s="48">
        <v>0</v>
      </c>
      <c r="S257" s="48">
        <v>1</v>
      </c>
      <c r="T257" s="48">
        <v>3.26</v>
      </c>
      <c r="U257" s="48">
        <v>4.28</v>
      </c>
      <c r="V257" s="48">
        <v>-5.13</v>
      </c>
      <c r="W257" s="48">
        <v>-13.52</v>
      </c>
      <c r="X257" s="48">
        <v>0.97</v>
      </c>
      <c r="Y257" s="48">
        <v>1.1399999999999999</v>
      </c>
      <c r="Z257" s="48">
        <v>0.98</v>
      </c>
      <c r="AA257" s="109" t="s">
        <v>687</v>
      </c>
      <c r="AB257" s="110"/>
      <c r="AC257" s="49"/>
      <c r="AD257" s="49"/>
      <c r="AG257" s="48">
        <v>0.94</v>
      </c>
      <c r="AH257" s="48">
        <v>0.98</v>
      </c>
      <c r="AI257" s="48">
        <v>0.97</v>
      </c>
    </row>
    <row r="258" spans="2:35" ht="17" thickBot="1">
      <c r="B258" s="47" t="s">
        <v>854</v>
      </c>
      <c r="C258" s="48">
        <v>127.74</v>
      </c>
      <c r="D258" s="48">
        <v>2.69</v>
      </c>
      <c r="E258" s="48">
        <v>28.45</v>
      </c>
      <c r="F258" s="48">
        <v>28.27</v>
      </c>
      <c r="G258" s="48">
        <v>27.76</v>
      </c>
      <c r="H258" s="48">
        <v>2</v>
      </c>
      <c r="I258" s="48">
        <v>1</v>
      </c>
      <c r="J258" s="48">
        <v>2</v>
      </c>
      <c r="K258" s="48">
        <v>26.56</v>
      </c>
      <c r="L258" s="48">
        <v>26.87</v>
      </c>
      <c r="M258" s="48">
        <v>25.36</v>
      </c>
      <c r="N258" s="43" t="s">
        <v>654</v>
      </c>
      <c r="O258" s="48">
        <v>-1.89</v>
      </c>
      <c r="P258" s="48">
        <v>-1.4</v>
      </c>
      <c r="Q258" s="48">
        <v>-2.4</v>
      </c>
      <c r="R258" s="48">
        <v>0</v>
      </c>
      <c r="S258" s="48">
        <v>0</v>
      </c>
      <c r="T258" s="48">
        <v>26.72</v>
      </c>
      <c r="U258" s="48">
        <v>27.01</v>
      </c>
      <c r="V258" s="48">
        <v>-1.73</v>
      </c>
      <c r="W258" s="48">
        <v>-30.17</v>
      </c>
      <c r="X258" s="48">
        <v>0.85</v>
      </c>
      <c r="Y258" s="48">
        <v>0.91</v>
      </c>
      <c r="Z258" s="48">
        <v>0.99</v>
      </c>
      <c r="AA258" s="109" t="s">
        <v>855</v>
      </c>
      <c r="AB258" s="110"/>
      <c r="AC258" s="49"/>
      <c r="AD258" s="49"/>
      <c r="AG258" s="48">
        <v>0.94</v>
      </c>
      <c r="AH258" s="48">
        <v>0.98</v>
      </c>
      <c r="AI258" s="48">
        <v>0.97</v>
      </c>
    </row>
    <row r="259" spans="2:35" ht="17" thickBot="1">
      <c r="B259" s="47" t="s">
        <v>856</v>
      </c>
      <c r="C259" s="48">
        <v>14.3</v>
      </c>
      <c r="D259" s="48">
        <v>38.49</v>
      </c>
      <c r="E259" s="48">
        <v>19</v>
      </c>
      <c r="F259" s="48">
        <v>24.45</v>
      </c>
      <c r="G259" s="48">
        <v>14.44</v>
      </c>
      <c r="H259" s="48">
        <v>2</v>
      </c>
      <c r="I259" s="48">
        <v>1</v>
      </c>
      <c r="J259" s="48">
        <v>2</v>
      </c>
      <c r="K259" s="48">
        <v>13.88</v>
      </c>
      <c r="L259" s="48">
        <v>16.25</v>
      </c>
      <c r="M259" s="48">
        <v>11.52</v>
      </c>
      <c r="N259" s="43" t="s">
        <v>654</v>
      </c>
      <c r="O259" s="48">
        <v>-5.12</v>
      </c>
      <c r="P259" s="48">
        <v>-8.19</v>
      </c>
      <c r="Q259" s="48">
        <v>-2.92</v>
      </c>
      <c r="R259" s="48">
        <v>0</v>
      </c>
      <c r="S259" s="48">
        <v>0</v>
      </c>
      <c r="T259" s="48">
        <v>15.39</v>
      </c>
      <c r="U259" s="48">
        <v>17.12</v>
      </c>
      <c r="V259" s="48">
        <v>-3.61</v>
      </c>
      <c r="W259" s="48">
        <v>-22.62</v>
      </c>
      <c r="X259" s="48">
        <v>0.91</v>
      </c>
      <c r="Y259" s="48">
        <v>1.1399999999999999</v>
      </c>
      <c r="Z259" s="48">
        <v>0.79</v>
      </c>
      <c r="AA259" s="109" t="s">
        <v>857</v>
      </c>
      <c r="AB259" s="110"/>
      <c r="AC259" s="49"/>
      <c r="AD259" s="49"/>
      <c r="AG259" s="48">
        <v>0.94</v>
      </c>
      <c r="AH259" s="48">
        <v>0.98</v>
      </c>
      <c r="AI259" s="48">
        <v>0.97</v>
      </c>
    </row>
    <row r="260" spans="2:35" ht="17" thickBot="1">
      <c r="B260" s="47" t="s">
        <v>858</v>
      </c>
      <c r="C260" s="48">
        <v>13.21</v>
      </c>
      <c r="D260" s="48">
        <v>40.33</v>
      </c>
      <c r="E260" s="48">
        <v>18.88</v>
      </c>
      <c r="F260" s="48">
        <v>24.35</v>
      </c>
      <c r="G260" s="48">
        <v>14.36</v>
      </c>
      <c r="H260" s="48">
        <v>3</v>
      </c>
      <c r="I260" s="48">
        <v>1</v>
      </c>
      <c r="J260" s="48">
        <v>1</v>
      </c>
      <c r="K260" s="48">
        <v>13.04</v>
      </c>
      <c r="L260" s="48">
        <v>15.98</v>
      </c>
      <c r="M260" s="48">
        <v>11</v>
      </c>
      <c r="N260" s="43" t="s">
        <v>654</v>
      </c>
      <c r="O260" s="48">
        <v>-5.83</v>
      </c>
      <c r="P260" s="48">
        <v>-8.3699999999999992</v>
      </c>
      <c r="Q260" s="48">
        <v>-3.35</v>
      </c>
      <c r="R260" s="48">
        <v>0</v>
      </c>
      <c r="S260" s="48">
        <v>0</v>
      </c>
      <c r="T260" s="48">
        <v>15.95</v>
      </c>
      <c r="U260" s="48">
        <v>16.010000000000002</v>
      </c>
      <c r="V260" s="48">
        <v>-2.92</v>
      </c>
      <c r="W260" s="48">
        <v>-21.8</v>
      </c>
      <c r="X260" s="48">
        <v>0.91</v>
      </c>
      <c r="Y260" s="48">
        <v>1.1399999999999999</v>
      </c>
      <c r="Z260" s="48">
        <v>0.79</v>
      </c>
      <c r="AA260" s="109" t="s">
        <v>857</v>
      </c>
      <c r="AB260" s="110"/>
      <c r="AC260" s="49"/>
      <c r="AD260" s="49"/>
      <c r="AG260" s="48">
        <v>0.94</v>
      </c>
      <c r="AH260" s="48">
        <v>0.98</v>
      </c>
      <c r="AI260" s="48">
        <v>0.97</v>
      </c>
    </row>
    <row r="261" spans="2:35" ht="17" thickBot="1">
      <c r="B261" s="47" t="s">
        <v>859</v>
      </c>
      <c r="C261" s="48">
        <v>11.43</v>
      </c>
      <c r="D261" s="48">
        <v>40.35</v>
      </c>
      <c r="E261" s="48">
        <v>18.41</v>
      </c>
      <c r="F261" s="48">
        <v>23.66</v>
      </c>
      <c r="G261" s="48">
        <v>14.12</v>
      </c>
      <c r="H261" s="48">
        <v>3</v>
      </c>
      <c r="I261" s="48">
        <v>2</v>
      </c>
      <c r="J261" s="48">
        <v>2</v>
      </c>
      <c r="K261" s="48">
        <v>11.42</v>
      </c>
      <c r="L261" s="48">
        <v>13.51</v>
      </c>
      <c r="M261" s="48">
        <v>9.6199999999999992</v>
      </c>
      <c r="N261" s="43" t="s">
        <v>654</v>
      </c>
      <c r="O261" s="48">
        <v>-6.99</v>
      </c>
      <c r="P261" s="48">
        <v>-10.15</v>
      </c>
      <c r="Q261" s="48">
        <v>-4.5</v>
      </c>
      <c r="R261" s="48">
        <v>0</v>
      </c>
      <c r="S261" s="48">
        <v>0</v>
      </c>
      <c r="T261" s="48">
        <v>12.25</v>
      </c>
      <c r="U261" s="48">
        <v>14.76</v>
      </c>
      <c r="V261" s="48">
        <v>-6.15</v>
      </c>
      <c r="W261" s="48">
        <v>-24.56</v>
      </c>
      <c r="X261" s="48">
        <v>0.91</v>
      </c>
      <c r="Y261" s="48">
        <v>1.1399999999999999</v>
      </c>
      <c r="Z261" s="48">
        <v>0.79</v>
      </c>
      <c r="AA261" s="109" t="s">
        <v>857</v>
      </c>
      <c r="AB261" s="110"/>
      <c r="AC261" s="49"/>
      <c r="AD261" s="49"/>
      <c r="AG261" s="48">
        <v>0.94</v>
      </c>
      <c r="AH261" s="48">
        <v>0.98</v>
      </c>
      <c r="AI261" s="48">
        <v>0.97</v>
      </c>
    </row>
    <row r="262" spans="2:35" ht="17" thickBot="1">
      <c r="B262" s="47" t="s">
        <v>860</v>
      </c>
      <c r="C262" s="48">
        <v>11.41</v>
      </c>
      <c r="D262" s="48">
        <v>36.32</v>
      </c>
      <c r="E262" s="48">
        <v>19.010000000000002</v>
      </c>
      <c r="F262" s="48">
        <v>23.88</v>
      </c>
      <c r="G262" s="48">
        <v>14.82</v>
      </c>
      <c r="H262" s="48">
        <v>4</v>
      </c>
      <c r="I262" s="48">
        <v>1</v>
      </c>
      <c r="J262" s="48">
        <v>1</v>
      </c>
      <c r="K262" s="48">
        <v>15.42</v>
      </c>
      <c r="L262" s="48">
        <v>18.45</v>
      </c>
      <c r="M262" s="48">
        <v>12.08</v>
      </c>
      <c r="N262" s="43" t="s">
        <v>654</v>
      </c>
      <c r="O262" s="48">
        <v>-3.59</v>
      </c>
      <c r="P262" s="48">
        <v>-5.43</v>
      </c>
      <c r="Q262" s="48">
        <v>-2.74</v>
      </c>
      <c r="R262" s="48">
        <v>0</v>
      </c>
      <c r="S262" s="48">
        <v>0</v>
      </c>
      <c r="T262" s="48">
        <v>18.36</v>
      </c>
      <c r="U262" s="48">
        <v>18.54</v>
      </c>
      <c r="V262" s="48">
        <v>-0.65</v>
      </c>
      <c r="W262" s="48">
        <v>-19.66</v>
      </c>
      <c r="X262" s="48">
        <v>0.91</v>
      </c>
      <c r="Y262" s="48">
        <v>1.1399999999999999</v>
      </c>
      <c r="Z262" s="48">
        <v>0.79</v>
      </c>
      <c r="AA262" s="109" t="s">
        <v>702</v>
      </c>
      <c r="AB262" s="110"/>
      <c r="AC262" s="49"/>
      <c r="AD262" s="49"/>
      <c r="AG262" s="48">
        <v>0.94</v>
      </c>
      <c r="AH262" s="48">
        <v>0.98</v>
      </c>
      <c r="AI262" s="48">
        <v>0.97</v>
      </c>
    </row>
    <row r="263" spans="2:35" ht="17" thickBot="1">
      <c r="B263" s="47" t="s">
        <v>861</v>
      </c>
      <c r="C263" s="48">
        <v>17.59</v>
      </c>
      <c r="D263" s="48">
        <v>41.31</v>
      </c>
      <c r="E263" s="48">
        <v>17.7</v>
      </c>
      <c r="F263" s="48">
        <v>22.74</v>
      </c>
      <c r="G263" s="48">
        <v>13.62</v>
      </c>
      <c r="H263" s="48">
        <v>2</v>
      </c>
      <c r="I263" s="48">
        <v>2</v>
      </c>
      <c r="J263" s="48">
        <v>2</v>
      </c>
      <c r="K263" s="48">
        <v>12.43</v>
      </c>
      <c r="L263" s="48">
        <v>14.94</v>
      </c>
      <c r="M263" s="48">
        <v>10.54</v>
      </c>
      <c r="N263" s="43" t="s">
        <v>654</v>
      </c>
      <c r="O263" s="48">
        <v>-5.26</v>
      </c>
      <c r="P263" s="48">
        <v>-7.8</v>
      </c>
      <c r="Q263" s="48">
        <v>-3.08</v>
      </c>
      <c r="R263" s="48">
        <v>0</v>
      </c>
      <c r="S263" s="48">
        <v>0</v>
      </c>
      <c r="T263" s="48">
        <v>13.45</v>
      </c>
      <c r="U263" s="48">
        <v>16.440000000000001</v>
      </c>
      <c r="V263" s="48">
        <v>-4.25</v>
      </c>
      <c r="W263" s="48">
        <v>-21.95</v>
      </c>
      <c r="X263" s="48">
        <v>0.91</v>
      </c>
      <c r="Y263" s="48">
        <v>1.1399999999999999</v>
      </c>
      <c r="Z263" s="48">
        <v>0.79</v>
      </c>
      <c r="AA263" s="109" t="s">
        <v>702</v>
      </c>
      <c r="AB263" s="110"/>
      <c r="AC263" s="49"/>
      <c r="AD263" s="49"/>
      <c r="AG263" s="48">
        <v>0.94</v>
      </c>
      <c r="AH263" s="48">
        <v>0.98</v>
      </c>
      <c r="AI263" s="48">
        <v>0.97</v>
      </c>
    </row>
    <row r="264" spans="2:35" ht="17" thickBot="1">
      <c r="B264" s="47" t="s">
        <v>862</v>
      </c>
      <c r="C264" s="48">
        <v>-32.29</v>
      </c>
      <c r="D264" s="48">
        <v>37.11</v>
      </c>
      <c r="E264" s="48">
        <v>19.600000000000001</v>
      </c>
      <c r="F264" s="48">
        <v>23.36</v>
      </c>
      <c r="G264" s="48">
        <v>16.73</v>
      </c>
      <c r="H264" s="48">
        <v>1</v>
      </c>
      <c r="I264" s="48">
        <v>2</v>
      </c>
      <c r="J264" s="48">
        <v>3</v>
      </c>
      <c r="K264" s="48">
        <v>18.940000000000001</v>
      </c>
      <c r="L264" s="48">
        <v>21.91</v>
      </c>
      <c r="M264" s="48">
        <v>16.64</v>
      </c>
      <c r="N264" s="43" t="s">
        <v>654</v>
      </c>
      <c r="O264" s="48">
        <v>-0.66</v>
      </c>
      <c r="P264" s="48">
        <v>-1.46</v>
      </c>
      <c r="Q264" s="48">
        <v>-0.08</v>
      </c>
      <c r="R264" s="48">
        <v>0</v>
      </c>
      <c r="S264" s="48">
        <v>0</v>
      </c>
      <c r="T264" s="48">
        <v>21.24</v>
      </c>
      <c r="U264" s="48">
        <v>22.75</v>
      </c>
      <c r="V264" s="48">
        <v>1.64</v>
      </c>
      <c r="W264" s="48">
        <v>-17.95</v>
      </c>
      <c r="X264" s="48">
        <v>0.97</v>
      </c>
      <c r="Y264" s="48">
        <v>1.1399999999999999</v>
      </c>
      <c r="Z264" s="48">
        <v>0.98</v>
      </c>
      <c r="AA264" s="109" t="s">
        <v>687</v>
      </c>
      <c r="AB264" s="110"/>
      <c r="AC264" s="49"/>
      <c r="AD264" s="49"/>
      <c r="AG264" s="48">
        <v>0.94</v>
      </c>
      <c r="AH264" s="48">
        <v>0.98</v>
      </c>
      <c r="AI264" s="48">
        <v>0.97</v>
      </c>
    </row>
    <row r="265" spans="2:35" ht="17" thickBot="1">
      <c r="B265" s="47" t="s">
        <v>863</v>
      </c>
      <c r="C265" s="48">
        <v>-31.84</v>
      </c>
      <c r="D265" s="48">
        <v>37.58</v>
      </c>
      <c r="E265" s="48">
        <v>19.329999999999998</v>
      </c>
      <c r="F265" s="48">
        <v>23.1</v>
      </c>
      <c r="G265" s="48">
        <v>16.46</v>
      </c>
      <c r="H265" s="48">
        <v>1</v>
      </c>
      <c r="I265" s="48">
        <v>2</v>
      </c>
      <c r="J265" s="48">
        <v>3</v>
      </c>
      <c r="K265" s="48">
        <v>18.12</v>
      </c>
      <c r="L265" s="48">
        <v>21.05</v>
      </c>
      <c r="M265" s="48">
        <v>15.98</v>
      </c>
      <c r="N265" s="43" t="s">
        <v>654</v>
      </c>
      <c r="O265" s="48">
        <v>-1.21</v>
      </c>
      <c r="P265" s="48">
        <v>-2.06</v>
      </c>
      <c r="Q265" s="48">
        <v>-0.49</v>
      </c>
      <c r="R265" s="48">
        <v>0</v>
      </c>
      <c r="S265" s="48">
        <v>0</v>
      </c>
      <c r="T265" s="48">
        <v>20.65</v>
      </c>
      <c r="U265" s="48">
        <v>21.29</v>
      </c>
      <c r="V265" s="48">
        <v>1.32</v>
      </c>
      <c r="W265" s="48">
        <v>-18.02</v>
      </c>
      <c r="X265" s="48">
        <v>0.97</v>
      </c>
      <c r="Y265" s="48">
        <v>1.1399999999999999</v>
      </c>
      <c r="Z265" s="48">
        <v>0.98</v>
      </c>
      <c r="AA265" s="109" t="s">
        <v>687</v>
      </c>
      <c r="AB265" s="110"/>
      <c r="AC265" s="49"/>
      <c r="AD265" s="49"/>
      <c r="AG265" s="48">
        <v>0.94</v>
      </c>
      <c r="AH265" s="48">
        <v>0.98</v>
      </c>
      <c r="AI265" s="48">
        <v>0.97</v>
      </c>
    </row>
    <row r="266" spans="2:35" ht="17" thickBot="1">
      <c r="B266" s="47" t="s">
        <v>864</v>
      </c>
      <c r="C266" s="48">
        <v>-31.13</v>
      </c>
      <c r="D266" s="48">
        <v>38</v>
      </c>
      <c r="E266" s="48">
        <v>19.059999999999999</v>
      </c>
      <c r="F266" s="48">
        <v>22.8</v>
      </c>
      <c r="G266" s="48">
        <v>16.190000000000001</v>
      </c>
      <c r="H266" s="48">
        <v>1</v>
      </c>
      <c r="I266" s="48">
        <v>3</v>
      </c>
      <c r="J266" s="48">
        <v>2</v>
      </c>
      <c r="K266" s="48">
        <v>16.690000000000001</v>
      </c>
      <c r="L266" s="48">
        <v>19.55</v>
      </c>
      <c r="M266" s="48">
        <v>14.49</v>
      </c>
      <c r="N266" s="43" t="s">
        <v>654</v>
      </c>
      <c r="O266" s="48">
        <v>-2.37</v>
      </c>
      <c r="P266" s="48">
        <v>-3.25</v>
      </c>
      <c r="Q266" s="48">
        <v>-1.7</v>
      </c>
      <c r="R266" s="48">
        <v>0</v>
      </c>
      <c r="S266" s="48">
        <v>0</v>
      </c>
      <c r="T266" s="48">
        <v>17.899999999999999</v>
      </c>
      <c r="U266" s="48">
        <v>21.29</v>
      </c>
      <c r="V266" s="48">
        <v>-1.1599999999999999</v>
      </c>
      <c r="W266" s="48">
        <v>-20.22</v>
      </c>
      <c r="X266" s="48">
        <v>0.97</v>
      </c>
      <c r="Y266" s="48">
        <v>1.1399999999999999</v>
      </c>
      <c r="Z266" s="48">
        <v>0.98</v>
      </c>
      <c r="AA266" s="109" t="s">
        <v>687</v>
      </c>
      <c r="AB266" s="110"/>
      <c r="AC266" s="49"/>
      <c r="AD266" s="49"/>
      <c r="AG266" s="48">
        <v>0.94</v>
      </c>
      <c r="AH266" s="48">
        <v>0.98</v>
      </c>
      <c r="AI266" s="48">
        <v>0.97</v>
      </c>
    </row>
    <row r="267" spans="2:35" ht="31" thickBot="1">
      <c r="B267" s="47" t="s">
        <v>865</v>
      </c>
      <c r="C267" s="48">
        <v>160.01</v>
      </c>
      <c r="D267" s="48">
        <v>-1.17</v>
      </c>
      <c r="E267" s="48">
        <v>29.32</v>
      </c>
      <c r="F267" s="48">
        <v>29.24</v>
      </c>
      <c r="G267" s="48">
        <v>29.36</v>
      </c>
      <c r="H267" s="48">
        <v>1</v>
      </c>
      <c r="I267" s="48">
        <v>2</v>
      </c>
      <c r="J267" s="48">
        <v>1</v>
      </c>
      <c r="K267" s="48">
        <v>28.73</v>
      </c>
      <c r="L267" s="48">
        <v>28.39</v>
      </c>
      <c r="M267" s="48">
        <v>28.88</v>
      </c>
      <c r="N267" s="43" t="s">
        <v>658</v>
      </c>
      <c r="O267" s="48">
        <v>-0.59</v>
      </c>
      <c r="P267" s="48">
        <v>-0.85</v>
      </c>
      <c r="Q267" s="48">
        <v>-0.48</v>
      </c>
      <c r="R267" s="48">
        <v>0</v>
      </c>
      <c r="S267" s="48">
        <v>0</v>
      </c>
      <c r="T267" s="48">
        <v>27.75</v>
      </c>
      <c r="U267" s="48">
        <v>28.97</v>
      </c>
      <c r="V267" s="48">
        <v>-1.57</v>
      </c>
      <c r="W267" s="48">
        <v>-30.89</v>
      </c>
      <c r="X267" s="48">
        <v>1.26</v>
      </c>
      <c r="Y267" s="48">
        <v>1.1499999999999999</v>
      </c>
      <c r="Z267" s="48">
        <v>1.49</v>
      </c>
      <c r="AA267" s="109" t="s">
        <v>866</v>
      </c>
      <c r="AB267" s="110"/>
      <c r="AC267" s="49"/>
      <c r="AD267" s="49"/>
      <c r="AG267" s="48">
        <v>0.94</v>
      </c>
      <c r="AH267" s="48">
        <v>0.98</v>
      </c>
      <c r="AI267" s="48">
        <v>0.97</v>
      </c>
    </row>
    <row r="268" spans="2:35" ht="31" thickBot="1">
      <c r="B268" s="47" t="s">
        <v>865</v>
      </c>
      <c r="C268" s="48">
        <v>160.01</v>
      </c>
      <c r="D268" s="48">
        <v>-1.17</v>
      </c>
      <c r="E268" s="48">
        <v>29.32</v>
      </c>
      <c r="F268" s="48">
        <v>29.24</v>
      </c>
      <c r="G268" s="48">
        <v>29.36</v>
      </c>
      <c r="H268" s="48">
        <v>2</v>
      </c>
      <c r="I268" s="48">
        <v>3</v>
      </c>
      <c r="J268" s="48">
        <v>1</v>
      </c>
      <c r="K268" s="48">
        <v>28.72</v>
      </c>
      <c r="L268" s="48">
        <v>28.35</v>
      </c>
      <c r="M268" s="48">
        <v>28.63</v>
      </c>
      <c r="N268" s="43" t="s">
        <v>658</v>
      </c>
      <c r="O268" s="48">
        <v>-0.6</v>
      </c>
      <c r="P268" s="48">
        <v>-0.88</v>
      </c>
      <c r="Q268" s="48">
        <v>-0.73</v>
      </c>
      <c r="R268" s="48">
        <v>0</v>
      </c>
      <c r="S268" s="48">
        <v>0</v>
      </c>
      <c r="T268" s="48">
        <v>27.75</v>
      </c>
      <c r="U268" s="48">
        <v>28.71</v>
      </c>
      <c r="V268" s="48">
        <v>-1.57</v>
      </c>
      <c r="W268" s="48">
        <v>-30.89</v>
      </c>
      <c r="X268" s="48">
        <v>1.26</v>
      </c>
      <c r="Y268" s="48">
        <v>1.1499999999999999</v>
      </c>
      <c r="Z268" s="48">
        <v>1.49</v>
      </c>
      <c r="AA268" s="109" t="s">
        <v>866</v>
      </c>
      <c r="AB268" s="110"/>
      <c r="AC268" s="49"/>
      <c r="AD268" s="49"/>
      <c r="AG268" s="48">
        <v>0.94</v>
      </c>
      <c r="AH268" s="48">
        <v>0.98</v>
      </c>
      <c r="AI268" s="48">
        <v>0.97</v>
      </c>
    </row>
    <row r="269" spans="2:35" ht="31" thickBot="1">
      <c r="B269" s="47" t="s">
        <v>867</v>
      </c>
      <c r="C269" s="48">
        <v>139.63999999999999</v>
      </c>
      <c r="D269" s="48">
        <v>8.02</v>
      </c>
      <c r="E269" s="48">
        <v>28.92</v>
      </c>
      <c r="F269" s="48">
        <v>29.23</v>
      </c>
      <c r="G269" s="48">
        <v>28.15</v>
      </c>
      <c r="H269" s="48">
        <v>2</v>
      </c>
      <c r="I269" s="48">
        <v>3</v>
      </c>
      <c r="J269" s="48">
        <v>1</v>
      </c>
      <c r="K269" s="48">
        <v>27.27</v>
      </c>
      <c r="L269" s="48">
        <v>28.39</v>
      </c>
      <c r="M269" s="48">
        <v>25.87</v>
      </c>
      <c r="N269" s="43" t="s">
        <v>654</v>
      </c>
      <c r="O269" s="48">
        <v>-1.65</v>
      </c>
      <c r="P269" s="48">
        <v>-0.84</v>
      </c>
      <c r="Q269" s="48">
        <v>-2.2799999999999998</v>
      </c>
      <c r="R269" s="48">
        <v>0</v>
      </c>
      <c r="S269" s="48">
        <v>0</v>
      </c>
      <c r="T269" s="48">
        <v>28.28</v>
      </c>
      <c r="U269" s="48">
        <v>28.56</v>
      </c>
      <c r="V269" s="48">
        <v>-0.64</v>
      </c>
      <c r="W269" s="48">
        <v>-29.56</v>
      </c>
      <c r="X269" s="48">
        <v>1.26</v>
      </c>
      <c r="Y269" s="48">
        <v>1.1499999999999999</v>
      </c>
      <c r="Z269" s="48">
        <v>1.49</v>
      </c>
      <c r="AA269" s="109" t="s">
        <v>866</v>
      </c>
      <c r="AB269" s="110"/>
      <c r="AC269" s="49"/>
      <c r="AD269" s="49"/>
      <c r="AG269" s="48">
        <v>0.94</v>
      </c>
      <c r="AH269" s="48">
        <v>0.98</v>
      </c>
      <c r="AI269" s="48">
        <v>0.97</v>
      </c>
    </row>
    <row r="270" spans="2:35" ht="31" thickBot="1">
      <c r="B270" s="47" t="s">
        <v>868</v>
      </c>
      <c r="C270" s="48">
        <v>141.86000000000001</v>
      </c>
      <c r="D270" s="48">
        <v>3.53</v>
      </c>
      <c r="E270" s="48">
        <v>29.18</v>
      </c>
      <c r="F270" s="48">
        <v>29.21</v>
      </c>
      <c r="G270" s="48">
        <v>28.77</v>
      </c>
      <c r="H270" s="48">
        <v>2</v>
      </c>
      <c r="I270" s="48">
        <v>3</v>
      </c>
      <c r="J270" s="48">
        <v>2</v>
      </c>
      <c r="K270" s="48">
        <v>27.76</v>
      </c>
      <c r="L270" s="48">
        <v>28.49</v>
      </c>
      <c r="M270" s="48">
        <v>26.86</v>
      </c>
      <c r="N270" s="43" t="s">
        <v>654</v>
      </c>
      <c r="O270" s="48">
        <v>-1.42</v>
      </c>
      <c r="P270" s="48">
        <v>-0.72</v>
      </c>
      <c r="Q270" s="48">
        <v>-1.91</v>
      </c>
      <c r="R270" s="48">
        <v>0</v>
      </c>
      <c r="S270" s="48">
        <v>0</v>
      </c>
      <c r="T270" s="48">
        <v>27.71</v>
      </c>
      <c r="U270" s="48">
        <v>29.42</v>
      </c>
      <c r="V270" s="48">
        <v>-1.47</v>
      </c>
      <c r="W270" s="48">
        <v>-30.65</v>
      </c>
      <c r="X270" s="48">
        <v>1.26</v>
      </c>
      <c r="Y270" s="48">
        <v>1.1499999999999999</v>
      </c>
      <c r="Z270" s="48">
        <v>1.49</v>
      </c>
      <c r="AA270" s="109" t="s">
        <v>866</v>
      </c>
      <c r="AB270" s="110"/>
      <c r="AC270" s="49"/>
      <c r="AD270" s="49"/>
      <c r="AG270" s="48">
        <v>0.94</v>
      </c>
      <c r="AH270" s="48">
        <v>0.98</v>
      </c>
      <c r="AI270" s="48">
        <v>0.97</v>
      </c>
    </row>
    <row r="271" spans="2:35" ht="17" thickBot="1">
      <c r="B271" s="47" t="s">
        <v>869</v>
      </c>
      <c r="C271" s="48">
        <v>19.190000000000001</v>
      </c>
      <c r="D271" s="48">
        <v>32.770000000000003</v>
      </c>
      <c r="E271" s="48">
        <v>20.78</v>
      </c>
      <c r="F271" s="48">
        <v>26.22</v>
      </c>
      <c r="G271" s="48">
        <v>16.649999999999999</v>
      </c>
      <c r="H271" s="48">
        <v>3</v>
      </c>
      <c r="I271" s="48">
        <v>2</v>
      </c>
      <c r="J271" s="48">
        <v>3</v>
      </c>
      <c r="K271" s="48">
        <v>19.77</v>
      </c>
      <c r="L271" s="48">
        <v>24.81</v>
      </c>
      <c r="M271" s="48">
        <v>16.57</v>
      </c>
      <c r="N271" s="43" t="s">
        <v>654</v>
      </c>
      <c r="O271" s="48">
        <v>-1.01</v>
      </c>
      <c r="P271" s="48">
        <v>-1.41</v>
      </c>
      <c r="Q271" s="48">
        <v>-0.09</v>
      </c>
      <c r="R271" s="48">
        <v>0</v>
      </c>
      <c r="S271" s="48">
        <v>0</v>
      </c>
      <c r="T271" s="48">
        <v>24.81</v>
      </c>
      <c r="U271" s="48">
        <v>24.81</v>
      </c>
      <c r="V271" s="48">
        <v>4.03</v>
      </c>
      <c r="W271" s="48">
        <v>-16.75</v>
      </c>
      <c r="X271" s="48">
        <v>0.91</v>
      </c>
      <c r="Y271" s="48">
        <v>1.1399999999999999</v>
      </c>
      <c r="Z271" s="48">
        <v>0.79</v>
      </c>
      <c r="AA271" s="109" t="s">
        <v>667</v>
      </c>
      <c r="AB271" s="110"/>
      <c r="AC271" s="49"/>
      <c r="AD271" s="49"/>
      <c r="AG271" s="48">
        <v>0.94</v>
      </c>
      <c r="AH271" s="48">
        <v>0.98</v>
      </c>
      <c r="AI271" s="48">
        <v>0.97</v>
      </c>
    </row>
    <row r="272" spans="2:35" ht="17" thickBot="1">
      <c r="B272" s="47" t="s">
        <v>870</v>
      </c>
      <c r="C272" s="48">
        <v>-23.75</v>
      </c>
      <c r="D272" s="48">
        <v>50</v>
      </c>
      <c r="E272" s="48">
        <v>12.95</v>
      </c>
      <c r="F272" s="48">
        <v>15.59</v>
      </c>
      <c r="G272" s="48">
        <v>11.11</v>
      </c>
      <c r="H272" s="48">
        <v>2</v>
      </c>
      <c r="I272" s="48">
        <v>3</v>
      </c>
      <c r="J272" s="48">
        <v>1</v>
      </c>
      <c r="K272" s="48">
        <v>1.1499999999999999</v>
      </c>
      <c r="L272" s="48">
        <v>3.61</v>
      </c>
      <c r="M272" s="48">
        <v>-0.04</v>
      </c>
      <c r="N272" s="43" t="s">
        <v>654</v>
      </c>
      <c r="O272" s="48">
        <v>-11.8</v>
      </c>
      <c r="P272" s="48">
        <v>-11.98</v>
      </c>
      <c r="Q272" s="48">
        <v>-11.14</v>
      </c>
      <c r="R272" s="48">
        <v>1</v>
      </c>
      <c r="S272" s="48">
        <v>1</v>
      </c>
      <c r="T272" s="48">
        <v>2.8</v>
      </c>
      <c r="U272" s="48">
        <v>4.2</v>
      </c>
      <c r="V272" s="48">
        <v>-10.15</v>
      </c>
      <c r="W272" s="48">
        <v>-23.09</v>
      </c>
      <c r="X272" s="48">
        <v>0.97</v>
      </c>
      <c r="Y272" s="48">
        <v>1.1399999999999999</v>
      </c>
      <c r="Z272" s="48">
        <v>0.98</v>
      </c>
      <c r="AA272" s="109" t="s">
        <v>687</v>
      </c>
      <c r="AB272" s="110"/>
      <c r="AC272" s="49"/>
      <c r="AD272" s="49"/>
      <c r="AG272" s="48">
        <v>0.94</v>
      </c>
      <c r="AH272" s="48">
        <v>0.98</v>
      </c>
      <c r="AI272" s="48">
        <v>0.97</v>
      </c>
    </row>
    <row r="273" spans="2:35" ht="17" thickBot="1">
      <c r="B273" s="47" t="s">
        <v>871</v>
      </c>
      <c r="C273" s="48">
        <v>-1.57</v>
      </c>
      <c r="D273" s="48">
        <v>35.549999999999997</v>
      </c>
      <c r="E273" s="48">
        <v>18.29</v>
      </c>
      <c r="F273" s="48">
        <v>22.35</v>
      </c>
      <c r="G273" s="48">
        <v>14.93</v>
      </c>
      <c r="H273" s="48">
        <v>2</v>
      </c>
      <c r="I273" s="48">
        <v>1</v>
      </c>
      <c r="J273" s="48">
        <v>1</v>
      </c>
      <c r="K273" s="48">
        <v>11.54</v>
      </c>
      <c r="L273" s="48">
        <v>14.15</v>
      </c>
      <c r="M273" s="48">
        <v>9.48</v>
      </c>
      <c r="N273" s="43" t="s">
        <v>654</v>
      </c>
      <c r="O273" s="48">
        <v>-6.75</v>
      </c>
      <c r="P273" s="48">
        <v>-8.19</v>
      </c>
      <c r="Q273" s="48">
        <v>-5.45</v>
      </c>
      <c r="R273" s="48">
        <v>0</v>
      </c>
      <c r="S273" s="48">
        <v>0</v>
      </c>
      <c r="T273" s="48">
        <v>13.57</v>
      </c>
      <c r="U273" s="48">
        <v>14.73</v>
      </c>
      <c r="V273" s="48">
        <v>-4.71</v>
      </c>
      <c r="W273" s="48">
        <v>-23</v>
      </c>
      <c r="X273" s="48">
        <v>0.91</v>
      </c>
      <c r="Y273" s="48">
        <v>1.1399999999999999</v>
      </c>
      <c r="Z273" s="48">
        <v>0.79</v>
      </c>
      <c r="AA273" s="109" t="s">
        <v>872</v>
      </c>
      <c r="AB273" s="110"/>
      <c r="AC273" s="49"/>
      <c r="AD273" s="49"/>
      <c r="AG273" s="48">
        <v>0.94</v>
      </c>
      <c r="AH273" s="48">
        <v>0.98</v>
      </c>
      <c r="AI273" s="48">
        <v>0.97</v>
      </c>
    </row>
    <row r="274" spans="2:35" ht="17" thickBot="1">
      <c r="B274" s="47" t="s">
        <v>873</v>
      </c>
      <c r="C274" s="48">
        <v>6.89</v>
      </c>
      <c r="D274" s="48">
        <v>40.26</v>
      </c>
      <c r="E274" s="48">
        <v>18.36</v>
      </c>
      <c r="F274" s="48">
        <v>23.39</v>
      </c>
      <c r="G274" s="48">
        <v>14.15</v>
      </c>
      <c r="H274" s="48">
        <v>3</v>
      </c>
      <c r="I274" s="48">
        <v>2</v>
      </c>
      <c r="J274" s="48">
        <v>2</v>
      </c>
      <c r="K274" s="48">
        <v>11.36</v>
      </c>
      <c r="L274" s="48">
        <v>13.7</v>
      </c>
      <c r="M274" s="48">
        <v>9.66</v>
      </c>
      <c r="N274" s="43" t="s">
        <v>654</v>
      </c>
      <c r="O274" s="48">
        <v>-7</v>
      </c>
      <c r="P274" s="48">
        <v>-9.69</v>
      </c>
      <c r="Q274" s="48">
        <v>-4.49</v>
      </c>
      <c r="R274" s="48">
        <v>0</v>
      </c>
      <c r="S274" s="48">
        <v>0</v>
      </c>
      <c r="T274" s="48">
        <v>11.92</v>
      </c>
      <c r="U274" s="48">
        <v>15.49</v>
      </c>
      <c r="V274" s="48">
        <v>-6.44</v>
      </c>
      <c r="W274" s="48">
        <v>-24.8</v>
      </c>
      <c r="X274" s="48">
        <v>0.91</v>
      </c>
      <c r="Y274" s="48">
        <v>1.1399999999999999</v>
      </c>
      <c r="Z274" s="48">
        <v>0.79</v>
      </c>
      <c r="AA274" s="109" t="s">
        <v>667</v>
      </c>
      <c r="AB274" s="110"/>
      <c r="AC274" s="49"/>
      <c r="AD274" s="49"/>
      <c r="AG274" s="48">
        <v>0.94</v>
      </c>
      <c r="AH274" s="48">
        <v>0.98</v>
      </c>
      <c r="AI274" s="48">
        <v>0.97</v>
      </c>
    </row>
    <row r="275" spans="2:35" ht="17" thickBot="1">
      <c r="B275" s="47" t="s">
        <v>874</v>
      </c>
      <c r="C275" s="48">
        <v>6.11</v>
      </c>
      <c r="D275" s="48">
        <v>38.65</v>
      </c>
      <c r="E275" s="48">
        <v>18.78</v>
      </c>
      <c r="F275" s="48">
        <v>24.02</v>
      </c>
      <c r="G275" s="48">
        <v>14.47</v>
      </c>
      <c r="H275" s="48">
        <v>3</v>
      </c>
      <c r="I275" s="48">
        <v>2</v>
      </c>
      <c r="J275" s="48">
        <v>2</v>
      </c>
      <c r="K275" s="48">
        <v>13.48</v>
      </c>
      <c r="L275" s="48">
        <v>16.16</v>
      </c>
      <c r="M275" s="48">
        <v>11.44</v>
      </c>
      <c r="N275" s="43" t="s">
        <v>654</v>
      </c>
      <c r="O275" s="48">
        <v>-5.31</v>
      </c>
      <c r="P275" s="48">
        <v>-7.85</v>
      </c>
      <c r="Q275" s="48">
        <v>-3.03</v>
      </c>
      <c r="R275" s="48">
        <v>0</v>
      </c>
      <c r="S275" s="48">
        <v>0</v>
      </c>
      <c r="T275" s="48">
        <v>15.03</v>
      </c>
      <c r="U275" s="48">
        <v>17.29</v>
      </c>
      <c r="V275" s="48">
        <v>-3.75</v>
      </c>
      <c r="W275" s="48">
        <v>-22.54</v>
      </c>
      <c r="X275" s="48">
        <v>0.91</v>
      </c>
      <c r="Y275" s="48">
        <v>1.1399999999999999</v>
      </c>
      <c r="Z275" s="48">
        <v>0.79</v>
      </c>
      <c r="AA275" s="109" t="s">
        <v>667</v>
      </c>
      <c r="AB275" s="110"/>
      <c r="AC275" s="49"/>
      <c r="AD275" s="49"/>
      <c r="AG275" s="48">
        <v>0.94</v>
      </c>
      <c r="AH275" s="48">
        <v>0.98</v>
      </c>
      <c r="AI275" s="48">
        <v>0.97</v>
      </c>
    </row>
    <row r="276" spans="2:35" ht="17" thickBot="1">
      <c r="B276" s="47" t="s">
        <v>875</v>
      </c>
      <c r="C276" s="48">
        <v>-61.24</v>
      </c>
      <c r="D276" s="48">
        <v>12.09</v>
      </c>
      <c r="E276" s="48">
        <v>27.42</v>
      </c>
      <c r="F276" s="48">
        <v>28.18</v>
      </c>
      <c r="G276" s="48">
        <v>26.42</v>
      </c>
      <c r="H276" s="48">
        <v>1</v>
      </c>
      <c r="I276" s="48">
        <v>1</v>
      </c>
      <c r="J276" s="48">
        <v>3</v>
      </c>
      <c r="K276" s="48">
        <v>26.78</v>
      </c>
      <c r="L276" s="48">
        <v>27.7</v>
      </c>
      <c r="M276" s="48">
        <v>25.43</v>
      </c>
      <c r="N276" s="43" t="s">
        <v>654</v>
      </c>
      <c r="O276" s="48">
        <v>-0.64</v>
      </c>
      <c r="P276" s="48">
        <v>-0.48</v>
      </c>
      <c r="Q276" s="48">
        <v>-0.99</v>
      </c>
      <c r="R276" s="48">
        <v>0</v>
      </c>
      <c r="S276" s="48">
        <v>0</v>
      </c>
      <c r="T276" s="48">
        <v>27.32</v>
      </c>
      <c r="U276" s="48">
        <v>28.18</v>
      </c>
      <c r="V276" s="48">
        <v>-0.1</v>
      </c>
      <c r="W276" s="48">
        <v>-27.52</v>
      </c>
      <c r="X276" s="48">
        <v>0.97</v>
      </c>
      <c r="Y276" s="48">
        <v>1.1399999999999999</v>
      </c>
      <c r="Z276" s="48">
        <v>0.98</v>
      </c>
      <c r="AA276" s="109" t="s">
        <v>687</v>
      </c>
      <c r="AB276" s="110"/>
      <c r="AC276" s="49"/>
      <c r="AD276" s="49"/>
      <c r="AG276" s="48">
        <v>0.94</v>
      </c>
      <c r="AH276" s="48">
        <v>0.98</v>
      </c>
      <c r="AI276" s="48">
        <v>0.97</v>
      </c>
    </row>
    <row r="277" spans="2:35" ht="17" thickBot="1">
      <c r="B277" s="47" t="s">
        <v>876</v>
      </c>
      <c r="C277" s="48">
        <v>-67.17</v>
      </c>
      <c r="D277" s="48">
        <v>17.649999999999999</v>
      </c>
      <c r="E277" s="48">
        <v>27.62</v>
      </c>
      <c r="F277" s="48">
        <v>28.56</v>
      </c>
      <c r="G277" s="48">
        <v>26.25</v>
      </c>
      <c r="H277" s="48">
        <v>2</v>
      </c>
      <c r="I277" s="48">
        <v>1</v>
      </c>
      <c r="J277" s="48">
        <v>3</v>
      </c>
      <c r="K277" s="48">
        <v>26.33</v>
      </c>
      <c r="L277" s="48">
        <v>27.61</v>
      </c>
      <c r="M277" s="48">
        <v>24.91</v>
      </c>
      <c r="N277" s="43" t="s">
        <v>654</v>
      </c>
      <c r="O277" s="48">
        <v>-1.29</v>
      </c>
      <c r="P277" s="48">
        <v>-0.96</v>
      </c>
      <c r="Q277" s="48">
        <v>-1.34</v>
      </c>
      <c r="R277" s="48">
        <v>0</v>
      </c>
      <c r="S277" s="48">
        <v>0</v>
      </c>
      <c r="T277" s="48">
        <v>27.45</v>
      </c>
      <c r="U277" s="48">
        <v>27.69</v>
      </c>
      <c r="V277" s="48">
        <v>-0.18</v>
      </c>
      <c r="W277" s="48">
        <v>-27.8</v>
      </c>
      <c r="X277" s="48">
        <v>0.97</v>
      </c>
      <c r="Y277" s="48">
        <v>1.1399999999999999</v>
      </c>
      <c r="Z277" s="48">
        <v>0.98</v>
      </c>
      <c r="AA277" s="109" t="s">
        <v>687</v>
      </c>
      <c r="AB277" s="110"/>
      <c r="AC277" s="49"/>
      <c r="AD277" s="49"/>
      <c r="AG277" s="48">
        <v>0.94</v>
      </c>
      <c r="AH277" s="48">
        <v>0.98</v>
      </c>
      <c r="AI277" s="48">
        <v>0.97</v>
      </c>
    </row>
    <row r="278" spans="2:35" ht="31" thickBot="1">
      <c r="B278" s="47" t="s">
        <v>877</v>
      </c>
      <c r="C278" s="48">
        <v>110.25</v>
      </c>
      <c r="D278" s="48">
        <v>13.78</v>
      </c>
      <c r="E278" s="48">
        <v>27.35</v>
      </c>
      <c r="F278" s="48">
        <v>27.98</v>
      </c>
      <c r="G278" s="48">
        <v>25.77</v>
      </c>
      <c r="H278" s="48">
        <v>3</v>
      </c>
      <c r="I278" s="48">
        <v>1</v>
      </c>
      <c r="J278" s="48">
        <v>1</v>
      </c>
      <c r="K278" s="48">
        <v>26.27</v>
      </c>
      <c r="L278" s="48">
        <v>27.74</v>
      </c>
      <c r="M278" s="48">
        <v>24.45</v>
      </c>
      <c r="N278" s="43" t="s">
        <v>654</v>
      </c>
      <c r="O278" s="48">
        <v>-1.08</v>
      </c>
      <c r="P278" s="48">
        <v>-0.24</v>
      </c>
      <c r="Q278" s="48">
        <v>-1.32</v>
      </c>
      <c r="R278" s="48">
        <v>0</v>
      </c>
      <c r="S278" s="48">
        <v>0</v>
      </c>
      <c r="T278" s="48">
        <v>27.38</v>
      </c>
      <c r="U278" s="48">
        <v>28.21</v>
      </c>
      <c r="V278" s="48">
        <v>0.03</v>
      </c>
      <c r="W278" s="48">
        <v>-27.32</v>
      </c>
      <c r="X278" s="48">
        <v>1.26</v>
      </c>
      <c r="Y278" s="48">
        <v>1.1499999999999999</v>
      </c>
      <c r="Z278" s="48">
        <v>1.49</v>
      </c>
      <c r="AA278" s="109" t="s">
        <v>878</v>
      </c>
      <c r="AB278" s="110"/>
      <c r="AC278" s="49"/>
      <c r="AD278" s="49"/>
      <c r="AG278" s="48">
        <v>0.94</v>
      </c>
      <c r="AH278" s="48">
        <v>0.98</v>
      </c>
      <c r="AI278" s="48">
        <v>0.97</v>
      </c>
    </row>
    <row r="279" spans="2:35" ht="31" thickBot="1">
      <c r="B279" s="47" t="s">
        <v>879</v>
      </c>
      <c r="C279" s="48">
        <v>167.73</v>
      </c>
      <c r="D279" s="48">
        <v>51.27</v>
      </c>
      <c r="E279" s="48">
        <v>5.29</v>
      </c>
      <c r="F279" s="48">
        <v>9.16</v>
      </c>
      <c r="G279" s="48">
        <v>2.34</v>
      </c>
      <c r="H279" s="48">
        <v>2</v>
      </c>
      <c r="I279" s="48">
        <v>1</v>
      </c>
      <c r="J279" s="48">
        <v>2</v>
      </c>
      <c r="K279" s="48">
        <v>4.83</v>
      </c>
      <c r="L279" s="48">
        <v>8.01</v>
      </c>
      <c r="M279" s="48">
        <v>2.65</v>
      </c>
      <c r="N279" s="43" t="s">
        <v>654</v>
      </c>
      <c r="O279" s="48">
        <v>-0.46</v>
      </c>
      <c r="P279" s="48">
        <v>-1.1399999999999999</v>
      </c>
      <c r="Q279" s="48">
        <v>0.32</v>
      </c>
      <c r="R279" s="48">
        <v>0</v>
      </c>
      <c r="S279" s="48">
        <v>0</v>
      </c>
      <c r="T279" s="48">
        <v>6.68</v>
      </c>
      <c r="U279" s="48">
        <v>9.16</v>
      </c>
      <c r="V279" s="48">
        <v>1.38</v>
      </c>
      <c r="W279" s="48">
        <v>-3.91</v>
      </c>
      <c r="X279" s="48">
        <v>1.26</v>
      </c>
      <c r="Y279" s="48">
        <v>1.1499999999999999</v>
      </c>
      <c r="Z279" s="48">
        <v>1.49</v>
      </c>
      <c r="AA279" s="109" t="s">
        <v>880</v>
      </c>
      <c r="AB279" s="111"/>
      <c r="AC279" s="110"/>
      <c r="AD279" s="49"/>
      <c r="AG279" s="48">
        <v>0.94</v>
      </c>
      <c r="AH279" s="48">
        <v>0.98</v>
      </c>
      <c r="AI279" s="48">
        <v>0.97</v>
      </c>
    </row>
    <row r="280" spans="2:35" ht="31" thickBot="1">
      <c r="B280" s="47" t="s">
        <v>881</v>
      </c>
      <c r="C280" s="48">
        <v>72.569999999999993</v>
      </c>
      <c r="D280" s="48">
        <v>15.53</v>
      </c>
      <c r="E280" s="48">
        <v>28.25</v>
      </c>
      <c r="F280" s="48">
        <v>27.98</v>
      </c>
      <c r="G280" s="48">
        <v>27.92</v>
      </c>
      <c r="H280" s="48">
        <v>2</v>
      </c>
      <c r="I280" s="48">
        <v>2</v>
      </c>
      <c r="J280" s="48">
        <v>1</v>
      </c>
      <c r="K280" s="48">
        <v>28.51</v>
      </c>
      <c r="L280" s="48">
        <v>28.24</v>
      </c>
      <c r="M280" s="48">
        <v>27.94</v>
      </c>
      <c r="N280" s="43" t="s">
        <v>654</v>
      </c>
      <c r="O280" s="48">
        <v>0.26</v>
      </c>
      <c r="P280" s="48">
        <v>0.27</v>
      </c>
      <c r="Q280" s="48">
        <v>0.02</v>
      </c>
      <c r="R280" s="48">
        <v>0</v>
      </c>
      <c r="S280" s="48">
        <v>0</v>
      </c>
      <c r="T280" s="48">
        <v>27.71</v>
      </c>
      <c r="U280" s="48">
        <v>28.53</v>
      </c>
      <c r="V280" s="48">
        <v>-0.54</v>
      </c>
      <c r="W280" s="48">
        <v>-28.79</v>
      </c>
      <c r="X280" s="48">
        <v>0.85</v>
      </c>
      <c r="Y280" s="48">
        <v>0.91</v>
      </c>
      <c r="Z280" s="48">
        <v>0.99</v>
      </c>
      <c r="AA280" s="109" t="s">
        <v>882</v>
      </c>
      <c r="AB280" s="110"/>
      <c r="AC280" s="49"/>
      <c r="AD280" s="49"/>
      <c r="AG280" s="48">
        <v>0.94</v>
      </c>
      <c r="AH280" s="48">
        <v>0.98</v>
      </c>
      <c r="AI280" s="48">
        <v>0.97</v>
      </c>
    </row>
    <row r="281" spans="2:35" ht="31" thickBot="1">
      <c r="B281" s="47" t="s">
        <v>883</v>
      </c>
      <c r="C281" s="48">
        <v>72.569999999999993</v>
      </c>
      <c r="D281" s="48">
        <v>15.53</v>
      </c>
      <c r="E281" s="48">
        <v>28.25</v>
      </c>
      <c r="F281" s="48">
        <v>27.98</v>
      </c>
      <c r="G281" s="48">
        <v>27.92</v>
      </c>
      <c r="H281" s="48">
        <v>2</v>
      </c>
      <c r="I281" s="48">
        <v>3</v>
      </c>
      <c r="J281" s="48">
        <v>1</v>
      </c>
      <c r="K281" s="48">
        <v>27.61</v>
      </c>
      <c r="L281" s="48">
        <v>28.25</v>
      </c>
      <c r="M281" s="48">
        <v>26.58</v>
      </c>
      <c r="N281" s="43" t="s">
        <v>654</v>
      </c>
      <c r="O281" s="48">
        <v>-0.64</v>
      </c>
      <c r="P281" s="48">
        <v>0.27</v>
      </c>
      <c r="Q281" s="48">
        <v>-1.34</v>
      </c>
      <c r="R281" s="48">
        <v>0</v>
      </c>
      <c r="S281" s="48">
        <v>0</v>
      </c>
      <c r="T281" s="48">
        <v>28.14</v>
      </c>
      <c r="U281" s="48">
        <v>28.33</v>
      </c>
      <c r="V281" s="48">
        <v>-0.11</v>
      </c>
      <c r="W281" s="48">
        <v>-28.36</v>
      </c>
      <c r="X281" s="48">
        <v>0.85</v>
      </c>
      <c r="Y281" s="48">
        <v>0.91</v>
      </c>
      <c r="Z281" s="48">
        <v>0.99</v>
      </c>
      <c r="AA281" s="43" t="s">
        <v>884</v>
      </c>
      <c r="AB281" s="49"/>
      <c r="AC281" s="49"/>
      <c r="AD281" s="49"/>
      <c r="AG281" s="48">
        <v>0.94</v>
      </c>
      <c r="AH281" s="48">
        <v>0.98</v>
      </c>
      <c r="AI281" s="48">
        <v>0.97</v>
      </c>
    </row>
    <row r="282" spans="2:35" ht="17" thickBot="1">
      <c r="B282" s="47" t="s">
        <v>885</v>
      </c>
      <c r="C282" s="48">
        <v>50.52</v>
      </c>
      <c r="D282" s="48">
        <v>14.44</v>
      </c>
      <c r="E282" s="48">
        <v>26.61</v>
      </c>
      <c r="F282" s="48">
        <v>25.74</v>
      </c>
      <c r="G282" s="48">
        <v>25.48</v>
      </c>
      <c r="H282" s="48">
        <v>2</v>
      </c>
      <c r="I282" s="48">
        <v>2</v>
      </c>
      <c r="J282" s="48">
        <v>2</v>
      </c>
      <c r="K282" s="48">
        <v>26.82</v>
      </c>
      <c r="L282" s="48">
        <v>26.39</v>
      </c>
      <c r="M282" s="48">
        <v>25.81</v>
      </c>
      <c r="N282" s="43" t="s">
        <v>654</v>
      </c>
      <c r="O282" s="48">
        <v>0.22</v>
      </c>
      <c r="P282" s="48">
        <v>0.64</v>
      </c>
      <c r="Q282" s="48">
        <v>0.32</v>
      </c>
      <c r="R282" s="48">
        <v>0</v>
      </c>
      <c r="S282" s="48">
        <v>0</v>
      </c>
      <c r="T282" s="48">
        <v>26.21</v>
      </c>
      <c r="U282" s="48">
        <v>26.7</v>
      </c>
      <c r="V282" s="48">
        <v>-0.39</v>
      </c>
      <c r="W282" s="48">
        <v>-27</v>
      </c>
      <c r="X282" s="48">
        <v>0.85</v>
      </c>
      <c r="Y282" s="48">
        <v>0.91</v>
      </c>
      <c r="Z282" s="48">
        <v>0.99</v>
      </c>
      <c r="AA282" s="109" t="s">
        <v>882</v>
      </c>
      <c r="AB282" s="110"/>
      <c r="AC282" s="49"/>
      <c r="AD282" s="49"/>
      <c r="AG282" s="48">
        <v>0.94</v>
      </c>
      <c r="AH282" s="48">
        <v>0.98</v>
      </c>
      <c r="AI282" s="48">
        <v>0.97</v>
      </c>
    </row>
    <row r="283" spans="2:35" ht="31" thickBot="1">
      <c r="B283" s="47" t="s">
        <v>886</v>
      </c>
      <c r="C283" s="48">
        <v>95.03</v>
      </c>
      <c r="D283" s="48">
        <v>10.130000000000001</v>
      </c>
      <c r="E283" s="48">
        <v>28.34</v>
      </c>
      <c r="F283" s="48">
        <v>28.02</v>
      </c>
      <c r="G283" s="48">
        <v>28.07</v>
      </c>
      <c r="H283" s="48">
        <v>4</v>
      </c>
      <c r="I283" s="48">
        <v>3</v>
      </c>
      <c r="J283" s="48">
        <v>1</v>
      </c>
      <c r="K283" s="48">
        <v>28.29</v>
      </c>
      <c r="L283" s="48">
        <v>27.86</v>
      </c>
      <c r="M283" s="48">
        <v>28.27</v>
      </c>
      <c r="N283" s="43" t="s">
        <v>654</v>
      </c>
      <c r="O283" s="48">
        <v>-0.05</v>
      </c>
      <c r="P283" s="48">
        <v>-0.17</v>
      </c>
      <c r="Q283" s="48">
        <v>0.2</v>
      </c>
      <c r="R283" s="48">
        <v>0</v>
      </c>
      <c r="S283" s="48">
        <v>0</v>
      </c>
      <c r="T283" s="48">
        <v>27.22</v>
      </c>
      <c r="U283" s="48">
        <v>28.18</v>
      </c>
      <c r="V283" s="48">
        <v>-1.1299999999999999</v>
      </c>
      <c r="W283" s="48">
        <v>-29.47</v>
      </c>
      <c r="X283" s="48">
        <v>0.85</v>
      </c>
      <c r="Y283" s="48">
        <v>0.91</v>
      </c>
      <c r="Z283" s="48">
        <v>0.99</v>
      </c>
      <c r="AA283" s="43" t="s">
        <v>887</v>
      </c>
      <c r="AB283" s="49"/>
      <c r="AC283" s="49"/>
      <c r="AD283" s="49"/>
      <c r="AG283" s="48">
        <v>0.94</v>
      </c>
      <c r="AH283" s="48">
        <v>0.98</v>
      </c>
      <c r="AI283" s="48">
        <v>0.97</v>
      </c>
    </row>
    <row r="284" spans="2:35" ht="31" thickBot="1">
      <c r="B284" s="47" t="s">
        <v>888</v>
      </c>
      <c r="C284" s="48">
        <v>94.09</v>
      </c>
      <c r="D284" s="48">
        <v>11.46</v>
      </c>
      <c r="E284" s="48">
        <v>28.37</v>
      </c>
      <c r="F284" s="48">
        <v>28</v>
      </c>
      <c r="G284" s="48">
        <v>28.04</v>
      </c>
      <c r="H284" s="48">
        <v>4</v>
      </c>
      <c r="I284" s="48">
        <v>3</v>
      </c>
      <c r="J284" s="48">
        <v>1</v>
      </c>
      <c r="K284" s="48">
        <v>28.21</v>
      </c>
      <c r="L284" s="48">
        <v>27.83</v>
      </c>
      <c r="M284" s="48">
        <v>28.09</v>
      </c>
      <c r="N284" s="43" t="s">
        <v>654</v>
      </c>
      <c r="O284" s="48">
        <v>-0.15</v>
      </c>
      <c r="P284" s="48">
        <v>-0.17</v>
      </c>
      <c r="Q284" s="48">
        <v>0.05</v>
      </c>
      <c r="R284" s="48">
        <v>0</v>
      </c>
      <c r="S284" s="48">
        <v>0</v>
      </c>
      <c r="T284" s="48">
        <v>27.2</v>
      </c>
      <c r="U284" s="48">
        <v>28.21</v>
      </c>
      <c r="V284" s="48">
        <v>-1.17</v>
      </c>
      <c r="W284" s="48">
        <v>-29.53</v>
      </c>
      <c r="X284" s="48">
        <v>0.85</v>
      </c>
      <c r="Y284" s="48">
        <v>0.91</v>
      </c>
      <c r="Z284" s="48">
        <v>0.99</v>
      </c>
      <c r="AA284" s="43" t="s">
        <v>887</v>
      </c>
      <c r="AB284" s="49"/>
      <c r="AC284" s="49"/>
      <c r="AD284" s="49"/>
      <c r="AG284" s="48">
        <v>0.94</v>
      </c>
      <c r="AH284" s="48">
        <v>0.98</v>
      </c>
      <c r="AI284" s="48">
        <v>0.97</v>
      </c>
    </row>
    <row r="285" spans="2:35" ht="31" thickBot="1">
      <c r="B285" s="47" t="s">
        <v>889</v>
      </c>
      <c r="C285" s="48">
        <v>91.01</v>
      </c>
      <c r="D285" s="48">
        <v>18.22</v>
      </c>
      <c r="E285" s="48">
        <v>27.97</v>
      </c>
      <c r="F285" s="48">
        <v>28.65</v>
      </c>
      <c r="G285" s="48">
        <v>26.14</v>
      </c>
      <c r="H285" s="48">
        <v>4</v>
      </c>
      <c r="I285" s="48">
        <v>3</v>
      </c>
      <c r="J285" s="48">
        <v>1</v>
      </c>
      <c r="K285" s="48">
        <v>28.09</v>
      </c>
      <c r="L285" s="48">
        <v>28</v>
      </c>
      <c r="M285" s="48">
        <v>27.41</v>
      </c>
      <c r="N285" s="43" t="s">
        <v>654</v>
      </c>
      <c r="O285" s="48">
        <v>0.12</v>
      </c>
      <c r="P285" s="48">
        <v>-0.65</v>
      </c>
      <c r="Q285" s="48">
        <v>1.27</v>
      </c>
      <c r="R285" s="48">
        <v>0</v>
      </c>
      <c r="S285" s="48">
        <v>0</v>
      </c>
      <c r="T285" s="48">
        <v>27.51</v>
      </c>
      <c r="U285" s="48">
        <v>28.24</v>
      </c>
      <c r="V285" s="48">
        <v>-0.46</v>
      </c>
      <c r="W285" s="48">
        <v>-28.43</v>
      </c>
      <c r="X285" s="48">
        <v>0.85</v>
      </c>
      <c r="Y285" s="48">
        <v>0.91</v>
      </c>
      <c r="Z285" s="48">
        <v>0.99</v>
      </c>
      <c r="AA285" s="43" t="s">
        <v>887</v>
      </c>
      <c r="AB285" s="49"/>
      <c r="AC285" s="49"/>
      <c r="AD285" s="49"/>
      <c r="AG285" s="48">
        <v>0.94</v>
      </c>
      <c r="AH285" s="48">
        <v>0.98</v>
      </c>
      <c r="AI285" s="48">
        <v>0.97</v>
      </c>
    </row>
    <row r="286" spans="2:35" ht="31" thickBot="1">
      <c r="B286" s="52" t="s">
        <v>890</v>
      </c>
      <c r="C286" s="45">
        <v>89.51</v>
      </c>
      <c r="D286" s="45">
        <v>18.28</v>
      </c>
      <c r="E286" s="45">
        <v>27.97</v>
      </c>
      <c r="F286" s="45">
        <v>28.76</v>
      </c>
      <c r="G286" s="45">
        <v>26.12</v>
      </c>
      <c r="H286" s="45">
        <v>4</v>
      </c>
      <c r="I286" s="45">
        <v>3</v>
      </c>
      <c r="J286" s="45">
        <v>1</v>
      </c>
      <c r="K286" s="45">
        <v>27.99</v>
      </c>
      <c r="L286" s="45">
        <v>28.13</v>
      </c>
      <c r="M286" s="45">
        <v>27.34</v>
      </c>
      <c r="N286" s="41" t="s">
        <v>654</v>
      </c>
      <c r="O286" s="45">
        <v>0.01</v>
      </c>
      <c r="P286" s="45">
        <v>-0.63</v>
      </c>
      <c r="Q286" s="45">
        <v>1.22</v>
      </c>
      <c r="R286" s="45">
        <v>0</v>
      </c>
      <c r="S286" s="45">
        <v>0</v>
      </c>
      <c r="T286" s="45">
        <v>27.77</v>
      </c>
      <c r="U286" s="45">
        <v>28.32</v>
      </c>
      <c r="V286" s="45">
        <v>-0.2</v>
      </c>
      <c r="W286" s="45">
        <v>-28.17</v>
      </c>
      <c r="X286" s="45">
        <v>0.85</v>
      </c>
      <c r="Y286" s="45">
        <v>0.91</v>
      </c>
      <c r="Z286" s="45">
        <v>0.99</v>
      </c>
      <c r="AA286" s="41" t="s">
        <v>887</v>
      </c>
      <c r="AB286" s="46"/>
      <c r="AC286" s="46"/>
      <c r="AD286" s="46"/>
      <c r="AG286" s="45">
        <v>0.94</v>
      </c>
      <c r="AH286" s="45">
        <v>0.98</v>
      </c>
      <c r="AI286" s="45">
        <v>0.97</v>
      </c>
    </row>
    <row r="287" spans="2:35" ht="17" thickBot="1">
      <c r="B287" s="47" t="s">
        <v>891</v>
      </c>
      <c r="C287" s="48">
        <v>76.430000000000007</v>
      </c>
      <c r="D287" s="48">
        <v>7.3</v>
      </c>
      <c r="E287" s="48">
        <v>28.22</v>
      </c>
      <c r="F287" s="48">
        <v>27.32</v>
      </c>
      <c r="G287" s="48">
        <v>28.09</v>
      </c>
      <c r="H287" s="48">
        <v>4</v>
      </c>
      <c r="I287" s="48">
        <v>3</v>
      </c>
      <c r="J287" s="48">
        <v>2</v>
      </c>
      <c r="K287" s="48">
        <v>27.34</v>
      </c>
      <c r="L287" s="48">
        <v>26.47</v>
      </c>
      <c r="M287" s="48">
        <v>26.94</v>
      </c>
      <c r="N287" s="43" t="s">
        <v>654</v>
      </c>
      <c r="O287" s="48">
        <v>-0.89</v>
      </c>
      <c r="P287" s="48">
        <v>-0.84</v>
      </c>
      <c r="Q287" s="48">
        <v>-1.1499999999999999</v>
      </c>
      <c r="R287" s="48">
        <v>0</v>
      </c>
      <c r="S287" s="48">
        <v>0</v>
      </c>
      <c r="T287" s="48">
        <v>26.04</v>
      </c>
      <c r="U287" s="48">
        <v>26.95</v>
      </c>
      <c r="V287" s="48">
        <v>-2.1800000000000002</v>
      </c>
      <c r="W287" s="48">
        <v>-30.4</v>
      </c>
      <c r="X287" s="48">
        <v>0.85</v>
      </c>
      <c r="Y287" s="48">
        <v>0.91</v>
      </c>
      <c r="Z287" s="48">
        <v>0.99</v>
      </c>
      <c r="AA287" s="109" t="s">
        <v>892</v>
      </c>
      <c r="AB287" s="111"/>
      <c r="AC287" s="110"/>
      <c r="AD287" s="49"/>
      <c r="AG287" s="48">
        <v>0.94</v>
      </c>
      <c r="AH287" s="48">
        <v>0.98</v>
      </c>
      <c r="AI287" s="48">
        <v>0.97</v>
      </c>
    </row>
    <row r="288" spans="2:35" ht="31" thickBot="1">
      <c r="B288" s="47" t="s">
        <v>893</v>
      </c>
      <c r="C288" s="48">
        <v>75.14</v>
      </c>
      <c r="D288" s="48">
        <v>10.28</v>
      </c>
      <c r="E288" s="48">
        <v>28.35</v>
      </c>
      <c r="F288" s="48">
        <v>26.68</v>
      </c>
      <c r="G288" s="48">
        <v>28.67</v>
      </c>
      <c r="H288" s="48">
        <v>4</v>
      </c>
      <c r="I288" s="48">
        <v>3</v>
      </c>
      <c r="J288" s="48">
        <v>1</v>
      </c>
      <c r="K288" s="48">
        <v>28.25</v>
      </c>
      <c r="L288" s="48">
        <v>27.8</v>
      </c>
      <c r="M288" s="48">
        <v>28.08</v>
      </c>
      <c r="N288" s="43" t="s">
        <v>654</v>
      </c>
      <c r="O288" s="48">
        <v>-0.1</v>
      </c>
      <c r="P288" s="48">
        <v>1.1299999999999999</v>
      </c>
      <c r="Q288" s="48">
        <v>-0.59</v>
      </c>
      <c r="R288" s="48">
        <v>0</v>
      </c>
      <c r="S288" s="48">
        <v>0</v>
      </c>
      <c r="T288" s="48">
        <v>27.02</v>
      </c>
      <c r="U288" s="48">
        <v>28.21</v>
      </c>
      <c r="V288" s="48">
        <v>-1.33</v>
      </c>
      <c r="W288" s="48">
        <v>-29.68</v>
      </c>
      <c r="X288" s="48">
        <v>0.85</v>
      </c>
      <c r="Y288" s="48">
        <v>0.91</v>
      </c>
      <c r="Z288" s="48">
        <v>0.99</v>
      </c>
      <c r="AA288" s="43" t="s">
        <v>887</v>
      </c>
      <c r="AB288" s="49"/>
      <c r="AC288" s="49"/>
      <c r="AD288" s="49"/>
      <c r="AG288" s="48">
        <v>0.94</v>
      </c>
      <c r="AH288" s="48">
        <v>0.98</v>
      </c>
      <c r="AI288" s="48">
        <v>0.97</v>
      </c>
    </row>
    <row r="289" spans="2:35" ht="31" thickBot="1">
      <c r="B289" s="47" t="s">
        <v>894</v>
      </c>
      <c r="C289" s="48">
        <v>59.34</v>
      </c>
      <c r="D289" s="48">
        <v>20.420000000000002</v>
      </c>
      <c r="E289" s="48">
        <v>25.75</v>
      </c>
      <c r="F289" s="48">
        <v>24.44</v>
      </c>
      <c r="G289" s="48">
        <v>24.53</v>
      </c>
      <c r="H289" s="48">
        <v>4</v>
      </c>
      <c r="I289" s="48">
        <v>3</v>
      </c>
      <c r="J289" s="48">
        <v>2</v>
      </c>
      <c r="K289" s="48">
        <v>25.27</v>
      </c>
      <c r="L289" s="48">
        <v>23.9</v>
      </c>
      <c r="M289" s="48">
        <v>24.61</v>
      </c>
      <c r="N289" s="43" t="s">
        <v>654</v>
      </c>
      <c r="O289" s="48">
        <v>-0.48</v>
      </c>
      <c r="P289" s="48">
        <v>-0.54</v>
      </c>
      <c r="Q289" s="48">
        <v>0.08</v>
      </c>
      <c r="R289" s="48">
        <v>0</v>
      </c>
      <c r="S289" s="48">
        <v>0</v>
      </c>
      <c r="T289" s="48">
        <v>23.46</v>
      </c>
      <c r="U289" s="48">
        <v>24.15</v>
      </c>
      <c r="V289" s="48">
        <v>-2.29</v>
      </c>
      <c r="W289" s="48">
        <v>-28.05</v>
      </c>
      <c r="X289" s="48">
        <v>0.85</v>
      </c>
      <c r="Y289" s="48">
        <v>0.91</v>
      </c>
      <c r="Z289" s="48">
        <v>0.99</v>
      </c>
      <c r="AA289" s="43" t="s">
        <v>887</v>
      </c>
      <c r="AB289" s="49"/>
      <c r="AC289" s="49"/>
      <c r="AD289" s="49"/>
      <c r="AG289" s="48">
        <v>0.94</v>
      </c>
      <c r="AH289" s="48">
        <v>0.98</v>
      </c>
      <c r="AI289" s="48">
        <v>0.97</v>
      </c>
    </row>
    <row r="290" spans="2:35" ht="17" thickBot="1">
      <c r="B290" s="47" t="s">
        <v>895</v>
      </c>
      <c r="C290" s="48">
        <v>38.67</v>
      </c>
      <c r="D290" s="48">
        <v>-17.88</v>
      </c>
      <c r="E290" s="48">
        <v>26.67</v>
      </c>
      <c r="F290" s="48">
        <v>25.01</v>
      </c>
      <c r="G290" s="48">
        <v>28.38</v>
      </c>
      <c r="H290" s="48">
        <v>2</v>
      </c>
      <c r="I290" s="48">
        <v>1</v>
      </c>
      <c r="J290" s="48">
        <v>2</v>
      </c>
      <c r="K290" s="48">
        <v>24.26</v>
      </c>
      <c r="L290" s="48">
        <v>22.44</v>
      </c>
      <c r="M290" s="48">
        <v>26.15</v>
      </c>
      <c r="N290" s="43" t="s">
        <v>658</v>
      </c>
      <c r="O290" s="48">
        <v>-2.41</v>
      </c>
      <c r="P290" s="48">
        <v>-2.57</v>
      </c>
      <c r="Q290" s="48">
        <v>-2.23</v>
      </c>
      <c r="R290" s="48">
        <v>0</v>
      </c>
      <c r="S290" s="48">
        <v>0</v>
      </c>
      <c r="T290" s="48">
        <v>22.04</v>
      </c>
      <c r="U290" s="48">
        <v>23.17</v>
      </c>
      <c r="V290" s="48">
        <v>-4.63</v>
      </c>
      <c r="W290" s="48">
        <v>-31.3</v>
      </c>
      <c r="X290" s="48">
        <v>0.85</v>
      </c>
      <c r="Y290" s="48">
        <v>0.91</v>
      </c>
      <c r="Z290" s="48">
        <v>0.99</v>
      </c>
      <c r="AA290" s="109" t="s">
        <v>896</v>
      </c>
      <c r="AB290" s="110"/>
      <c r="AC290" s="49"/>
      <c r="AD290" s="49"/>
      <c r="AG290" s="48">
        <v>0.94</v>
      </c>
      <c r="AH290" s="48">
        <v>0.98</v>
      </c>
      <c r="AI290" s="48">
        <v>0.97</v>
      </c>
    </row>
    <row r="291" spans="2:35" ht="31" thickBot="1">
      <c r="B291" s="47" t="s">
        <v>897</v>
      </c>
      <c r="C291" s="48">
        <v>5.93</v>
      </c>
      <c r="D291" s="48">
        <v>41.95</v>
      </c>
      <c r="E291" s="48">
        <v>16.89</v>
      </c>
      <c r="F291" s="48">
        <v>21.41</v>
      </c>
      <c r="G291" s="48">
        <v>13.11</v>
      </c>
      <c r="H291" s="48">
        <v>2</v>
      </c>
      <c r="I291" s="48">
        <v>2</v>
      </c>
      <c r="J291" s="48">
        <v>1</v>
      </c>
      <c r="K291" s="48">
        <v>7.5</v>
      </c>
      <c r="L291" s="48">
        <v>9.26</v>
      </c>
      <c r="M291" s="48">
        <v>6.7</v>
      </c>
      <c r="N291" s="43" t="s">
        <v>654</v>
      </c>
      <c r="O291" s="48">
        <v>-9.39</v>
      </c>
      <c r="P291" s="48">
        <v>-12.15</v>
      </c>
      <c r="Q291" s="48">
        <v>-6.4</v>
      </c>
      <c r="R291" s="48">
        <v>0</v>
      </c>
      <c r="S291" s="48">
        <v>0</v>
      </c>
      <c r="T291" s="48">
        <v>8.42</v>
      </c>
      <c r="U291" s="48">
        <v>10.1</v>
      </c>
      <c r="V291" s="48">
        <v>-8.4600000000000009</v>
      </c>
      <c r="W291" s="48">
        <v>-25.35</v>
      </c>
      <c r="X291" s="48">
        <v>0.91</v>
      </c>
      <c r="Y291" s="48">
        <v>1.1399999999999999</v>
      </c>
      <c r="Z291" s="48">
        <v>0.79</v>
      </c>
      <c r="AA291" s="109" t="s">
        <v>898</v>
      </c>
      <c r="AB291" s="110"/>
      <c r="AC291" s="49"/>
      <c r="AD291" s="49"/>
      <c r="AG291" s="48">
        <v>0.94</v>
      </c>
      <c r="AH291" s="48">
        <v>0.98</v>
      </c>
      <c r="AI291" s="48">
        <v>0.97</v>
      </c>
    </row>
    <row r="292" spans="2:35" ht="31" thickBot="1">
      <c r="B292" s="47" t="s">
        <v>899</v>
      </c>
      <c r="C292" s="48">
        <v>10.07</v>
      </c>
      <c r="D292" s="48">
        <v>38.14</v>
      </c>
      <c r="E292" s="48">
        <v>18.440000000000001</v>
      </c>
      <c r="F292" s="48">
        <v>23.57</v>
      </c>
      <c r="G292" s="48">
        <v>14.27</v>
      </c>
      <c r="H292" s="48">
        <v>3</v>
      </c>
      <c r="I292" s="48">
        <v>2</v>
      </c>
      <c r="J292" s="48">
        <v>1</v>
      </c>
      <c r="K292" s="48">
        <v>9.1999999999999993</v>
      </c>
      <c r="L292" s="48">
        <v>11.2</v>
      </c>
      <c r="M292" s="48">
        <v>8.1</v>
      </c>
      <c r="N292" s="43" t="s">
        <v>654</v>
      </c>
      <c r="O292" s="48">
        <v>-9.24</v>
      </c>
      <c r="P292" s="48">
        <v>-12.38</v>
      </c>
      <c r="Q292" s="48">
        <v>-6.17</v>
      </c>
      <c r="R292" s="48">
        <v>0</v>
      </c>
      <c r="S292" s="48">
        <v>0</v>
      </c>
      <c r="T292" s="48">
        <v>10.78</v>
      </c>
      <c r="U292" s="48">
        <v>11.61</v>
      </c>
      <c r="V292" s="48">
        <v>-7.66</v>
      </c>
      <c r="W292" s="48">
        <v>-26.11</v>
      </c>
      <c r="X292" s="48">
        <v>0.91</v>
      </c>
      <c r="Y292" s="48">
        <v>1.1399999999999999</v>
      </c>
      <c r="Z292" s="48">
        <v>0.79</v>
      </c>
      <c r="AA292" s="109" t="s">
        <v>900</v>
      </c>
      <c r="AB292" s="110"/>
      <c r="AC292" s="49"/>
      <c r="AD292" s="49"/>
      <c r="AG292" s="48">
        <v>0.94</v>
      </c>
      <c r="AH292" s="48">
        <v>0.98</v>
      </c>
      <c r="AI292" s="48">
        <v>0.97</v>
      </c>
    </row>
    <row r="293" spans="2:35" ht="31" thickBot="1">
      <c r="B293" s="47" t="s">
        <v>901</v>
      </c>
      <c r="C293" s="48">
        <v>26.58</v>
      </c>
      <c r="D293" s="48">
        <v>35.659999999999997</v>
      </c>
      <c r="E293" s="48">
        <v>19.82</v>
      </c>
      <c r="F293" s="48">
        <v>23.75</v>
      </c>
      <c r="G293" s="48">
        <v>16.440000000000001</v>
      </c>
      <c r="H293" s="48">
        <v>3</v>
      </c>
      <c r="I293" s="48">
        <v>1</v>
      </c>
      <c r="J293" s="48">
        <v>1</v>
      </c>
      <c r="K293" s="48">
        <v>14.39</v>
      </c>
      <c r="L293" s="48">
        <v>17.78</v>
      </c>
      <c r="M293" s="48">
        <v>12.06</v>
      </c>
      <c r="N293" s="43" t="s">
        <v>654</v>
      </c>
      <c r="O293" s="48">
        <v>-5.43</v>
      </c>
      <c r="P293" s="48">
        <v>-5.97</v>
      </c>
      <c r="Q293" s="48">
        <v>-4.38</v>
      </c>
      <c r="R293" s="48">
        <v>0</v>
      </c>
      <c r="S293" s="48">
        <v>0</v>
      </c>
      <c r="T293" s="48">
        <v>17.29</v>
      </c>
      <c r="U293" s="48">
        <v>18.27</v>
      </c>
      <c r="V293" s="48">
        <v>-2.5299999999999998</v>
      </c>
      <c r="W293" s="48">
        <v>-22.35</v>
      </c>
      <c r="X293" s="48">
        <v>0.91</v>
      </c>
      <c r="Y293" s="48">
        <v>1.1399999999999999</v>
      </c>
      <c r="Z293" s="48">
        <v>0.79</v>
      </c>
      <c r="AA293" s="109" t="s">
        <v>900</v>
      </c>
      <c r="AB293" s="110"/>
      <c r="AC293" s="49"/>
      <c r="AD293" s="49"/>
      <c r="AG293" s="48">
        <v>0.94</v>
      </c>
      <c r="AH293" s="48">
        <v>0.98</v>
      </c>
      <c r="AI293" s="48">
        <v>0.97</v>
      </c>
    </row>
    <row r="294" spans="2:35" ht="17" thickBot="1">
      <c r="B294" s="47" t="s">
        <v>902</v>
      </c>
      <c r="C294" s="48">
        <v>33.450000000000003</v>
      </c>
      <c r="D294" s="48">
        <v>32.14</v>
      </c>
      <c r="E294" s="48">
        <v>21.9</v>
      </c>
      <c r="F294" s="48">
        <v>26.75</v>
      </c>
      <c r="G294" s="48">
        <v>17.28</v>
      </c>
      <c r="H294" s="48">
        <v>3</v>
      </c>
      <c r="I294" s="48">
        <v>2</v>
      </c>
      <c r="J294" s="48">
        <v>1</v>
      </c>
      <c r="K294" s="48">
        <v>18.59</v>
      </c>
      <c r="L294" s="48">
        <v>23.01</v>
      </c>
      <c r="M294" s="48">
        <v>14.79</v>
      </c>
      <c r="N294" s="43" t="s">
        <v>654</v>
      </c>
      <c r="O294" s="48">
        <v>-3.31</v>
      </c>
      <c r="P294" s="48">
        <v>-3.74</v>
      </c>
      <c r="Q294" s="48">
        <v>-2.48</v>
      </c>
      <c r="R294" s="48">
        <v>0</v>
      </c>
      <c r="S294" s="48">
        <v>0</v>
      </c>
      <c r="T294" s="48">
        <v>22.4</v>
      </c>
      <c r="U294" s="48">
        <v>23.63</v>
      </c>
      <c r="V294" s="48">
        <v>0.51</v>
      </c>
      <c r="W294" s="48">
        <v>-21.39</v>
      </c>
      <c r="X294" s="48">
        <v>0.91</v>
      </c>
      <c r="Y294" s="48">
        <v>1.1399999999999999</v>
      </c>
      <c r="Z294" s="48">
        <v>0.79</v>
      </c>
      <c r="AA294" s="109" t="s">
        <v>702</v>
      </c>
      <c r="AB294" s="110"/>
      <c r="AC294" s="49"/>
      <c r="AD294" s="49"/>
      <c r="AG294" s="48">
        <v>0.94</v>
      </c>
      <c r="AH294" s="48">
        <v>0.98</v>
      </c>
      <c r="AI294" s="48">
        <v>0.97</v>
      </c>
    </row>
    <row r="295" spans="2:35" ht="17" thickBot="1">
      <c r="B295" s="47" t="s">
        <v>903</v>
      </c>
      <c r="C295" s="48">
        <v>34.21</v>
      </c>
      <c r="D295" s="48">
        <v>32.04</v>
      </c>
      <c r="E295" s="48">
        <v>21.91</v>
      </c>
      <c r="F295" s="48">
        <v>26.78</v>
      </c>
      <c r="G295" s="48">
        <v>17.29</v>
      </c>
      <c r="H295" s="48">
        <v>3</v>
      </c>
      <c r="I295" s="48">
        <v>1</v>
      </c>
      <c r="J295" s="48">
        <v>1</v>
      </c>
      <c r="K295" s="48">
        <v>18.61</v>
      </c>
      <c r="L295" s="48">
        <v>22.48</v>
      </c>
      <c r="M295" s="48">
        <v>15.04</v>
      </c>
      <c r="N295" s="43" t="s">
        <v>654</v>
      </c>
      <c r="O295" s="48">
        <v>-3.3</v>
      </c>
      <c r="P295" s="48">
        <v>-4.29</v>
      </c>
      <c r="Q295" s="48">
        <v>-2.2400000000000002</v>
      </c>
      <c r="R295" s="48">
        <v>0</v>
      </c>
      <c r="S295" s="48">
        <v>0</v>
      </c>
      <c r="T295" s="48">
        <v>22.2</v>
      </c>
      <c r="U295" s="48">
        <v>22.76</v>
      </c>
      <c r="V295" s="48">
        <v>0.28999999999999998</v>
      </c>
      <c r="W295" s="48">
        <v>-21.62</v>
      </c>
      <c r="X295" s="48">
        <v>0.91</v>
      </c>
      <c r="Y295" s="48">
        <v>1.1399999999999999</v>
      </c>
      <c r="Z295" s="48">
        <v>0.79</v>
      </c>
      <c r="AA295" s="109" t="s">
        <v>702</v>
      </c>
      <c r="AB295" s="110"/>
      <c r="AC295" s="49"/>
      <c r="AD295" s="49"/>
      <c r="AG295" s="48">
        <v>0.94</v>
      </c>
      <c r="AH295" s="48">
        <v>0.98</v>
      </c>
      <c r="AI295" s="48">
        <v>0.97</v>
      </c>
    </row>
    <row r="296" spans="2:35" ht="17" thickBot="1">
      <c r="B296" s="47" t="s">
        <v>904</v>
      </c>
      <c r="C296" s="48">
        <v>34.229999999999997</v>
      </c>
      <c r="D296" s="48">
        <v>32.47</v>
      </c>
      <c r="E296" s="48">
        <v>21.91</v>
      </c>
      <c r="F296" s="48">
        <v>26.78</v>
      </c>
      <c r="G296" s="48">
        <v>17.29</v>
      </c>
      <c r="H296" s="48">
        <v>3</v>
      </c>
      <c r="I296" s="48">
        <v>1</v>
      </c>
      <c r="J296" s="48">
        <v>1</v>
      </c>
      <c r="K296" s="48">
        <v>20.2</v>
      </c>
      <c r="L296" s="48">
        <v>24.65</v>
      </c>
      <c r="M296" s="48">
        <v>16.440000000000001</v>
      </c>
      <c r="N296" s="43" t="s">
        <v>654</v>
      </c>
      <c r="O296" s="48">
        <v>-1.71</v>
      </c>
      <c r="P296" s="48">
        <v>-2.13</v>
      </c>
      <c r="Q296" s="48">
        <v>-0.85</v>
      </c>
      <c r="R296" s="48">
        <v>0</v>
      </c>
      <c r="S296" s="48">
        <v>0</v>
      </c>
      <c r="T296" s="48">
        <v>24.53</v>
      </c>
      <c r="U296" s="48">
        <v>24.76</v>
      </c>
      <c r="V296" s="48">
        <v>2.62</v>
      </c>
      <c r="W296" s="48">
        <v>-19.29</v>
      </c>
      <c r="X296" s="48">
        <v>0.91</v>
      </c>
      <c r="Y296" s="48">
        <v>1.1399999999999999</v>
      </c>
      <c r="Z296" s="48">
        <v>0.79</v>
      </c>
      <c r="AA296" s="109" t="s">
        <v>702</v>
      </c>
      <c r="AB296" s="110"/>
      <c r="AC296" s="49"/>
      <c r="AD296" s="49"/>
      <c r="AG296" s="48">
        <v>0.94</v>
      </c>
      <c r="AH296" s="48">
        <v>0.98</v>
      </c>
      <c r="AI296" s="48">
        <v>0.97</v>
      </c>
    </row>
    <row r="297" spans="2:35" ht="17" thickBot="1">
      <c r="B297" s="47" t="s">
        <v>905</v>
      </c>
      <c r="C297" s="48">
        <v>32.380000000000003</v>
      </c>
      <c r="D297" s="48">
        <v>33.020000000000003</v>
      </c>
      <c r="E297" s="48">
        <v>21.51</v>
      </c>
      <c r="F297" s="48">
        <v>26.23</v>
      </c>
      <c r="G297" s="48">
        <v>17.03</v>
      </c>
      <c r="H297" s="48">
        <v>1</v>
      </c>
      <c r="I297" s="48">
        <v>1</v>
      </c>
      <c r="J297" s="48">
        <v>1</v>
      </c>
      <c r="K297" s="48">
        <v>19.420000000000002</v>
      </c>
      <c r="L297" s="48">
        <v>23.86</v>
      </c>
      <c r="M297" s="48">
        <v>15.39</v>
      </c>
      <c r="N297" s="43" t="s">
        <v>654</v>
      </c>
      <c r="O297" s="48">
        <v>-2.09</v>
      </c>
      <c r="P297" s="48">
        <v>-2.38</v>
      </c>
      <c r="Q297" s="48">
        <v>-1.64</v>
      </c>
      <c r="R297" s="48">
        <v>0</v>
      </c>
      <c r="S297" s="48">
        <v>0</v>
      </c>
      <c r="T297" s="48">
        <v>23.64</v>
      </c>
      <c r="U297" s="48">
        <v>24.07</v>
      </c>
      <c r="V297" s="48">
        <v>2.13</v>
      </c>
      <c r="W297" s="48">
        <v>-19.38</v>
      </c>
      <c r="X297" s="48">
        <v>0.91</v>
      </c>
      <c r="Y297" s="48">
        <v>1.1399999999999999</v>
      </c>
      <c r="Z297" s="48">
        <v>0.79</v>
      </c>
      <c r="AA297" s="109" t="s">
        <v>702</v>
      </c>
      <c r="AB297" s="110"/>
      <c r="AC297" s="49"/>
      <c r="AD297" s="49"/>
      <c r="AG297" s="48">
        <v>0.94</v>
      </c>
      <c r="AH297" s="48">
        <v>0.98</v>
      </c>
      <c r="AI297" s="48">
        <v>0.97</v>
      </c>
    </row>
    <row r="298" spans="2:35" ht="17" thickBot="1">
      <c r="B298" s="47" t="s">
        <v>906</v>
      </c>
      <c r="C298" s="48">
        <v>90.11</v>
      </c>
      <c r="D298" s="48">
        <v>-46.07</v>
      </c>
      <c r="E298" s="48">
        <v>8.81</v>
      </c>
      <c r="F298" s="48">
        <v>8.19</v>
      </c>
      <c r="G298" s="48">
        <v>9.1</v>
      </c>
      <c r="H298" s="48">
        <v>2</v>
      </c>
      <c r="I298" s="48">
        <v>1</v>
      </c>
      <c r="J298" s="48">
        <v>1</v>
      </c>
      <c r="K298" s="48">
        <v>3.1</v>
      </c>
      <c r="L298" s="48">
        <v>2.11</v>
      </c>
      <c r="M298" s="48">
        <v>4.3099999999999996</v>
      </c>
      <c r="N298" s="43" t="s">
        <v>658</v>
      </c>
      <c r="O298" s="48">
        <v>-5.71</v>
      </c>
      <c r="P298" s="48">
        <v>-6.08</v>
      </c>
      <c r="Q298" s="48">
        <v>-4.79</v>
      </c>
      <c r="R298" s="48">
        <v>0</v>
      </c>
      <c r="S298" s="48">
        <v>0</v>
      </c>
      <c r="T298" s="48">
        <v>2.1</v>
      </c>
      <c r="U298" s="48">
        <v>2.12</v>
      </c>
      <c r="V298" s="48">
        <v>-6.72</v>
      </c>
      <c r="W298" s="48">
        <v>-15.53</v>
      </c>
      <c r="X298" s="48">
        <v>0.85</v>
      </c>
      <c r="Y298" s="48">
        <v>0.91</v>
      </c>
      <c r="Z298" s="48">
        <v>0.99</v>
      </c>
      <c r="AA298" s="109" t="s">
        <v>907</v>
      </c>
      <c r="AB298" s="110"/>
      <c r="AC298" s="49"/>
      <c r="AD298" s="49"/>
      <c r="AG298" s="48">
        <v>0.94</v>
      </c>
      <c r="AH298" s="48">
        <v>0.98</v>
      </c>
      <c r="AI298" s="48">
        <v>0.97</v>
      </c>
    </row>
    <row r="299" spans="2:35" ht="17" thickBot="1">
      <c r="B299" s="47" t="s">
        <v>908</v>
      </c>
      <c r="C299" s="48">
        <v>96.47</v>
      </c>
      <c r="D299" s="48">
        <v>-46.02</v>
      </c>
      <c r="E299" s="48">
        <v>7.75</v>
      </c>
      <c r="F299" s="48">
        <v>6.97</v>
      </c>
      <c r="G299" s="48">
        <v>8.6300000000000008</v>
      </c>
      <c r="H299" s="48">
        <v>1</v>
      </c>
      <c r="I299" s="48">
        <v>1</v>
      </c>
      <c r="J299" s="48">
        <v>1</v>
      </c>
      <c r="K299" s="48">
        <v>2.77</v>
      </c>
      <c r="L299" s="48">
        <v>1.77</v>
      </c>
      <c r="M299" s="48">
        <v>3.87</v>
      </c>
      <c r="N299" s="43" t="s">
        <v>658</v>
      </c>
      <c r="O299" s="48">
        <v>-4.9800000000000004</v>
      </c>
      <c r="P299" s="48">
        <v>-5.21</v>
      </c>
      <c r="Q299" s="48">
        <v>-4.76</v>
      </c>
      <c r="R299" s="48">
        <v>0</v>
      </c>
      <c r="S299" s="48">
        <v>0</v>
      </c>
      <c r="T299" s="48">
        <v>1.73</v>
      </c>
      <c r="U299" s="48">
        <v>1.81</v>
      </c>
      <c r="V299" s="48">
        <v>-6.02</v>
      </c>
      <c r="W299" s="48">
        <v>-13.77</v>
      </c>
      <c r="X299" s="48">
        <v>0.85</v>
      </c>
      <c r="Y299" s="48">
        <v>0.91</v>
      </c>
      <c r="Z299" s="48">
        <v>0.99</v>
      </c>
      <c r="AA299" s="109" t="s">
        <v>909</v>
      </c>
      <c r="AB299" s="110"/>
      <c r="AC299" s="49"/>
      <c r="AD299" s="49"/>
      <c r="AG299" s="48">
        <v>0.94</v>
      </c>
      <c r="AH299" s="48">
        <v>0.98</v>
      </c>
      <c r="AI299" s="48">
        <v>0.97</v>
      </c>
    </row>
    <row r="300" spans="2:35" ht="17" thickBot="1">
      <c r="B300" s="47" t="s">
        <v>910</v>
      </c>
      <c r="C300" s="48">
        <v>1.59</v>
      </c>
      <c r="D300" s="48">
        <v>39.950000000000003</v>
      </c>
      <c r="E300" s="48">
        <v>18.37</v>
      </c>
      <c r="F300" s="48">
        <v>24.3</v>
      </c>
      <c r="G300" s="48">
        <v>13.61</v>
      </c>
      <c r="H300" s="48">
        <v>3</v>
      </c>
      <c r="I300" s="48">
        <v>1</v>
      </c>
      <c r="J300" s="48">
        <v>1</v>
      </c>
      <c r="K300" s="48">
        <v>12.59</v>
      </c>
      <c r="L300" s="48">
        <v>15.41</v>
      </c>
      <c r="M300" s="48">
        <v>10.31</v>
      </c>
      <c r="N300" s="43" t="s">
        <v>654</v>
      </c>
      <c r="O300" s="48">
        <v>-5.77</v>
      </c>
      <c r="P300" s="48">
        <v>-8.89</v>
      </c>
      <c r="Q300" s="48">
        <v>-3.3</v>
      </c>
      <c r="R300" s="48">
        <v>0</v>
      </c>
      <c r="S300" s="48">
        <v>0</v>
      </c>
      <c r="T300" s="48">
        <v>14.61</v>
      </c>
      <c r="U300" s="48">
        <v>16.2</v>
      </c>
      <c r="V300" s="48">
        <v>-3.75</v>
      </c>
      <c r="W300" s="48">
        <v>-22.12</v>
      </c>
      <c r="X300" s="48">
        <v>0.91</v>
      </c>
      <c r="Y300" s="48">
        <v>1.1399999999999999</v>
      </c>
      <c r="Z300" s="48">
        <v>0.79</v>
      </c>
      <c r="AA300" s="109" t="s">
        <v>702</v>
      </c>
      <c r="AB300" s="110"/>
      <c r="AC300" s="49"/>
      <c r="AD300" s="49"/>
      <c r="AG300" s="48">
        <v>0.94</v>
      </c>
      <c r="AH300" s="48">
        <v>0.98</v>
      </c>
      <c r="AI300" s="48">
        <v>0.97</v>
      </c>
    </row>
    <row r="301" spans="2:35" ht="17" thickBot="1">
      <c r="B301" s="47" t="s">
        <v>911</v>
      </c>
      <c r="C301" s="48">
        <v>17.61</v>
      </c>
      <c r="D301" s="48">
        <v>41.3</v>
      </c>
      <c r="E301" s="48">
        <v>17.7</v>
      </c>
      <c r="F301" s="48">
        <v>22.74</v>
      </c>
      <c r="G301" s="48">
        <v>13.62</v>
      </c>
      <c r="H301" s="48">
        <v>2</v>
      </c>
      <c r="I301" s="48">
        <v>1</v>
      </c>
      <c r="J301" s="48">
        <v>2</v>
      </c>
      <c r="K301" s="48">
        <v>12.9</v>
      </c>
      <c r="L301" s="48">
        <v>15.05</v>
      </c>
      <c r="M301" s="48">
        <v>10.94</v>
      </c>
      <c r="N301" s="43" t="s">
        <v>654</v>
      </c>
      <c r="O301" s="48">
        <v>-4.8</v>
      </c>
      <c r="P301" s="48">
        <v>-7.69</v>
      </c>
      <c r="Q301" s="48">
        <v>-2.68</v>
      </c>
      <c r="R301" s="48">
        <v>0</v>
      </c>
      <c r="S301" s="48">
        <v>0</v>
      </c>
      <c r="T301" s="48">
        <v>13.61</v>
      </c>
      <c r="U301" s="48">
        <v>16.489999999999998</v>
      </c>
      <c r="V301" s="48">
        <v>-4.09</v>
      </c>
      <c r="W301" s="48">
        <v>-21.78</v>
      </c>
      <c r="X301" s="48">
        <v>0.91</v>
      </c>
      <c r="Y301" s="48">
        <v>1.1399999999999999</v>
      </c>
      <c r="Z301" s="48">
        <v>0.79</v>
      </c>
      <c r="AA301" s="109" t="s">
        <v>702</v>
      </c>
      <c r="AB301" s="110"/>
      <c r="AC301" s="49"/>
      <c r="AD301" s="49"/>
      <c r="AG301" s="48">
        <v>0.94</v>
      </c>
      <c r="AH301" s="48">
        <v>0.98</v>
      </c>
      <c r="AI301" s="48">
        <v>0.97</v>
      </c>
    </row>
    <row r="302" spans="2:35" ht="17" thickBot="1">
      <c r="B302" s="47" t="s">
        <v>912</v>
      </c>
      <c r="C302" s="48">
        <v>73.88</v>
      </c>
      <c r="D302" s="48">
        <v>5.07</v>
      </c>
      <c r="E302" s="48">
        <v>28.68</v>
      </c>
      <c r="F302" s="48">
        <v>28.39</v>
      </c>
      <c r="G302" s="48">
        <v>28.35</v>
      </c>
      <c r="H302" s="48">
        <v>2</v>
      </c>
      <c r="I302" s="48">
        <v>3</v>
      </c>
      <c r="J302" s="48">
        <v>2</v>
      </c>
      <c r="K302" s="48">
        <v>26.25</v>
      </c>
      <c r="L302" s="48">
        <v>26.21</v>
      </c>
      <c r="M302" s="48">
        <v>25.6</v>
      </c>
      <c r="N302" s="43" t="s">
        <v>654</v>
      </c>
      <c r="O302" s="48">
        <v>-2.42</v>
      </c>
      <c r="P302" s="48">
        <v>-2.1800000000000002</v>
      </c>
      <c r="Q302" s="48">
        <v>-2.76</v>
      </c>
      <c r="R302" s="48">
        <v>0</v>
      </c>
      <c r="S302" s="48">
        <v>0</v>
      </c>
      <c r="T302" s="48">
        <v>25.69</v>
      </c>
      <c r="U302" s="48">
        <v>27.19</v>
      </c>
      <c r="V302" s="48">
        <v>-2.99</v>
      </c>
      <c r="W302" s="48">
        <v>-31.66</v>
      </c>
      <c r="X302" s="48">
        <v>0.85</v>
      </c>
      <c r="Y302" s="48">
        <v>0.91</v>
      </c>
      <c r="Z302" s="48">
        <v>0.99</v>
      </c>
      <c r="AA302" s="109" t="s">
        <v>913</v>
      </c>
      <c r="AB302" s="110"/>
      <c r="AC302" s="49"/>
      <c r="AD302" s="49"/>
      <c r="AG302" s="48">
        <v>0.94</v>
      </c>
      <c r="AH302" s="48">
        <v>0.98</v>
      </c>
      <c r="AI302" s="48">
        <v>0.97</v>
      </c>
    </row>
    <row r="303" spans="2:35" ht="17" thickBot="1">
      <c r="B303" s="47" t="s">
        <v>914</v>
      </c>
      <c r="C303" s="48">
        <v>79.42</v>
      </c>
      <c r="D303" s="48">
        <v>-42.5</v>
      </c>
      <c r="E303" s="48">
        <v>11.75</v>
      </c>
      <c r="F303" s="48">
        <v>10.4</v>
      </c>
      <c r="G303" s="48">
        <v>13.03</v>
      </c>
      <c r="H303" s="48">
        <v>2</v>
      </c>
      <c r="I303" s="48">
        <v>2</v>
      </c>
      <c r="J303" s="48">
        <v>1</v>
      </c>
      <c r="K303" s="48">
        <v>9.23</v>
      </c>
      <c r="L303" s="48">
        <v>8.4600000000000009</v>
      </c>
      <c r="M303" s="48">
        <v>10.26</v>
      </c>
      <c r="N303" s="43" t="s">
        <v>658</v>
      </c>
      <c r="O303" s="48">
        <v>-2.52</v>
      </c>
      <c r="P303" s="48">
        <v>-1.95</v>
      </c>
      <c r="Q303" s="48">
        <v>-2.77</v>
      </c>
      <c r="R303" s="48">
        <v>0</v>
      </c>
      <c r="S303" s="48">
        <v>0</v>
      </c>
      <c r="T303" s="48">
        <v>10.14</v>
      </c>
      <c r="U303" s="48">
        <v>11.07</v>
      </c>
      <c r="V303" s="48">
        <v>-1.61</v>
      </c>
      <c r="W303" s="48">
        <v>-13.36</v>
      </c>
      <c r="X303" s="48">
        <v>0.85</v>
      </c>
      <c r="Y303" s="48">
        <v>0.91</v>
      </c>
      <c r="Z303" s="48">
        <v>0.99</v>
      </c>
      <c r="AA303" s="109" t="s">
        <v>907</v>
      </c>
      <c r="AB303" s="110"/>
      <c r="AC303" s="49"/>
      <c r="AD303" s="49"/>
      <c r="AG303" s="48">
        <v>0.94</v>
      </c>
      <c r="AH303" s="48">
        <v>0.98</v>
      </c>
      <c r="AI303" s="48">
        <v>0.97</v>
      </c>
    </row>
    <row r="304" spans="2:35" ht="17" thickBot="1">
      <c r="B304" s="47" t="s">
        <v>915</v>
      </c>
      <c r="C304" s="48">
        <v>79.84</v>
      </c>
      <c r="D304" s="48">
        <v>-43.51</v>
      </c>
      <c r="E304" s="48">
        <v>10.75</v>
      </c>
      <c r="F304" s="48">
        <v>9.44</v>
      </c>
      <c r="G304" s="48">
        <v>11.44</v>
      </c>
      <c r="H304" s="48">
        <v>2</v>
      </c>
      <c r="I304" s="48">
        <v>2</v>
      </c>
      <c r="J304" s="48">
        <v>1</v>
      </c>
      <c r="K304" s="48">
        <v>7.56</v>
      </c>
      <c r="L304" s="48">
        <v>6.33</v>
      </c>
      <c r="M304" s="48">
        <v>9.11</v>
      </c>
      <c r="N304" s="43" t="s">
        <v>658</v>
      </c>
      <c r="O304" s="48">
        <v>-3.2</v>
      </c>
      <c r="P304" s="48">
        <v>-3.11</v>
      </c>
      <c r="Q304" s="48">
        <v>-2.33</v>
      </c>
      <c r="R304" s="48">
        <v>0</v>
      </c>
      <c r="S304" s="48">
        <v>0</v>
      </c>
      <c r="T304" s="48">
        <v>5.31</v>
      </c>
      <c r="U304" s="48">
        <v>7.25</v>
      </c>
      <c r="V304" s="48">
        <v>-5.44</v>
      </c>
      <c r="W304" s="48">
        <v>-16.2</v>
      </c>
      <c r="X304" s="48">
        <v>0.85</v>
      </c>
      <c r="Y304" s="48">
        <v>0.91</v>
      </c>
      <c r="Z304" s="48">
        <v>0.99</v>
      </c>
      <c r="AA304" s="109" t="s">
        <v>907</v>
      </c>
      <c r="AB304" s="110"/>
      <c r="AC304" s="49"/>
      <c r="AD304" s="49"/>
      <c r="AG304" s="48">
        <v>0.94</v>
      </c>
      <c r="AH304" s="48">
        <v>0.98</v>
      </c>
      <c r="AI304" s="48">
        <v>0.97</v>
      </c>
    </row>
    <row r="305" spans="2:44" ht="31" thickBot="1">
      <c r="B305" s="47" t="s">
        <v>916</v>
      </c>
      <c r="C305" s="48">
        <v>7.64</v>
      </c>
      <c r="D305" s="48">
        <v>66.97</v>
      </c>
      <c r="E305" s="48">
        <v>8.23</v>
      </c>
      <c r="F305" s="48">
        <v>11.02</v>
      </c>
      <c r="G305" s="48">
        <v>6.62</v>
      </c>
      <c r="H305" s="48">
        <v>1</v>
      </c>
      <c r="I305" s="48">
        <v>1</v>
      </c>
      <c r="J305" s="48">
        <v>1</v>
      </c>
      <c r="K305" s="48">
        <v>0.75</v>
      </c>
      <c r="L305" s="48">
        <v>2.68</v>
      </c>
      <c r="M305" s="48">
        <v>-0.34</v>
      </c>
      <c r="N305" s="43" t="s">
        <v>654</v>
      </c>
      <c r="O305" s="48">
        <v>-7.48</v>
      </c>
      <c r="P305" s="48">
        <v>-8.34</v>
      </c>
      <c r="Q305" s="48">
        <v>-6.96</v>
      </c>
      <c r="R305" s="48">
        <v>0</v>
      </c>
      <c r="S305" s="48">
        <v>1</v>
      </c>
      <c r="T305" s="48">
        <v>1</v>
      </c>
      <c r="U305" s="48">
        <v>3.76</v>
      </c>
      <c r="V305" s="48">
        <v>-7.23</v>
      </c>
      <c r="W305" s="48">
        <v>-15.46</v>
      </c>
      <c r="X305" s="48">
        <v>0.97</v>
      </c>
      <c r="Y305" s="48">
        <v>1.1399999999999999</v>
      </c>
      <c r="Z305" s="48">
        <v>0.98</v>
      </c>
      <c r="AA305" s="109" t="s">
        <v>687</v>
      </c>
      <c r="AB305" s="110"/>
      <c r="AC305" s="49"/>
      <c r="AD305" s="49"/>
      <c r="AG305" s="48">
        <v>0.94</v>
      </c>
      <c r="AH305" s="48">
        <v>0.98</v>
      </c>
      <c r="AI305" s="48">
        <v>0.97</v>
      </c>
    </row>
    <row r="306" spans="2:44" ht="31" thickBot="1">
      <c r="B306" s="47" t="s">
        <v>917</v>
      </c>
      <c r="C306" s="48">
        <v>11.43</v>
      </c>
      <c r="D306" s="48">
        <v>72.150000000000006</v>
      </c>
      <c r="E306" s="48">
        <v>5.91</v>
      </c>
      <c r="F306" s="48">
        <v>8.2200000000000006</v>
      </c>
      <c r="G306" s="48">
        <v>4.63</v>
      </c>
      <c r="H306" s="48">
        <v>1</v>
      </c>
      <c r="I306" s="48">
        <v>1</v>
      </c>
      <c r="J306" s="48">
        <v>3</v>
      </c>
      <c r="K306" s="48">
        <v>0.7</v>
      </c>
      <c r="L306" s="48">
        <v>2.76</v>
      </c>
      <c r="M306" s="48">
        <v>-0.38</v>
      </c>
      <c r="N306" s="43" t="s">
        <v>654</v>
      </c>
      <c r="O306" s="48">
        <v>-5.21</v>
      </c>
      <c r="P306" s="48">
        <v>-5.45</v>
      </c>
      <c r="Q306" s="48">
        <v>-5.01</v>
      </c>
      <c r="R306" s="48">
        <v>1</v>
      </c>
      <c r="S306" s="48">
        <v>1</v>
      </c>
      <c r="T306" s="48">
        <v>1.68</v>
      </c>
      <c r="U306" s="48">
        <v>3.52</v>
      </c>
      <c r="V306" s="48">
        <v>-4.2300000000000004</v>
      </c>
      <c r="W306" s="48">
        <v>-10.130000000000001</v>
      </c>
      <c r="X306" s="48">
        <v>0.97</v>
      </c>
      <c r="Y306" s="48">
        <v>1.1399999999999999</v>
      </c>
      <c r="Z306" s="48">
        <v>0.98</v>
      </c>
      <c r="AA306" s="109" t="s">
        <v>687</v>
      </c>
      <c r="AB306" s="110"/>
      <c r="AC306" s="49"/>
      <c r="AD306" s="49"/>
      <c r="AG306" s="48">
        <v>0.94</v>
      </c>
      <c r="AH306" s="48">
        <v>0.98</v>
      </c>
      <c r="AI306" s="48">
        <v>0.97</v>
      </c>
    </row>
    <row r="307" spans="2:44" ht="31" thickBot="1">
      <c r="B307" s="47" t="s">
        <v>918</v>
      </c>
      <c r="C307" s="48">
        <v>-10.35</v>
      </c>
      <c r="D307" s="48">
        <v>40.58</v>
      </c>
      <c r="E307" s="48">
        <v>16.32</v>
      </c>
      <c r="F307" s="48">
        <v>18.82</v>
      </c>
      <c r="G307" s="48">
        <v>14.02</v>
      </c>
      <c r="H307" s="48">
        <v>1</v>
      </c>
      <c r="I307" s="48">
        <v>1</v>
      </c>
      <c r="J307" s="48">
        <v>3</v>
      </c>
      <c r="K307" s="48">
        <v>13.39</v>
      </c>
      <c r="L307" s="48">
        <v>16.86</v>
      </c>
      <c r="M307" s="48">
        <v>10.92</v>
      </c>
      <c r="N307" s="43" t="s">
        <v>654</v>
      </c>
      <c r="O307" s="48">
        <v>-2.93</v>
      </c>
      <c r="P307" s="48">
        <v>-1.95</v>
      </c>
      <c r="Q307" s="48">
        <v>-3.11</v>
      </c>
      <c r="R307" s="48">
        <v>0</v>
      </c>
      <c r="S307" s="48">
        <v>0</v>
      </c>
      <c r="T307" s="48">
        <v>15.89</v>
      </c>
      <c r="U307" s="48">
        <v>17.489999999999998</v>
      </c>
      <c r="V307" s="48">
        <v>-0.43</v>
      </c>
      <c r="W307" s="48">
        <v>-16.75</v>
      </c>
      <c r="X307" s="48">
        <v>0.97</v>
      </c>
      <c r="Y307" s="48">
        <v>1.1399999999999999</v>
      </c>
      <c r="Z307" s="48">
        <v>0.98</v>
      </c>
      <c r="AA307" s="109" t="s">
        <v>687</v>
      </c>
      <c r="AB307" s="110"/>
      <c r="AC307" s="49"/>
      <c r="AD307" s="49"/>
      <c r="AG307" s="48">
        <v>0.94</v>
      </c>
      <c r="AH307" s="48">
        <v>0.98</v>
      </c>
      <c r="AI307" s="48">
        <v>0.97</v>
      </c>
    </row>
    <row r="308" spans="2:44" ht="31" thickBot="1">
      <c r="B308" s="47" t="s">
        <v>919</v>
      </c>
      <c r="C308" s="48">
        <v>-9.86</v>
      </c>
      <c r="D308" s="48">
        <v>40.58</v>
      </c>
      <c r="E308" s="48">
        <v>16.23</v>
      </c>
      <c r="F308" s="48">
        <v>18.579999999999998</v>
      </c>
      <c r="G308" s="48">
        <v>14.02</v>
      </c>
      <c r="H308" s="48">
        <v>2</v>
      </c>
      <c r="I308" s="48">
        <v>1</v>
      </c>
      <c r="J308" s="48">
        <v>2</v>
      </c>
      <c r="K308" s="48">
        <v>14.03</v>
      </c>
      <c r="L308" s="48">
        <v>16.29</v>
      </c>
      <c r="M308" s="48">
        <v>11.73</v>
      </c>
      <c r="N308" s="43" t="s">
        <v>654</v>
      </c>
      <c r="O308" s="48">
        <v>-2.2000000000000002</v>
      </c>
      <c r="P308" s="48">
        <v>-2.2999999999999998</v>
      </c>
      <c r="Q308" s="48">
        <v>-2.2999999999999998</v>
      </c>
      <c r="R308" s="48">
        <v>0</v>
      </c>
      <c r="S308" s="48">
        <v>0</v>
      </c>
      <c r="T308" s="48">
        <v>13.6</v>
      </c>
      <c r="U308" s="48">
        <v>18.34</v>
      </c>
      <c r="V308" s="48">
        <v>-2.63</v>
      </c>
      <c r="W308" s="48">
        <v>-18.850000000000001</v>
      </c>
      <c r="X308" s="48">
        <v>0.97</v>
      </c>
      <c r="Y308" s="48">
        <v>1.1399999999999999</v>
      </c>
      <c r="Z308" s="48">
        <v>0.98</v>
      </c>
      <c r="AA308" s="109" t="s">
        <v>687</v>
      </c>
      <c r="AB308" s="110"/>
      <c r="AC308" s="49"/>
      <c r="AD308" s="49"/>
      <c r="AG308" s="48">
        <v>0.94</v>
      </c>
      <c r="AH308" s="48">
        <v>0.98</v>
      </c>
      <c r="AI308" s="48">
        <v>0.97</v>
      </c>
    </row>
    <row r="309" spans="2:44" ht="31" thickBot="1">
      <c r="B309" s="47" t="s">
        <v>920</v>
      </c>
      <c r="C309" s="48">
        <v>-2.62</v>
      </c>
      <c r="D309" s="48">
        <v>36.14</v>
      </c>
      <c r="E309" s="48">
        <v>18.190000000000001</v>
      </c>
      <c r="F309" s="48">
        <v>21.89</v>
      </c>
      <c r="G309" s="48">
        <v>15.11</v>
      </c>
      <c r="H309" s="48">
        <v>2</v>
      </c>
      <c r="I309" s="48">
        <v>1</v>
      </c>
      <c r="J309" s="48">
        <v>1</v>
      </c>
      <c r="K309" s="48">
        <v>11.38</v>
      </c>
      <c r="L309" s="48">
        <v>13.94</v>
      </c>
      <c r="M309" s="48">
        <v>9.1999999999999993</v>
      </c>
      <c r="N309" s="43" t="s">
        <v>654</v>
      </c>
      <c r="O309" s="48">
        <v>-6.81</v>
      </c>
      <c r="P309" s="48">
        <v>-7.95</v>
      </c>
      <c r="Q309" s="48">
        <v>-5.91</v>
      </c>
      <c r="R309" s="48">
        <v>0</v>
      </c>
      <c r="S309" s="48">
        <v>0</v>
      </c>
      <c r="T309" s="48">
        <v>12.83</v>
      </c>
      <c r="U309" s="48">
        <v>15.05</v>
      </c>
      <c r="V309" s="48">
        <v>-5.36</v>
      </c>
      <c r="W309" s="48">
        <v>-23.55</v>
      </c>
      <c r="X309" s="48">
        <v>0.91</v>
      </c>
      <c r="Y309" s="48">
        <v>1.1399999999999999</v>
      </c>
      <c r="Z309" s="48">
        <v>0.79</v>
      </c>
      <c r="AA309" s="109" t="s">
        <v>921</v>
      </c>
      <c r="AB309" s="110"/>
      <c r="AC309" s="49"/>
      <c r="AD309" s="49"/>
      <c r="AG309" s="48">
        <v>0.94</v>
      </c>
      <c r="AH309" s="48">
        <v>0.98</v>
      </c>
      <c r="AI309" s="48">
        <v>0.97</v>
      </c>
    </row>
    <row r="310" spans="2:44" ht="31" thickBot="1">
      <c r="B310" s="47" t="s">
        <v>922</v>
      </c>
      <c r="C310" s="48">
        <v>119.47</v>
      </c>
      <c r="D310" s="48">
        <v>12.69</v>
      </c>
      <c r="E310" s="48">
        <v>28.49</v>
      </c>
      <c r="F310" s="48">
        <v>28.96</v>
      </c>
      <c r="G310" s="48">
        <v>27.22</v>
      </c>
      <c r="H310" s="48">
        <v>1</v>
      </c>
      <c r="I310" s="48">
        <v>1</v>
      </c>
      <c r="J310" s="48">
        <v>1</v>
      </c>
      <c r="K310" s="48">
        <v>26.81</v>
      </c>
      <c r="L310" s="48">
        <v>28.59</v>
      </c>
      <c r="M310" s="48">
        <v>24.66</v>
      </c>
      <c r="N310" s="43" t="s">
        <v>654</v>
      </c>
      <c r="O310" s="48">
        <v>-1.68</v>
      </c>
      <c r="P310" s="48">
        <v>-0.37</v>
      </c>
      <c r="Q310" s="48">
        <v>-2.56</v>
      </c>
      <c r="R310" s="48">
        <v>0</v>
      </c>
      <c r="S310" s="48">
        <v>0</v>
      </c>
      <c r="T310" s="48">
        <v>28.36</v>
      </c>
      <c r="U310" s="48">
        <v>28.73</v>
      </c>
      <c r="V310" s="48">
        <v>-0.13</v>
      </c>
      <c r="W310" s="48">
        <v>-28.62</v>
      </c>
      <c r="X310" s="48">
        <v>1.26</v>
      </c>
      <c r="Y310" s="48">
        <v>1.1499999999999999</v>
      </c>
      <c r="Z310" s="48">
        <v>1.49</v>
      </c>
      <c r="AA310" s="109" t="s">
        <v>923</v>
      </c>
      <c r="AB310" s="110"/>
      <c r="AC310" s="49"/>
      <c r="AD310" s="49"/>
      <c r="AG310" s="48">
        <v>0.97</v>
      </c>
      <c r="AH310" s="48">
        <v>1.1399999999999999</v>
      </c>
      <c r="AI310" s="48">
        <v>0.98</v>
      </c>
      <c r="AK310" s="48">
        <v>0.97</v>
      </c>
      <c r="AL310" s="48">
        <v>1.1399999999999999</v>
      </c>
      <c r="AM310" s="48">
        <v>0.98</v>
      </c>
      <c r="AP310" s="42"/>
      <c r="AQ310" s="42"/>
      <c r="AR310" s="42"/>
    </row>
    <row r="311" spans="2:44" ht="31" thickBot="1">
      <c r="B311" s="47" t="s">
        <v>924</v>
      </c>
      <c r="C311" s="48">
        <v>117.54</v>
      </c>
      <c r="D311" s="48">
        <v>19.8</v>
      </c>
      <c r="E311" s="48">
        <v>26.53</v>
      </c>
      <c r="F311" s="48">
        <v>28.72</v>
      </c>
      <c r="G311" s="48">
        <v>23.8</v>
      </c>
      <c r="H311" s="48">
        <v>1</v>
      </c>
      <c r="I311" s="48">
        <v>1</v>
      </c>
      <c r="J311" s="48">
        <v>1</v>
      </c>
      <c r="K311" s="48">
        <v>25.31</v>
      </c>
      <c r="L311" s="48">
        <v>26.9</v>
      </c>
      <c r="M311" s="48">
        <v>23.46</v>
      </c>
      <c r="N311" s="43" t="s">
        <v>654</v>
      </c>
      <c r="O311" s="48">
        <v>-1.21</v>
      </c>
      <c r="P311" s="48">
        <v>-1.82</v>
      </c>
      <c r="Q311" s="48">
        <v>-0.34</v>
      </c>
      <c r="R311" s="48">
        <v>0</v>
      </c>
      <c r="S311" s="48">
        <v>0</v>
      </c>
      <c r="T311" s="48">
        <v>26.43</v>
      </c>
      <c r="U311" s="48">
        <v>27.93</v>
      </c>
      <c r="V311" s="48">
        <v>-0.1</v>
      </c>
      <c r="W311" s="48">
        <v>-26.63</v>
      </c>
      <c r="X311" s="48">
        <v>1.26</v>
      </c>
      <c r="Y311" s="48">
        <v>1.1499999999999999</v>
      </c>
      <c r="Z311" s="48">
        <v>1.49</v>
      </c>
      <c r="AA311" s="109" t="s">
        <v>923</v>
      </c>
      <c r="AB311" s="110"/>
      <c r="AC311" s="49"/>
      <c r="AD311" s="49"/>
      <c r="AG311" s="48">
        <v>0.97</v>
      </c>
      <c r="AH311" s="48">
        <v>1.1399999999999999</v>
      </c>
      <c r="AI311" s="48">
        <v>0.98</v>
      </c>
    </row>
    <row r="312" spans="2:44" ht="31" thickBot="1">
      <c r="B312" s="47" t="s">
        <v>925</v>
      </c>
      <c r="C312" s="48">
        <v>109.87</v>
      </c>
      <c r="D312" s="48">
        <v>8.73</v>
      </c>
      <c r="E312" s="48">
        <v>27.94</v>
      </c>
      <c r="F312" s="48">
        <v>28.64</v>
      </c>
      <c r="G312" s="48">
        <v>26.47</v>
      </c>
      <c r="H312" s="48">
        <v>3</v>
      </c>
      <c r="I312" s="48">
        <v>1</v>
      </c>
      <c r="J312" s="48">
        <v>1</v>
      </c>
      <c r="K312" s="48">
        <v>26.84</v>
      </c>
      <c r="L312" s="48">
        <v>28.59</v>
      </c>
      <c r="M312" s="48">
        <v>24.79</v>
      </c>
      <c r="N312" s="43" t="s">
        <v>654</v>
      </c>
      <c r="O312" s="48">
        <v>-1.1000000000000001</v>
      </c>
      <c r="P312" s="48">
        <v>-0.05</v>
      </c>
      <c r="Q312" s="48">
        <v>-1.68</v>
      </c>
      <c r="R312" s="48">
        <v>0</v>
      </c>
      <c r="S312" s="48">
        <v>0</v>
      </c>
      <c r="T312" s="48">
        <v>28.19</v>
      </c>
      <c r="U312" s="48">
        <v>28.76</v>
      </c>
      <c r="V312" s="48">
        <v>0.25</v>
      </c>
      <c r="W312" s="48">
        <v>-27.69</v>
      </c>
      <c r="X312" s="48">
        <v>1.26</v>
      </c>
      <c r="Y312" s="48">
        <v>1.1499999999999999</v>
      </c>
      <c r="Z312" s="48">
        <v>1.49</v>
      </c>
      <c r="AA312" s="109" t="s">
        <v>926</v>
      </c>
      <c r="AB312" s="110"/>
      <c r="AC312" s="49"/>
      <c r="AD312" s="49"/>
      <c r="AG312" s="48">
        <v>0.97</v>
      </c>
      <c r="AH312" s="48">
        <v>1.1399999999999999</v>
      </c>
      <c r="AI312" s="48">
        <v>0.98</v>
      </c>
    </row>
    <row r="313" spans="2:44" ht="31" thickBot="1">
      <c r="B313" s="47" t="s">
        <v>927</v>
      </c>
      <c r="C313" s="48">
        <v>4.84</v>
      </c>
      <c r="D313" s="48">
        <v>42</v>
      </c>
      <c r="E313" s="48">
        <v>16.7</v>
      </c>
      <c r="F313" s="48">
        <v>21.26</v>
      </c>
      <c r="G313" s="48">
        <v>12.93</v>
      </c>
      <c r="H313" s="48">
        <v>3</v>
      </c>
      <c r="I313" s="48">
        <v>2</v>
      </c>
      <c r="J313" s="48">
        <v>1</v>
      </c>
      <c r="K313" s="48">
        <v>7.07</v>
      </c>
      <c r="L313" s="48">
        <v>9.1</v>
      </c>
      <c r="M313" s="48">
        <v>5.95</v>
      </c>
      <c r="N313" s="43" t="s">
        <v>654</v>
      </c>
      <c r="O313" s="48">
        <v>-9.6300000000000008</v>
      </c>
      <c r="P313" s="48">
        <v>-12.16</v>
      </c>
      <c r="Q313" s="48">
        <v>-6.98</v>
      </c>
      <c r="R313" s="48">
        <v>0</v>
      </c>
      <c r="S313" s="48">
        <v>0</v>
      </c>
      <c r="T313" s="48">
        <v>8.85</v>
      </c>
      <c r="U313" s="48">
        <v>9.36</v>
      </c>
      <c r="V313" s="48">
        <v>-7.86</v>
      </c>
      <c r="W313" s="48">
        <v>-24.56</v>
      </c>
      <c r="X313" s="48">
        <v>0.91</v>
      </c>
      <c r="Y313" s="48">
        <v>1.1399999999999999</v>
      </c>
      <c r="Z313" s="48">
        <v>0.79</v>
      </c>
      <c r="AA313" s="109" t="s">
        <v>676</v>
      </c>
      <c r="AB313" s="110"/>
      <c r="AC313" s="49"/>
      <c r="AD313" s="49"/>
      <c r="AG313" s="48">
        <v>0.97</v>
      </c>
      <c r="AH313" s="48">
        <v>1.1399999999999999</v>
      </c>
      <c r="AI313" s="48">
        <v>0.98</v>
      </c>
    </row>
    <row r="314" spans="2:44" ht="31" thickBot="1">
      <c r="B314" s="47" t="s">
        <v>928</v>
      </c>
      <c r="C314" s="48">
        <v>4.1500000000000004</v>
      </c>
      <c r="D314" s="48">
        <v>42.04</v>
      </c>
      <c r="E314" s="48">
        <v>16.52</v>
      </c>
      <c r="F314" s="48">
        <v>21.14</v>
      </c>
      <c r="G314" s="48">
        <v>12.73</v>
      </c>
      <c r="H314" s="48">
        <v>3</v>
      </c>
      <c r="I314" s="48">
        <v>1</v>
      </c>
      <c r="J314" s="48">
        <v>1</v>
      </c>
      <c r="K314" s="48">
        <v>8.4</v>
      </c>
      <c r="L314" s="48">
        <v>10.6</v>
      </c>
      <c r="M314" s="48">
        <v>7</v>
      </c>
      <c r="N314" s="43" t="s">
        <v>654</v>
      </c>
      <c r="O314" s="48">
        <v>-8.1199999999999992</v>
      </c>
      <c r="P314" s="48">
        <v>-10.54</v>
      </c>
      <c r="Q314" s="48">
        <v>-5.72</v>
      </c>
      <c r="R314" s="48">
        <v>0</v>
      </c>
      <c r="S314" s="48">
        <v>0</v>
      </c>
      <c r="T314" s="48">
        <v>9.98</v>
      </c>
      <c r="U314" s="48">
        <v>11.23</v>
      </c>
      <c r="V314" s="48">
        <v>-6.54</v>
      </c>
      <c r="W314" s="48">
        <v>-23.06</v>
      </c>
      <c r="X314" s="48">
        <v>0.91</v>
      </c>
      <c r="Y314" s="48">
        <v>1.1399999999999999</v>
      </c>
      <c r="Z314" s="48">
        <v>0.79</v>
      </c>
      <c r="AA314" s="109" t="s">
        <v>702</v>
      </c>
      <c r="AB314" s="110"/>
      <c r="AC314" s="49"/>
      <c r="AD314" s="49"/>
      <c r="AG314" s="48">
        <v>0.97</v>
      </c>
      <c r="AH314" s="48">
        <v>1.1399999999999999</v>
      </c>
      <c r="AI314" s="48">
        <v>0.98</v>
      </c>
    </row>
    <row r="315" spans="2:44" ht="17" thickBot="1">
      <c r="B315" s="47" t="s">
        <v>929</v>
      </c>
      <c r="C315" s="48">
        <v>-14.58</v>
      </c>
      <c r="D315" s="48">
        <v>55.5</v>
      </c>
      <c r="E315" s="48">
        <v>11.44</v>
      </c>
      <c r="F315" s="48">
        <v>13.81</v>
      </c>
      <c r="G315" s="48">
        <v>9.7899999999999991</v>
      </c>
      <c r="H315" s="48">
        <v>1</v>
      </c>
      <c r="I315" s="48">
        <v>1</v>
      </c>
      <c r="J315" s="48">
        <v>1</v>
      </c>
      <c r="K315" s="48">
        <v>1.84</v>
      </c>
      <c r="L315" s="48">
        <v>4.29</v>
      </c>
      <c r="M315" s="48">
        <v>0.43</v>
      </c>
      <c r="N315" s="43" t="s">
        <v>654</v>
      </c>
      <c r="O315" s="48">
        <v>-9.6</v>
      </c>
      <c r="P315" s="48">
        <v>-9.52</v>
      </c>
      <c r="Q315" s="48">
        <v>-9.36</v>
      </c>
      <c r="R315" s="48">
        <v>0</v>
      </c>
      <c r="S315" s="48">
        <v>1</v>
      </c>
      <c r="T315" s="48">
        <v>4.17</v>
      </c>
      <c r="U315" s="48">
        <v>4.49</v>
      </c>
      <c r="V315" s="48">
        <v>-7.27</v>
      </c>
      <c r="W315" s="48">
        <v>-18.71</v>
      </c>
      <c r="X315" s="48">
        <v>0.97</v>
      </c>
      <c r="Y315" s="48">
        <v>1.1399999999999999</v>
      </c>
      <c r="Z315" s="48">
        <v>0.98</v>
      </c>
      <c r="AA315" s="109" t="s">
        <v>687</v>
      </c>
      <c r="AB315" s="110"/>
      <c r="AC315" s="49"/>
      <c r="AD315" s="49"/>
      <c r="AG315" s="48">
        <v>0.97</v>
      </c>
      <c r="AH315" s="48">
        <v>1.1399999999999999</v>
      </c>
      <c r="AI315" s="48">
        <v>0.98</v>
      </c>
    </row>
    <row r="316" spans="2:44" ht="17" thickBot="1">
      <c r="B316" s="47" t="s">
        <v>930</v>
      </c>
      <c r="C316" s="48">
        <v>162.51</v>
      </c>
      <c r="D316" s="48">
        <v>-35</v>
      </c>
      <c r="E316" s="48">
        <v>19.079999999999998</v>
      </c>
      <c r="F316" s="48">
        <v>16.850000000000001</v>
      </c>
      <c r="G316" s="48">
        <v>21.67</v>
      </c>
      <c r="H316" s="48">
        <v>2</v>
      </c>
      <c r="I316" s="48">
        <v>3</v>
      </c>
      <c r="J316" s="48">
        <v>1</v>
      </c>
      <c r="K316" s="48">
        <v>17.14</v>
      </c>
      <c r="L316" s="48">
        <v>15.25</v>
      </c>
      <c r="M316" s="48">
        <v>19.96</v>
      </c>
      <c r="N316" s="43" t="s">
        <v>658</v>
      </c>
      <c r="O316" s="48">
        <v>-1.94</v>
      </c>
      <c r="P316" s="48">
        <v>-1.6</v>
      </c>
      <c r="Q316" s="48">
        <v>-1.71</v>
      </c>
      <c r="R316" s="48">
        <v>0</v>
      </c>
      <c r="S316" s="48">
        <v>0</v>
      </c>
      <c r="T316" s="48">
        <v>14.44</v>
      </c>
      <c r="U316" s="48">
        <v>16.420000000000002</v>
      </c>
      <c r="V316" s="48">
        <v>-4.6399999999999997</v>
      </c>
      <c r="W316" s="48">
        <v>-23.72</v>
      </c>
      <c r="X316" s="48">
        <v>1.26</v>
      </c>
      <c r="Y316" s="48">
        <v>1.1499999999999999</v>
      </c>
      <c r="Z316" s="48">
        <v>1.49</v>
      </c>
      <c r="AA316" s="109" t="s">
        <v>931</v>
      </c>
      <c r="AB316" s="110"/>
      <c r="AC316" s="49"/>
      <c r="AD316" s="49"/>
      <c r="AG316" s="48">
        <v>0.97</v>
      </c>
      <c r="AH316" s="48">
        <v>1.1399999999999999</v>
      </c>
      <c r="AI316" s="48">
        <v>0.98</v>
      </c>
    </row>
    <row r="317" spans="2:44" ht="17" thickBot="1">
      <c r="B317" s="47" t="s">
        <v>932</v>
      </c>
      <c r="C317" s="48">
        <v>162</v>
      </c>
      <c r="D317" s="48">
        <v>-30</v>
      </c>
      <c r="E317" s="48">
        <v>21.52</v>
      </c>
      <c r="F317" s="48">
        <v>19.36</v>
      </c>
      <c r="G317" s="48">
        <v>23.89</v>
      </c>
      <c r="H317" s="48">
        <v>2</v>
      </c>
      <c r="I317" s="48">
        <v>3</v>
      </c>
      <c r="J317" s="48">
        <v>2</v>
      </c>
      <c r="K317" s="48">
        <v>20.07</v>
      </c>
      <c r="L317" s="48">
        <v>18</v>
      </c>
      <c r="M317" s="48">
        <v>22.49</v>
      </c>
      <c r="N317" s="43" t="s">
        <v>658</v>
      </c>
      <c r="O317" s="48">
        <v>-1.44</v>
      </c>
      <c r="P317" s="48">
        <v>-1.36</v>
      </c>
      <c r="Q317" s="48">
        <v>-1.39</v>
      </c>
      <c r="R317" s="48">
        <v>0</v>
      </c>
      <c r="S317" s="48">
        <v>0</v>
      </c>
      <c r="T317" s="48">
        <v>17.91</v>
      </c>
      <c r="U317" s="48">
        <v>18.13</v>
      </c>
      <c r="V317" s="48">
        <v>-3.61</v>
      </c>
      <c r="W317" s="48">
        <v>-25.12</v>
      </c>
      <c r="X317" s="48">
        <v>1.26</v>
      </c>
      <c r="Y317" s="48">
        <v>1.1499999999999999</v>
      </c>
      <c r="Z317" s="48">
        <v>1.49</v>
      </c>
      <c r="AA317" s="109" t="s">
        <v>931</v>
      </c>
      <c r="AB317" s="110"/>
      <c r="AC317" s="49"/>
      <c r="AD317" s="49"/>
      <c r="AG317" s="48">
        <v>0.97</v>
      </c>
      <c r="AH317" s="48">
        <v>1.1399999999999999</v>
      </c>
      <c r="AI317" s="48">
        <v>0.98</v>
      </c>
    </row>
    <row r="318" spans="2:44" ht="17" thickBot="1">
      <c r="B318" s="47" t="s">
        <v>933</v>
      </c>
      <c r="C318" s="48">
        <v>162</v>
      </c>
      <c r="D318" s="48">
        <v>-25.27</v>
      </c>
      <c r="E318" s="48">
        <v>23.2</v>
      </c>
      <c r="F318" s="48">
        <v>21.19</v>
      </c>
      <c r="G318" s="48">
        <v>25.36</v>
      </c>
      <c r="H318" s="48">
        <v>2</v>
      </c>
      <c r="I318" s="48">
        <v>3</v>
      </c>
      <c r="J318" s="48">
        <v>1</v>
      </c>
      <c r="K318" s="48">
        <v>21.34</v>
      </c>
      <c r="L318" s="48">
        <v>19.350000000000001</v>
      </c>
      <c r="M318" s="48">
        <v>23.73</v>
      </c>
      <c r="N318" s="43" t="s">
        <v>658</v>
      </c>
      <c r="O318" s="48">
        <v>-1.85</v>
      </c>
      <c r="P318" s="48">
        <v>-1.84</v>
      </c>
      <c r="Q318" s="48">
        <v>-1.62</v>
      </c>
      <c r="R318" s="48">
        <v>0</v>
      </c>
      <c r="S318" s="48">
        <v>0</v>
      </c>
      <c r="T318" s="48">
        <v>19.010000000000002</v>
      </c>
      <c r="U318" s="48">
        <v>19.600000000000001</v>
      </c>
      <c r="V318" s="48">
        <v>-4.1900000000000004</v>
      </c>
      <c r="W318" s="48">
        <v>-27.38</v>
      </c>
      <c r="X318" s="48">
        <v>1.26</v>
      </c>
      <c r="Y318" s="48">
        <v>1.1499999999999999</v>
      </c>
      <c r="Z318" s="48">
        <v>1.49</v>
      </c>
      <c r="AA318" s="109" t="s">
        <v>931</v>
      </c>
      <c r="AB318" s="110"/>
      <c r="AC318" s="49"/>
      <c r="AD318" s="49"/>
      <c r="AG318" s="48">
        <v>0.97</v>
      </c>
      <c r="AH318" s="48">
        <v>1.1399999999999999</v>
      </c>
      <c r="AI318" s="48">
        <v>0.98</v>
      </c>
    </row>
    <row r="319" spans="2:44" ht="31" thickBot="1">
      <c r="B319" s="47" t="s">
        <v>934</v>
      </c>
      <c r="C319" s="48">
        <v>11.24</v>
      </c>
      <c r="D319" s="48">
        <v>84.03</v>
      </c>
      <c r="E319" s="48">
        <v>-1.4</v>
      </c>
      <c r="F319" s="48">
        <v>-1.39</v>
      </c>
      <c r="G319" s="48">
        <v>-1.55</v>
      </c>
      <c r="H319" s="48">
        <v>2</v>
      </c>
      <c r="I319" s="48">
        <v>2</v>
      </c>
      <c r="J319" s="48">
        <v>3</v>
      </c>
      <c r="K319" s="48">
        <v>-0.09</v>
      </c>
      <c r="L319" s="48">
        <v>1.1499999999999999</v>
      </c>
      <c r="M319" s="48">
        <v>-0.83</v>
      </c>
      <c r="N319" s="43" t="s">
        <v>654</v>
      </c>
      <c r="O319" s="48">
        <v>1.31</v>
      </c>
      <c r="P319" s="48">
        <v>2.5299999999999998</v>
      </c>
      <c r="Q319" s="48">
        <v>0.72</v>
      </c>
      <c r="R319" s="48">
        <v>1</v>
      </c>
      <c r="S319" s="48">
        <v>1</v>
      </c>
      <c r="T319" s="48">
        <v>0.1</v>
      </c>
      <c r="U319" s="48">
        <v>3.2</v>
      </c>
      <c r="V319" s="48">
        <v>1.5</v>
      </c>
      <c r="W319" s="48">
        <v>2.9</v>
      </c>
      <c r="X319" s="48">
        <v>0.97</v>
      </c>
      <c r="Y319" s="48">
        <v>1.1399999999999999</v>
      </c>
      <c r="Z319" s="48">
        <v>0.98</v>
      </c>
      <c r="AA319" s="109" t="s">
        <v>687</v>
      </c>
      <c r="AB319" s="110"/>
      <c r="AC319" s="49"/>
      <c r="AD319" s="49"/>
      <c r="AG319" s="48">
        <v>0.97</v>
      </c>
      <c r="AH319" s="48">
        <v>1.1399999999999999</v>
      </c>
      <c r="AI319" s="48">
        <v>0.98</v>
      </c>
    </row>
    <row r="320" spans="2:44" ht="17" thickBot="1">
      <c r="B320" s="47" t="s">
        <v>935</v>
      </c>
      <c r="C320" s="48">
        <v>178</v>
      </c>
      <c r="D320" s="48">
        <v>-40.4</v>
      </c>
      <c r="E320" s="48">
        <v>16.63</v>
      </c>
      <c r="F320" s="48">
        <v>14.03</v>
      </c>
      <c r="G320" s="48">
        <v>19.2</v>
      </c>
      <c r="H320" s="48">
        <v>2</v>
      </c>
      <c r="I320" s="48">
        <v>2</v>
      </c>
      <c r="J320" s="48">
        <v>1</v>
      </c>
      <c r="K320" s="48">
        <v>12</v>
      </c>
      <c r="L320" s="48">
        <v>10.34</v>
      </c>
      <c r="M320" s="48">
        <v>14.32</v>
      </c>
      <c r="N320" s="43" t="s">
        <v>658</v>
      </c>
      <c r="O320" s="48">
        <v>-4.63</v>
      </c>
      <c r="P320" s="48">
        <v>-3.7</v>
      </c>
      <c r="Q320" s="48">
        <v>-4.88</v>
      </c>
      <c r="R320" s="48">
        <v>0</v>
      </c>
      <c r="S320" s="48">
        <v>0</v>
      </c>
      <c r="T320" s="48">
        <v>9.56</v>
      </c>
      <c r="U320" s="48">
        <v>10.95</v>
      </c>
      <c r="V320" s="48">
        <v>-7.07</v>
      </c>
      <c r="W320" s="48">
        <v>-23.7</v>
      </c>
      <c r="X320" s="48">
        <v>1.26</v>
      </c>
      <c r="Y320" s="48">
        <v>1.1499999999999999</v>
      </c>
      <c r="Z320" s="48">
        <v>1.49</v>
      </c>
      <c r="AA320" s="109" t="s">
        <v>936</v>
      </c>
      <c r="AB320" s="110"/>
      <c r="AC320" s="49"/>
      <c r="AD320" s="49"/>
      <c r="AG320" s="48">
        <v>0.97</v>
      </c>
      <c r="AH320" s="48">
        <v>1.1399999999999999</v>
      </c>
      <c r="AI320" s="48">
        <v>0.98</v>
      </c>
    </row>
    <row r="321" spans="2:35" ht="17" thickBot="1">
      <c r="B321" s="47" t="s">
        <v>937</v>
      </c>
      <c r="C321" s="48">
        <v>-158.19</v>
      </c>
      <c r="D321" s="48">
        <v>21.36</v>
      </c>
      <c r="E321" s="48">
        <v>25.21</v>
      </c>
      <c r="F321" s="48">
        <v>26.2</v>
      </c>
      <c r="G321" s="48">
        <v>24.06</v>
      </c>
      <c r="H321" s="48">
        <v>2</v>
      </c>
      <c r="I321" s="48">
        <v>2</v>
      </c>
      <c r="J321" s="48">
        <v>3</v>
      </c>
      <c r="K321" s="48">
        <v>25.05</v>
      </c>
      <c r="L321" s="48">
        <v>26.61</v>
      </c>
      <c r="M321" s="48">
        <v>23.73</v>
      </c>
      <c r="N321" s="43" t="s">
        <v>654</v>
      </c>
      <c r="O321" s="48">
        <v>-0.16</v>
      </c>
      <c r="P321" s="48">
        <v>0.41</v>
      </c>
      <c r="Q321" s="48">
        <v>-0.33</v>
      </c>
      <c r="R321" s="48">
        <v>0</v>
      </c>
      <c r="S321" s="48">
        <v>0</v>
      </c>
      <c r="T321" s="48">
        <v>24.12</v>
      </c>
      <c r="U321" s="48">
        <v>28.09</v>
      </c>
      <c r="V321" s="48">
        <v>-1.08</v>
      </c>
      <c r="W321" s="48">
        <v>-26.29</v>
      </c>
      <c r="X321" s="48">
        <v>1.26</v>
      </c>
      <c r="Y321" s="48">
        <v>1.1499999999999999</v>
      </c>
      <c r="Z321" s="48">
        <v>1.49</v>
      </c>
      <c r="AA321" s="109" t="s">
        <v>938</v>
      </c>
      <c r="AB321" s="110"/>
      <c r="AC321" s="49"/>
      <c r="AD321" s="49"/>
      <c r="AG321" s="48">
        <v>0.97</v>
      </c>
      <c r="AH321" s="48">
        <v>1.1399999999999999</v>
      </c>
      <c r="AI321" s="48">
        <v>0.98</v>
      </c>
    </row>
    <row r="322" spans="2:35" ht="17" thickBot="1">
      <c r="B322" s="47" t="s">
        <v>939</v>
      </c>
      <c r="C322" s="48">
        <v>-4.78</v>
      </c>
      <c r="D322" s="48">
        <v>78.86</v>
      </c>
      <c r="E322" s="48">
        <v>-0.94</v>
      </c>
      <c r="F322" s="48">
        <v>0.19</v>
      </c>
      <c r="G322" s="48">
        <v>-1.34</v>
      </c>
      <c r="H322" s="48">
        <v>2</v>
      </c>
      <c r="I322" s="48">
        <v>2</v>
      </c>
      <c r="J322" s="48">
        <v>3</v>
      </c>
      <c r="K322" s="48">
        <v>0.06</v>
      </c>
      <c r="L322" s="48">
        <v>1.48</v>
      </c>
      <c r="M322" s="48">
        <v>-0.74</v>
      </c>
      <c r="N322" s="43" t="s">
        <v>654</v>
      </c>
      <c r="O322" s="48">
        <v>1</v>
      </c>
      <c r="P322" s="48">
        <v>1.29</v>
      </c>
      <c r="Q322" s="48">
        <v>0.6</v>
      </c>
      <c r="R322" s="48">
        <v>1</v>
      </c>
      <c r="S322" s="48">
        <v>1</v>
      </c>
      <c r="T322" s="48">
        <v>0.45</v>
      </c>
      <c r="U322" s="48">
        <v>3.03</v>
      </c>
      <c r="V322" s="48">
        <v>1.39</v>
      </c>
      <c r="W322" s="48">
        <v>2.34</v>
      </c>
      <c r="X322" s="48">
        <v>0.97</v>
      </c>
      <c r="Y322" s="48">
        <v>1.1399999999999999</v>
      </c>
      <c r="Z322" s="48">
        <v>0.98</v>
      </c>
      <c r="AA322" s="109" t="s">
        <v>687</v>
      </c>
      <c r="AB322" s="110"/>
      <c r="AC322" s="49"/>
      <c r="AD322" s="49"/>
      <c r="AG322" s="48">
        <v>0.97</v>
      </c>
      <c r="AH322" s="48">
        <v>1.1399999999999999</v>
      </c>
      <c r="AI322" s="48">
        <v>0.98</v>
      </c>
    </row>
    <row r="323" spans="2:35" ht="17" thickBot="1">
      <c r="B323" s="47" t="s">
        <v>940</v>
      </c>
      <c r="C323" s="48">
        <v>15.19</v>
      </c>
      <c r="D323" s="48">
        <v>82.03</v>
      </c>
      <c r="E323" s="48">
        <v>-0.56000000000000005</v>
      </c>
      <c r="F323" s="48">
        <v>0.19</v>
      </c>
      <c r="G323" s="48">
        <v>-1.05</v>
      </c>
      <c r="H323" s="48">
        <v>2</v>
      </c>
      <c r="I323" s="48">
        <v>2</v>
      </c>
      <c r="J323" s="48">
        <v>3</v>
      </c>
      <c r="K323" s="48">
        <v>0.83</v>
      </c>
      <c r="L323" s="48">
        <v>3.05</v>
      </c>
      <c r="M323" s="48">
        <v>-0.38</v>
      </c>
      <c r="N323" s="43" t="s">
        <v>654</v>
      </c>
      <c r="O323" s="48">
        <v>1.39</v>
      </c>
      <c r="P323" s="48">
        <v>2.87</v>
      </c>
      <c r="Q323" s="48">
        <v>0.67</v>
      </c>
      <c r="R323" s="48">
        <v>1</v>
      </c>
      <c r="S323" s="48">
        <v>1</v>
      </c>
      <c r="T323" s="48">
        <v>1.8</v>
      </c>
      <c r="U323" s="48">
        <v>3.69</v>
      </c>
      <c r="V323" s="48">
        <v>2.36</v>
      </c>
      <c r="W323" s="48">
        <v>2.92</v>
      </c>
      <c r="X323" s="48">
        <v>0.97</v>
      </c>
      <c r="Y323" s="48">
        <v>1.1399999999999999</v>
      </c>
      <c r="Z323" s="48">
        <v>0.98</v>
      </c>
      <c r="AA323" s="109" t="s">
        <v>687</v>
      </c>
      <c r="AB323" s="110"/>
      <c r="AC323" s="49"/>
      <c r="AD323" s="49"/>
      <c r="AG323" s="48">
        <v>0.97</v>
      </c>
      <c r="AH323" s="48">
        <v>1.1399999999999999</v>
      </c>
      <c r="AI323" s="48">
        <v>0.98</v>
      </c>
    </row>
    <row r="324" spans="2:35" ht="17" thickBot="1">
      <c r="B324" s="47" t="s">
        <v>941</v>
      </c>
      <c r="C324" s="48">
        <v>-17.690000000000001</v>
      </c>
      <c r="D324" s="48">
        <v>70.12</v>
      </c>
      <c r="E324" s="48">
        <v>0.66</v>
      </c>
      <c r="F324" s="48">
        <v>2.17</v>
      </c>
      <c r="G324" s="48">
        <v>0</v>
      </c>
      <c r="H324" s="48">
        <v>2</v>
      </c>
      <c r="I324" s="48">
        <v>3</v>
      </c>
      <c r="J324" s="48">
        <v>3</v>
      </c>
      <c r="K324" s="48">
        <v>0.53</v>
      </c>
      <c r="L324" s="48">
        <v>2.33</v>
      </c>
      <c r="M324" s="48">
        <v>-0.63</v>
      </c>
      <c r="N324" s="43" t="s">
        <v>654</v>
      </c>
      <c r="O324" s="48">
        <v>-0.12</v>
      </c>
      <c r="P324" s="48">
        <v>0.16</v>
      </c>
      <c r="Q324" s="48">
        <v>-0.63</v>
      </c>
      <c r="R324" s="48">
        <v>0</v>
      </c>
      <c r="S324" s="48">
        <v>1</v>
      </c>
      <c r="T324" s="48">
        <v>0.97</v>
      </c>
      <c r="U324" s="48">
        <v>3.3</v>
      </c>
      <c r="V324" s="48">
        <v>0.32</v>
      </c>
      <c r="W324" s="48">
        <v>-0.34</v>
      </c>
      <c r="X324" s="48">
        <v>0.97</v>
      </c>
      <c r="Y324" s="48">
        <v>1.1399999999999999</v>
      </c>
      <c r="Z324" s="48">
        <v>0.98</v>
      </c>
      <c r="AA324" s="109" t="s">
        <v>687</v>
      </c>
      <c r="AB324" s="110"/>
      <c r="AC324" s="49"/>
      <c r="AD324" s="49"/>
      <c r="AG324" s="48">
        <v>0.97</v>
      </c>
      <c r="AH324" s="48">
        <v>1.1399999999999999</v>
      </c>
      <c r="AI324" s="48">
        <v>0.98</v>
      </c>
    </row>
    <row r="325" spans="2:35" ht="17" thickBot="1">
      <c r="B325" s="47" t="s">
        <v>942</v>
      </c>
      <c r="C325" s="48">
        <v>-11.83</v>
      </c>
      <c r="D325" s="48">
        <v>75</v>
      </c>
      <c r="E325" s="48">
        <v>-0.84</v>
      </c>
      <c r="F325" s="48">
        <v>0.8</v>
      </c>
      <c r="G325" s="48">
        <v>-1.68</v>
      </c>
      <c r="H325" s="48">
        <v>1</v>
      </c>
      <c r="I325" s="48">
        <v>2</v>
      </c>
      <c r="J325" s="48">
        <v>3</v>
      </c>
      <c r="K325" s="48">
        <v>0.48</v>
      </c>
      <c r="L325" s="48">
        <v>1.85</v>
      </c>
      <c r="M325" s="48">
        <v>-0.87</v>
      </c>
      <c r="N325" s="43" t="s">
        <v>654</v>
      </c>
      <c r="O325" s="48">
        <v>1.33</v>
      </c>
      <c r="P325" s="48">
        <v>1.05</v>
      </c>
      <c r="Q325" s="48">
        <v>0.8</v>
      </c>
      <c r="R325" s="48">
        <v>1</v>
      </c>
      <c r="S325" s="48">
        <v>1</v>
      </c>
      <c r="T325" s="48">
        <v>0.11</v>
      </c>
      <c r="U325" s="48">
        <v>2.75</v>
      </c>
      <c r="V325" s="48">
        <v>0.95</v>
      </c>
      <c r="W325" s="48">
        <v>1.8</v>
      </c>
      <c r="X325" s="48">
        <v>0.97</v>
      </c>
      <c r="Y325" s="48">
        <v>1.1399999999999999</v>
      </c>
      <c r="Z325" s="48">
        <v>0.98</v>
      </c>
      <c r="AA325" s="109" t="s">
        <v>687</v>
      </c>
      <c r="AB325" s="110"/>
      <c r="AC325" s="49"/>
      <c r="AD325" s="49"/>
      <c r="AG325" s="48">
        <v>0.97</v>
      </c>
      <c r="AH325" s="48">
        <v>1.1399999999999999</v>
      </c>
      <c r="AI325" s="48">
        <v>0.98</v>
      </c>
    </row>
    <row r="326" spans="2:35" ht="17" thickBot="1">
      <c r="B326" s="47" t="s">
        <v>943</v>
      </c>
      <c r="C326" s="48">
        <v>-8.77</v>
      </c>
      <c r="D326" s="48">
        <v>75</v>
      </c>
      <c r="E326" s="48">
        <v>-0.72</v>
      </c>
      <c r="F326" s="48">
        <v>1.59</v>
      </c>
      <c r="G326" s="48">
        <v>-1.89</v>
      </c>
      <c r="H326" s="48">
        <v>2</v>
      </c>
      <c r="I326" s="48">
        <v>2</v>
      </c>
      <c r="J326" s="48">
        <v>3</v>
      </c>
      <c r="K326" s="48">
        <v>0.14000000000000001</v>
      </c>
      <c r="L326" s="48">
        <v>1.87</v>
      </c>
      <c r="M326" s="48">
        <v>-0.78</v>
      </c>
      <c r="N326" s="43" t="s">
        <v>654</v>
      </c>
      <c r="O326" s="48">
        <v>0.86</v>
      </c>
      <c r="P326" s="48">
        <v>0.28000000000000003</v>
      </c>
      <c r="Q326" s="48">
        <v>1.1100000000000001</v>
      </c>
      <c r="R326" s="48">
        <v>1</v>
      </c>
      <c r="S326" s="48">
        <v>1</v>
      </c>
      <c r="T326" s="48">
        <v>0.31</v>
      </c>
      <c r="U326" s="48">
        <v>3.16</v>
      </c>
      <c r="V326" s="48">
        <v>1.02</v>
      </c>
      <c r="W326" s="48">
        <v>1.74</v>
      </c>
      <c r="X326" s="48">
        <v>0.97</v>
      </c>
      <c r="Y326" s="48">
        <v>1.1399999999999999</v>
      </c>
      <c r="Z326" s="48">
        <v>0.98</v>
      </c>
      <c r="AA326" s="109" t="s">
        <v>687</v>
      </c>
      <c r="AB326" s="110"/>
      <c r="AC326" s="49"/>
      <c r="AD326" s="49"/>
      <c r="AG326" s="48">
        <v>0.97</v>
      </c>
      <c r="AH326" s="48">
        <v>1.1399999999999999</v>
      </c>
      <c r="AI326" s="48">
        <v>0.98</v>
      </c>
    </row>
    <row r="327" spans="2:35" ht="17" thickBot="1">
      <c r="B327" s="47" t="s">
        <v>944</v>
      </c>
      <c r="C327" s="48">
        <v>-17.149999999999999</v>
      </c>
      <c r="D327" s="48">
        <v>71.5</v>
      </c>
      <c r="E327" s="48">
        <v>0.08</v>
      </c>
      <c r="F327" s="48">
        <v>1.2</v>
      </c>
      <c r="G327" s="48">
        <v>-0.41</v>
      </c>
      <c r="H327" s="48">
        <v>2</v>
      </c>
      <c r="I327" s="48">
        <v>2</v>
      </c>
      <c r="J327" s="48">
        <v>3</v>
      </c>
      <c r="K327" s="48">
        <v>0.4</v>
      </c>
      <c r="L327" s="48">
        <v>2.33</v>
      </c>
      <c r="M327" s="48">
        <v>-0.62</v>
      </c>
      <c r="N327" s="43" t="s">
        <v>654</v>
      </c>
      <c r="O327" s="48">
        <v>0.33</v>
      </c>
      <c r="P327" s="48">
        <v>1.1200000000000001</v>
      </c>
      <c r="Q327" s="48">
        <v>-0.21</v>
      </c>
      <c r="R327" s="48">
        <v>1</v>
      </c>
      <c r="S327" s="48">
        <v>1</v>
      </c>
      <c r="T327" s="48">
        <v>1.39</v>
      </c>
      <c r="U327" s="48">
        <v>2.87</v>
      </c>
      <c r="V327" s="48">
        <v>1.32</v>
      </c>
      <c r="W327" s="48">
        <v>1.24</v>
      </c>
      <c r="X327" s="48">
        <v>0.97</v>
      </c>
      <c r="Y327" s="48">
        <v>1.1399999999999999</v>
      </c>
      <c r="Z327" s="48">
        <v>0.98</v>
      </c>
      <c r="AA327" s="109" t="s">
        <v>687</v>
      </c>
      <c r="AB327" s="110"/>
      <c r="AC327" s="49"/>
      <c r="AD327" s="49"/>
      <c r="AG327" s="48">
        <v>0.97</v>
      </c>
      <c r="AH327" s="48">
        <v>1.1399999999999999</v>
      </c>
      <c r="AI327" s="48">
        <v>0.98</v>
      </c>
    </row>
    <row r="328" spans="2:35" ht="17" thickBot="1">
      <c r="B328" s="47" t="s">
        <v>945</v>
      </c>
      <c r="C328" s="48">
        <v>-20.83</v>
      </c>
      <c r="D328" s="48">
        <v>68.84</v>
      </c>
      <c r="E328" s="48">
        <v>1.1299999999999999</v>
      </c>
      <c r="F328" s="48">
        <v>2.16</v>
      </c>
      <c r="G328" s="48">
        <v>0.52</v>
      </c>
      <c r="H328" s="48">
        <v>1</v>
      </c>
      <c r="I328" s="48">
        <v>2</v>
      </c>
      <c r="J328" s="48">
        <v>3</v>
      </c>
      <c r="K328" s="48">
        <v>0.53</v>
      </c>
      <c r="L328" s="48">
        <v>2.17</v>
      </c>
      <c r="M328" s="48">
        <v>-0.45</v>
      </c>
      <c r="N328" s="43" t="s">
        <v>654</v>
      </c>
      <c r="O328" s="48">
        <v>-0.61</v>
      </c>
      <c r="P328" s="48">
        <v>0.01</v>
      </c>
      <c r="Q328" s="48">
        <v>-0.97</v>
      </c>
      <c r="R328" s="48">
        <v>0</v>
      </c>
      <c r="S328" s="48">
        <v>1</v>
      </c>
      <c r="T328" s="48">
        <v>0.42</v>
      </c>
      <c r="U328" s="48">
        <v>3.1</v>
      </c>
      <c r="V328" s="48">
        <v>-0.71</v>
      </c>
      <c r="W328" s="48">
        <v>-1.84</v>
      </c>
      <c r="X328" s="48">
        <v>0.97</v>
      </c>
      <c r="Y328" s="48">
        <v>1.1399999999999999</v>
      </c>
      <c r="Z328" s="48">
        <v>0.98</v>
      </c>
      <c r="AA328" s="109" t="s">
        <v>687</v>
      </c>
      <c r="AB328" s="110"/>
      <c r="AC328" s="49"/>
      <c r="AD328" s="49"/>
      <c r="AG328" s="48">
        <v>0.97</v>
      </c>
      <c r="AH328" s="48">
        <v>1.1399999999999999</v>
      </c>
      <c r="AI328" s="48">
        <v>0.98</v>
      </c>
    </row>
    <row r="329" spans="2:35" ht="17" thickBot="1">
      <c r="B329" s="47" t="s">
        <v>946</v>
      </c>
      <c r="C329" s="48">
        <v>17.47</v>
      </c>
      <c r="D329" s="48">
        <v>81.37</v>
      </c>
      <c r="E329" s="48">
        <v>-0.44</v>
      </c>
      <c r="F329" s="48">
        <v>0.62</v>
      </c>
      <c r="G329" s="48">
        <v>-1.07</v>
      </c>
      <c r="H329" s="48">
        <v>2</v>
      </c>
      <c r="I329" s="48">
        <v>2</v>
      </c>
      <c r="J329" s="48">
        <v>3</v>
      </c>
      <c r="K329" s="48">
        <v>0.08</v>
      </c>
      <c r="L329" s="48">
        <v>1.62</v>
      </c>
      <c r="M329" s="48">
        <v>-0.79</v>
      </c>
      <c r="N329" s="43" t="s">
        <v>654</v>
      </c>
      <c r="O329" s="48">
        <v>0.52</v>
      </c>
      <c r="P329" s="48">
        <v>1</v>
      </c>
      <c r="Q329" s="48">
        <v>0.28000000000000003</v>
      </c>
      <c r="R329" s="48">
        <v>1</v>
      </c>
      <c r="S329" s="48">
        <v>1</v>
      </c>
      <c r="T329" s="48">
        <v>0.4</v>
      </c>
      <c r="U329" s="48">
        <v>3.32</v>
      </c>
      <c r="V329" s="48">
        <v>0.84</v>
      </c>
      <c r="W329" s="48">
        <v>1.28</v>
      </c>
      <c r="X329" s="48">
        <v>0.97</v>
      </c>
      <c r="Y329" s="48">
        <v>1.1399999999999999</v>
      </c>
      <c r="Z329" s="48">
        <v>0.98</v>
      </c>
      <c r="AA329" s="109" t="s">
        <v>687</v>
      </c>
      <c r="AB329" s="110"/>
      <c r="AC329" s="49"/>
      <c r="AD329" s="49"/>
      <c r="AG329" s="48">
        <v>0.97</v>
      </c>
      <c r="AH329" s="48">
        <v>1.1399999999999999</v>
      </c>
      <c r="AI329" s="48">
        <v>0.98</v>
      </c>
    </row>
    <row r="330" spans="2:35" ht="17" thickBot="1">
      <c r="B330" s="47" t="s">
        <v>947</v>
      </c>
      <c r="C330" s="48">
        <v>30.59</v>
      </c>
      <c r="D330" s="48">
        <v>81.540000000000006</v>
      </c>
      <c r="E330" s="48">
        <v>-1.19</v>
      </c>
      <c r="F330" s="48">
        <v>-0.8</v>
      </c>
      <c r="G330" s="48">
        <v>-2.02</v>
      </c>
      <c r="H330" s="48">
        <v>1</v>
      </c>
      <c r="I330" s="48">
        <v>2</v>
      </c>
      <c r="J330" s="48">
        <v>3</v>
      </c>
      <c r="K330" s="48">
        <v>0.37</v>
      </c>
      <c r="L330" s="48">
        <v>2.3199999999999998</v>
      </c>
      <c r="M330" s="48">
        <v>-0.47</v>
      </c>
      <c r="N330" s="43" t="s">
        <v>654</v>
      </c>
      <c r="O330" s="48">
        <v>1.55</v>
      </c>
      <c r="P330" s="48">
        <v>3.12</v>
      </c>
      <c r="Q330" s="48">
        <v>1.55</v>
      </c>
      <c r="R330" s="48">
        <v>1</v>
      </c>
      <c r="S330" s="48">
        <v>1</v>
      </c>
      <c r="T330" s="48">
        <v>1.52</v>
      </c>
      <c r="U330" s="48">
        <v>3.28</v>
      </c>
      <c r="V330" s="48">
        <v>2.71</v>
      </c>
      <c r="W330" s="48">
        <v>3.89</v>
      </c>
      <c r="X330" s="48">
        <v>0.97</v>
      </c>
      <c r="Y330" s="48">
        <v>1.1399999999999999</v>
      </c>
      <c r="Z330" s="48">
        <v>0.98</v>
      </c>
      <c r="AA330" s="109" t="s">
        <v>687</v>
      </c>
      <c r="AB330" s="110"/>
      <c r="AC330" s="49"/>
      <c r="AD330" s="49"/>
      <c r="AG330" s="48">
        <v>0.97</v>
      </c>
      <c r="AH330" s="48">
        <v>1.1399999999999999</v>
      </c>
      <c r="AI330" s="48">
        <v>0.98</v>
      </c>
    </row>
    <row r="331" spans="2:35" ht="17" thickBot="1">
      <c r="B331" s="47" t="s">
        <v>948</v>
      </c>
      <c r="C331" s="48">
        <v>40.909999999999997</v>
      </c>
      <c r="D331" s="48">
        <v>82.4</v>
      </c>
      <c r="E331" s="48">
        <v>-1.0900000000000001</v>
      </c>
      <c r="F331" s="48">
        <v>-1.1200000000000001</v>
      </c>
      <c r="G331" s="48">
        <v>-1.98</v>
      </c>
      <c r="H331" s="48">
        <v>1</v>
      </c>
      <c r="I331" s="48">
        <v>2</v>
      </c>
      <c r="J331" s="48">
        <v>3</v>
      </c>
      <c r="K331" s="48">
        <v>0.06</v>
      </c>
      <c r="L331" s="48">
        <v>1.58</v>
      </c>
      <c r="M331" s="48">
        <v>-0.77</v>
      </c>
      <c r="N331" s="43" t="s">
        <v>654</v>
      </c>
      <c r="O331" s="48">
        <v>1.1499999999999999</v>
      </c>
      <c r="P331" s="48">
        <v>2.7</v>
      </c>
      <c r="Q331" s="48">
        <v>1.21</v>
      </c>
      <c r="R331" s="48">
        <v>1</v>
      </c>
      <c r="S331" s="48">
        <v>1</v>
      </c>
      <c r="T331" s="48">
        <v>0.25</v>
      </c>
      <c r="U331" s="48">
        <v>3.2</v>
      </c>
      <c r="V331" s="48">
        <v>1.34</v>
      </c>
      <c r="W331" s="48">
        <v>2.4300000000000002</v>
      </c>
      <c r="X331" s="48">
        <v>0.97</v>
      </c>
      <c r="Y331" s="48">
        <v>1.1399999999999999</v>
      </c>
      <c r="Z331" s="48">
        <v>0.98</v>
      </c>
      <c r="AA331" s="109" t="s">
        <v>687</v>
      </c>
      <c r="AB331" s="110"/>
      <c r="AC331" s="49"/>
      <c r="AD331" s="49"/>
      <c r="AG331" s="48">
        <v>0.97</v>
      </c>
      <c r="AH331" s="48">
        <v>1.1399999999999999</v>
      </c>
      <c r="AI331" s="48">
        <v>0.98</v>
      </c>
    </row>
    <row r="332" spans="2:35" ht="17" thickBot="1">
      <c r="B332" s="47" t="s">
        <v>949</v>
      </c>
      <c r="C332" s="48">
        <v>-0.48</v>
      </c>
      <c r="D332" s="48">
        <v>74.180000000000007</v>
      </c>
      <c r="E332" s="48">
        <v>0.86</v>
      </c>
      <c r="F332" s="48">
        <v>4.3600000000000003</v>
      </c>
      <c r="G332" s="48">
        <v>-1.1399999999999999</v>
      </c>
      <c r="H332" s="48">
        <v>2</v>
      </c>
      <c r="I332" s="48">
        <v>2</v>
      </c>
      <c r="J332" s="48">
        <v>3</v>
      </c>
      <c r="K332" s="48">
        <v>0.37</v>
      </c>
      <c r="L332" s="48">
        <v>2.1</v>
      </c>
      <c r="M332" s="48">
        <v>-0.56000000000000005</v>
      </c>
      <c r="N332" s="43" t="s">
        <v>654</v>
      </c>
      <c r="O332" s="48">
        <v>-0.49</v>
      </c>
      <c r="P332" s="48">
        <v>-2.2599999999999998</v>
      </c>
      <c r="Q332" s="48">
        <v>0.59</v>
      </c>
      <c r="R332" s="48">
        <v>0</v>
      </c>
      <c r="S332" s="48">
        <v>1</v>
      </c>
      <c r="T332" s="48">
        <v>-0.56000000000000005</v>
      </c>
      <c r="U332" s="48">
        <v>3.6</v>
      </c>
      <c r="V332" s="48">
        <v>-1.42</v>
      </c>
      <c r="W332" s="48">
        <v>-2.2799999999999998</v>
      </c>
      <c r="X332" s="48">
        <v>0.97</v>
      </c>
      <c r="Y332" s="48">
        <v>1.1399999999999999</v>
      </c>
      <c r="Z332" s="48">
        <v>0.98</v>
      </c>
      <c r="AA332" s="109" t="s">
        <v>687</v>
      </c>
      <c r="AB332" s="110"/>
      <c r="AC332" s="49"/>
      <c r="AD332" s="49"/>
      <c r="AG332" s="48">
        <v>0.97</v>
      </c>
      <c r="AH332" s="48">
        <v>1.1399999999999999</v>
      </c>
      <c r="AI332" s="48">
        <v>0.98</v>
      </c>
    </row>
    <row r="333" spans="2:35" ht="17" thickBot="1">
      <c r="B333" s="47" t="s">
        <v>950</v>
      </c>
      <c r="C333" s="48">
        <v>-21.77</v>
      </c>
      <c r="D333" s="48">
        <v>67.87</v>
      </c>
      <c r="E333" s="48">
        <v>2.1800000000000002</v>
      </c>
      <c r="F333" s="48">
        <v>3.49</v>
      </c>
      <c r="G333" s="48">
        <v>1.2</v>
      </c>
      <c r="H333" s="48">
        <v>1</v>
      </c>
      <c r="I333" s="48">
        <v>2</v>
      </c>
      <c r="J333" s="48">
        <v>3</v>
      </c>
      <c r="K333" s="48">
        <v>0.15</v>
      </c>
      <c r="L333" s="48">
        <v>2.2599999999999998</v>
      </c>
      <c r="M333" s="48">
        <v>-0.65</v>
      </c>
      <c r="N333" s="43" t="s">
        <v>654</v>
      </c>
      <c r="O333" s="48">
        <v>-2.0299999999999998</v>
      </c>
      <c r="P333" s="48">
        <v>-1.23</v>
      </c>
      <c r="Q333" s="48">
        <v>-1.85</v>
      </c>
      <c r="R333" s="48">
        <v>0</v>
      </c>
      <c r="S333" s="48">
        <v>1</v>
      </c>
      <c r="T333" s="48">
        <v>1.03</v>
      </c>
      <c r="U333" s="48">
        <v>3.05</v>
      </c>
      <c r="V333" s="48">
        <v>-1.1499999999999999</v>
      </c>
      <c r="W333" s="48">
        <v>-3.34</v>
      </c>
      <c r="X333" s="48">
        <v>0.97</v>
      </c>
      <c r="Y333" s="48">
        <v>1.1399999999999999</v>
      </c>
      <c r="Z333" s="48">
        <v>0.98</v>
      </c>
      <c r="AA333" s="109" t="s">
        <v>687</v>
      </c>
      <c r="AB333" s="110"/>
      <c r="AC333" s="49"/>
      <c r="AD333" s="49"/>
      <c r="AG333" s="48">
        <v>0.97</v>
      </c>
      <c r="AH333" s="48">
        <v>1.1399999999999999</v>
      </c>
      <c r="AI333" s="48">
        <v>0.98</v>
      </c>
    </row>
    <row r="334" spans="2:35" ht="17" thickBot="1">
      <c r="B334" s="47" t="s">
        <v>951</v>
      </c>
      <c r="C334" s="48">
        <v>2.38</v>
      </c>
      <c r="D334" s="48">
        <v>81.23</v>
      </c>
      <c r="E334" s="48">
        <v>-0.66</v>
      </c>
      <c r="F334" s="48">
        <v>-0.09</v>
      </c>
      <c r="G334" s="48">
        <v>-0.9</v>
      </c>
      <c r="H334" s="48">
        <v>2</v>
      </c>
      <c r="I334" s="48">
        <v>2</v>
      </c>
      <c r="J334" s="48">
        <v>3</v>
      </c>
      <c r="K334" s="48">
        <v>-0.02</v>
      </c>
      <c r="L334" s="48">
        <v>1.34</v>
      </c>
      <c r="M334" s="48">
        <v>-0.85</v>
      </c>
      <c r="N334" s="43" t="s">
        <v>654</v>
      </c>
      <c r="O334" s="48">
        <v>0.63</v>
      </c>
      <c r="P334" s="48">
        <v>1.43</v>
      </c>
      <c r="Q334" s="48">
        <v>0.04</v>
      </c>
      <c r="R334" s="48">
        <v>1</v>
      </c>
      <c r="S334" s="48">
        <v>1</v>
      </c>
      <c r="T334" s="48">
        <v>0.08</v>
      </c>
      <c r="U334" s="48">
        <v>3.24</v>
      </c>
      <c r="V334" s="48">
        <v>0.73</v>
      </c>
      <c r="W334" s="48">
        <v>1.39</v>
      </c>
      <c r="X334" s="48">
        <v>0.97</v>
      </c>
      <c r="Y334" s="48">
        <v>1.1399999999999999</v>
      </c>
      <c r="Z334" s="48">
        <v>0.98</v>
      </c>
      <c r="AA334" s="109" t="s">
        <v>687</v>
      </c>
      <c r="AB334" s="110"/>
      <c r="AC334" s="49"/>
      <c r="AD334" s="49"/>
      <c r="AG334" s="48">
        <v>0.97</v>
      </c>
      <c r="AH334" s="48">
        <v>1.1399999999999999</v>
      </c>
      <c r="AI334" s="48">
        <v>0.98</v>
      </c>
    </row>
    <row r="335" spans="2:35" ht="17" thickBot="1">
      <c r="B335" s="47" t="s">
        <v>952</v>
      </c>
      <c r="C335" s="48">
        <v>-9.44</v>
      </c>
      <c r="D335" s="48">
        <v>81.760000000000005</v>
      </c>
      <c r="E335" s="48">
        <v>-1.76</v>
      </c>
      <c r="F335" s="48">
        <v>-1.49</v>
      </c>
      <c r="G335" s="48">
        <v>-1.78</v>
      </c>
      <c r="H335" s="48">
        <v>1</v>
      </c>
      <c r="I335" s="48">
        <v>2</v>
      </c>
      <c r="J335" s="48">
        <v>3</v>
      </c>
      <c r="K335" s="48">
        <v>0.04</v>
      </c>
      <c r="L335" s="48">
        <v>1.31</v>
      </c>
      <c r="M335" s="48">
        <v>-0.69</v>
      </c>
      <c r="N335" s="43" t="s">
        <v>654</v>
      </c>
      <c r="O335" s="48">
        <v>1.8</v>
      </c>
      <c r="P335" s="48">
        <v>2.79</v>
      </c>
      <c r="Q335" s="48">
        <v>1.0900000000000001</v>
      </c>
      <c r="R335" s="48">
        <v>1</v>
      </c>
      <c r="S335" s="48">
        <v>1</v>
      </c>
      <c r="T335" s="48">
        <v>-1.1599999999999999</v>
      </c>
      <c r="U335" s="48">
        <v>3.6</v>
      </c>
      <c r="V335" s="48">
        <v>0.6</v>
      </c>
      <c r="W335" s="48">
        <v>2.35</v>
      </c>
      <c r="X335" s="48">
        <v>0.97</v>
      </c>
      <c r="Y335" s="48">
        <v>1.1399999999999999</v>
      </c>
      <c r="Z335" s="48">
        <v>0.98</v>
      </c>
      <c r="AA335" s="109" t="s">
        <v>687</v>
      </c>
      <c r="AB335" s="110"/>
      <c r="AC335" s="49"/>
      <c r="AD335" s="49"/>
      <c r="AG335" s="48">
        <v>0.97</v>
      </c>
      <c r="AH335" s="48">
        <v>1.1399999999999999</v>
      </c>
      <c r="AI335" s="48">
        <v>0.98</v>
      </c>
    </row>
    <row r="336" spans="2:35" ht="17" thickBot="1">
      <c r="B336" s="47" t="s">
        <v>953</v>
      </c>
      <c r="C336" s="48">
        <v>-4.6100000000000003</v>
      </c>
      <c r="D336" s="48">
        <v>79.599999999999994</v>
      </c>
      <c r="E336" s="48">
        <v>-1.07</v>
      </c>
      <c r="F336" s="48">
        <v>-0.22</v>
      </c>
      <c r="G336" s="48">
        <v>-1.31</v>
      </c>
      <c r="H336" s="48">
        <v>2</v>
      </c>
      <c r="I336" s="48">
        <v>2</v>
      </c>
      <c r="J336" s="48">
        <v>3</v>
      </c>
      <c r="K336" s="48">
        <v>-0.01</v>
      </c>
      <c r="L336" s="48">
        <v>1.37</v>
      </c>
      <c r="M336" s="48">
        <v>-0.83</v>
      </c>
      <c r="N336" s="43" t="s">
        <v>654</v>
      </c>
      <c r="O336" s="48">
        <v>1.06</v>
      </c>
      <c r="P336" s="48">
        <v>1.59</v>
      </c>
      <c r="Q336" s="48">
        <v>0.48</v>
      </c>
      <c r="R336" s="48">
        <v>1</v>
      </c>
      <c r="S336" s="48">
        <v>1</v>
      </c>
      <c r="T336" s="48">
        <v>-0.45</v>
      </c>
      <c r="U336" s="48">
        <v>3.33</v>
      </c>
      <c r="V336" s="48">
        <v>0.62</v>
      </c>
      <c r="W336" s="48">
        <v>1.69</v>
      </c>
      <c r="X336" s="48">
        <v>0.97</v>
      </c>
      <c r="Y336" s="48">
        <v>1.1399999999999999</v>
      </c>
      <c r="Z336" s="48">
        <v>0.98</v>
      </c>
      <c r="AA336" s="109" t="s">
        <v>687</v>
      </c>
      <c r="AB336" s="110"/>
      <c r="AC336" s="49"/>
      <c r="AD336" s="49"/>
      <c r="AG336" s="48">
        <v>0.97</v>
      </c>
      <c r="AH336" s="48">
        <v>1.1399999999999999</v>
      </c>
      <c r="AI336" s="48">
        <v>0.98</v>
      </c>
    </row>
    <row r="337" spans="2:35" ht="17" thickBot="1">
      <c r="B337" s="47" t="s">
        <v>954</v>
      </c>
      <c r="C337" s="48">
        <v>172.03</v>
      </c>
      <c r="D337" s="48">
        <v>-46</v>
      </c>
      <c r="E337" s="48">
        <v>10.55</v>
      </c>
      <c r="F337" s="48">
        <v>8.69</v>
      </c>
      <c r="G337" s="48">
        <v>12.74</v>
      </c>
      <c r="H337" s="48">
        <v>2</v>
      </c>
      <c r="I337" s="48">
        <v>3</v>
      </c>
      <c r="J337" s="48">
        <v>1</v>
      </c>
      <c r="K337" s="48">
        <v>2.57</v>
      </c>
      <c r="L337" s="48">
        <v>1.53</v>
      </c>
      <c r="M337" s="48">
        <v>3.73</v>
      </c>
      <c r="N337" s="43" t="s">
        <v>658</v>
      </c>
      <c r="O337" s="48">
        <v>-7.98</v>
      </c>
      <c r="P337" s="48">
        <v>-7.16</v>
      </c>
      <c r="Q337" s="48">
        <v>-9.01</v>
      </c>
      <c r="R337" s="48">
        <v>0</v>
      </c>
      <c r="S337" s="48">
        <v>0</v>
      </c>
      <c r="T337" s="48">
        <v>1.46</v>
      </c>
      <c r="U337" s="48">
        <v>1.66</v>
      </c>
      <c r="V337" s="48">
        <v>-9.09</v>
      </c>
      <c r="W337" s="48">
        <v>-19.649999999999999</v>
      </c>
      <c r="X337" s="48">
        <v>1.26</v>
      </c>
      <c r="Y337" s="48">
        <v>1.1499999999999999</v>
      </c>
      <c r="Z337" s="48">
        <v>1.49</v>
      </c>
      <c r="AA337" s="109" t="s">
        <v>936</v>
      </c>
      <c r="AB337" s="110"/>
      <c r="AC337" s="49"/>
      <c r="AD337" s="49"/>
      <c r="AG337" s="48">
        <v>0.97</v>
      </c>
      <c r="AH337" s="48">
        <v>1.1399999999999999</v>
      </c>
      <c r="AI337" s="48">
        <v>0.98</v>
      </c>
    </row>
    <row r="338" spans="2:35" ht="17" thickBot="1">
      <c r="B338" s="47" t="s">
        <v>955</v>
      </c>
      <c r="C338" s="48">
        <v>-177.93</v>
      </c>
      <c r="D338" s="48">
        <v>-49.7</v>
      </c>
      <c r="E338" s="48">
        <v>9.66</v>
      </c>
      <c r="F338" s="48">
        <v>7.91</v>
      </c>
      <c r="G338" s="48">
        <v>11.47</v>
      </c>
      <c r="H338" s="48">
        <v>2</v>
      </c>
      <c r="I338" s="48">
        <v>3</v>
      </c>
      <c r="J338" s="48">
        <v>1</v>
      </c>
      <c r="K338" s="48">
        <v>2.4</v>
      </c>
      <c r="L338" s="48">
        <v>1.45</v>
      </c>
      <c r="M338" s="48">
        <v>3.7</v>
      </c>
      <c r="N338" s="43" t="s">
        <v>658</v>
      </c>
      <c r="O338" s="48">
        <v>-7.25</v>
      </c>
      <c r="P338" s="48">
        <v>-6.46</v>
      </c>
      <c r="Q338" s="48">
        <v>-7.77</v>
      </c>
      <c r="R338" s="48">
        <v>0</v>
      </c>
      <c r="S338" s="48">
        <v>0</v>
      </c>
      <c r="T338" s="48">
        <v>1.21</v>
      </c>
      <c r="U338" s="48">
        <v>1.8</v>
      </c>
      <c r="V338" s="48">
        <v>-8.4499999999999993</v>
      </c>
      <c r="W338" s="48">
        <v>-18.100000000000001</v>
      </c>
      <c r="X338" s="48">
        <v>1.26</v>
      </c>
      <c r="Y338" s="48">
        <v>1.1499999999999999</v>
      </c>
      <c r="Z338" s="48">
        <v>1.49</v>
      </c>
      <c r="AA338" s="109" t="s">
        <v>936</v>
      </c>
      <c r="AB338" s="110"/>
      <c r="AC338" s="49"/>
      <c r="AD338" s="49"/>
      <c r="AG338" s="48">
        <v>0.97</v>
      </c>
      <c r="AH338" s="48">
        <v>1.1399999999999999</v>
      </c>
      <c r="AI338" s="48">
        <v>0.98</v>
      </c>
    </row>
    <row r="339" spans="2:35" ht="17" thickBot="1">
      <c r="B339" s="47" t="s">
        <v>956</v>
      </c>
      <c r="C339" s="48">
        <v>-178.49</v>
      </c>
      <c r="D339" s="48">
        <v>-42.38</v>
      </c>
      <c r="E339" s="48">
        <v>14.58</v>
      </c>
      <c r="F339" s="48">
        <v>12.57</v>
      </c>
      <c r="G339" s="48">
        <v>17.3</v>
      </c>
      <c r="H339" s="48">
        <v>2</v>
      </c>
      <c r="I339" s="48">
        <v>3</v>
      </c>
      <c r="J339" s="48">
        <v>1</v>
      </c>
      <c r="K339" s="48">
        <v>11.93</v>
      </c>
      <c r="L339" s="48">
        <v>10.44</v>
      </c>
      <c r="M339" s="48">
        <v>14.67</v>
      </c>
      <c r="N339" s="43" t="s">
        <v>658</v>
      </c>
      <c r="O339" s="48">
        <v>-2.65</v>
      </c>
      <c r="P339" s="48">
        <v>-2.13</v>
      </c>
      <c r="Q339" s="48">
        <v>-2.63</v>
      </c>
      <c r="R339" s="48">
        <v>0</v>
      </c>
      <c r="S339" s="48">
        <v>0</v>
      </c>
      <c r="T339" s="48">
        <v>8.09</v>
      </c>
      <c r="U339" s="48">
        <v>9.19</v>
      </c>
      <c r="V339" s="48">
        <v>-6.49</v>
      </c>
      <c r="W339" s="48">
        <v>-21.07</v>
      </c>
      <c r="X339" s="48">
        <v>1.26</v>
      </c>
      <c r="Y339" s="48">
        <v>1.1499999999999999</v>
      </c>
      <c r="Z339" s="48">
        <v>1.49</v>
      </c>
      <c r="AA339" s="103"/>
      <c r="AB339" s="104"/>
      <c r="AC339" s="105"/>
      <c r="AD339" s="49"/>
      <c r="AG339" s="48">
        <v>0.97</v>
      </c>
      <c r="AH339" s="48">
        <v>1.1399999999999999</v>
      </c>
      <c r="AI339" s="48">
        <v>0.98</v>
      </c>
    </row>
    <row r="340" spans="2:35" ht="17" thickBot="1">
      <c r="B340" s="47" t="s">
        <v>957</v>
      </c>
      <c r="C340" s="48">
        <v>-178.49</v>
      </c>
      <c r="D340" s="48">
        <v>-42.38</v>
      </c>
      <c r="E340" s="48">
        <v>14.58</v>
      </c>
      <c r="F340" s="48">
        <v>12.57</v>
      </c>
      <c r="G340" s="48">
        <v>17.3</v>
      </c>
      <c r="H340" s="48">
        <v>2</v>
      </c>
      <c r="I340" s="48">
        <v>3</v>
      </c>
      <c r="J340" s="48">
        <v>1</v>
      </c>
      <c r="K340" s="48">
        <v>12.12</v>
      </c>
      <c r="L340" s="48">
        <v>10.56</v>
      </c>
      <c r="M340" s="48">
        <v>14.46</v>
      </c>
      <c r="N340" s="43" t="s">
        <v>658</v>
      </c>
      <c r="O340" s="48">
        <v>-2.46</v>
      </c>
      <c r="P340" s="48">
        <v>-2.0099999999999998</v>
      </c>
      <c r="Q340" s="48">
        <v>-2.84</v>
      </c>
      <c r="R340" s="48">
        <v>0</v>
      </c>
      <c r="S340" s="48">
        <v>0</v>
      </c>
      <c r="T340" s="48">
        <v>10.210000000000001</v>
      </c>
      <c r="U340" s="48">
        <v>10.6</v>
      </c>
      <c r="V340" s="48">
        <v>-4.37</v>
      </c>
      <c r="W340" s="48">
        <v>-18.95</v>
      </c>
      <c r="X340" s="48">
        <v>1.26</v>
      </c>
      <c r="Y340" s="48">
        <v>1.1499999999999999</v>
      </c>
      <c r="Z340" s="48">
        <v>1.49</v>
      </c>
      <c r="AA340" s="109" t="s">
        <v>936</v>
      </c>
      <c r="AB340" s="110"/>
      <c r="AC340" s="49"/>
      <c r="AD340" s="49"/>
      <c r="AG340" s="48">
        <v>0.97</v>
      </c>
      <c r="AH340" s="48">
        <v>1.1399999999999999</v>
      </c>
      <c r="AI340" s="48">
        <v>0.98</v>
      </c>
    </row>
    <row r="341" spans="2:35" ht="17" thickBot="1">
      <c r="B341" s="47" t="s">
        <v>958</v>
      </c>
      <c r="C341" s="48">
        <v>42.35</v>
      </c>
      <c r="D341" s="48">
        <v>-42.88</v>
      </c>
      <c r="E341" s="48">
        <v>10.039999999999999</v>
      </c>
      <c r="F341" s="48">
        <v>7.99</v>
      </c>
      <c r="G341" s="48">
        <v>12.1</v>
      </c>
      <c r="H341" s="48">
        <v>2</v>
      </c>
      <c r="I341" s="48">
        <v>3</v>
      </c>
      <c r="J341" s="48">
        <v>1</v>
      </c>
      <c r="K341" s="48">
        <v>3.61</v>
      </c>
      <c r="L341" s="48">
        <v>2.5099999999999998</v>
      </c>
      <c r="M341" s="48">
        <v>4.67</v>
      </c>
      <c r="N341" s="43" t="s">
        <v>658</v>
      </c>
      <c r="O341" s="48">
        <v>-6.42</v>
      </c>
      <c r="P341" s="48">
        <v>-5.48</v>
      </c>
      <c r="Q341" s="48">
        <v>-7.43</v>
      </c>
      <c r="R341" s="48">
        <v>0</v>
      </c>
      <c r="S341" s="48">
        <v>0</v>
      </c>
      <c r="T341" s="48">
        <v>2.42</v>
      </c>
      <c r="U341" s="48">
        <v>2.62</v>
      </c>
      <c r="V341" s="48">
        <v>-7.62</v>
      </c>
      <c r="W341" s="48">
        <v>-17.649999999999999</v>
      </c>
      <c r="X341" s="48">
        <v>0.85</v>
      </c>
      <c r="Y341" s="48">
        <v>0.91</v>
      </c>
      <c r="Z341" s="48">
        <v>0.99</v>
      </c>
      <c r="AA341" s="109" t="s">
        <v>685</v>
      </c>
      <c r="AB341" s="110"/>
      <c r="AC341" s="49"/>
      <c r="AD341" s="49"/>
      <c r="AG341" s="48">
        <v>0.97</v>
      </c>
      <c r="AH341" s="48">
        <v>1.1399999999999999</v>
      </c>
      <c r="AI341" s="48">
        <v>0.98</v>
      </c>
    </row>
    <row r="342" spans="2:35" ht="17" thickBot="1">
      <c r="B342" s="47" t="s">
        <v>959</v>
      </c>
      <c r="C342" s="48">
        <v>-175.77</v>
      </c>
      <c r="D342" s="48">
        <v>-44.78</v>
      </c>
      <c r="E342" s="48">
        <v>12.83</v>
      </c>
      <c r="F342" s="48">
        <v>11.06</v>
      </c>
      <c r="G342" s="48">
        <v>15.47</v>
      </c>
      <c r="H342" s="48">
        <v>3</v>
      </c>
      <c r="I342" s="48">
        <v>3</v>
      </c>
      <c r="J342" s="48">
        <v>1</v>
      </c>
      <c r="K342" s="48">
        <v>11.37</v>
      </c>
      <c r="L342" s="48">
        <v>9.4</v>
      </c>
      <c r="M342" s="48">
        <v>13.26</v>
      </c>
      <c r="N342" s="43" t="s">
        <v>658</v>
      </c>
      <c r="O342" s="48">
        <v>-1.45</v>
      </c>
      <c r="P342" s="48">
        <v>-1.66</v>
      </c>
      <c r="Q342" s="48">
        <v>-2.21</v>
      </c>
      <c r="R342" s="48">
        <v>0</v>
      </c>
      <c r="S342" s="48">
        <v>0</v>
      </c>
      <c r="T342" s="48">
        <v>8.99</v>
      </c>
      <c r="U342" s="48">
        <v>9.66</v>
      </c>
      <c r="V342" s="48">
        <v>-3.84</v>
      </c>
      <c r="W342" s="48">
        <v>-16.670000000000002</v>
      </c>
      <c r="X342" s="48">
        <v>1.26</v>
      </c>
      <c r="Y342" s="48">
        <v>1.1499999999999999</v>
      </c>
      <c r="Z342" s="48">
        <v>1.49</v>
      </c>
      <c r="AA342" s="109" t="s">
        <v>960</v>
      </c>
      <c r="AB342" s="110"/>
      <c r="AC342" s="49"/>
      <c r="AD342" s="49"/>
      <c r="AG342" s="48">
        <v>0.97</v>
      </c>
      <c r="AH342" s="48">
        <v>1.1399999999999999</v>
      </c>
      <c r="AI342" s="48">
        <v>0.98</v>
      </c>
    </row>
    <row r="343" spans="2:35" ht="17" thickBot="1">
      <c r="B343" s="47" t="s">
        <v>961</v>
      </c>
      <c r="C343" s="48">
        <v>-172.02</v>
      </c>
      <c r="D343" s="48">
        <v>-42.87</v>
      </c>
      <c r="E343" s="48">
        <v>13.98</v>
      </c>
      <c r="F343" s="48">
        <v>12.07</v>
      </c>
      <c r="G343" s="48">
        <v>16.53</v>
      </c>
      <c r="H343" s="48">
        <v>3</v>
      </c>
      <c r="I343" s="48">
        <v>3</v>
      </c>
      <c r="J343" s="48">
        <v>1</v>
      </c>
      <c r="K343" s="48">
        <v>11.44</v>
      </c>
      <c r="L343" s="48">
        <v>9.17</v>
      </c>
      <c r="M343" s="48">
        <v>13.89</v>
      </c>
      <c r="N343" s="43" t="s">
        <v>658</v>
      </c>
      <c r="O343" s="48">
        <v>-2.54</v>
      </c>
      <c r="P343" s="48">
        <v>-2.9</v>
      </c>
      <c r="Q343" s="48">
        <v>-2.64</v>
      </c>
      <c r="R343" s="48">
        <v>0</v>
      </c>
      <c r="S343" s="48">
        <v>0</v>
      </c>
      <c r="T343" s="48">
        <v>8.8699999999999992</v>
      </c>
      <c r="U343" s="48">
        <v>9.3800000000000008</v>
      </c>
      <c r="V343" s="48">
        <v>-5.1100000000000003</v>
      </c>
      <c r="W343" s="48">
        <v>-19.09</v>
      </c>
      <c r="X343" s="48">
        <v>1.26</v>
      </c>
      <c r="Y343" s="48">
        <v>1.1499999999999999</v>
      </c>
      <c r="Z343" s="48">
        <v>1.49</v>
      </c>
      <c r="AA343" s="49"/>
      <c r="AB343" s="49"/>
      <c r="AC343" s="49"/>
      <c r="AD343" s="49"/>
      <c r="AG343" s="48">
        <v>0.97</v>
      </c>
      <c r="AH343" s="48">
        <v>1.1399999999999999</v>
      </c>
      <c r="AI343" s="48">
        <v>0.98</v>
      </c>
    </row>
    <row r="344" spans="2:35" ht="17" thickBot="1">
      <c r="B344" s="47" t="s">
        <v>962</v>
      </c>
      <c r="C344" s="48">
        <v>172.6</v>
      </c>
      <c r="D344" s="48">
        <v>-28.75</v>
      </c>
      <c r="E344" s="48">
        <v>21.2</v>
      </c>
      <c r="F344" s="48">
        <v>19.010000000000002</v>
      </c>
      <c r="G344" s="48">
        <v>23.72</v>
      </c>
      <c r="H344" s="48">
        <v>4</v>
      </c>
      <c r="I344" s="48">
        <v>3</v>
      </c>
      <c r="J344" s="48">
        <v>3</v>
      </c>
      <c r="K344" s="48">
        <v>19.059999999999999</v>
      </c>
      <c r="L344" s="48">
        <v>17.190000000000001</v>
      </c>
      <c r="M344" s="48">
        <v>21.43</v>
      </c>
      <c r="N344" s="43" t="s">
        <v>658</v>
      </c>
      <c r="O344" s="48">
        <v>-2.14</v>
      </c>
      <c r="P344" s="48">
        <v>-1.81</v>
      </c>
      <c r="Q344" s="48">
        <v>-2.2799999999999998</v>
      </c>
      <c r="R344" s="48">
        <v>0</v>
      </c>
      <c r="S344" s="48">
        <v>0</v>
      </c>
      <c r="T344" s="48">
        <v>15.21</v>
      </c>
      <c r="U344" s="48">
        <v>19</v>
      </c>
      <c r="V344" s="48">
        <v>-5.99</v>
      </c>
      <c r="W344" s="48">
        <v>-27.19</v>
      </c>
      <c r="X344" s="48">
        <v>1.26</v>
      </c>
      <c r="Y344" s="48">
        <v>1.1499999999999999</v>
      </c>
      <c r="Z344" s="48">
        <v>1.49</v>
      </c>
      <c r="AA344" s="109" t="s">
        <v>963</v>
      </c>
      <c r="AB344" s="110"/>
      <c r="AC344" s="49"/>
      <c r="AD344" s="49"/>
      <c r="AG344" s="48">
        <v>0.97</v>
      </c>
      <c r="AH344" s="48">
        <v>1.1399999999999999</v>
      </c>
      <c r="AI344" s="48">
        <v>0.98</v>
      </c>
    </row>
    <row r="345" spans="2:35" ht="17" thickBot="1">
      <c r="B345" s="47" t="s">
        <v>962</v>
      </c>
      <c r="C345" s="48">
        <v>172.6</v>
      </c>
      <c r="D345" s="48">
        <v>-28.75</v>
      </c>
      <c r="E345" s="48">
        <v>21.2</v>
      </c>
      <c r="F345" s="48">
        <v>19.010000000000002</v>
      </c>
      <c r="G345" s="48">
        <v>23.72</v>
      </c>
      <c r="H345" s="48">
        <v>2</v>
      </c>
      <c r="I345" s="48">
        <v>3</v>
      </c>
      <c r="J345" s="48">
        <v>2</v>
      </c>
      <c r="K345" s="48">
        <v>19.149999999999999</v>
      </c>
      <c r="L345" s="48">
        <v>16.989999999999998</v>
      </c>
      <c r="M345" s="48">
        <v>21.9</v>
      </c>
      <c r="N345" s="43" t="s">
        <v>658</v>
      </c>
      <c r="O345" s="48">
        <v>-2.0499999999999998</v>
      </c>
      <c r="P345" s="48">
        <v>-2.0099999999999998</v>
      </c>
      <c r="Q345" s="48">
        <v>-1.82</v>
      </c>
      <c r="R345" s="48">
        <v>0</v>
      </c>
      <c r="S345" s="48">
        <v>0</v>
      </c>
      <c r="T345" s="48">
        <v>15.96</v>
      </c>
      <c r="U345" s="48">
        <v>18.32</v>
      </c>
      <c r="V345" s="48">
        <v>-5.24</v>
      </c>
      <c r="W345" s="48">
        <v>-26.44</v>
      </c>
      <c r="X345" s="48">
        <v>1.26</v>
      </c>
      <c r="Y345" s="48">
        <v>1.1499999999999999</v>
      </c>
      <c r="Z345" s="48">
        <v>1.49</v>
      </c>
      <c r="AA345" s="109" t="s">
        <v>963</v>
      </c>
      <c r="AB345" s="110"/>
      <c r="AC345" s="49"/>
      <c r="AD345" s="49"/>
      <c r="AG345" s="48">
        <v>0.97</v>
      </c>
      <c r="AH345" s="48">
        <v>1.1399999999999999</v>
      </c>
      <c r="AI345" s="48">
        <v>0.98</v>
      </c>
    </row>
    <row r="346" spans="2:35" ht="17" thickBot="1">
      <c r="B346" s="47" t="s">
        <v>964</v>
      </c>
      <c r="C346" s="48">
        <v>168.73</v>
      </c>
      <c r="D346" s="48">
        <v>-33.229999999999997</v>
      </c>
      <c r="E346" s="48">
        <v>19.010000000000002</v>
      </c>
      <c r="F346" s="48">
        <v>16.920000000000002</v>
      </c>
      <c r="G346" s="48">
        <v>21.31</v>
      </c>
      <c r="H346" s="48">
        <v>3</v>
      </c>
      <c r="I346" s="48">
        <v>3</v>
      </c>
      <c r="J346" s="48">
        <v>2</v>
      </c>
      <c r="K346" s="48">
        <v>15.35</v>
      </c>
      <c r="L346" s="48">
        <v>13.79</v>
      </c>
      <c r="M346" s="48">
        <v>17.04</v>
      </c>
      <c r="N346" s="43" t="s">
        <v>658</v>
      </c>
      <c r="O346" s="48">
        <v>-3.66</v>
      </c>
      <c r="P346" s="48">
        <v>-3.13</v>
      </c>
      <c r="Q346" s="48">
        <v>-4.2699999999999996</v>
      </c>
      <c r="R346" s="48">
        <v>0</v>
      </c>
      <c r="S346" s="48">
        <v>0</v>
      </c>
      <c r="T346" s="48">
        <v>11.25</v>
      </c>
      <c r="U346" s="48">
        <v>15.74</v>
      </c>
      <c r="V346" s="48">
        <v>-7.76</v>
      </c>
      <c r="W346" s="48">
        <v>-26.78</v>
      </c>
      <c r="X346" s="48">
        <v>1.26</v>
      </c>
      <c r="Y346" s="48">
        <v>1.1499999999999999</v>
      </c>
      <c r="Z346" s="48">
        <v>1.49</v>
      </c>
      <c r="AA346" s="109" t="s">
        <v>963</v>
      </c>
      <c r="AB346" s="110"/>
      <c r="AC346" s="49"/>
      <c r="AD346" s="49"/>
      <c r="AG346" s="48">
        <v>0.97</v>
      </c>
      <c r="AH346" s="48">
        <v>1.1399999999999999</v>
      </c>
      <c r="AI346" s="48">
        <v>0.98</v>
      </c>
    </row>
    <row r="347" spans="2:35" ht="17" thickBot="1">
      <c r="B347" s="47" t="s">
        <v>965</v>
      </c>
      <c r="C347" s="48">
        <v>113.7</v>
      </c>
      <c r="D347" s="48">
        <v>-29.68</v>
      </c>
      <c r="E347" s="48">
        <v>21.37</v>
      </c>
      <c r="F347" s="48">
        <v>20.12</v>
      </c>
      <c r="G347" s="48">
        <v>22.42</v>
      </c>
      <c r="H347" s="48">
        <v>3</v>
      </c>
      <c r="I347" s="48">
        <v>3</v>
      </c>
      <c r="J347" s="48">
        <v>1</v>
      </c>
      <c r="K347" s="48">
        <v>21.48</v>
      </c>
      <c r="L347" s="48">
        <v>19.989999999999998</v>
      </c>
      <c r="M347" s="48">
        <v>22.6</v>
      </c>
      <c r="N347" s="43" t="s">
        <v>658</v>
      </c>
      <c r="O347" s="48">
        <v>0.11</v>
      </c>
      <c r="P347" s="48">
        <v>-0.13</v>
      </c>
      <c r="Q347" s="48">
        <v>0.18</v>
      </c>
      <c r="R347" s="48">
        <v>0</v>
      </c>
      <c r="S347" s="48">
        <v>0</v>
      </c>
      <c r="T347" s="48">
        <v>19.64</v>
      </c>
      <c r="U347" s="48">
        <v>20.46</v>
      </c>
      <c r="V347" s="48">
        <v>-1.73</v>
      </c>
      <c r="W347" s="48">
        <v>-23.11</v>
      </c>
      <c r="X347" s="48">
        <v>0.85</v>
      </c>
      <c r="Y347" s="48">
        <v>0.91</v>
      </c>
      <c r="Z347" s="48">
        <v>0.99</v>
      </c>
      <c r="AA347" s="109" t="s">
        <v>659</v>
      </c>
      <c r="AB347" s="110"/>
      <c r="AC347" s="49"/>
      <c r="AD347" s="49"/>
      <c r="AG347" s="48">
        <v>0.97</v>
      </c>
      <c r="AH347" s="48">
        <v>1.1399999999999999</v>
      </c>
      <c r="AI347" s="48">
        <v>0.98</v>
      </c>
    </row>
    <row r="348" spans="2:35" ht="31" thickBot="1">
      <c r="B348" s="47" t="s">
        <v>966</v>
      </c>
      <c r="C348" s="48">
        <v>114.55</v>
      </c>
      <c r="D348" s="48">
        <v>-31.28</v>
      </c>
      <c r="E348" s="48">
        <v>20.97</v>
      </c>
      <c r="F348" s="48">
        <v>19.77</v>
      </c>
      <c r="G348" s="48">
        <v>21.96</v>
      </c>
      <c r="H348" s="48">
        <v>2</v>
      </c>
      <c r="I348" s="48">
        <v>3</v>
      </c>
      <c r="J348" s="48">
        <v>1</v>
      </c>
      <c r="K348" s="48">
        <v>19.329999999999998</v>
      </c>
      <c r="L348" s="48">
        <v>17.52</v>
      </c>
      <c r="M348" s="48">
        <v>21.11</v>
      </c>
      <c r="N348" s="43" t="s">
        <v>658</v>
      </c>
      <c r="O348" s="48">
        <v>-1.64</v>
      </c>
      <c r="P348" s="48">
        <v>-2.25</v>
      </c>
      <c r="Q348" s="48">
        <v>-0.84</v>
      </c>
      <c r="R348" s="48">
        <v>0</v>
      </c>
      <c r="S348" s="48">
        <v>0</v>
      </c>
      <c r="T348" s="48">
        <v>17.45</v>
      </c>
      <c r="U348" s="48">
        <v>17.649999999999999</v>
      </c>
      <c r="V348" s="48">
        <v>-3.51</v>
      </c>
      <c r="W348" s="48">
        <v>-24.48</v>
      </c>
      <c r="X348" s="48">
        <v>0.85</v>
      </c>
      <c r="Y348" s="48">
        <v>0.91</v>
      </c>
      <c r="Z348" s="48">
        <v>0.99</v>
      </c>
      <c r="AA348" s="109" t="s">
        <v>967</v>
      </c>
      <c r="AB348" s="111"/>
      <c r="AC348" s="110"/>
      <c r="AD348" s="49"/>
      <c r="AG348" s="48">
        <v>0.97</v>
      </c>
      <c r="AH348" s="48">
        <v>1.1399999999999999</v>
      </c>
      <c r="AI348" s="48">
        <v>0.98</v>
      </c>
    </row>
    <row r="349" spans="2:35" ht="31" thickBot="1">
      <c r="B349" s="47" t="s">
        <v>968</v>
      </c>
      <c r="C349" s="48">
        <v>114.55</v>
      </c>
      <c r="D349" s="48">
        <v>-31.28</v>
      </c>
      <c r="E349" s="48">
        <v>20.97</v>
      </c>
      <c r="F349" s="48">
        <v>19.77</v>
      </c>
      <c r="G349" s="48">
        <v>21.96</v>
      </c>
      <c r="H349" s="48">
        <v>2</v>
      </c>
      <c r="I349" s="48">
        <v>3</v>
      </c>
      <c r="J349" s="48">
        <v>1</v>
      </c>
      <c r="K349" s="48">
        <v>17.43</v>
      </c>
      <c r="L349" s="48">
        <v>15.42</v>
      </c>
      <c r="M349" s="48">
        <v>19.440000000000001</v>
      </c>
      <c r="N349" s="43" t="s">
        <v>658</v>
      </c>
      <c r="O349" s="48">
        <v>-3.54</v>
      </c>
      <c r="P349" s="48">
        <v>-4.3499999999999996</v>
      </c>
      <c r="Q349" s="48">
        <v>-2.52</v>
      </c>
      <c r="R349" s="48">
        <v>0</v>
      </c>
      <c r="S349" s="48">
        <v>0</v>
      </c>
      <c r="T349" s="48">
        <v>14.77</v>
      </c>
      <c r="U349" s="48">
        <v>16.14</v>
      </c>
      <c r="V349" s="48">
        <v>-6.2</v>
      </c>
      <c r="W349" s="48">
        <v>-27.16</v>
      </c>
      <c r="X349" s="48">
        <v>0.85</v>
      </c>
      <c r="Y349" s="48">
        <v>0.91</v>
      </c>
      <c r="Z349" s="48">
        <v>0.99</v>
      </c>
      <c r="AA349" s="109" t="s">
        <v>659</v>
      </c>
      <c r="AB349" s="110"/>
      <c r="AC349" s="49"/>
      <c r="AD349" s="49"/>
      <c r="AG349" s="48">
        <v>0.97</v>
      </c>
      <c r="AH349" s="48">
        <v>1.1399999999999999</v>
      </c>
      <c r="AI349" s="48">
        <v>0.98</v>
      </c>
    </row>
    <row r="350" spans="2:35" ht="17" thickBot="1">
      <c r="B350" s="47" t="s">
        <v>969</v>
      </c>
      <c r="C350" s="48">
        <v>59.6</v>
      </c>
      <c r="D350" s="48">
        <v>19.57</v>
      </c>
      <c r="E350" s="48">
        <v>26.01</v>
      </c>
      <c r="F350" s="48">
        <v>24.83</v>
      </c>
      <c r="G350" s="48">
        <v>24.75</v>
      </c>
      <c r="H350" s="48">
        <v>4</v>
      </c>
      <c r="I350" s="48">
        <v>2</v>
      </c>
      <c r="J350" s="48">
        <v>1</v>
      </c>
      <c r="K350" s="48">
        <v>26.35</v>
      </c>
      <c r="L350" s="48">
        <v>25.57</v>
      </c>
      <c r="M350" s="48">
        <v>24.97</v>
      </c>
      <c r="N350" s="43" t="s">
        <v>654</v>
      </c>
      <c r="O350" s="48">
        <v>0.34</v>
      </c>
      <c r="P350" s="48">
        <v>0.74</v>
      </c>
      <c r="Q350" s="48">
        <v>0.22</v>
      </c>
      <c r="R350" s="48">
        <v>0</v>
      </c>
      <c r="S350" s="48">
        <v>0</v>
      </c>
      <c r="T350" s="48">
        <v>25.07</v>
      </c>
      <c r="U350" s="48">
        <v>26.4</v>
      </c>
      <c r="V350" s="48">
        <v>-0.94</v>
      </c>
      <c r="W350" s="48">
        <v>-26.95</v>
      </c>
      <c r="X350" s="48">
        <v>0.85</v>
      </c>
      <c r="Y350" s="48">
        <v>0.91</v>
      </c>
      <c r="Z350" s="48">
        <v>0.99</v>
      </c>
      <c r="AA350" s="109" t="s">
        <v>685</v>
      </c>
      <c r="AB350" s="110"/>
      <c r="AC350" s="49"/>
      <c r="AD350" s="49"/>
      <c r="AG350" s="48">
        <v>0.97</v>
      </c>
      <c r="AH350" s="48">
        <v>1.1399999999999999</v>
      </c>
      <c r="AI350" s="48">
        <v>0.98</v>
      </c>
    </row>
    <row r="351" spans="2:35" ht="17" thickBot="1">
      <c r="B351" s="47" t="s">
        <v>970</v>
      </c>
      <c r="C351" s="48">
        <v>60.42</v>
      </c>
      <c r="D351" s="48">
        <v>19.079999999999998</v>
      </c>
      <c r="E351" s="48">
        <v>26.4</v>
      </c>
      <c r="F351" s="48">
        <v>25.63</v>
      </c>
      <c r="G351" s="48">
        <v>24.92</v>
      </c>
      <c r="H351" s="48">
        <v>2</v>
      </c>
      <c r="I351" s="48">
        <v>3</v>
      </c>
      <c r="J351" s="48">
        <v>1</v>
      </c>
      <c r="K351" s="48">
        <v>26.2</v>
      </c>
      <c r="L351" s="48">
        <v>25.14</v>
      </c>
      <c r="M351" s="48">
        <v>25.07</v>
      </c>
      <c r="N351" s="43" t="s">
        <v>654</v>
      </c>
      <c r="O351" s="48">
        <v>-0.2</v>
      </c>
      <c r="P351" s="48">
        <v>-0.49</v>
      </c>
      <c r="Q351" s="48">
        <v>0.15</v>
      </c>
      <c r="R351" s="48">
        <v>0</v>
      </c>
      <c r="S351" s="48">
        <v>0</v>
      </c>
      <c r="T351" s="48">
        <v>24.7</v>
      </c>
      <c r="U351" s="48">
        <v>26.01</v>
      </c>
      <c r="V351" s="48">
        <v>-1.7</v>
      </c>
      <c r="W351" s="48">
        <v>-28.1</v>
      </c>
      <c r="X351" s="48">
        <v>0.85</v>
      </c>
      <c r="Y351" s="48">
        <v>0.91</v>
      </c>
      <c r="Z351" s="48">
        <v>0.99</v>
      </c>
      <c r="AA351" s="109" t="s">
        <v>685</v>
      </c>
      <c r="AB351" s="110"/>
      <c r="AC351" s="49"/>
      <c r="AD351" s="49"/>
      <c r="AG351" s="48">
        <v>0.97</v>
      </c>
      <c r="AH351" s="48">
        <v>1.1399999999999999</v>
      </c>
      <c r="AI351" s="48">
        <v>0.98</v>
      </c>
    </row>
    <row r="352" spans="2:35" ht="17" thickBot="1">
      <c r="B352" s="47" t="s">
        <v>971</v>
      </c>
      <c r="C352" s="48">
        <v>27.92</v>
      </c>
      <c r="D352" s="48">
        <v>33.729999999999997</v>
      </c>
      <c r="E352" s="48">
        <v>20.49</v>
      </c>
      <c r="F352" s="48">
        <v>24.97</v>
      </c>
      <c r="G352" s="48">
        <v>16.54</v>
      </c>
      <c r="H352" s="48">
        <v>3</v>
      </c>
      <c r="I352" s="48">
        <v>2</v>
      </c>
      <c r="J352" s="48">
        <v>1</v>
      </c>
      <c r="K352" s="48">
        <v>16.260000000000002</v>
      </c>
      <c r="L352" s="48">
        <v>20.149999999999999</v>
      </c>
      <c r="M352" s="48">
        <v>13.27</v>
      </c>
      <c r="N352" s="43" t="s">
        <v>654</v>
      </c>
      <c r="O352" s="48">
        <v>-4.2300000000000004</v>
      </c>
      <c r="P352" s="48">
        <v>-4.82</v>
      </c>
      <c r="Q352" s="48">
        <v>-3.27</v>
      </c>
      <c r="R352" s="48">
        <v>0</v>
      </c>
      <c r="S352" s="48">
        <v>0</v>
      </c>
      <c r="T352" s="48">
        <v>19.16</v>
      </c>
      <c r="U352" s="48">
        <v>21.13</v>
      </c>
      <c r="V352" s="48">
        <v>-1.32</v>
      </c>
      <c r="W352" s="48">
        <v>-21.81</v>
      </c>
      <c r="X352" s="48">
        <v>0.91</v>
      </c>
      <c r="Y352" s="48">
        <v>1.1399999999999999</v>
      </c>
      <c r="Z352" s="48">
        <v>0.79</v>
      </c>
      <c r="AA352" s="109" t="s">
        <v>676</v>
      </c>
      <c r="AB352" s="110"/>
      <c r="AC352" s="49"/>
      <c r="AD352" s="49"/>
      <c r="AG352" s="48">
        <v>0.97</v>
      </c>
      <c r="AH352" s="48">
        <v>1.1399999999999999</v>
      </c>
      <c r="AI352" s="48">
        <v>0.98</v>
      </c>
    </row>
    <row r="353" spans="2:35" ht="17" thickBot="1">
      <c r="B353" s="47" t="s">
        <v>972</v>
      </c>
      <c r="C353" s="48">
        <v>18.03</v>
      </c>
      <c r="D353" s="48">
        <v>38.200000000000003</v>
      </c>
      <c r="E353" s="48">
        <v>19.239999999999998</v>
      </c>
      <c r="F353" s="48">
        <v>24.52</v>
      </c>
      <c r="G353" s="48">
        <v>14.81</v>
      </c>
      <c r="H353" s="48">
        <v>3</v>
      </c>
      <c r="I353" s="48">
        <v>1</v>
      </c>
      <c r="J353" s="48">
        <v>1</v>
      </c>
      <c r="K353" s="48">
        <v>15.47</v>
      </c>
      <c r="L353" s="48">
        <v>19.09</v>
      </c>
      <c r="M353" s="48">
        <v>12.72</v>
      </c>
      <c r="N353" s="43" t="s">
        <v>654</v>
      </c>
      <c r="O353" s="48">
        <v>-3.77</v>
      </c>
      <c r="P353" s="48">
        <v>-5.42</v>
      </c>
      <c r="Q353" s="48">
        <v>-2.08</v>
      </c>
      <c r="R353" s="48">
        <v>0</v>
      </c>
      <c r="S353" s="48">
        <v>0</v>
      </c>
      <c r="T353" s="48">
        <v>18.68</v>
      </c>
      <c r="U353" s="48">
        <v>19.510000000000002</v>
      </c>
      <c r="V353" s="48">
        <v>-0.56000000000000005</v>
      </c>
      <c r="W353" s="48">
        <v>-19.8</v>
      </c>
      <c r="X353" s="48">
        <v>0.91</v>
      </c>
      <c r="Y353" s="48">
        <v>1.1399999999999999</v>
      </c>
      <c r="Z353" s="48">
        <v>0.79</v>
      </c>
      <c r="AA353" s="109" t="s">
        <v>702</v>
      </c>
      <c r="AB353" s="110"/>
      <c r="AC353" s="49"/>
      <c r="AD353" s="49"/>
      <c r="AG353" s="48">
        <v>0.97</v>
      </c>
      <c r="AH353" s="48">
        <v>1.1399999999999999</v>
      </c>
      <c r="AI353" s="48">
        <v>0.98</v>
      </c>
    </row>
    <row r="354" spans="2:35" ht="17" thickBot="1">
      <c r="B354" s="47" t="s">
        <v>973</v>
      </c>
      <c r="C354" s="48">
        <v>-162.91999999999999</v>
      </c>
      <c r="D354" s="48">
        <v>-11.18</v>
      </c>
      <c r="E354" s="48">
        <v>28.96</v>
      </c>
      <c r="F354" s="48">
        <v>28.45</v>
      </c>
      <c r="G354" s="48">
        <v>29.31</v>
      </c>
      <c r="H354" s="48">
        <v>4</v>
      </c>
      <c r="I354" s="48">
        <v>3</v>
      </c>
      <c r="J354" s="48">
        <v>1</v>
      </c>
      <c r="K354" s="48">
        <v>28.09</v>
      </c>
      <c r="L354" s="48">
        <v>27.26</v>
      </c>
      <c r="M354" s="48">
        <v>28.72</v>
      </c>
      <c r="N354" s="43" t="s">
        <v>658</v>
      </c>
      <c r="O354" s="48">
        <v>-0.88</v>
      </c>
      <c r="P354" s="48">
        <v>-1.19</v>
      </c>
      <c r="Q354" s="48">
        <v>-0.59</v>
      </c>
      <c r="R354" s="48">
        <v>0</v>
      </c>
      <c r="S354" s="48">
        <v>0</v>
      </c>
      <c r="T354" s="48">
        <v>26.74</v>
      </c>
      <c r="U354" s="48">
        <v>27.56</v>
      </c>
      <c r="V354" s="48">
        <v>-2.2200000000000002</v>
      </c>
      <c r="W354" s="48">
        <v>-31.19</v>
      </c>
      <c r="X354" s="48">
        <v>1.26</v>
      </c>
      <c r="Y354" s="48">
        <v>1.1499999999999999</v>
      </c>
      <c r="Z354" s="48">
        <v>1.49</v>
      </c>
      <c r="AA354" s="109" t="s">
        <v>963</v>
      </c>
      <c r="AB354" s="110"/>
      <c r="AC354" s="49"/>
      <c r="AD354" s="49"/>
      <c r="AG354" s="48">
        <v>0.97</v>
      </c>
      <c r="AH354" s="48">
        <v>1.1399999999999999</v>
      </c>
      <c r="AI354" s="48">
        <v>0.98</v>
      </c>
    </row>
    <row r="355" spans="2:35" ht="17" thickBot="1">
      <c r="B355" s="47" t="s">
        <v>974</v>
      </c>
      <c r="C355" s="48">
        <v>157.97</v>
      </c>
      <c r="D355" s="48">
        <v>-14.53</v>
      </c>
      <c r="E355" s="48">
        <v>27.64</v>
      </c>
      <c r="F355" s="48">
        <v>26.44</v>
      </c>
      <c r="G355" s="48">
        <v>28.79</v>
      </c>
      <c r="H355" s="48">
        <v>2</v>
      </c>
      <c r="I355" s="48">
        <v>3</v>
      </c>
      <c r="J355" s="48">
        <v>1</v>
      </c>
      <c r="K355" s="48">
        <v>28.04</v>
      </c>
      <c r="L355" s="48">
        <v>27.09</v>
      </c>
      <c r="M355" s="48">
        <v>28.77</v>
      </c>
      <c r="N355" s="43" t="s">
        <v>658</v>
      </c>
      <c r="O355" s="48">
        <v>0.41</v>
      </c>
      <c r="P355" s="48">
        <v>0.66</v>
      </c>
      <c r="Q355" s="48">
        <v>-0.02</v>
      </c>
      <c r="R355" s="48">
        <v>0</v>
      </c>
      <c r="S355" s="48">
        <v>0</v>
      </c>
      <c r="T355" s="48">
        <v>26.93</v>
      </c>
      <c r="U355" s="48">
        <v>27.18</v>
      </c>
      <c r="V355" s="48">
        <v>-0.71</v>
      </c>
      <c r="W355" s="48">
        <v>-28.34</v>
      </c>
      <c r="X355" s="48">
        <v>1.26</v>
      </c>
      <c r="Y355" s="48">
        <v>1.1499999999999999</v>
      </c>
      <c r="Z355" s="48">
        <v>1.49</v>
      </c>
      <c r="AA355" s="109" t="s">
        <v>975</v>
      </c>
      <c r="AB355" s="110"/>
      <c r="AC355" s="49"/>
      <c r="AD355" s="49"/>
      <c r="AG355" s="48">
        <v>0.97</v>
      </c>
      <c r="AH355" s="48">
        <v>1.1399999999999999</v>
      </c>
      <c r="AI355" s="48">
        <v>0.98</v>
      </c>
    </row>
    <row r="356" spans="2:35" ht="17" thickBot="1">
      <c r="B356" s="47" t="s">
        <v>976</v>
      </c>
      <c r="C356" s="48">
        <v>158</v>
      </c>
      <c r="D356" s="48">
        <v>33.08</v>
      </c>
      <c r="E356" s="48">
        <v>20.93</v>
      </c>
      <c r="F356" s="48">
        <v>25.43</v>
      </c>
      <c r="G356" s="48">
        <v>17.04</v>
      </c>
      <c r="H356" s="48">
        <v>4</v>
      </c>
      <c r="I356" s="48">
        <v>3</v>
      </c>
      <c r="J356" s="48">
        <v>2</v>
      </c>
      <c r="K356" s="48">
        <v>19.98</v>
      </c>
      <c r="L356" s="48">
        <v>24.1</v>
      </c>
      <c r="M356" s="48">
        <v>16.55</v>
      </c>
      <c r="N356" s="43" t="s">
        <v>654</v>
      </c>
      <c r="O356" s="48">
        <v>-0.95</v>
      </c>
      <c r="P356" s="48">
        <v>-1.33</v>
      </c>
      <c r="Q356" s="48">
        <v>-0.49</v>
      </c>
      <c r="R356" s="48">
        <v>0</v>
      </c>
      <c r="S356" s="48">
        <v>0</v>
      </c>
      <c r="T356" s="48">
        <v>21.77</v>
      </c>
      <c r="U356" s="48">
        <v>25.43</v>
      </c>
      <c r="V356" s="48">
        <v>0.84</v>
      </c>
      <c r="W356" s="48">
        <v>-20.09</v>
      </c>
      <c r="X356" s="48">
        <v>1.26</v>
      </c>
      <c r="Y356" s="48">
        <v>1.1499999999999999</v>
      </c>
      <c r="Z356" s="48">
        <v>1.49</v>
      </c>
      <c r="AA356" s="109" t="s">
        <v>963</v>
      </c>
      <c r="AB356" s="110"/>
      <c r="AC356" s="49"/>
      <c r="AD356" s="49"/>
      <c r="AG356" s="48">
        <v>0.97</v>
      </c>
      <c r="AH356" s="48">
        <v>1.1399999999999999</v>
      </c>
      <c r="AI356" s="48">
        <v>0.98</v>
      </c>
    </row>
    <row r="357" spans="2:35" ht="17" thickBot="1">
      <c r="B357" s="47" t="s">
        <v>977</v>
      </c>
      <c r="C357" s="48">
        <v>-101.72</v>
      </c>
      <c r="D357" s="48">
        <v>3.33</v>
      </c>
      <c r="E357" s="48">
        <v>26.32</v>
      </c>
      <c r="F357" s="48">
        <v>25.65</v>
      </c>
      <c r="G357" s="48">
        <v>26.57</v>
      </c>
      <c r="H357" s="48">
        <v>4</v>
      </c>
      <c r="I357" s="48">
        <v>3</v>
      </c>
      <c r="J357" s="48">
        <v>2</v>
      </c>
      <c r="K357" s="48">
        <v>25.76</v>
      </c>
      <c r="L357" s="48">
        <v>24.99</v>
      </c>
      <c r="M357" s="48">
        <v>26.44</v>
      </c>
      <c r="N357" s="43" t="s">
        <v>658</v>
      </c>
      <c r="O357" s="48">
        <v>-0.56000000000000005</v>
      </c>
      <c r="P357" s="48">
        <v>-0.65</v>
      </c>
      <c r="Q357" s="48">
        <v>-0.13</v>
      </c>
      <c r="R357" s="48">
        <v>0</v>
      </c>
      <c r="S357" s="48">
        <v>0</v>
      </c>
      <c r="T357" s="48">
        <v>23.86</v>
      </c>
      <c r="U357" s="48">
        <v>25.99</v>
      </c>
      <c r="V357" s="48">
        <v>-2.46</v>
      </c>
      <c r="W357" s="48">
        <v>-28.78</v>
      </c>
      <c r="X357" s="48">
        <v>1.26</v>
      </c>
      <c r="Y357" s="48">
        <v>1.1499999999999999</v>
      </c>
      <c r="Z357" s="48">
        <v>1.49</v>
      </c>
      <c r="AA357" s="109" t="s">
        <v>963</v>
      </c>
      <c r="AB357" s="110"/>
      <c r="AC357" s="49"/>
      <c r="AD357" s="49"/>
      <c r="AG357" s="48">
        <v>0.97</v>
      </c>
      <c r="AH357" s="48">
        <v>1.1399999999999999</v>
      </c>
      <c r="AI357" s="48">
        <v>0.98</v>
      </c>
    </row>
    <row r="358" spans="2:35" ht="17" thickBot="1">
      <c r="B358" s="47" t="s">
        <v>978</v>
      </c>
      <c r="C358" s="48">
        <v>-134.32</v>
      </c>
      <c r="D358" s="48">
        <v>0.92</v>
      </c>
      <c r="E358" s="48">
        <v>25.88</v>
      </c>
      <c r="F358" s="48">
        <v>25.54</v>
      </c>
      <c r="G358" s="48">
        <v>26.17</v>
      </c>
      <c r="H358" s="48">
        <v>4</v>
      </c>
      <c r="I358" s="48">
        <v>3</v>
      </c>
      <c r="J358" s="48">
        <v>1</v>
      </c>
      <c r="K358" s="48">
        <v>26.6</v>
      </c>
      <c r="L358" s="48">
        <v>26.83</v>
      </c>
      <c r="M358" s="48">
        <v>25.92</v>
      </c>
      <c r="N358" s="43" t="s">
        <v>654</v>
      </c>
      <c r="O358" s="48">
        <v>0.72</v>
      </c>
      <c r="P358" s="48">
        <v>1.29</v>
      </c>
      <c r="Q358" s="48">
        <v>-0.24</v>
      </c>
      <c r="R358" s="48">
        <v>0</v>
      </c>
      <c r="S358" s="48">
        <v>0</v>
      </c>
      <c r="T358" s="48">
        <v>26.41</v>
      </c>
      <c r="U358" s="48">
        <v>27.01</v>
      </c>
      <c r="V358" s="48">
        <v>0.53</v>
      </c>
      <c r="W358" s="48">
        <v>-25.35</v>
      </c>
      <c r="X358" s="48">
        <v>1.26</v>
      </c>
      <c r="Y358" s="48">
        <v>1.1499999999999999</v>
      </c>
      <c r="Z358" s="48">
        <v>1.49</v>
      </c>
      <c r="AA358" s="109" t="s">
        <v>963</v>
      </c>
      <c r="AB358" s="110"/>
      <c r="AC358" s="49"/>
      <c r="AD358" s="49"/>
      <c r="AG358" s="48">
        <v>0.97</v>
      </c>
      <c r="AH358" s="48">
        <v>1.1399999999999999</v>
      </c>
      <c r="AI358" s="48">
        <v>0.98</v>
      </c>
    </row>
    <row r="359" spans="2:35" ht="17" thickBot="1">
      <c r="B359" s="47" t="s">
        <v>979</v>
      </c>
      <c r="C359" s="48">
        <v>79.87</v>
      </c>
      <c r="D359" s="48">
        <v>-43.52</v>
      </c>
      <c r="E359" s="48">
        <v>10.75</v>
      </c>
      <c r="F359" s="48">
        <v>9.43</v>
      </c>
      <c r="G359" s="48">
        <v>11.43</v>
      </c>
      <c r="H359" s="48">
        <v>2</v>
      </c>
      <c r="I359" s="48">
        <v>3</v>
      </c>
      <c r="J359" s="48">
        <v>1</v>
      </c>
      <c r="K359" s="48">
        <v>6.46</v>
      </c>
      <c r="L359" s="48">
        <v>5.15</v>
      </c>
      <c r="M359" s="48">
        <v>7.93</v>
      </c>
      <c r="N359" s="43" t="s">
        <v>658</v>
      </c>
      <c r="O359" s="48">
        <v>-4.29</v>
      </c>
      <c r="P359" s="48">
        <v>-4.28</v>
      </c>
      <c r="Q359" s="48">
        <v>-3.5</v>
      </c>
      <c r="R359" s="48">
        <v>0</v>
      </c>
      <c r="S359" s="48">
        <v>0</v>
      </c>
      <c r="T359" s="48">
        <v>4.93</v>
      </c>
      <c r="U359" s="48">
        <v>5.27</v>
      </c>
      <c r="V359" s="48">
        <v>-5.82</v>
      </c>
      <c r="W359" s="48">
        <v>-16.559999999999999</v>
      </c>
      <c r="X359" s="48">
        <v>0.85</v>
      </c>
      <c r="Y359" s="48">
        <v>0.91</v>
      </c>
      <c r="Z359" s="48">
        <v>0.99</v>
      </c>
      <c r="AA359" s="109" t="s">
        <v>980</v>
      </c>
      <c r="AB359" s="111"/>
      <c r="AC359" s="110"/>
      <c r="AD359" s="49"/>
      <c r="AG359" s="48">
        <v>0.97</v>
      </c>
      <c r="AH359" s="48">
        <v>1.1399999999999999</v>
      </c>
      <c r="AI359" s="48">
        <v>0.98</v>
      </c>
    </row>
    <row r="360" spans="2:35" ht="17" thickBot="1">
      <c r="B360" s="47" t="s">
        <v>981</v>
      </c>
      <c r="C360" s="48">
        <v>82.25</v>
      </c>
      <c r="D360" s="48">
        <v>-39.72</v>
      </c>
      <c r="E360" s="48">
        <v>13.59</v>
      </c>
      <c r="F360" s="48">
        <v>11.96</v>
      </c>
      <c r="G360" s="48">
        <v>16</v>
      </c>
      <c r="H360" s="48">
        <v>3</v>
      </c>
      <c r="I360" s="48">
        <v>3</v>
      </c>
      <c r="J360" s="48">
        <v>1</v>
      </c>
      <c r="K360" s="48">
        <v>10.37</v>
      </c>
      <c r="L360" s="48">
        <v>9.1199999999999992</v>
      </c>
      <c r="M360" s="48">
        <v>11.82</v>
      </c>
      <c r="N360" s="43" t="s">
        <v>658</v>
      </c>
      <c r="O360" s="48">
        <v>-3.22</v>
      </c>
      <c r="P360" s="48">
        <v>-2.84</v>
      </c>
      <c r="Q360" s="48">
        <v>-4.18</v>
      </c>
      <c r="R360" s="48">
        <v>0</v>
      </c>
      <c r="S360" s="48">
        <v>0</v>
      </c>
      <c r="T360" s="48">
        <v>8.49</v>
      </c>
      <c r="U360" s="48">
        <v>9.8800000000000008</v>
      </c>
      <c r="V360" s="48">
        <v>-5.0999999999999996</v>
      </c>
      <c r="W360" s="48">
        <v>-18.690000000000001</v>
      </c>
      <c r="X360" s="48">
        <v>0.85</v>
      </c>
      <c r="Y360" s="48">
        <v>0.91</v>
      </c>
      <c r="Z360" s="48">
        <v>0.99</v>
      </c>
      <c r="AA360" s="109" t="s">
        <v>685</v>
      </c>
      <c r="AB360" s="110"/>
      <c r="AC360" s="49"/>
      <c r="AD360" s="49"/>
      <c r="AG360" s="48">
        <v>0.97</v>
      </c>
      <c r="AH360" s="48">
        <v>1.1399999999999999</v>
      </c>
      <c r="AI360" s="48">
        <v>0.98</v>
      </c>
    </row>
    <row r="361" spans="2:35" ht="17" thickBot="1">
      <c r="B361" s="47" t="s">
        <v>982</v>
      </c>
      <c r="C361" s="48">
        <v>94.42</v>
      </c>
      <c r="D361" s="48">
        <v>-30.07</v>
      </c>
      <c r="E361" s="48">
        <v>19.309999999999999</v>
      </c>
      <c r="F361" s="48">
        <v>16.899999999999999</v>
      </c>
      <c r="G361" s="48">
        <v>22.02</v>
      </c>
      <c r="H361" s="48">
        <v>2</v>
      </c>
      <c r="I361" s="48">
        <v>3</v>
      </c>
      <c r="J361" s="48">
        <v>1</v>
      </c>
      <c r="K361" s="48">
        <v>18.440000000000001</v>
      </c>
      <c r="L361" s="48">
        <v>16.399999999999999</v>
      </c>
      <c r="M361" s="48">
        <v>21.27</v>
      </c>
      <c r="N361" s="43" t="s">
        <v>658</v>
      </c>
      <c r="O361" s="48">
        <v>-0.87</v>
      </c>
      <c r="P361" s="48">
        <v>-0.49</v>
      </c>
      <c r="Q361" s="48">
        <v>-0.75</v>
      </c>
      <c r="R361" s="48">
        <v>0</v>
      </c>
      <c r="S361" s="48">
        <v>0</v>
      </c>
      <c r="T361" s="48">
        <v>15.92</v>
      </c>
      <c r="U361" s="48">
        <v>16.989999999999998</v>
      </c>
      <c r="V361" s="48">
        <v>-3.39</v>
      </c>
      <c r="W361" s="48">
        <v>-22.71</v>
      </c>
      <c r="X361" s="48">
        <v>0.85</v>
      </c>
      <c r="Y361" s="48">
        <v>0.91</v>
      </c>
      <c r="Z361" s="48">
        <v>0.99</v>
      </c>
      <c r="AA361" s="109" t="s">
        <v>685</v>
      </c>
      <c r="AB361" s="110"/>
      <c r="AC361" s="49"/>
      <c r="AD361" s="49"/>
      <c r="AG361" s="48">
        <v>0.97</v>
      </c>
      <c r="AH361" s="48">
        <v>1.1399999999999999</v>
      </c>
      <c r="AI361" s="48">
        <v>0.98</v>
      </c>
    </row>
    <row r="362" spans="2:35" ht="17" thickBot="1">
      <c r="B362" s="47" t="s">
        <v>983</v>
      </c>
      <c r="C362" s="48">
        <v>110.55</v>
      </c>
      <c r="D362" s="48">
        <v>-33.07</v>
      </c>
      <c r="E362" s="48">
        <v>18.760000000000002</v>
      </c>
      <c r="F362" s="48">
        <v>17.27</v>
      </c>
      <c r="G362" s="48">
        <v>20.45</v>
      </c>
      <c r="H362" s="48">
        <v>2</v>
      </c>
      <c r="I362" s="48">
        <v>3</v>
      </c>
      <c r="J362" s="48">
        <v>1</v>
      </c>
      <c r="K362" s="48">
        <v>17.77</v>
      </c>
      <c r="L362" s="48">
        <v>15.82</v>
      </c>
      <c r="M362" s="48">
        <v>19.66</v>
      </c>
      <c r="N362" s="43" t="s">
        <v>658</v>
      </c>
      <c r="O362" s="48">
        <v>-0.99</v>
      </c>
      <c r="P362" s="48">
        <v>-1.45</v>
      </c>
      <c r="Q362" s="48">
        <v>-0.79</v>
      </c>
      <c r="R362" s="48">
        <v>0</v>
      </c>
      <c r="S362" s="48">
        <v>0</v>
      </c>
      <c r="T362" s="48">
        <v>15.46</v>
      </c>
      <c r="U362" s="48">
        <v>16.260000000000002</v>
      </c>
      <c r="V362" s="48">
        <v>-3.3</v>
      </c>
      <c r="W362" s="48">
        <v>-22.06</v>
      </c>
      <c r="X362" s="48">
        <v>0.85</v>
      </c>
      <c r="Y362" s="48">
        <v>0.91</v>
      </c>
      <c r="Z362" s="48">
        <v>0.99</v>
      </c>
      <c r="AA362" s="109" t="s">
        <v>984</v>
      </c>
      <c r="AB362" s="110"/>
      <c r="AC362" s="49"/>
      <c r="AD362" s="49"/>
      <c r="AG362" s="48">
        <v>0.97</v>
      </c>
      <c r="AH362" s="48">
        <v>1.1399999999999999</v>
      </c>
      <c r="AI362" s="48">
        <v>0.98</v>
      </c>
    </row>
    <row r="363" spans="2:35" ht="17" thickBot="1">
      <c r="B363" s="52" t="s">
        <v>985</v>
      </c>
      <c r="C363" s="45">
        <v>110.02</v>
      </c>
      <c r="D363" s="45">
        <v>-25.48</v>
      </c>
      <c r="E363" s="45">
        <v>22.64</v>
      </c>
      <c r="F363" s="45">
        <v>21.26</v>
      </c>
      <c r="G363" s="45">
        <v>23.96</v>
      </c>
      <c r="H363" s="45">
        <v>2</v>
      </c>
      <c r="I363" s="45">
        <v>3</v>
      </c>
      <c r="J363" s="45">
        <v>1</v>
      </c>
      <c r="K363" s="45">
        <v>21.61</v>
      </c>
      <c r="L363" s="45">
        <v>20.170000000000002</v>
      </c>
      <c r="M363" s="45">
        <v>22.77</v>
      </c>
      <c r="N363" s="41" t="s">
        <v>658</v>
      </c>
      <c r="O363" s="45">
        <v>-1.03</v>
      </c>
      <c r="P363" s="45">
        <v>-1.0900000000000001</v>
      </c>
      <c r="Q363" s="45">
        <v>-1.19</v>
      </c>
      <c r="R363" s="45">
        <v>0</v>
      </c>
      <c r="S363" s="45">
        <v>0</v>
      </c>
      <c r="T363" s="45">
        <v>19.739999999999998</v>
      </c>
      <c r="U363" s="45">
        <v>20.5</v>
      </c>
      <c r="V363" s="45">
        <v>-2.9</v>
      </c>
      <c r="W363" s="45">
        <v>-25.54</v>
      </c>
      <c r="X363" s="45">
        <v>0.85</v>
      </c>
      <c r="Y363" s="45">
        <v>0.91</v>
      </c>
      <c r="Z363" s="45">
        <v>0.99</v>
      </c>
      <c r="AA363" s="109" t="s">
        <v>986</v>
      </c>
      <c r="AB363" s="111"/>
      <c r="AC363" s="110"/>
      <c r="AD363" s="46"/>
      <c r="AG363" s="45">
        <v>0.97</v>
      </c>
      <c r="AH363" s="45">
        <v>1.1399999999999999</v>
      </c>
      <c r="AI363" s="45">
        <v>0.98</v>
      </c>
    </row>
    <row r="364" spans="2:35" ht="17" thickBot="1">
      <c r="B364" s="47" t="s">
        <v>987</v>
      </c>
      <c r="C364" s="48">
        <v>112.75</v>
      </c>
      <c r="D364" s="48">
        <v>-19.059999999999999</v>
      </c>
      <c r="E364" s="48">
        <v>26.02</v>
      </c>
      <c r="F364" s="48">
        <v>24.31</v>
      </c>
      <c r="G364" s="48">
        <v>27.3</v>
      </c>
      <c r="H364" s="48">
        <v>2</v>
      </c>
      <c r="I364" s="48">
        <v>3</v>
      </c>
      <c r="J364" s="48">
        <v>1</v>
      </c>
      <c r="K364" s="48">
        <v>22.53</v>
      </c>
      <c r="L364" s="48">
        <v>21.05</v>
      </c>
      <c r="M364" s="48">
        <v>23.9</v>
      </c>
      <c r="N364" s="43" t="s">
        <v>658</v>
      </c>
      <c r="O364" s="48">
        <v>-3.49</v>
      </c>
      <c r="P364" s="48">
        <v>-3.26</v>
      </c>
      <c r="Q364" s="48">
        <v>-3.4</v>
      </c>
      <c r="R364" s="48">
        <v>0</v>
      </c>
      <c r="S364" s="48">
        <v>0</v>
      </c>
      <c r="T364" s="48">
        <v>20.13</v>
      </c>
      <c r="U364" s="48">
        <v>21.58</v>
      </c>
      <c r="V364" s="48">
        <v>-5.89</v>
      </c>
      <c r="W364" s="48">
        <v>-31.91</v>
      </c>
      <c r="X364" s="48">
        <v>0.85</v>
      </c>
      <c r="Y364" s="48">
        <v>0.91</v>
      </c>
      <c r="Z364" s="48">
        <v>0.99</v>
      </c>
      <c r="AA364" s="109" t="s">
        <v>685</v>
      </c>
      <c r="AB364" s="110"/>
      <c r="AC364" s="49"/>
      <c r="AD364" s="49"/>
      <c r="AG364" s="48">
        <v>0.97</v>
      </c>
      <c r="AH364" s="48">
        <v>1.1399999999999999</v>
      </c>
      <c r="AI364" s="48">
        <v>0.98</v>
      </c>
    </row>
    <row r="365" spans="2:35" ht="17" thickBot="1">
      <c r="B365" s="47" t="s">
        <v>988</v>
      </c>
      <c r="C365" s="48">
        <v>-140.05000000000001</v>
      </c>
      <c r="D365" s="48">
        <v>1.82</v>
      </c>
      <c r="E365" s="48">
        <v>26.64</v>
      </c>
      <c r="F365" s="48">
        <v>26.44</v>
      </c>
      <c r="G365" s="48">
        <v>26.4</v>
      </c>
      <c r="H365" s="48">
        <v>4</v>
      </c>
      <c r="I365" s="48">
        <v>3</v>
      </c>
      <c r="J365" s="48">
        <v>1</v>
      </c>
      <c r="K365" s="48">
        <v>26.57</v>
      </c>
      <c r="L365" s="48">
        <v>26.78</v>
      </c>
      <c r="M365" s="48">
        <v>25.85</v>
      </c>
      <c r="N365" s="43" t="s">
        <v>654</v>
      </c>
      <c r="O365" s="48">
        <v>-7.0000000000000007E-2</v>
      </c>
      <c r="P365" s="48">
        <v>0.34</v>
      </c>
      <c r="Q365" s="48">
        <v>-0.55000000000000004</v>
      </c>
      <c r="R365" s="48">
        <v>0</v>
      </c>
      <c r="S365" s="48">
        <v>0</v>
      </c>
      <c r="T365" s="48">
        <v>26.48</v>
      </c>
      <c r="U365" s="48">
        <v>27.11</v>
      </c>
      <c r="V365" s="48">
        <v>-0.16</v>
      </c>
      <c r="W365" s="48">
        <v>-26.8</v>
      </c>
      <c r="X365" s="48">
        <v>1.26</v>
      </c>
      <c r="Y365" s="48">
        <v>1.1499999999999999</v>
      </c>
      <c r="Z365" s="48">
        <v>1.49</v>
      </c>
      <c r="AA365" s="109" t="s">
        <v>963</v>
      </c>
      <c r="AB365" s="110"/>
      <c r="AC365" s="49"/>
      <c r="AD365" s="49"/>
      <c r="AG365" s="48">
        <v>0.97</v>
      </c>
      <c r="AH365" s="48">
        <v>1.1399999999999999</v>
      </c>
      <c r="AI365" s="48">
        <v>0.98</v>
      </c>
    </row>
    <row r="366" spans="2:35" ht="17" thickBot="1">
      <c r="B366" s="47" t="s">
        <v>989</v>
      </c>
      <c r="C366" s="48">
        <v>-140.85</v>
      </c>
      <c r="D366" s="48">
        <v>-6.13</v>
      </c>
      <c r="E366" s="48">
        <v>27.49</v>
      </c>
      <c r="F366" s="48">
        <v>27.18</v>
      </c>
      <c r="G366" s="48">
        <v>27.62</v>
      </c>
      <c r="H366" s="48">
        <v>4</v>
      </c>
      <c r="I366" s="48">
        <v>3</v>
      </c>
      <c r="J366" s="48">
        <v>1</v>
      </c>
      <c r="K366" s="48">
        <v>25.61</v>
      </c>
      <c r="L366" s="48">
        <v>24.21</v>
      </c>
      <c r="M366" s="48">
        <v>26.81</v>
      </c>
      <c r="N366" s="43" t="s">
        <v>658</v>
      </c>
      <c r="O366" s="48">
        <v>-1.88</v>
      </c>
      <c r="P366" s="48">
        <v>-2.97</v>
      </c>
      <c r="Q366" s="48">
        <v>-0.8</v>
      </c>
      <c r="R366" s="48">
        <v>0</v>
      </c>
      <c r="S366" s="48">
        <v>0</v>
      </c>
      <c r="T366" s="48">
        <v>23.82</v>
      </c>
      <c r="U366" s="48">
        <v>24.55</v>
      </c>
      <c r="V366" s="48">
        <v>-3.67</v>
      </c>
      <c r="W366" s="48">
        <v>-31.16</v>
      </c>
      <c r="X366" s="48">
        <v>1.26</v>
      </c>
      <c r="Y366" s="48">
        <v>1.1499999999999999</v>
      </c>
      <c r="Z366" s="48">
        <v>1.49</v>
      </c>
      <c r="AA366" s="109" t="s">
        <v>963</v>
      </c>
      <c r="AB366" s="110"/>
      <c r="AC366" s="49"/>
      <c r="AD366" s="49"/>
      <c r="AG366" s="48">
        <v>0.97</v>
      </c>
      <c r="AH366" s="48">
        <v>1.1399999999999999</v>
      </c>
      <c r="AI366" s="48">
        <v>0.98</v>
      </c>
    </row>
    <row r="367" spans="2:35" ht="17" thickBot="1">
      <c r="B367" s="47" t="s">
        <v>990</v>
      </c>
      <c r="C367" s="48">
        <v>-139.97</v>
      </c>
      <c r="D367" s="48">
        <v>-14.82</v>
      </c>
      <c r="E367" s="48">
        <v>27.62</v>
      </c>
      <c r="F367" s="48">
        <v>26.63</v>
      </c>
      <c r="G367" s="48">
        <v>28.34</v>
      </c>
      <c r="H367" s="48">
        <v>4</v>
      </c>
      <c r="I367" s="48">
        <v>3</v>
      </c>
      <c r="J367" s="48">
        <v>1</v>
      </c>
      <c r="K367" s="48">
        <v>27.87</v>
      </c>
      <c r="L367" s="48">
        <v>26.93</v>
      </c>
      <c r="M367" s="48">
        <v>28.42</v>
      </c>
      <c r="N367" s="43" t="s">
        <v>658</v>
      </c>
      <c r="O367" s="48">
        <v>0.24</v>
      </c>
      <c r="P367" s="48">
        <v>0.3</v>
      </c>
      <c r="Q367" s="48">
        <v>0.08</v>
      </c>
      <c r="R367" s="48">
        <v>0</v>
      </c>
      <c r="S367" s="48">
        <v>0</v>
      </c>
      <c r="T367" s="48">
        <v>26.31</v>
      </c>
      <c r="U367" s="48">
        <v>27.85</v>
      </c>
      <c r="V367" s="48">
        <v>-1.31</v>
      </c>
      <c r="W367" s="48">
        <v>-28.93</v>
      </c>
      <c r="X367" s="48">
        <v>1.26</v>
      </c>
      <c r="Y367" s="48">
        <v>1.1499999999999999</v>
      </c>
      <c r="Z367" s="48">
        <v>1.49</v>
      </c>
      <c r="AA367" s="109" t="s">
        <v>963</v>
      </c>
      <c r="AB367" s="110"/>
      <c r="AC367" s="49"/>
      <c r="AD367" s="49"/>
      <c r="AG367" s="48">
        <v>0.97</v>
      </c>
      <c r="AH367" s="48">
        <v>1.1399999999999999</v>
      </c>
      <c r="AI367" s="48">
        <v>0.98</v>
      </c>
    </row>
    <row r="368" spans="2:35" ht="17" thickBot="1">
      <c r="B368" s="47" t="s">
        <v>991</v>
      </c>
      <c r="C368" s="48">
        <v>-110.8</v>
      </c>
      <c r="D368" s="48">
        <v>-8.8000000000000007</v>
      </c>
      <c r="E368" s="48">
        <v>25.48</v>
      </c>
      <c r="F368" s="48">
        <v>24.83</v>
      </c>
      <c r="G368" s="48">
        <v>25.88</v>
      </c>
      <c r="H368" s="48">
        <v>4</v>
      </c>
      <c r="I368" s="48">
        <v>3</v>
      </c>
      <c r="J368" s="48">
        <v>3</v>
      </c>
      <c r="K368" s="48">
        <v>24.82</v>
      </c>
      <c r="L368" s="48">
        <v>23.75</v>
      </c>
      <c r="M368" s="48">
        <v>26.24</v>
      </c>
      <c r="N368" s="43" t="s">
        <v>658</v>
      </c>
      <c r="O368" s="48">
        <v>-0.66</v>
      </c>
      <c r="P368" s="48">
        <v>-1.07</v>
      </c>
      <c r="Q368" s="48">
        <v>0.36</v>
      </c>
      <c r="R368" s="48">
        <v>0</v>
      </c>
      <c r="S368" s="48">
        <v>0</v>
      </c>
      <c r="T368" s="48">
        <v>19.84</v>
      </c>
      <c r="U368" s="48">
        <v>25.66</v>
      </c>
      <c r="V368" s="48">
        <v>-5.64</v>
      </c>
      <c r="W368" s="48">
        <v>-31.12</v>
      </c>
      <c r="X368" s="48">
        <v>1.26</v>
      </c>
      <c r="Y368" s="48">
        <v>1.1499999999999999</v>
      </c>
      <c r="Z368" s="48">
        <v>1.49</v>
      </c>
      <c r="AA368" s="109" t="s">
        <v>963</v>
      </c>
      <c r="AB368" s="110"/>
      <c r="AC368" s="49"/>
      <c r="AD368" s="49"/>
      <c r="AG368" s="48">
        <v>0.97</v>
      </c>
      <c r="AH368" s="48">
        <v>1.1399999999999999</v>
      </c>
      <c r="AI368" s="48">
        <v>0.98</v>
      </c>
    </row>
    <row r="369" spans="2:35" ht="17" thickBot="1">
      <c r="B369" s="47" t="s">
        <v>992</v>
      </c>
      <c r="C369" s="48">
        <v>18.45</v>
      </c>
      <c r="D369" s="48">
        <v>-35.78</v>
      </c>
      <c r="E369" s="48">
        <v>18.79</v>
      </c>
      <c r="F369" s="48">
        <v>16.45</v>
      </c>
      <c r="G369" s="48">
        <v>20.9</v>
      </c>
      <c r="H369" s="48">
        <v>2</v>
      </c>
      <c r="I369" s="48">
        <v>3</v>
      </c>
      <c r="J369" s="48">
        <v>1</v>
      </c>
      <c r="K369" s="48">
        <v>17.39</v>
      </c>
      <c r="L369" s="48">
        <v>15.51</v>
      </c>
      <c r="M369" s="48">
        <v>18.91</v>
      </c>
      <c r="N369" s="43" t="s">
        <v>658</v>
      </c>
      <c r="O369" s="48">
        <v>-1.4</v>
      </c>
      <c r="P369" s="48">
        <v>-0.95</v>
      </c>
      <c r="Q369" s="48">
        <v>-1.99</v>
      </c>
      <c r="R369" s="48">
        <v>0</v>
      </c>
      <c r="S369" s="48">
        <v>0</v>
      </c>
      <c r="T369" s="48">
        <v>15.2</v>
      </c>
      <c r="U369" s="48">
        <v>16.11</v>
      </c>
      <c r="V369" s="48">
        <v>-3.59</v>
      </c>
      <c r="W369" s="48">
        <v>-22.37</v>
      </c>
      <c r="X369" s="48">
        <v>0.94</v>
      </c>
      <c r="Y369" s="48">
        <v>0.98</v>
      </c>
      <c r="Z369" s="48">
        <v>0.97</v>
      </c>
      <c r="AA369" s="109" t="s">
        <v>993</v>
      </c>
      <c r="AB369" s="110"/>
      <c r="AC369" s="49"/>
      <c r="AD369" s="49"/>
      <c r="AG369" s="48">
        <v>0.97</v>
      </c>
      <c r="AH369" s="48">
        <v>1.1399999999999999</v>
      </c>
      <c r="AI369" s="48">
        <v>0.98</v>
      </c>
    </row>
    <row r="370" spans="2:35" ht="17" thickBot="1">
      <c r="B370" s="47" t="s">
        <v>992</v>
      </c>
      <c r="C370" s="48">
        <v>18.45</v>
      </c>
      <c r="D370" s="48">
        <v>-35.78</v>
      </c>
      <c r="E370" s="48">
        <v>18.79</v>
      </c>
      <c r="F370" s="48">
        <v>16.45</v>
      </c>
      <c r="G370" s="48">
        <v>20.9</v>
      </c>
      <c r="H370" s="48">
        <v>2</v>
      </c>
      <c r="I370" s="48">
        <v>3</v>
      </c>
      <c r="J370" s="48">
        <v>2</v>
      </c>
      <c r="K370" s="48">
        <v>18.149999999999999</v>
      </c>
      <c r="L370" s="48">
        <v>16.18</v>
      </c>
      <c r="M370" s="48">
        <v>20.18</v>
      </c>
      <c r="N370" s="43" t="s">
        <v>658</v>
      </c>
      <c r="O370" s="48">
        <v>-0.63</v>
      </c>
      <c r="P370" s="48">
        <v>-0.27</v>
      </c>
      <c r="Q370" s="48">
        <v>-0.72</v>
      </c>
      <c r="R370" s="48">
        <v>0</v>
      </c>
      <c r="S370" s="48">
        <v>0</v>
      </c>
      <c r="T370" s="48">
        <v>15.51</v>
      </c>
      <c r="U370" s="48">
        <v>17.04</v>
      </c>
      <c r="V370" s="48">
        <v>-3.28</v>
      </c>
      <c r="W370" s="48">
        <v>-22.06</v>
      </c>
      <c r="X370" s="48">
        <v>0.94</v>
      </c>
      <c r="Y370" s="48">
        <v>0.98</v>
      </c>
      <c r="Z370" s="48">
        <v>0.97</v>
      </c>
      <c r="AA370" s="49"/>
      <c r="AB370" s="49"/>
      <c r="AC370" s="49"/>
      <c r="AD370" s="49"/>
      <c r="AG370" s="48">
        <v>0.97</v>
      </c>
      <c r="AH370" s="48">
        <v>1.1399999999999999</v>
      </c>
      <c r="AI370" s="48">
        <v>0.98</v>
      </c>
    </row>
    <row r="371" spans="2:35" ht="17" thickBot="1">
      <c r="B371" s="47" t="s">
        <v>994</v>
      </c>
      <c r="C371" s="48">
        <v>169.2</v>
      </c>
      <c r="D371" s="48">
        <v>-26</v>
      </c>
      <c r="E371" s="48">
        <v>22.78</v>
      </c>
      <c r="F371" s="48">
        <v>20.73</v>
      </c>
      <c r="G371" s="48">
        <v>24.99</v>
      </c>
      <c r="H371" s="48">
        <v>3</v>
      </c>
      <c r="I371" s="48">
        <v>3</v>
      </c>
      <c r="J371" s="48">
        <v>3</v>
      </c>
      <c r="K371" s="48">
        <v>21.51</v>
      </c>
      <c r="L371" s="48">
        <v>19.32</v>
      </c>
      <c r="M371" s="48">
        <v>23.96</v>
      </c>
      <c r="N371" s="43" t="s">
        <v>658</v>
      </c>
      <c r="O371" s="48">
        <v>-1.27</v>
      </c>
      <c r="P371" s="48">
        <v>-1.41</v>
      </c>
      <c r="Q371" s="48">
        <v>-1.03</v>
      </c>
      <c r="R371" s="48">
        <v>0</v>
      </c>
      <c r="S371" s="48">
        <v>0</v>
      </c>
      <c r="T371" s="48">
        <v>16.79</v>
      </c>
      <c r="U371" s="48">
        <v>20.22</v>
      </c>
      <c r="V371" s="48">
        <v>-5.99</v>
      </c>
      <c r="W371" s="48">
        <v>-28.77</v>
      </c>
      <c r="X371" s="48">
        <v>1.26</v>
      </c>
      <c r="Y371" s="48">
        <v>1.1499999999999999</v>
      </c>
      <c r="Z371" s="48">
        <v>1.49</v>
      </c>
      <c r="AA371" s="109" t="s">
        <v>963</v>
      </c>
      <c r="AB371" s="110"/>
      <c r="AC371" s="49"/>
      <c r="AD371" s="49"/>
      <c r="AG371" s="48">
        <v>0.97</v>
      </c>
      <c r="AH371" s="48">
        <v>1.1399999999999999</v>
      </c>
      <c r="AI371" s="48">
        <v>0.98</v>
      </c>
    </row>
    <row r="372" spans="2:35" ht="17" thickBot="1">
      <c r="B372" s="47" t="s">
        <v>995</v>
      </c>
      <c r="C372" s="48">
        <v>157.87</v>
      </c>
      <c r="D372" s="48">
        <v>-25.88</v>
      </c>
      <c r="E372" s="48">
        <v>23.4</v>
      </c>
      <c r="F372" s="48">
        <v>21.23</v>
      </c>
      <c r="G372" s="48">
        <v>25.75</v>
      </c>
      <c r="H372" s="48">
        <v>2</v>
      </c>
      <c r="I372" s="48">
        <v>3</v>
      </c>
      <c r="J372" s="48">
        <v>1</v>
      </c>
      <c r="K372" s="48">
        <v>20.57</v>
      </c>
      <c r="L372" s="48">
        <v>18.7</v>
      </c>
      <c r="M372" s="48">
        <v>22.66</v>
      </c>
      <c r="N372" s="43" t="s">
        <v>658</v>
      </c>
      <c r="O372" s="48">
        <v>-2.83</v>
      </c>
      <c r="P372" s="48">
        <v>-2.5299999999999998</v>
      </c>
      <c r="Q372" s="48">
        <v>-3.08</v>
      </c>
      <c r="R372" s="48">
        <v>0</v>
      </c>
      <c r="S372" s="48">
        <v>0</v>
      </c>
      <c r="T372" s="48">
        <v>18.670000000000002</v>
      </c>
      <c r="U372" s="48">
        <v>18.71</v>
      </c>
      <c r="V372" s="48">
        <v>-4.7300000000000004</v>
      </c>
      <c r="W372" s="48">
        <v>-28.13</v>
      </c>
      <c r="X372" s="48">
        <v>1.26</v>
      </c>
      <c r="Y372" s="48">
        <v>1.1499999999999999</v>
      </c>
      <c r="Z372" s="48">
        <v>1.49</v>
      </c>
      <c r="AA372" s="109" t="s">
        <v>975</v>
      </c>
      <c r="AB372" s="110"/>
      <c r="AC372" s="49"/>
      <c r="AD372" s="49"/>
      <c r="AG372" s="48">
        <v>0.97</v>
      </c>
      <c r="AH372" s="48">
        <v>1.1399999999999999</v>
      </c>
      <c r="AI372" s="48">
        <v>0.98</v>
      </c>
    </row>
    <row r="373" spans="2:35" ht="31" thickBot="1">
      <c r="B373" s="47" t="s">
        <v>996</v>
      </c>
      <c r="C373" s="48">
        <v>163.52000000000001</v>
      </c>
      <c r="D373" s="48">
        <v>-24.88</v>
      </c>
      <c r="E373" s="48">
        <v>23.33</v>
      </c>
      <c r="F373" s="48">
        <v>21.4</v>
      </c>
      <c r="G373" s="48">
        <v>25.41</v>
      </c>
      <c r="H373" s="48">
        <v>2</v>
      </c>
      <c r="I373" s="48">
        <v>3</v>
      </c>
      <c r="J373" s="48">
        <v>1</v>
      </c>
      <c r="K373" s="48">
        <v>21.92</v>
      </c>
      <c r="L373" s="48">
        <v>20.03</v>
      </c>
      <c r="M373" s="48">
        <v>24.13</v>
      </c>
      <c r="N373" s="43" t="s">
        <v>658</v>
      </c>
      <c r="O373" s="48">
        <v>-1.42</v>
      </c>
      <c r="P373" s="48">
        <v>-1.37</v>
      </c>
      <c r="Q373" s="48">
        <v>-1.28</v>
      </c>
      <c r="R373" s="48">
        <v>0</v>
      </c>
      <c r="S373" s="48">
        <v>0</v>
      </c>
      <c r="T373" s="48">
        <v>19.41</v>
      </c>
      <c r="U373" s="48">
        <v>20.69</v>
      </c>
      <c r="V373" s="48">
        <v>-3.92</v>
      </c>
      <c r="W373" s="48">
        <v>-27.26</v>
      </c>
      <c r="X373" s="48">
        <v>1.26</v>
      </c>
      <c r="Y373" s="48">
        <v>1.1499999999999999</v>
      </c>
      <c r="Z373" s="48">
        <v>1.49</v>
      </c>
      <c r="AA373" s="109" t="s">
        <v>975</v>
      </c>
      <c r="AB373" s="110"/>
      <c r="AC373" s="49"/>
      <c r="AD373" s="49"/>
      <c r="AG373" s="48">
        <v>0.97</v>
      </c>
      <c r="AH373" s="48">
        <v>1.1399999999999999</v>
      </c>
      <c r="AI373" s="48">
        <v>0.98</v>
      </c>
    </row>
    <row r="374" spans="2:35" ht="31" thickBot="1">
      <c r="B374" s="47" t="s">
        <v>997</v>
      </c>
      <c r="C374" s="48">
        <v>163.52000000000001</v>
      </c>
      <c r="D374" s="48">
        <v>-24.88</v>
      </c>
      <c r="E374" s="48">
        <v>23.33</v>
      </c>
      <c r="F374" s="48">
        <v>21.4</v>
      </c>
      <c r="G374" s="48">
        <v>25.41</v>
      </c>
      <c r="H374" s="48">
        <v>2</v>
      </c>
      <c r="I374" s="48">
        <v>3</v>
      </c>
      <c r="J374" s="48">
        <v>1</v>
      </c>
      <c r="K374" s="48">
        <v>22.36</v>
      </c>
      <c r="L374" s="48">
        <v>20.16</v>
      </c>
      <c r="M374" s="48">
        <v>24.38</v>
      </c>
      <c r="N374" s="43" t="s">
        <v>658</v>
      </c>
      <c r="O374" s="48">
        <v>-0.98</v>
      </c>
      <c r="P374" s="48">
        <v>-1.24</v>
      </c>
      <c r="Q374" s="48">
        <v>-1.04</v>
      </c>
      <c r="R374" s="48">
        <v>0</v>
      </c>
      <c r="S374" s="48">
        <v>0</v>
      </c>
      <c r="T374" s="48">
        <v>19.87</v>
      </c>
      <c r="U374" s="48">
        <v>20.56</v>
      </c>
      <c r="V374" s="48">
        <v>-3.46</v>
      </c>
      <c r="W374" s="48">
        <v>-26.8</v>
      </c>
      <c r="X374" s="48">
        <v>1.26</v>
      </c>
      <c r="Y374" s="48">
        <v>1.1499999999999999</v>
      </c>
      <c r="Z374" s="48">
        <v>1.49</v>
      </c>
      <c r="AA374" s="109" t="s">
        <v>998</v>
      </c>
      <c r="AB374" s="111"/>
      <c r="AC374" s="110"/>
      <c r="AD374" s="49"/>
      <c r="AG374" s="48">
        <v>0.97</v>
      </c>
      <c r="AH374" s="48">
        <v>1.1399999999999999</v>
      </c>
      <c r="AI374" s="48">
        <v>0.98</v>
      </c>
    </row>
    <row r="375" spans="2:35" ht="17" thickBot="1">
      <c r="B375" s="47" t="s">
        <v>999</v>
      </c>
      <c r="C375" s="48">
        <v>-25.78</v>
      </c>
      <c r="D375" s="48">
        <v>-38.68</v>
      </c>
      <c r="E375" s="48">
        <v>15.37</v>
      </c>
      <c r="F375" s="48">
        <v>13.78</v>
      </c>
      <c r="G375" s="48">
        <v>17.739999999999998</v>
      </c>
      <c r="H375" s="48">
        <v>2</v>
      </c>
      <c r="I375" s="48">
        <v>3</v>
      </c>
      <c r="J375" s="48">
        <v>2</v>
      </c>
      <c r="K375" s="48">
        <v>13.55</v>
      </c>
      <c r="L375" s="48">
        <v>12.89</v>
      </c>
      <c r="M375" s="48">
        <v>17.059999999999999</v>
      </c>
      <c r="N375" s="43" t="s">
        <v>658</v>
      </c>
      <c r="O375" s="48">
        <v>-1.82</v>
      </c>
      <c r="P375" s="48">
        <v>-0.89</v>
      </c>
      <c r="Q375" s="48">
        <v>-0.68</v>
      </c>
      <c r="R375" s="48">
        <v>0</v>
      </c>
      <c r="S375" s="48">
        <v>0</v>
      </c>
      <c r="T375" s="48">
        <v>10.26</v>
      </c>
      <c r="U375" s="48">
        <v>14.51</v>
      </c>
      <c r="V375" s="48">
        <v>-5.1100000000000003</v>
      </c>
      <c r="W375" s="48">
        <v>-20.48</v>
      </c>
      <c r="X375" s="48">
        <v>0.94</v>
      </c>
      <c r="Y375" s="48">
        <v>0.98</v>
      </c>
      <c r="Z375" s="48">
        <v>0.97</v>
      </c>
      <c r="AA375" s="49"/>
      <c r="AB375" s="49"/>
      <c r="AC375" s="49"/>
      <c r="AD375" s="49"/>
      <c r="AG375" s="48">
        <v>0.97</v>
      </c>
      <c r="AH375" s="48">
        <v>1.1399999999999999</v>
      </c>
      <c r="AI375" s="48">
        <v>0.98</v>
      </c>
    </row>
    <row r="376" spans="2:35" ht="17" thickBot="1">
      <c r="B376" s="47" t="s">
        <v>1000</v>
      </c>
      <c r="C376" s="48">
        <v>-10.1</v>
      </c>
      <c r="D376" s="48">
        <v>-37.270000000000003</v>
      </c>
      <c r="E376" s="48">
        <v>15.49</v>
      </c>
      <c r="F376" s="48">
        <v>13.22</v>
      </c>
      <c r="G376" s="48">
        <v>17.899999999999999</v>
      </c>
      <c r="H376" s="48">
        <v>2</v>
      </c>
      <c r="I376" s="48">
        <v>1</v>
      </c>
      <c r="J376" s="48">
        <v>2</v>
      </c>
      <c r="K376" s="48">
        <v>14.13</v>
      </c>
      <c r="L376" s="48">
        <v>11.74</v>
      </c>
      <c r="M376" s="48">
        <v>16.899999999999999</v>
      </c>
      <c r="N376" s="43" t="s">
        <v>658</v>
      </c>
      <c r="O376" s="48">
        <v>-1.36</v>
      </c>
      <c r="P376" s="48">
        <v>-1.48</v>
      </c>
      <c r="Q376" s="48">
        <v>-1.01</v>
      </c>
      <c r="R376" s="48">
        <v>0</v>
      </c>
      <c r="S376" s="48">
        <v>0</v>
      </c>
      <c r="T376" s="48">
        <v>10.94</v>
      </c>
      <c r="U376" s="48">
        <v>13.31</v>
      </c>
      <c r="V376" s="48">
        <v>-4.55</v>
      </c>
      <c r="W376" s="48">
        <v>-20.04</v>
      </c>
      <c r="X376" s="48">
        <v>0.94</v>
      </c>
      <c r="Y376" s="48">
        <v>0.98</v>
      </c>
      <c r="Z376" s="48">
        <v>0.97</v>
      </c>
      <c r="AA376" s="49"/>
      <c r="AB376" s="49"/>
      <c r="AC376" s="49"/>
      <c r="AD376" s="49"/>
      <c r="AG376" s="48">
        <v>0.97</v>
      </c>
      <c r="AH376" s="48">
        <v>1.1399999999999999</v>
      </c>
      <c r="AI376" s="48">
        <v>0.98</v>
      </c>
    </row>
    <row r="377" spans="2:35" ht="31" thickBot="1">
      <c r="B377" s="47" t="s">
        <v>1001</v>
      </c>
      <c r="C377" s="48">
        <v>60.6</v>
      </c>
      <c r="D377" s="48">
        <v>-3.95</v>
      </c>
      <c r="E377" s="48">
        <v>28.35</v>
      </c>
      <c r="F377" s="48">
        <v>27.53</v>
      </c>
      <c r="G377" s="48">
        <v>28.46</v>
      </c>
      <c r="H377" s="48">
        <v>4</v>
      </c>
      <c r="I377" s="48">
        <v>3</v>
      </c>
      <c r="J377" s="48">
        <v>1</v>
      </c>
      <c r="K377" s="48">
        <v>27.29</v>
      </c>
      <c r="L377" s="48">
        <v>25.75</v>
      </c>
      <c r="M377" s="48">
        <v>28.14</v>
      </c>
      <c r="N377" s="43" t="s">
        <v>658</v>
      </c>
      <c r="O377" s="48">
        <v>-1.05</v>
      </c>
      <c r="P377" s="48">
        <v>-1.78</v>
      </c>
      <c r="Q377" s="48">
        <v>-0.33</v>
      </c>
      <c r="R377" s="48">
        <v>0</v>
      </c>
      <c r="S377" s="48">
        <v>0</v>
      </c>
      <c r="T377" s="48">
        <v>23.82</v>
      </c>
      <c r="U377" s="48">
        <v>26.74</v>
      </c>
      <c r="V377" s="48">
        <v>-4.5199999999999996</v>
      </c>
      <c r="W377" s="48">
        <v>-32.869999999999997</v>
      </c>
      <c r="X377" s="48">
        <v>0.85</v>
      </c>
      <c r="Y377" s="48">
        <v>0.91</v>
      </c>
      <c r="Z377" s="48">
        <v>0.99</v>
      </c>
      <c r="AA377" s="43" t="s">
        <v>887</v>
      </c>
      <c r="AB377" s="49"/>
      <c r="AC377" s="49"/>
      <c r="AD377" s="49"/>
      <c r="AG377" s="48">
        <v>0.97</v>
      </c>
      <c r="AH377" s="48">
        <v>1.1399999999999999</v>
      </c>
      <c r="AI377" s="48">
        <v>0.98</v>
      </c>
    </row>
    <row r="378" spans="2:35" ht="17" thickBot="1">
      <c r="B378" s="47" t="s">
        <v>1002</v>
      </c>
      <c r="C378" s="48">
        <v>90.03</v>
      </c>
      <c r="D378" s="48">
        <v>9.1300000000000008</v>
      </c>
      <c r="E378" s="48">
        <v>28.52</v>
      </c>
      <c r="F378" s="48">
        <v>28.35</v>
      </c>
      <c r="G378" s="48">
        <v>27.88</v>
      </c>
      <c r="H378" s="48">
        <v>2</v>
      </c>
      <c r="I378" s="48">
        <v>3</v>
      </c>
      <c r="J378" s="48">
        <v>1</v>
      </c>
      <c r="K378" s="48">
        <v>26.46</v>
      </c>
      <c r="L378" s="48">
        <v>26.36</v>
      </c>
      <c r="M378" s="48">
        <v>25.23</v>
      </c>
      <c r="N378" s="43" t="s">
        <v>654</v>
      </c>
      <c r="O378" s="48">
        <v>-2.0499999999999998</v>
      </c>
      <c r="P378" s="48">
        <v>-1.98</v>
      </c>
      <c r="Q378" s="48">
        <v>-2.65</v>
      </c>
      <c r="R378" s="48">
        <v>0</v>
      </c>
      <c r="S378" s="48">
        <v>0</v>
      </c>
      <c r="T378" s="48">
        <v>25.88</v>
      </c>
      <c r="U378" s="48">
        <v>27.19</v>
      </c>
      <c r="V378" s="48">
        <v>-2.64</v>
      </c>
      <c r="W378" s="48">
        <v>-31.15</v>
      </c>
      <c r="X378" s="48">
        <v>0.85</v>
      </c>
      <c r="Y378" s="48">
        <v>0.91</v>
      </c>
      <c r="Z378" s="48">
        <v>0.99</v>
      </c>
      <c r="AA378" s="109" t="s">
        <v>685</v>
      </c>
      <c r="AB378" s="110"/>
      <c r="AC378" s="49"/>
      <c r="AD378" s="49"/>
      <c r="AG378" s="48">
        <v>0.97</v>
      </c>
      <c r="AH378" s="48">
        <v>1.1399999999999999</v>
      </c>
      <c r="AI378" s="48">
        <v>0.98</v>
      </c>
    </row>
    <row r="379" spans="2:35" ht="31" thickBot="1">
      <c r="B379" s="47" t="s">
        <v>1003</v>
      </c>
      <c r="C379" s="48">
        <v>90.02</v>
      </c>
      <c r="D379" s="48">
        <v>12.7</v>
      </c>
      <c r="E379" s="48">
        <v>28.46</v>
      </c>
      <c r="F379" s="48">
        <v>28.6</v>
      </c>
      <c r="G379" s="48">
        <v>27.42</v>
      </c>
      <c r="H379" s="48">
        <v>4</v>
      </c>
      <c r="I379" s="48">
        <v>3</v>
      </c>
      <c r="J379" s="48">
        <v>1</v>
      </c>
      <c r="K379" s="48">
        <v>28.13</v>
      </c>
      <c r="L379" s="48">
        <v>28.27</v>
      </c>
      <c r="M379" s="48">
        <v>27.53</v>
      </c>
      <c r="N379" s="43" t="s">
        <v>654</v>
      </c>
      <c r="O379" s="48">
        <v>-0.33</v>
      </c>
      <c r="P379" s="48">
        <v>-0.34</v>
      </c>
      <c r="Q379" s="48">
        <v>0.11</v>
      </c>
      <c r="R379" s="48">
        <v>0</v>
      </c>
      <c r="S379" s="48">
        <v>0</v>
      </c>
      <c r="T379" s="48">
        <v>28.04</v>
      </c>
      <c r="U379" s="48">
        <v>28.41</v>
      </c>
      <c r="V379" s="48">
        <v>-0.42</v>
      </c>
      <c r="W379" s="48">
        <v>-28.89</v>
      </c>
      <c r="X379" s="48">
        <v>0.85</v>
      </c>
      <c r="Y379" s="48">
        <v>0.91</v>
      </c>
      <c r="Z379" s="48">
        <v>0.99</v>
      </c>
      <c r="AA379" s="43" t="s">
        <v>887</v>
      </c>
      <c r="AB379" s="49"/>
      <c r="AC379" s="49"/>
      <c r="AD379" s="49"/>
      <c r="AG379" s="48">
        <v>0.97</v>
      </c>
      <c r="AH379" s="48">
        <v>1.1399999999999999</v>
      </c>
      <c r="AI379" s="48">
        <v>0.98</v>
      </c>
    </row>
    <row r="380" spans="2:35" ht="31" thickBot="1">
      <c r="B380" s="47" t="s">
        <v>1004</v>
      </c>
      <c r="C380" s="48">
        <v>89.58</v>
      </c>
      <c r="D380" s="48">
        <v>13.05</v>
      </c>
      <c r="E380" s="48">
        <v>28.45</v>
      </c>
      <c r="F380" s="48">
        <v>28.65</v>
      </c>
      <c r="G380" s="48">
        <v>27.3</v>
      </c>
      <c r="H380" s="48">
        <v>4</v>
      </c>
      <c r="I380" s="48">
        <v>3</v>
      </c>
      <c r="J380" s="48">
        <v>2</v>
      </c>
      <c r="K380" s="48">
        <v>28.12</v>
      </c>
      <c r="L380" s="48">
        <v>28.07</v>
      </c>
      <c r="M380" s="48">
        <v>27.61</v>
      </c>
      <c r="N380" s="43" t="s">
        <v>654</v>
      </c>
      <c r="O380" s="48">
        <v>-0.33</v>
      </c>
      <c r="P380" s="48">
        <v>-0.57999999999999996</v>
      </c>
      <c r="Q380" s="48">
        <v>0.32</v>
      </c>
      <c r="R380" s="48">
        <v>0</v>
      </c>
      <c r="S380" s="48">
        <v>0</v>
      </c>
      <c r="T380" s="48">
        <v>27.96</v>
      </c>
      <c r="U380" s="48">
        <v>28.23</v>
      </c>
      <c r="V380" s="48">
        <v>-0.49</v>
      </c>
      <c r="W380" s="48">
        <v>-28.95</v>
      </c>
      <c r="X380" s="48">
        <v>0.85</v>
      </c>
      <c r="Y380" s="48">
        <v>0.91</v>
      </c>
      <c r="Z380" s="48">
        <v>0.99</v>
      </c>
      <c r="AA380" s="43" t="s">
        <v>887</v>
      </c>
      <c r="AB380" s="49"/>
      <c r="AC380" s="49"/>
      <c r="AD380" s="49"/>
      <c r="AG380" s="48">
        <v>0.97</v>
      </c>
      <c r="AH380" s="48">
        <v>1.1399999999999999</v>
      </c>
      <c r="AI380" s="48">
        <v>0.98</v>
      </c>
    </row>
    <row r="381" spans="2:35" ht="31" thickBot="1">
      <c r="B381" s="47" t="s">
        <v>1005</v>
      </c>
      <c r="C381" s="48">
        <v>90.57</v>
      </c>
      <c r="D381" s="48">
        <v>15.17</v>
      </c>
      <c r="E381" s="48">
        <v>28.24</v>
      </c>
      <c r="F381" s="48">
        <v>28.67</v>
      </c>
      <c r="G381" s="48">
        <v>26.89</v>
      </c>
      <c r="H381" s="48">
        <v>4</v>
      </c>
      <c r="I381" s="48">
        <v>3</v>
      </c>
      <c r="J381" s="48">
        <v>1</v>
      </c>
      <c r="K381" s="48">
        <v>28.41</v>
      </c>
      <c r="L381" s="48">
        <v>28.5</v>
      </c>
      <c r="M381" s="48">
        <v>27.98</v>
      </c>
      <c r="N381" s="43" t="s">
        <v>654</v>
      </c>
      <c r="O381" s="48">
        <v>0.17</v>
      </c>
      <c r="P381" s="48">
        <v>-0.17</v>
      </c>
      <c r="Q381" s="48">
        <v>1.0900000000000001</v>
      </c>
      <c r="R381" s="48">
        <v>0</v>
      </c>
      <c r="S381" s="48">
        <v>0</v>
      </c>
      <c r="T381" s="48">
        <v>27.5</v>
      </c>
      <c r="U381" s="48">
        <v>29.04</v>
      </c>
      <c r="V381" s="48">
        <v>-0.74</v>
      </c>
      <c r="W381" s="48">
        <v>-28.99</v>
      </c>
      <c r="X381" s="48">
        <v>0.85</v>
      </c>
      <c r="Y381" s="48">
        <v>0.91</v>
      </c>
      <c r="Z381" s="48">
        <v>0.99</v>
      </c>
      <c r="AA381" s="43" t="s">
        <v>887</v>
      </c>
      <c r="AB381" s="49"/>
      <c r="AC381" s="49"/>
      <c r="AD381" s="49"/>
      <c r="AG381" s="48">
        <v>0.97</v>
      </c>
      <c r="AH381" s="48">
        <v>1.1399999999999999</v>
      </c>
      <c r="AI381" s="48">
        <v>0.98</v>
      </c>
    </row>
    <row r="382" spans="2:35" ht="31" thickBot="1">
      <c r="B382" s="47" t="s">
        <v>1006</v>
      </c>
      <c r="C382" s="48">
        <v>96.07</v>
      </c>
      <c r="D382" s="48">
        <v>12.77</v>
      </c>
      <c r="E382" s="48">
        <v>28.35</v>
      </c>
      <c r="F382" s="48">
        <v>27.66</v>
      </c>
      <c r="G382" s="48">
        <v>27.97</v>
      </c>
      <c r="H382" s="48">
        <v>4</v>
      </c>
      <c r="I382" s="48">
        <v>3</v>
      </c>
      <c r="J382" s="48">
        <v>1</v>
      </c>
      <c r="K382" s="48">
        <v>28.69</v>
      </c>
      <c r="L382" s="48">
        <v>28.39</v>
      </c>
      <c r="M382" s="48">
        <v>28.62</v>
      </c>
      <c r="N382" s="43" t="s">
        <v>654</v>
      </c>
      <c r="O382" s="48">
        <v>0.34</v>
      </c>
      <c r="P382" s="48">
        <v>0.73</v>
      </c>
      <c r="Q382" s="48">
        <v>0.65</v>
      </c>
      <c r="R382" s="48">
        <v>0</v>
      </c>
      <c r="S382" s="48">
        <v>0</v>
      </c>
      <c r="T382" s="48">
        <v>28.29</v>
      </c>
      <c r="U382" s="48">
        <v>28.57</v>
      </c>
      <c r="V382" s="48">
        <v>-0.06</v>
      </c>
      <c r="W382" s="48">
        <v>-28.41</v>
      </c>
      <c r="X382" s="48">
        <v>0.85</v>
      </c>
      <c r="Y382" s="48">
        <v>0.91</v>
      </c>
      <c r="Z382" s="48">
        <v>0.99</v>
      </c>
      <c r="AA382" s="43" t="s">
        <v>887</v>
      </c>
      <c r="AB382" s="49"/>
      <c r="AC382" s="49"/>
      <c r="AD382" s="49"/>
      <c r="AG382" s="48">
        <v>0.97</v>
      </c>
      <c r="AH382" s="48">
        <v>1.1399999999999999</v>
      </c>
      <c r="AI382" s="48">
        <v>0.98</v>
      </c>
    </row>
    <row r="383" spans="2:35" ht="17" thickBot="1">
      <c r="B383" s="47" t="s">
        <v>1007</v>
      </c>
      <c r="C383" s="48">
        <v>124.13</v>
      </c>
      <c r="D383" s="48">
        <v>15.1</v>
      </c>
      <c r="E383" s="48">
        <v>28.37</v>
      </c>
      <c r="F383" s="48">
        <v>29.37</v>
      </c>
      <c r="G383" s="48">
        <v>27.07</v>
      </c>
      <c r="H383" s="48">
        <v>4</v>
      </c>
      <c r="I383" s="48">
        <v>3</v>
      </c>
      <c r="J383" s="48">
        <v>1</v>
      </c>
      <c r="K383" s="48">
        <v>26.89</v>
      </c>
      <c r="L383" s="48">
        <v>28.64</v>
      </c>
      <c r="M383" s="48">
        <v>25.15</v>
      </c>
      <c r="N383" s="43" t="s">
        <v>654</v>
      </c>
      <c r="O383" s="48">
        <v>-1.48</v>
      </c>
      <c r="P383" s="48">
        <v>-0.73</v>
      </c>
      <c r="Q383" s="48">
        <v>-1.92</v>
      </c>
      <c r="R383" s="48">
        <v>0</v>
      </c>
      <c r="S383" s="48">
        <v>0</v>
      </c>
      <c r="T383" s="48">
        <v>28.22</v>
      </c>
      <c r="U383" s="48">
        <v>29.14</v>
      </c>
      <c r="V383" s="48">
        <v>-0.14000000000000001</v>
      </c>
      <c r="W383" s="48">
        <v>-28.51</v>
      </c>
      <c r="X383" s="48">
        <v>1.26</v>
      </c>
      <c r="Y383" s="48">
        <v>1.1499999999999999</v>
      </c>
      <c r="Z383" s="48">
        <v>1.49</v>
      </c>
      <c r="AA383" s="109" t="s">
        <v>963</v>
      </c>
      <c r="AB383" s="110"/>
      <c r="AC383" s="49"/>
      <c r="AD383" s="49"/>
      <c r="AG383" s="48">
        <v>0.97</v>
      </c>
      <c r="AH383" s="48">
        <v>1.1399999999999999</v>
      </c>
      <c r="AI383" s="48">
        <v>0.98</v>
      </c>
    </row>
    <row r="384" spans="2:35" ht="17" thickBot="1">
      <c r="B384" s="47" t="s">
        <v>1008</v>
      </c>
      <c r="C384" s="48">
        <v>-95.65</v>
      </c>
      <c r="D384" s="48">
        <v>0.1</v>
      </c>
      <c r="E384" s="48">
        <v>23.74</v>
      </c>
      <c r="F384" s="48">
        <v>22.44</v>
      </c>
      <c r="G384" s="48">
        <v>24.99</v>
      </c>
      <c r="H384" s="48">
        <v>4</v>
      </c>
      <c r="I384" s="48">
        <v>3</v>
      </c>
      <c r="J384" s="48">
        <v>1</v>
      </c>
      <c r="K384" s="48">
        <v>23.38</v>
      </c>
      <c r="L384" s="48">
        <v>21.84</v>
      </c>
      <c r="M384" s="48">
        <v>25.21</v>
      </c>
      <c r="N384" s="43" t="s">
        <v>658</v>
      </c>
      <c r="O384" s="48">
        <v>-0.37</v>
      </c>
      <c r="P384" s="48">
        <v>-0.6</v>
      </c>
      <c r="Q384" s="48">
        <v>0.22</v>
      </c>
      <c r="R384" s="48">
        <v>0</v>
      </c>
      <c r="S384" s="48">
        <v>0</v>
      </c>
      <c r="T384" s="48">
        <v>20.88</v>
      </c>
      <c r="U384" s="48">
        <v>22.64</v>
      </c>
      <c r="V384" s="48">
        <v>-2.86</v>
      </c>
      <c r="W384" s="48">
        <v>-26.61</v>
      </c>
      <c r="X384" s="48">
        <v>1.26</v>
      </c>
      <c r="Y384" s="48">
        <v>1.1499999999999999</v>
      </c>
      <c r="Z384" s="48">
        <v>1.49</v>
      </c>
      <c r="AA384" s="109" t="s">
        <v>963</v>
      </c>
      <c r="AB384" s="110"/>
      <c r="AC384" s="49"/>
      <c r="AD384" s="49"/>
      <c r="AG384" s="48">
        <v>0.97</v>
      </c>
      <c r="AH384" s="48">
        <v>1.1399999999999999</v>
      </c>
      <c r="AI384" s="48">
        <v>0.98</v>
      </c>
    </row>
    <row r="385" spans="2:35" ht="17" thickBot="1">
      <c r="B385" s="47" t="s">
        <v>1009</v>
      </c>
      <c r="C385" s="48">
        <v>-103.63</v>
      </c>
      <c r="D385" s="48">
        <v>-1.65</v>
      </c>
      <c r="E385" s="48">
        <v>23.8</v>
      </c>
      <c r="F385" s="48">
        <v>22.22</v>
      </c>
      <c r="G385" s="48">
        <v>25.2</v>
      </c>
      <c r="H385" s="48">
        <v>4</v>
      </c>
      <c r="I385" s="48">
        <v>3</v>
      </c>
      <c r="J385" s="48">
        <v>3</v>
      </c>
      <c r="K385" s="48">
        <v>17.23</v>
      </c>
      <c r="L385" s="48">
        <v>15.23</v>
      </c>
      <c r="M385" s="48">
        <v>19.5</v>
      </c>
      <c r="N385" s="43" t="s">
        <v>658</v>
      </c>
      <c r="O385" s="48">
        <v>-6.56</v>
      </c>
      <c r="P385" s="48">
        <v>-6.99</v>
      </c>
      <c r="Q385" s="48">
        <v>-5.7</v>
      </c>
      <c r="R385" s="48">
        <v>0</v>
      </c>
      <c r="S385" s="48">
        <v>0</v>
      </c>
      <c r="T385" s="48">
        <v>13.56</v>
      </c>
      <c r="U385" s="48">
        <v>17.89</v>
      </c>
      <c r="V385" s="48">
        <v>-10.24</v>
      </c>
      <c r="W385" s="48">
        <v>-34.04</v>
      </c>
      <c r="X385" s="48">
        <v>1.26</v>
      </c>
      <c r="Y385" s="48">
        <v>1.1499999999999999</v>
      </c>
      <c r="Z385" s="48">
        <v>1.49</v>
      </c>
      <c r="AA385" s="109" t="s">
        <v>963</v>
      </c>
      <c r="AB385" s="110"/>
      <c r="AC385" s="49"/>
      <c r="AD385" s="49"/>
      <c r="AG385" s="48">
        <v>0.97</v>
      </c>
      <c r="AH385" s="48">
        <v>1.1399999999999999</v>
      </c>
      <c r="AI385" s="48">
        <v>0.98</v>
      </c>
    </row>
    <row r="386" spans="2:35" ht="17" thickBot="1">
      <c r="B386" s="47" t="s">
        <v>1010</v>
      </c>
      <c r="C386" s="48">
        <v>-104.83</v>
      </c>
      <c r="D386" s="48">
        <v>-1.63</v>
      </c>
      <c r="E386" s="48">
        <v>23.87</v>
      </c>
      <c r="F386" s="48">
        <v>22.33</v>
      </c>
      <c r="G386" s="48">
        <v>25.17</v>
      </c>
      <c r="H386" s="48">
        <v>4</v>
      </c>
      <c r="I386" s="48">
        <v>3</v>
      </c>
      <c r="J386" s="48">
        <v>2</v>
      </c>
      <c r="K386" s="48">
        <v>25.01</v>
      </c>
      <c r="L386" s="48">
        <v>24.25</v>
      </c>
      <c r="M386" s="48">
        <v>26.02</v>
      </c>
      <c r="N386" s="43" t="s">
        <v>658</v>
      </c>
      <c r="O386" s="48">
        <v>1.1399999999999999</v>
      </c>
      <c r="P386" s="48">
        <v>1.91</v>
      </c>
      <c r="Q386" s="48">
        <v>0.85</v>
      </c>
      <c r="R386" s="48">
        <v>0</v>
      </c>
      <c r="S386" s="48">
        <v>0</v>
      </c>
      <c r="T386" s="48">
        <v>23.35</v>
      </c>
      <c r="U386" s="48">
        <v>25.49</v>
      </c>
      <c r="V386" s="48">
        <v>-0.52</v>
      </c>
      <c r="W386" s="48">
        <v>-24.38</v>
      </c>
      <c r="X386" s="48">
        <v>1.26</v>
      </c>
      <c r="Y386" s="48">
        <v>1.1499999999999999</v>
      </c>
      <c r="Z386" s="48">
        <v>1.49</v>
      </c>
      <c r="AA386" s="109" t="s">
        <v>963</v>
      </c>
      <c r="AB386" s="110"/>
      <c r="AC386" s="49"/>
      <c r="AD386" s="49"/>
      <c r="AG386" s="48">
        <v>0.97</v>
      </c>
      <c r="AH386" s="48">
        <v>1.1399999999999999</v>
      </c>
      <c r="AI386" s="48">
        <v>0.98</v>
      </c>
    </row>
    <row r="387" spans="2:35" ht="17" thickBot="1">
      <c r="B387" s="47" t="s">
        <v>1011</v>
      </c>
      <c r="C387" s="48">
        <v>-75.95</v>
      </c>
      <c r="D387" s="48">
        <v>15.07</v>
      </c>
      <c r="E387" s="48">
        <v>27.56</v>
      </c>
      <c r="F387" s="48">
        <v>28.22</v>
      </c>
      <c r="G387" s="48">
        <v>26.5</v>
      </c>
      <c r="H387" s="48">
        <v>3</v>
      </c>
      <c r="I387" s="48">
        <v>2</v>
      </c>
      <c r="J387" s="48">
        <v>2</v>
      </c>
      <c r="K387" s="48">
        <v>26.1</v>
      </c>
      <c r="L387" s="48">
        <v>27.46</v>
      </c>
      <c r="M387" s="48">
        <v>24.21</v>
      </c>
      <c r="N387" s="43" t="s">
        <v>654</v>
      </c>
      <c r="O387" s="48">
        <v>-1.46</v>
      </c>
      <c r="P387" s="48">
        <v>-0.76</v>
      </c>
      <c r="Q387" s="48">
        <v>-2.29</v>
      </c>
      <c r="R387" s="48">
        <v>0</v>
      </c>
      <c r="S387" s="48">
        <v>0</v>
      </c>
      <c r="T387" s="48">
        <v>26.67</v>
      </c>
      <c r="U387" s="48">
        <v>28.25</v>
      </c>
      <c r="V387" s="48">
        <v>-0.89</v>
      </c>
      <c r="W387" s="48">
        <v>-28.44</v>
      </c>
      <c r="X387" s="48">
        <v>0.97</v>
      </c>
      <c r="Y387" s="48">
        <v>1.1399999999999999</v>
      </c>
      <c r="Z387" s="48">
        <v>0.98</v>
      </c>
      <c r="AA387" s="109" t="s">
        <v>687</v>
      </c>
      <c r="AB387" s="110"/>
      <c r="AC387" s="49"/>
      <c r="AD387" s="49"/>
      <c r="AG387" s="48">
        <v>0.97</v>
      </c>
      <c r="AH387" s="48">
        <v>1.1399999999999999</v>
      </c>
      <c r="AI387" s="48">
        <v>0.98</v>
      </c>
    </row>
    <row r="388" spans="2:35" ht="17" thickBot="1">
      <c r="B388" s="47" t="s">
        <v>1012</v>
      </c>
      <c r="C388" s="48">
        <v>-170.07</v>
      </c>
      <c r="D388" s="48">
        <v>19.079999999999998</v>
      </c>
      <c r="E388" s="48">
        <v>26.32</v>
      </c>
      <c r="F388" s="48">
        <v>27.42</v>
      </c>
      <c r="G388" s="48">
        <v>25.02</v>
      </c>
      <c r="H388" s="48">
        <v>4</v>
      </c>
      <c r="I388" s="48">
        <v>3</v>
      </c>
      <c r="J388" s="48">
        <v>2</v>
      </c>
      <c r="K388" s="48">
        <v>27.76</v>
      </c>
      <c r="L388" s="48">
        <v>28.6</v>
      </c>
      <c r="M388" s="48">
        <v>26.93</v>
      </c>
      <c r="N388" s="43" t="s">
        <v>654</v>
      </c>
      <c r="O388" s="48">
        <v>1.44</v>
      </c>
      <c r="P388" s="48">
        <v>1.18</v>
      </c>
      <c r="Q388" s="48">
        <v>1.91</v>
      </c>
      <c r="R388" s="48">
        <v>0</v>
      </c>
      <c r="S388" s="48">
        <v>0</v>
      </c>
      <c r="T388" s="48">
        <v>28.21</v>
      </c>
      <c r="U388" s="48">
        <v>29.03</v>
      </c>
      <c r="V388" s="48">
        <v>1.89</v>
      </c>
      <c r="W388" s="48">
        <v>-24.42</v>
      </c>
      <c r="X388" s="48">
        <v>1.26</v>
      </c>
      <c r="Y388" s="48">
        <v>1.1499999999999999</v>
      </c>
      <c r="Z388" s="48">
        <v>1.49</v>
      </c>
      <c r="AA388" s="109" t="s">
        <v>963</v>
      </c>
      <c r="AB388" s="110"/>
      <c r="AC388" s="49"/>
      <c r="AD388" s="49"/>
      <c r="AG388" s="48">
        <v>0.97</v>
      </c>
      <c r="AH388" s="48">
        <v>1.1399999999999999</v>
      </c>
      <c r="AI388" s="48">
        <v>0.98</v>
      </c>
    </row>
    <row r="389" spans="2:35" ht="17" thickBot="1">
      <c r="B389" s="47" t="s">
        <v>1013</v>
      </c>
      <c r="C389" s="48">
        <v>11.2</v>
      </c>
      <c r="D389" s="48">
        <v>-22.33</v>
      </c>
      <c r="E389" s="48">
        <v>17.829999999999998</v>
      </c>
      <c r="F389" s="48">
        <v>15.77</v>
      </c>
      <c r="G389" s="48">
        <v>19.940000000000001</v>
      </c>
      <c r="H389" s="48">
        <v>2</v>
      </c>
      <c r="I389" s="48">
        <v>1</v>
      </c>
      <c r="J389" s="48">
        <v>3</v>
      </c>
      <c r="K389" s="48">
        <v>14.55</v>
      </c>
      <c r="L389" s="48">
        <v>11.86</v>
      </c>
      <c r="M389" s="48">
        <v>17.37</v>
      </c>
      <c r="N389" s="43" t="s">
        <v>658</v>
      </c>
      <c r="O389" s="48">
        <v>-3.29</v>
      </c>
      <c r="P389" s="48">
        <v>-3.91</v>
      </c>
      <c r="Q389" s="48">
        <v>-2.57</v>
      </c>
      <c r="R389" s="48">
        <v>0</v>
      </c>
      <c r="S389" s="48">
        <v>0</v>
      </c>
      <c r="T389" s="48">
        <v>8.59</v>
      </c>
      <c r="U389" s="48">
        <v>15.98</v>
      </c>
      <c r="V389" s="48">
        <v>-9.24</v>
      </c>
      <c r="W389" s="48">
        <v>-27.08</v>
      </c>
      <c r="X389" s="48">
        <v>0.94</v>
      </c>
      <c r="Y389" s="48">
        <v>0.98</v>
      </c>
      <c r="Z389" s="48">
        <v>0.97</v>
      </c>
      <c r="AA389" s="49"/>
      <c r="AB389" s="49"/>
      <c r="AC389" s="49"/>
      <c r="AD389" s="49"/>
      <c r="AG389" s="48">
        <v>0.97</v>
      </c>
      <c r="AH389" s="48">
        <v>1.1399999999999999</v>
      </c>
      <c r="AI389" s="48">
        <v>0.98</v>
      </c>
    </row>
    <row r="390" spans="2:35" ht="17" thickBot="1">
      <c r="B390" s="47" t="s">
        <v>1014</v>
      </c>
      <c r="C390" s="48">
        <v>11.31</v>
      </c>
      <c r="D390" s="48">
        <v>-25.49</v>
      </c>
      <c r="E390" s="48">
        <v>17.8</v>
      </c>
      <c r="F390" s="48">
        <v>15.83</v>
      </c>
      <c r="G390" s="48">
        <v>19.77</v>
      </c>
      <c r="H390" s="48">
        <v>2</v>
      </c>
      <c r="I390" s="48">
        <v>2</v>
      </c>
      <c r="J390" s="48">
        <v>2</v>
      </c>
      <c r="K390" s="48">
        <v>18.079999999999998</v>
      </c>
      <c r="L390" s="48">
        <v>15.98</v>
      </c>
      <c r="M390" s="48">
        <v>20.2</v>
      </c>
      <c r="N390" s="43" t="s">
        <v>658</v>
      </c>
      <c r="O390" s="48">
        <v>0.28999999999999998</v>
      </c>
      <c r="P390" s="48">
        <v>0.15</v>
      </c>
      <c r="Q390" s="48">
        <v>0.43</v>
      </c>
      <c r="R390" s="48">
        <v>0</v>
      </c>
      <c r="S390" s="48">
        <v>0</v>
      </c>
      <c r="T390" s="48">
        <v>15.69</v>
      </c>
      <c r="U390" s="48">
        <v>16.2</v>
      </c>
      <c r="V390" s="48">
        <v>-2.11</v>
      </c>
      <c r="W390" s="48">
        <v>-19.91</v>
      </c>
      <c r="X390" s="48">
        <v>0.94</v>
      </c>
      <c r="Y390" s="48">
        <v>0.98</v>
      </c>
      <c r="Z390" s="48">
        <v>0.97</v>
      </c>
      <c r="AA390" s="49"/>
      <c r="AB390" s="49"/>
      <c r="AC390" s="49"/>
      <c r="AD390" s="49"/>
      <c r="AG390" s="48">
        <v>0.97</v>
      </c>
      <c r="AH390" s="48">
        <v>1.1399999999999999</v>
      </c>
      <c r="AI390" s="48">
        <v>0.98</v>
      </c>
    </row>
    <row r="391" spans="2:35" ht="17" thickBot="1">
      <c r="B391" s="47" t="s">
        <v>1015</v>
      </c>
      <c r="C391" s="48">
        <v>177.1</v>
      </c>
      <c r="D391" s="48">
        <v>-14.52</v>
      </c>
      <c r="E391" s="48">
        <v>28.12</v>
      </c>
      <c r="F391" s="48">
        <v>27.13</v>
      </c>
      <c r="G391" s="48">
        <v>29.06</v>
      </c>
      <c r="H391" s="48">
        <v>3</v>
      </c>
      <c r="I391" s="48">
        <v>3</v>
      </c>
      <c r="J391" s="48">
        <v>1</v>
      </c>
      <c r="K391" s="48">
        <v>27.21</v>
      </c>
      <c r="L391" s="48">
        <v>25.9</v>
      </c>
      <c r="M391" s="48">
        <v>28.43</v>
      </c>
      <c r="N391" s="43" t="s">
        <v>658</v>
      </c>
      <c r="O391" s="48">
        <v>-0.91</v>
      </c>
      <c r="P391" s="48">
        <v>-1.22</v>
      </c>
      <c r="Q391" s="48">
        <v>-0.62</v>
      </c>
      <c r="R391" s="48">
        <v>0</v>
      </c>
      <c r="S391" s="48">
        <v>0</v>
      </c>
      <c r="T391" s="48">
        <v>25.54</v>
      </c>
      <c r="U391" s="48">
        <v>26.17</v>
      </c>
      <c r="V391" s="48">
        <v>-2.58</v>
      </c>
      <c r="W391" s="48">
        <v>-30.7</v>
      </c>
      <c r="X391" s="48">
        <v>1.26</v>
      </c>
      <c r="Y391" s="48">
        <v>1.1499999999999999</v>
      </c>
      <c r="Z391" s="48">
        <v>1.49</v>
      </c>
      <c r="AA391" s="109" t="s">
        <v>960</v>
      </c>
      <c r="AB391" s="110"/>
      <c r="AC391" s="49"/>
      <c r="AD391" s="49"/>
      <c r="AG391" s="48">
        <v>0.97</v>
      </c>
      <c r="AH391" s="48">
        <v>1.1399999999999999</v>
      </c>
      <c r="AI391" s="48">
        <v>0.98</v>
      </c>
    </row>
    <row r="392" spans="2:35" ht="17" thickBot="1">
      <c r="B392" s="47" t="s">
        <v>1016</v>
      </c>
      <c r="C392" s="48">
        <v>-124.23</v>
      </c>
      <c r="D392" s="48">
        <v>-19.02</v>
      </c>
      <c r="E392" s="48">
        <v>25.92</v>
      </c>
      <c r="F392" s="48">
        <v>24.84</v>
      </c>
      <c r="G392" s="48">
        <v>26.9</v>
      </c>
      <c r="H392" s="48">
        <v>4</v>
      </c>
      <c r="I392" s="48">
        <v>3</v>
      </c>
      <c r="J392" s="48">
        <v>1</v>
      </c>
      <c r="K392" s="48">
        <v>26.88</v>
      </c>
      <c r="L392" s="48">
        <v>26.11</v>
      </c>
      <c r="M392" s="48">
        <v>27.68</v>
      </c>
      <c r="N392" s="43" t="s">
        <v>658</v>
      </c>
      <c r="O392" s="48">
        <v>0.95</v>
      </c>
      <c r="P392" s="48">
        <v>1.27</v>
      </c>
      <c r="Q392" s="48">
        <v>0.78</v>
      </c>
      <c r="R392" s="48">
        <v>0</v>
      </c>
      <c r="S392" s="48">
        <v>0</v>
      </c>
      <c r="T392" s="48">
        <v>25.45</v>
      </c>
      <c r="U392" s="48">
        <v>27.4</v>
      </c>
      <c r="V392" s="48">
        <v>-0.47</v>
      </c>
      <c r="W392" s="48">
        <v>-26.39</v>
      </c>
      <c r="X392" s="48">
        <v>1.26</v>
      </c>
      <c r="Y392" s="48">
        <v>1.1499999999999999</v>
      </c>
      <c r="Z392" s="48">
        <v>1.49</v>
      </c>
      <c r="AA392" s="109" t="s">
        <v>963</v>
      </c>
      <c r="AB392" s="110"/>
      <c r="AC392" s="49"/>
      <c r="AD392" s="49"/>
      <c r="AG392" s="48">
        <v>0.97</v>
      </c>
      <c r="AH392" s="48">
        <v>1.1399999999999999</v>
      </c>
      <c r="AI392" s="48">
        <v>0.98</v>
      </c>
    </row>
    <row r="393" spans="2:35" ht="17" thickBot="1">
      <c r="B393" s="47" t="s">
        <v>1017</v>
      </c>
      <c r="C393" s="48">
        <v>88.32</v>
      </c>
      <c r="D393" s="48">
        <v>-10.92</v>
      </c>
      <c r="E393" s="48">
        <v>27.61</v>
      </c>
      <c r="F393" s="48">
        <v>27.01</v>
      </c>
      <c r="G393" s="48">
        <v>28.27</v>
      </c>
      <c r="H393" s="48">
        <v>2</v>
      </c>
      <c r="I393" s="48">
        <v>3</v>
      </c>
      <c r="J393" s="48">
        <v>1</v>
      </c>
      <c r="K393" s="48">
        <v>25.34</v>
      </c>
      <c r="L393" s="48">
        <v>24.08</v>
      </c>
      <c r="M393" s="48">
        <v>26.41</v>
      </c>
      <c r="N393" s="43" t="s">
        <v>658</v>
      </c>
      <c r="O393" s="48">
        <v>-2.27</v>
      </c>
      <c r="P393" s="48">
        <v>-2.93</v>
      </c>
      <c r="Q393" s="48">
        <v>-1.86</v>
      </c>
      <c r="R393" s="48">
        <v>0</v>
      </c>
      <c r="S393" s="48">
        <v>0</v>
      </c>
      <c r="T393" s="48">
        <v>23.38</v>
      </c>
      <c r="U393" s="48">
        <v>24.56</v>
      </c>
      <c r="V393" s="48">
        <v>-4.2300000000000004</v>
      </c>
      <c r="W393" s="48">
        <v>-31.85</v>
      </c>
      <c r="X393" s="48">
        <v>0.85</v>
      </c>
      <c r="Y393" s="48">
        <v>0.91</v>
      </c>
      <c r="Z393" s="48">
        <v>0.99</v>
      </c>
      <c r="AA393" s="109" t="s">
        <v>685</v>
      </c>
      <c r="AB393" s="110"/>
      <c r="AC393" s="49"/>
      <c r="AD393" s="49"/>
      <c r="AG393" s="48">
        <v>0.97</v>
      </c>
      <c r="AH393" s="48">
        <v>1.1399999999999999</v>
      </c>
      <c r="AI393" s="48">
        <v>0.98</v>
      </c>
    </row>
    <row r="394" spans="2:35" ht="17" thickBot="1">
      <c r="B394" s="47" t="s">
        <v>1018</v>
      </c>
      <c r="C394" s="48">
        <v>89.95</v>
      </c>
      <c r="D394" s="48">
        <v>-0.83</v>
      </c>
      <c r="E394" s="48">
        <v>28.84</v>
      </c>
      <c r="F394" s="48">
        <v>28.69</v>
      </c>
      <c r="G394" s="48">
        <v>28.84</v>
      </c>
      <c r="H394" s="48">
        <v>2</v>
      </c>
      <c r="I394" s="48">
        <v>3</v>
      </c>
      <c r="J394" s="48">
        <v>1</v>
      </c>
      <c r="K394" s="48">
        <v>27.57</v>
      </c>
      <c r="L394" s="48">
        <v>26.92</v>
      </c>
      <c r="M394" s="48">
        <v>27.53</v>
      </c>
      <c r="N394" s="43" t="s">
        <v>658</v>
      </c>
      <c r="O394" s="48">
        <v>-1.27</v>
      </c>
      <c r="P394" s="48">
        <v>-1.77</v>
      </c>
      <c r="Q394" s="48">
        <v>-1.31</v>
      </c>
      <c r="R394" s="48">
        <v>0</v>
      </c>
      <c r="S394" s="48">
        <v>0</v>
      </c>
      <c r="T394" s="48">
        <v>26.23</v>
      </c>
      <c r="U394" s="48">
        <v>27.29</v>
      </c>
      <c r="V394" s="48">
        <v>-2.61</v>
      </c>
      <c r="W394" s="48">
        <v>-31.46</v>
      </c>
      <c r="X394" s="48">
        <v>0.85</v>
      </c>
      <c r="Y394" s="48">
        <v>0.91</v>
      </c>
      <c r="Z394" s="48">
        <v>0.99</v>
      </c>
      <c r="AA394" s="109" t="s">
        <v>685</v>
      </c>
      <c r="AB394" s="110"/>
      <c r="AC394" s="49"/>
      <c r="AD394" s="49"/>
      <c r="AG394" s="48">
        <v>0.97</v>
      </c>
      <c r="AH394" s="48">
        <v>1.1399999999999999</v>
      </c>
      <c r="AI394" s="48">
        <v>0.98</v>
      </c>
    </row>
    <row r="395" spans="2:35" ht="17" thickBot="1">
      <c r="B395" s="47" t="s">
        <v>1019</v>
      </c>
      <c r="C395" s="48">
        <v>90.17</v>
      </c>
      <c r="D395" s="48">
        <v>1.47</v>
      </c>
      <c r="E395" s="48">
        <v>28.84</v>
      </c>
      <c r="F395" s="48">
        <v>28.53</v>
      </c>
      <c r="G395" s="48">
        <v>28.91</v>
      </c>
      <c r="H395" s="48">
        <v>2</v>
      </c>
      <c r="I395" s="48">
        <v>3</v>
      </c>
      <c r="J395" s="48">
        <v>1</v>
      </c>
      <c r="K395" s="48">
        <v>28.12</v>
      </c>
      <c r="L395" s="48">
        <v>27.55</v>
      </c>
      <c r="M395" s="48">
        <v>28.03</v>
      </c>
      <c r="N395" s="43" t="s">
        <v>658</v>
      </c>
      <c r="O395" s="48">
        <v>-0.71</v>
      </c>
      <c r="P395" s="48">
        <v>-0.98</v>
      </c>
      <c r="Q395" s="48">
        <v>-0.87</v>
      </c>
      <c r="R395" s="48">
        <v>0</v>
      </c>
      <c r="S395" s="48">
        <v>0</v>
      </c>
      <c r="T395" s="48">
        <v>27.27</v>
      </c>
      <c r="U395" s="48">
        <v>27.89</v>
      </c>
      <c r="V395" s="48">
        <v>-1.57</v>
      </c>
      <c r="W395" s="48">
        <v>-30.4</v>
      </c>
      <c r="X395" s="48">
        <v>0.85</v>
      </c>
      <c r="Y395" s="48">
        <v>0.91</v>
      </c>
      <c r="Z395" s="48">
        <v>0.99</v>
      </c>
      <c r="AA395" s="109" t="s">
        <v>685</v>
      </c>
      <c r="AB395" s="110"/>
      <c r="AC395" s="49"/>
      <c r="AD395" s="49"/>
      <c r="AG395" s="48">
        <v>0.97</v>
      </c>
      <c r="AH395" s="48">
        <v>1.1399999999999999</v>
      </c>
      <c r="AI395" s="48">
        <v>0.98</v>
      </c>
    </row>
    <row r="396" spans="2:35" ht="31" thickBot="1">
      <c r="B396" s="47" t="s">
        <v>1020</v>
      </c>
      <c r="C396" s="48">
        <v>90.52</v>
      </c>
      <c r="D396" s="48">
        <v>-5.86</v>
      </c>
      <c r="E396" s="48">
        <v>28.5</v>
      </c>
      <c r="F396" s="48">
        <v>28.13</v>
      </c>
      <c r="G396" s="48">
        <v>28.65</v>
      </c>
      <c r="H396" s="48">
        <v>4</v>
      </c>
      <c r="I396" s="48">
        <v>3</v>
      </c>
      <c r="J396" s="48">
        <v>1</v>
      </c>
      <c r="K396" s="48">
        <v>27.78</v>
      </c>
      <c r="L396" s="48">
        <v>27.51</v>
      </c>
      <c r="M396" s="48">
        <v>27.56</v>
      </c>
      <c r="N396" s="43" t="s">
        <v>658</v>
      </c>
      <c r="O396" s="48">
        <v>-0.72</v>
      </c>
      <c r="P396" s="48">
        <v>-0.62</v>
      </c>
      <c r="Q396" s="48">
        <v>-1.08</v>
      </c>
      <c r="R396" s="48">
        <v>0</v>
      </c>
      <c r="S396" s="48">
        <v>0</v>
      </c>
      <c r="T396" s="48">
        <v>27.25</v>
      </c>
      <c r="U396" s="48">
        <v>27.78</v>
      </c>
      <c r="V396" s="48">
        <v>-1.25</v>
      </c>
      <c r="W396" s="48">
        <v>-29.75</v>
      </c>
      <c r="X396" s="48">
        <v>0.85</v>
      </c>
      <c r="Y396" s="48">
        <v>0.91</v>
      </c>
      <c r="Z396" s="48">
        <v>0.99</v>
      </c>
      <c r="AA396" s="43" t="s">
        <v>887</v>
      </c>
      <c r="AB396" s="49"/>
      <c r="AC396" s="49"/>
      <c r="AD396" s="49"/>
      <c r="AG396" s="48">
        <v>0.97</v>
      </c>
      <c r="AH396" s="48">
        <v>1.1399999999999999</v>
      </c>
      <c r="AI396" s="48">
        <v>0.98</v>
      </c>
    </row>
    <row r="397" spans="2:35" ht="17" thickBot="1">
      <c r="B397" s="47" t="s">
        <v>1021</v>
      </c>
      <c r="C397" s="48">
        <v>44.75</v>
      </c>
      <c r="D397" s="48">
        <v>-35.520000000000003</v>
      </c>
      <c r="E397" s="48">
        <v>18.850000000000001</v>
      </c>
      <c r="F397" s="48">
        <v>16.88</v>
      </c>
      <c r="G397" s="48">
        <v>20.82</v>
      </c>
      <c r="H397" s="48">
        <v>2</v>
      </c>
      <c r="I397" s="48">
        <v>3</v>
      </c>
      <c r="J397" s="48">
        <v>1</v>
      </c>
      <c r="K397" s="48">
        <v>15.93</v>
      </c>
      <c r="L397" s="48">
        <v>13.59</v>
      </c>
      <c r="M397" s="48">
        <v>17.73</v>
      </c>
      <c r="N397" s="43" t="s">
        <v>658</v>
      </c>
      <c r="O397" s="48">
        <v>-2.91</v>
      </c>
      <c r="P397" s="48">
        <v>-3.29</v>
      </c>
      <c r="Q397" s="48">
        <v>-3.09</v>
      </c>
      <c r="R397" s="48">
        <v>0</v>
      </c>
      <c r="S397" s="48">
        <v>0</v>
      </c>
      <c r="T397" s="48">
        <v>12.95</v>
      </c>
      <c r="U397" s="48">
        <v>14.01</v>
      </c>
      <c r="V397" s="48">
        <v>-5.9</v>
      </c>
      <c r="W397" s="48">
        <v>-24.74</v>
      </c>
      <c r="X397" s="48">
        <v>0.85</v>
      </c>
      <c r="Y397" s="48">
        <v>0.91</v>
      </c>
      <c r="Z397" s="48">
        <v>0.99</v>
      </c>
      <c r="AA397" s="109" t="s">
        <v>685</v>
      </c>
      <c r="AB397" s="110"/>
      <c r="AC397" s="49"/>
      <c r="AD397" s="49"/>
      <c r="AG397" s="48">
        <v>0.97</v>
      </c>
      <c r="AH397" s="48">
        <v>1.1399999999999999</v>
      </c>
      <c r="AI397" s="48">
        <v>0.98</v>
      </c>
    </row>
    <row r="398" spans="2:35" ht="17" thickBot="1">
      <c r="B398" s="47" t="s">
        <v>1022</v>
      </c>
      <c r="C398" s="48">
        <v>47.88</v>
      </c>
      <c r="D398" s="48">
        <v>-39.020000000000003</v>
      </c>
      <c r="E398" s="48">
        <v>16.47</v>
      </c>
      <c r="F398" s="48">
        <v>14.59</v>
      </c>
      <c r="G398" s="48">
        <v>17.989999999999998</v>
      </c>
      <c r="H398" s="48">
        <v>2</v>
      </c>
      <c r="I398" s="48">
        <v>3</v>
      </c>
      <c r="J398" s="48">
        <v>1</v>
      </c>
      <c r="K398" s="48">
        <v>12.95</v>
      </c>
      <c r="L398" s="48">
        <v>11.17</v>
      </c>
      <c r="M398" s="48">
        <v>15.62</v>
      </c>
      <c r="N398" s="43" t="s">
        <v>658</v>
      </c>
      <c r="O398" s="48">
        <v>-3.53</v>
      </c>
      <c r="P398" s="48">
        <v>-3.42</v>
      </c>
      <c r="Q398" s="48">
        <v>-2.37</v>
      </c>
      <c r="R398" s="48">
        <v>0</v>
      </c>
      <c r="S398" s="48">
        <v>0</v>
      </c>
      <c r="T398" s="48">
        <v>10.59</v>
      </c>
      <c r="U398" s="48">
        <v>12.25</v>
      </c>
      <c r="V398" s="48">
        <v>-5.88</v>
      </c>
      <c r="W398" s="48">
        <v>-22.35</v>
      </c>
      <c r="X398" s="48">
        <v>0.85</v>
      </c>
      <c r="Y398" s="48">
        <v>0.91</v>
      </c>
      <c r="Z398" s="48">
        <v>0.99</v>
      </c>
      <c r="AA398" s="109" t="s">
        <v>685</v>
      </c>
      <c r="AB398" s="110"/>
      <c r="AC398" s="49"/>
      <c r="AD398" s="49"/>
      <c r="AG398" s="48">
        <v>0.97</v>
      </c>
      <c r="AH398" s="48">
        <v>1.1399999999999999</v>
      </c>
      <c r="AI398" s="48">
        <v>0.98</v>
      </c>
    </row>
    <row r="399" spans="2:35" ht="17" thickBot="1">
      <c r="B399" s="47" t="s">
        <v>1023</v>
      </c>
      <c r="C399" s="48">
        <v>57.72</v>
      </c>
      <c r="D399" s="48">
        <v>-10.51</v>
      </c>
      <c r="E399" s="48">
        <v>27.21</v>
      </c>
      <c r="F399" s="48">
        <v>25.46</v>
      </c>
      <c r="G399" s="48">
        <v>28.24</v>
      </c>
      <c r="H399" s="48">
        <v>3</v>
      </c>
      <c r="I399" s="48">
        <v>3</v>
      </c>
      <c r="J399" s="48">
        <v>1</v>
      </c>
      <c r="K399" s="48">
        <v>26.96</v>
      </c>
      <c r="L399" s="48">
        <v>26.22</v>
      </c>
      <c r="M399" s="48">
        <v>26.17</v>
      </c>
      <c r="N399" s="43" t="s">
        <v>658</v>
      </c>
      <c r="O399" s="48">
        <v>-0.26</v>
      </c>
      <c r="P399" s="48">
        <v>0.77</v>
      </c>
      <c r="Q399" s="48">
        <v>-2.0699999999999998</v>
      </c>
      <c r="R399" s="48">
        <v>0</v>
      </c>
      <c r="S399" s="48">
        <v>0</v>
      </c>
      <c r="T399" s="48">
        <v>25.71</v>
      </c>
      <c r="U399" s="48">
        <v>26.88</v>
      </c>
      <c r="V399" s="48">
        <v>-1.5</v>
      </c>
      <c r="W399" s="48">
        <v>-28.72</v>
      </c>
      <c r="X399" s="48">
        <v>0.85</v>
      </c>
      <c r="Y399" s="48">
        <v>0.91</v>
      </c>
      <c r="Z399" s="48">
        <v>0.99</v>
      </c>
      <c r="AA399" s="109" t="s">
        <v>984</v>
      </c>
      <c r="AB399" s="110"/>
      <c r="AC399" s="49"/>
      <c r="AD399" s="49"/>
      <c r="AG399" s="48">
        <v>0.97</v>
      </c>
      <c r="AH399" s="48">
        <v>1.1399999999999999</v>
      </c>
      <c r="AI399" s="48">
        <v>0.98</v>
      </c>
    </row>
    <row r="400" spans="2:35" ht="17" thickBot="1">
      <c r="B400" s="47" t="s">
        <v>1024</v>
      </c>
      <c r="C400" s="48">
        <v>66.099999999999994</v>
      </c>
      <c r="D400" s="48">
        <v>15.03</v>
      </c>
      <c r="E400" s="48">
        <v>27.68</v>
      </c>
      <c r="F400" s="48">
        <v>27.28</v>
      </c>
      <c r="G400" s="48">
        <v>26.49</v>
      </c>
      <c r="H400" s="48">
        <v>4</v>
      </c>
      <c r="I400" s="48">
        <v>3</v>
      </c>
      <c r="J400" s="48">
        <v>1</v>
      </c>
      <c r="K400" s="48">
        <v>27.31</v>
      </c>
      <c r="L400" s="48">
        <v>27.75</v>
      </c>
      <c r="M400" s="48">
        <v>25.99</v>
      </c>
      <c r="N400" s="43" t="s">
        <v>654</v>
      </c>
      <c r="O400" s="48">
        <v>-0.36</v>
      </c>
      <c r="P400" s="48">
        <v>0.48</v>
      </c>
      <c r="Q400" s="48">
        <v>-0.5</v>
      </c>
      <c r="R400" s="48">
        <v>0</v>
      </c>
      <c r="S400" s="48">
        <v>0</v>
      </c>
      <c r="T400" s="48">
        <v>27.72</v>
      </c>
      <c r="U400" s="48">
        <v>27.81</v>
      </c>
      <c r="V400" s="48">
        <v>0.04</v>
      </c>
      <c r="W400" s="48">
        <v>-27.64</v>
      </c>
      <c r="X400" s="48">
        <v>0.85</v>
      </c>
      <c r="Y400" s="48">
        <v>0.91</v>
      </c>
      <c r="Z400" s="48">
        <v>0.99</v>
      </c>
      <c r="AA400" s="109" t="s">
        <v>685</v>
      </c>
      <c r="AB400" s="110"/>
      <c r="AC400" s="49"/>
      <c r="AD400" s="49"/>
      <c r="AG400" s="48">
        <v>0.97</v>
      </c>
      <c r="AH400" s="48">
        <v>1.1399999999999999</v>
      </c>
      <c r="AI400" s="48">
        <v>0.98</v>
      </c>
    </row>
    <row r="401" spans="2:35" ht="17" thickBot="1">
      <c r="B401" s="47" t="s">
        <v>1025</v>
      </c>
      <c r="C401" s="48">
        <v>32.61</v>
      </c>
      <c r="D401" s="48">
        <v>-31.5</v>
      </c>
      <c r="E401" s="48">
        <v>22.78</v>
      </c>
      <c r="F401" s="48">
        <v>20.77</v>
      </c>
      <c r="G401" s="48">
        <v>25.04</v>
      </c>
      <c r="H401" s="48">
        <v>2</v>
      </c>
      <c r="I401" s="48">
        <v>3</v>
      </c>
      <c r="J401" s="48">
        <v>1</v>
      </c>
      <c r="K401" s="48">
        <v>20.2</v>
      </c>
      <c r="L401" s="48">
        <v>18.43</v>
      </c>
      <c r="M401" s="48">
        <v>22.08</v>
      </c>
      <c r="N401" s="43" t="s">
        <v>658</v>
      </c>
      <c r="O401" s="48">
        <v>-2.59</v>
      </c>
      <c r="P401" s="48">
        <v>-2.35</v>
      </c>
      <c r="Q401" s="48">
        <v>-2.96</v>
      </c>
      <c r="R401" s="48">
        <v>0</v>
      </c>
      <c r="S401" s="48">
        <v>0</v>
      </c>
      <c r="T401" s="48">
        <v>17.66</v>
      </c>
      <c r="U401" s="48">
        <v>19.2</v>
      </c>
      <c r="V401" s="48">
        <v>-5.12</v>
      </c>
      <c r="W401" s="48">
        <v>-27.9</v>
      </c>
      <c r="X401" s="48">
        <v>0.85</v>
      </c>
      <c r="Y401" s="48">
        <v>0.91</v>
      </c>
      <c r="Z401" s="48">
        <v>0.99</v>
      </c>
      <c r="AA401" s="109" t="s">
        <v>1026</v>
      </c>
      <c r="AB401" s="111"/>
      <c r="AC401" s="110"/>
      <c r="AD401" s="49"/>
      <c r="AG401" s="48">
        <v>0.97</v>
      </c>
      <c r="AH401" s="48">
        <v>1.1399999999999999</v>
      </c>
      <c r="AI401" s="48">
        <v>0.98</v>
      </c>
    </row>
    <row r="402" spans="2:35" ht="17" thickBot="1">
      <c r="B402" s="47" t="s">
        <v>1027</v>
      </c>
      <c r="C402" s="48">
        <v>36.020000000000003</v>
      </c>
      <c r="D402" s="48">
        <v>-32.11</v>
      </c>
      <c r="E402" s="48">
        <v>21.81</v>
      </c>
      <c r="F402" s="48">
        <v>19.66</v>
      </c>
      <c r="G402" s="48">
        <v>24.45</v>
      </c>
      <c r="H402" s="48">
        <v>2</v>
      </c>
      <c r="I402" s="48">
        <v>3</v>
      </c>
      <c r="J402" s="48">
        <v>1</v>
      </c>
      <c r="K402" s="48">
        <v>20.04</v>
      </c>
      <c r="L402" s="48">
        <v>18.07</v>
      </c>
      <c r="M402" s="48">
        <v>22.53</v>
      </c>
      <c r="N402" s="43" t="s">
        <v>658</v>
      </c>
      <c r="O402" s="48">
        <v>-1.76</v>
      </c>
      <c r="P402" s="48">
        <v>-1.59</v>
      </c>
      <c r="Q402" s="48">
        <v>-1.91</v>
      </c>
      <c r="R402" s="48">
        <v>0</v>
      </c>
      <c r="S402" s="48">
        <v>0</v>
      </c>
      <c r="T402" s="48">
        <v>17.73</v>
      </c>
      <c r="U402" s="48">
        <v>18.48</v>
      </c>
      <c r="V402" s="48">
        <v>-4.07</v>
      </c>
      <c r="W402" s="48">
        <v>-25.88</v>
      </c>
      <c r="X402" s="48">
        <v>0.85</v>
      </c>
      <c r="Y402" s="48">
        <v>0.91</v>
      </c>
      <c r="Z402" s="48">
        <v>0.99</v>
      </c>
      <c r="AA402" s="109" t="s">
        <v>685</v>
      </c>
      <c r="AB402" s="110"/>
      <c r="AC402" s="49"/>
      <c r="AD402" s="49"/>
      <c r="AG402" s="48">
        <v>0.97</v>
      </c>
      <c r="AH402" s="48">
        <v>1.1399999999999999</v>
      </c>
      <c r="AI402" s="48">
        <v>0.98</v>
      </c>
    </row>
    <row r="403" spans="2:35" ht="17" thickBot="1">
      <c r="B403" s="47" t="s">
        <v>1028</v>
      </c>
      <c r="C403" s="48">
        <v>65.62</v>
      </c>
      <c r="D403" s="48">
        <v>-13.22</v>
      </c>
      <c r="E403" s="48">
        <v>26.85</v>
      </c>
      <c r="F403" s="48">
        <v>25.1</v>
      </c>
      <c r="G403" s="48">
        <v>28.27</v>
      </c>
      <c r="H403" s="48">
        <v>2</v>
      </c>
      <c r="I403" s="48">
        <v>3</v>
      </c>
      <c r="J403" s="48">
        <v>1</v>
      </c>
      <c r="K403" s="48">
        <v>26.5</v>
      </c>
      <c r="L403" s="48">
        <v>25.18</v>
      </c>
      <c r="M403" s="48">
        <v>27.43</v>
      </c>
      <c r="N403" s="43" t="s">
        <v>658</v>
      </c>
      <c r="O403" s="48">
        <v>-0.36</v>
      </c>
      <c r="P403" s="48">
        <v>7.0000000000000007E-2</v>
      </c>
      <c r="Q403" s="48">
        <v>-0.83</v>
      </c>
      <c r="R403" s="48">
        <v>0</v>
      </c>
      <c r="S403" s="48">
        <v>0</v>
      </c>
      <c r="T403" s="48">
        <v>24.07</v>
      </c>
      <c r="U403" s="48">
        <v>25.87</v>
      </c>
      <c r="V403" s="48">
        <v>-2.78</v>
      </c>
      <c r="W403" s="48">
        <v>-29.63</v>
      </c>
      <c r="X403" s="48">
        <v>0.85</v>
      </c>
      <c r="Y403" s="48">
        <v>0.91</v>
      </c>
      <c r="Z403" s="48">
        <v>0.99</v>
      </c>
      <c r="AA403" s="109" t="s">
        <v>685</v>
      </c>
      <c r="AB403" s="110"/>
      <c r="AC403" s="49"/>
      <c r="AD403" s="49"/>
      <c r="AG403" s="48">
        <v>0.97</v>
      </c>
      <c r="AH403" s="48">
        <v>1.1399999999999999</v>
      </c>
      <c r="AI403" s="48">
        <v>0.98</v>
      </c>
    </row>
    <row r="404" spans="2:35" ht="17" thickBot="1">
      <c r="B404" s="47" t="s">
        <v>1029</v>
      </c>
      <c r="C404" s="48">
        <v>-10.19</v>
      </c>
      <c r="D404" s="48">
        <v>-5.04</v>
      </c>
      <c r="E404" s="48">
        <v>25.51</v>
      </c>
      <c r="F404" s="48">
        <v>23.65</v>
      </c>
      <c r="G404" s="48">
        <v>26.78</v>
      </c>
      <c r="H404" s="48">
        <v>2</v>
      </c>
      <c r="I404" s="48">
        <v>1</v>
      </c>
      <c r="J404" s="48">
        <v>2</v>
      </c>
      <c r="K404" s="48">
        <v>20.81</v>
      </c>
      <c r="L404" s="48">
        <v>18.260000000000002</v>
      </c>
      <c r="M404" s="48">
        <v>22.93</v>
      </c>
      <c r="N404" s="43" t="s">
        <v>658</v>
      </c>
      <c r="O404" s="48">
        <v>-4.7</v>
      </c>
      <c r="P404" s="48">
        <v>-5.39</v>
      </c>
      <c r="Q404" s="48">
        <v>-3.85</v>
      </c>
      <c r="R404" s="48">
        <v>0</v>
      </c>
      <c r="S404" s="48">
        <v>0</v>
      </c>
      <c r="T404" s="48">
        <v>17.440000000000001</v>
      </c>
      <c r="U404" s="48">
        <v>19.53</v>
      </c>
      <c r="V404" s="48">
        <v>-8.07</v>
      </c>
      <c r="W404" s="48">
        <v>-33.58</v>
      </c>
      <c r="X404" s="48">
        <v>0.94</v>
      </c>
      <c r="Y404" s="48">
        <v>0.98</v>
      </c>
      <c r="Z404" s="48">
        <v>0.97</v>
      </c>
      <c r="AA404" s="49"/>
      <c r="AB404" s="49"/>
      <c r="AC404" s="49"/>
      <c r="AD404" s="49"/>
      <c r="AG404" s="48">
        <v>0.97</v>
      </c>
      <c r="AH404" s="48">
        <v>1.1399999999999999</v>
      </c>
      <c r="AI404" s="48">
        <v>0.98</v>
      </c>
    </row>
    <row r="405" spans="2:35" ht="17" thickBot="1">
      <c r="B405" s="47" t="s">
        <v>1030</v>
      </c>
      <c r="C405" s="48">
        <v>-102.08</v>
      </c>
      <c r="D405" s="48">
        <v>-27.28</v>
      </c>
      <c r="E405" s="48">
        <v>21.7</v>
      </c>
      <c r="F405" s="48">
        <v>19.510000000000002</v>
      </c>
      <c r="G405" s="48">
        <v>23.92</v>
      </c>
      <c r="H405" s="48">
        <v>4</v>
      </c>
      <c r="I405" s="48">
        <v>3</v>
      </c>
      <c r="J405" s="48">
        <v>3</v>
      </c>
      <c r="K405" s="48">
        <v>22.71</v>
      </c>
      <c r="L405" s="48">
        <v>21.79</v>
      </c>
      <c r="M405" s="48">
        <v>24.31</v>
      </c>
      <c r="N405" s="43" t="s">
        <v>658</v>
      </c>
      <c r="O405" s="48">
        <v>1.01</v>
      </c>
      <c r="P405" s="48">
        <v>2.29</v>
      </c>
      <c r="Q405" s="48">
        <v>0.39</v>
      </c>
      <c r="R405" s="48">
        <v>0</v>
      </c>
      <c r="S405" s="48">
        <v>0</v>
      </c>
      <c r="T405" s="48">
        <v>19.84</v>
      </c>
      <c r="U405" s="48">
        <v>20.2</v>
      </c>
      <c r="V405" s="48">
        <v>-1.86</v>
      </c>
      <c r="W405" s="48">
        <v>-23.56</v>
      </c>
      <c r="X405" s="48">
        <v>1.26</v>
      </c>
      <c r="Y405" s="48">
        <v>1.1499999999999999</v>
      </c>
      <c r="Z405" s="48">
        <v>1.49</v>
      </c>
      <c r="AA405" s="109" t="s">
        <v>963</v>
      </c>
      <c r="AB405" s="110"/>
      <c r="AC405" s="49"/>
      <c r="AD405" s="49"/>
      <c r="AG405" s="48">
        <v>0.97</v>
      </c>
      <c r="AH405" s="48">
        <v>1.1399999999999999</v>
      </c>
      <c r="AI405" s="48">
        <v>0.98</v>
      </c>
    </row>
    <row r="406" spans="2:35" ht="31" thickBot="1">
      <c r="B406" s="47" t="s">
        <v>1031</v>
      </c>
      <c r="C406" s="48">
        <v>-79.040000000000006</v>
      </c>
      <c r="D406" s="48">
        <v>-18.09</v>
      </c>
      <c r="E406" s="48">
        <v>20.09</v>
      </c>
      <c r="F406" s="48">
        <v>17.79</v>
      </c>
      <c r="G406" s="48">
        <v>22.53</v>
      </c>
      <c r="H406" s="48">
        <v>4</v>
      </c>
      <c r="I406" s="48">
        <v>3</v>
      </c>
      <c r="J406" s="48">
        <v>2</v>
      </c>
      <c r="K406" s="48">
        <v>16.18</v>
      </c>
      <c r="L406" s="48">
        <v>14.12</v>
      </c>
      <c r="M406" s="48">
        <v>19.09</v>
      </c>
      <c r="N406" s="43" t="s">
        <v>658</v>
      </c>
      <c r="O406" s="48">
        <v>-3.91</v>
      </c>
      <c r="P406" s="48">
        <v>-3.66</v>
      </c>
      <c r="Q406" s="48">
        <v>-3.43</v>
      </c>
      <c r="R406" s="48">
        <v>0</v>
      </c>
      <c r="S406" s="48">
        <v>0</v>
      </c>
      <c r="T406" s="48">
        <v>13.35</v>
      </c>
      <c r="U406" s="48">
        <v>15.31</v>
      </c>
      <c r="V406" s="48">
        <v>-6.74</v>
      </c>
      <c r="W406" s="48">
        <v>-26.83</v>
      </c>
      <c r="X406" s="48">
        <v>1.26</v>
      </c>
      <c r="Y406" s="48">
        <v>1.1499999999999999</v>
      </c>
      <c r="Z406" s="48">
        <v>1.49</v>
      </c>
      <c r="AA406" s="109" t="s">
        <v>963</v>
      </c>
      <c r="AB406" s="110"/>
      <c r="AC406" s="49"/>
      <c r="AD406" s="49"/>
      <c r="AG406" s="48">
        <v>0.97</v>
      </c>
      <c r="AH406" s="48">
        <v>1.1399999999999999</v>
      </c>
      <c r="AI406" s="48">
        <v>0.98</v>
      </c>
    </row>
    <row r="407" spans="2:35" ht="31" thickBot="1">
      <c r="B407" s="47" t="s">
        <v>1032</v>
      </c>
      <c r="C407" s="48">
        <v>-76.38</v>
      </c>
      <c r="D407" s="48">
        <v>-16.010000000000002</v>
      </c>
      <c r="E407" s="48">
        <v>19.16</v>
      </c>
      <c r="F407" s="48">
        <v>16.420000000000002</v>
      </c>
      <c r="G407" s="48">
        <v>22.45</v>
      </c>
      <c r="H407" s="48">
        <v>4</v>
      </c>
      <c r="I407" s="48">
        <v>2</v>
      </c>
      <c r="J407" s="48">
        <v>1</v>
      </c>
      <c r="K407" s="48">
        <v>13.95</v>
      </c>
      <c r="L407" s="48">
        <v>11.79</v>
      </c>
      <c r="M407" s="48">
        <v>17.510000000000002</v>
      </c>
      <c r="N407" s="43" t="s">
        <v>658</v>
      </c>
      <c r="O407" s="48">
        <v>-5.2</v>
      </c>
      <c r="P407" s="48">
        <v>-4.63</v>
      </c>
      <c r="Q407" s="48">
        <v>-4.9400000000000004</v>
      </c>
      <c r="R407" s="48">
        <v>0</v>
      </c>
      <c r="S407" s="48">
        <v>0</v>
      </c>
      <c r="T407" s="48">
        <v>11.13</v>
      </c>
      <c r="U407" s="48">
        <v>12.6</v>
      </c>
      <c r="V407" s="48">
        <v>-8.0299999999999994</v>
      </c>
      <c r="W407" s="48">
        <v>-27.19</v>
      </c>
      <c r="X407" s="48">
        <v>1.26</v>
      </c>
      <c r="Y407" s="48">
        <v>1.1499999999999999</v>
      </c>
      <c r="Z407" s="48">
        <v>1.49</v>
      </c>
      <c r="AA407" s="109" t="s">
        <v>963</v>
      </c>
      <c r="AB407" s="110"/>
      <c r="AC407" s="49"/>
      <c r="AD407" s="49"/>
      <c r="AG407" s="48">
        <v>0.97</v>
      </c>
      <c r="AH407" s="48">
        <v>1.1399999999999999</v>
      </c>
      <c r="AI407" s="48">
        <v>0.98</v>
      </c>
    </row>
    <row r="408" spans="2:35" ht="31" thickBot="1">
      <c r="B408" s="47" t="s">
        <v>1033</v>
      </c>
      <c r="C408" s="48">
        <v>140.1</v>
      </c>
      <c r="D408" s="48">
        <v>-38.86</v>
      </c>
      <c r="E408" s="48">
        <v>15.22</v>
      </c>
      <c r="F408" s="48">
        <v>13.99</v>
      </c>
      <c r="G408" s="48">
        <v>16.739999999999998</v>
      </c>
      <c r="H408" s="48">
        <v>3</v>
      </c>
      <c r="I408" s="48">
        <v>3</v>
      </c>
      <c r="J408" s="48">
        <v>1</v>
      </c>
      <c r="K408" s="48">
        <v>10.74</v>
      </c>
      <c r="L408" s="48">
        <v>9.3800000000000008</v>
      </c>
      <c r="M408" s="48">
        <v>12.34</v>
      </c>
      <c r="N408" s="43" t="s">
        <v>658</v>
      </c>
      <c r="O408" s="48">
        <v>-4.4800000000000004</v>
      </c>
      <c r="P408" s="48">
        <v>-4.6100000000000003</v>
      </c>
      <c r="Q408" s="48">
        <v>-4.4000000000000004</v>
      </c>
      <c r="R408" s="48">
        <v>0</v>
      </c>
      <c r="S408" s="48">
        <v>0</v>
      </c>
      <c r="T408" s="48">
        <v>8.98</v>
      </c>
      <c r="U408" s="48">
        <v>10.07</v>
      </c>
      <c r="V408" s="48">
        <v>-6.24</v>
      </c>
      <c r="W408" s="48">
        <v>-21.46</v>
      </c>
      <c r="X408" s="48">
        <v>0.85</v>
      </c>
      <c r="Y408" s="48">
        <v>0.91</v>
      </c>
      <c r="Z408" s="48">
        <v>0.99</v>
      </c>
      <c r="AA408" s="109" t="s">
        <v>1034</v>
      </c>
      <c r="AB408" s="110"/>
      <c r="AC408" s="49"/>
      <c r="AD408" s="49"/>
      <c r="AG408" s="48">
        <v>0.97</v>
      </c>
      <c r="AH408" s="48">
        <v>1.1399999999999999</v>
      </c>
      <c r="AI408" s="48">
        <v>0.98</v>
      </c>
    </row>
    <row r="409" spans="2:35" ht="31" thickBot="1">
      <c r="B409" s="47" t="s">
        <v>1035</v>
      </c>
      <c r="C409" s="48">
        <v>108.5</v>
      </c>
      <c r="D409" s="48">
        <v>-23.77</v>
      </c>
      <c r="E409" s="48">
        <v>23.13</v>
      </c>
      <c r="F409" s="48">
        <v>21.77</v>
      </c>
      <c r="G409" s="48">
        <v>24.47</v>
      </c>
      <c r="H409" s="48">
        <v>2</v>
      </c>
      <c r="I409" s="48">
        <v>3</v>
      </c>
      <c r="J409" s="48">
        <v>1</v>
      </c>
      <c r="K409" s="48">
        <v>21.84</v>
      </c>
      <c r="L409" s="48">
        <v>20.3</v>
      </c>
      <c r="M409" s="48">
        <v>23.18</v>
      </c>
      <c r="N409" s="43" t="s">
        <v>658</v>
      </c>
      <c r="O409" s="48">
        <v>-1.29</v>
      </c>
      <c r="P409" s="48">
        <v>-1.47</v>
      </c>
      <c r="Q409" s="48">
        <v>-1.29</v>
      </c>
      <c r="R409" s="48">
        <v>0</v>
      </c>
      <c r="S409" s="48">
        <v>0</v>
      </c>
      <c r="T409" s="48">
        <v>20.07</v>
      </c>
      <c r="U409" s="48">
        <v>20.56</v>
      </c>
      <c r="V409" s="48">
        <v>-3.06</v>
      </c>
      <c r="W409" s="48">
        <v>-26.18</v>
      </c>
      <c r="X409" s="48">
        <v>0.85</v>
      </c>
      <c r="Y409" s="48">
        <v>0.91</v>
      </c>
      <c r="Z409" s="48">
        <v>0.99</v>
      </c>
      <c r="AA409" s="109" t="s">
        <v>659</v>
      </c>
      <c r="AB409" s="110"/>
      <c r="AC409" s="49"/>
      <c r="AD409" s="49"/>
      <c r="AG409" s="48">
        <v>0.97</v>
      </c>
      <c r="AH409" s="48">
        <v>1.1399999999999999</v>
      </c>
      <c r="AI409" s="48">
        <v>0.98</v>
      </c>
    </row>
    <row r="410" spans="2:35" ht="31" thickBot="1">
      <c r="B410" s="47" t="s">
        <v>1036</v>
      </c>
      <c r="C410" s="48">
        <v>146.28</v>
      </c>
      <c r="D410" s="48">
        <v>-45.15</v>
      </c>
      <c r="E410" s="48">
        <v>12.17</v>
      </c>
      <c r="F410" s="48">
        <v>10.89</v>
      </c>
      <c r="G410" s="48">
        <v>13.89</v>
      </c>
      <c r="H410" s="48">
        <v>1</v>
      </c>
      <c r="I410" s="48">
        <v>1</v>
      </c>
      <c r="J410" s="48">
        <v>1</v>
      </c>
      <c r="K410" s="48">
        <v>9.59</v>
      </c>
      <c r="L410" s="48">
        <v>8.65</v>
      </c>
      <c r="M410" s="48">
        <v>10.72</v>
      </c>
      <c r="N410" s="43" t="s">
        <v>658</v>
      </c>
      <c r="O410" s="48">
        <v>-2.58</v>
      </c>
      <c r="P410" s="48">
        <v>-2.2400000000000002</v>
      </c>
      <c r="Q410" s="48">
        <v>-3.17</v>
      </c>
      <c r="R410" s="48">
        <v>0</v>
      </c>
      <c r="S410" s="48">
        <v>0</v>
      </c>
      <c r="T410" s="48">
        <v>7.85</v>
      </c>
      <c r="U410" s="48">
        <v>9.86</v>
      </c>
      <c r="V410" s="48">
        <v>-4.3099999999999996</v>
      </c>
      <c r="W410" s="48">
        <v>-16.48</v>
      </c>
      <c r="X410" s="48">
        <v>0.85</v>
      </c>
      <c r="Y410" s="48">
        <v>0.91</v>
      </c>
      <c r="Z410" s="48">
        <v>0.99</v>
      </c>
      <c r="AA410" s="109" t="s">
        <v>1037</v>
      </c>
      <c r="AB410" s="110"/>
      <c r="AC410" s="49"/>
      <c r="AD410" s="49"/>
      <c r="AG410" s="48">
        <v>0.97</v>
      </c>
      <c r="AH410" s="48">
        <v>1.1399999999999999</v>
      </c>
      <c r="AI410" s="48">
        <v>0.98</v>
      </c>
    </row>
    <row r="411" spans="2:35" ht="31" thickBot="1">
      <c r="B411" s="47" t="s">
        <v>1038</v>
      </c>
      <c r="C411" s="48">
        <v>145.24</v>
      </c>
      <c r="D411" s="48">
        <v>-46.45</v>
      </c>
      <c r="E411" s="48">
        <v>10.99</v>
      </c>
      <c r="F411" s="48">
        <v>9.77</v>
      </c>
      <c r="G411" s="48">
        <v>12.48</v>
      </c>
      <c r="H411" s="48">
        <v>3</v>
      </c>
      <c r="I411" s="48">
        <v>3</v>
      </c>
      <c r="J411" s="48">
        <v>1</v>
      </c>
      <c r="K411" s="48">
        <v>7.41</v>
      </c>
      <c r="L411" s="48">
        <v>6.33</v>
      </c>
      <c r="M411" s="48">
        <v>9.19</v>
      </c>
      <c r="N411" s="43" t="s">
        <v>658</v>
      </c>
      <c r="O411" s="48">
        <v>-3.58</v>
      </c>
      <c r="P411" s="48">
        <v>-3.44</v>
      </c>
      <c r="Q411" s="48">
        <v>-3.29</v>
      </c>
      <c r="R411" s="48">
        <v>0</v>
      </c>
      <c r="S411" s="48">
        <v>0</v>
      </c>
      <c r="T411" s="48">
        <v>5.24</v>
      </c>
      <c r="U411" s="48">
        <v>7.16</v>
      </c>
      <c r="V411" s="48">
        <v>-5.75</v>
      </c>
      <c r="W411" s="48">
        <v>-16.739999999999998</v>
      </c>
      <c r="X411" s="48">
        <v>0.85</v>
      </c>
      <c r="Y411" s="48">
        <v>0.91</v>
      </c>
      <c r="Z411" s="48">
        <v>0.99</v>
      </c>
      <c r="AA411" s="109" t="s">
        <v>1039</v>
      </c>
      <c r="AB411" s="110"/>
      <c r="AC411" s="49"/>
      <c r="AD411" s="49"/>
      <c r="AG411" s="48">
        <v>0.97</v>
      </c>
      <c r="AH411" s="48">
        <v>1.1399999999999999</v>
      </c>
      <c r="AI411" s="48">
        <v>0.98</v>
      </c>
    </row>
    <row r="412" spans="2:35" ht="31" thickBot="1">
      <c r="B412" s="47" t="s">
        <v>1040</v>
      </c>
      <c r="C412" s="48">
        <v>149.05000000000001</v>
      </c>
      <c r="D412" s="48">
        <v>-44.53</v>
      </c>
      <c r="E412" s="48">
        <v>12.97</v>
      </c>
      <c r="F412" s="48">
        <v>11.45</v>
      </c>
      <c r="G412" s="48">
        <v>15.05</v>
      </c>
      <c r="H412" s="48">
        <v>2</v>
      </c>
      <c r="I412" s="48">
        <v>3</v>
      </c>
      <c r="J412" s="48">
        <v>1</v>
      </c>
      <c r="K412" s="48">
        <v>9.8699999999999992</v>
      </c>
      <c r="L412" s="48">
        <v>8.51</v>
      </c>
      <c r="M412" s="48">
        <v>11.82</v>
      </c>
      <c r="N412" s="43" t="s">
        <v>658</v>
      </c>
      <c r="O412" s="48">
        <v>-3.1</v>
      </c>
      <c r="P412" s="48">
        <v>-2.93</v>
      </c>
      <c r="Q412" s="48">
        <v>-3.23</v>
      </c>
      <c r="R412" s="48">
        <v>0</v>
      </c>
      <c r="S412" s="48">
        <v>0</v>
      </c>
      <c r="T412" s="48">
        <v>8.1199999999999992</v>
      </c>
      <c r="U412" s="48">
        <v>8.99</v>
      </c>
      <c r="V412" s="48">
        <v>-4.8499999999999996</v>
      </c>
      <c r="W412" s="48">
        <v>-17.82</v>
      </c>
      <c r="X412" s="48">
        <v>0.85</v>
      </c>
      <c r="Y412" s="48">
        <v>0.91</v>
      </c>
      <c r="Z412" s="48">
        <v>0.99</v>
      </c>
      <c r="AA412" s="109" t="s">
        <v>1039</v>
      </c>
      <c r="AB412" s="110"/>
      <c r="AC412" s="49"/>
      <c r="AD412" s="49"/>
      <c r="AG412" s="48">
        <v>0.97</v>
      </c>
      <c r="AH412" s="48">
        <v>1.1399999999999999</v>
      </c>
      <c r="AI412" s="48">
        <v>0.98</v>
      </c>
    </row>
    <row r="413" spans="2:35" ht="17" thickBot="1">
      <c r="B413" s="47" t="s">
        <v>1041</v>
      </c>
      <c r="C413" s="48">
        <v>178</v>
      </c>
      <c r="D413" s="48">
        <v>-35.31</v>
      </c>
      <c r="E413" s="48">
        <v>18.2</v>
      </c>
      <c r="F413" s="48">
        <v>16.010000000000002</v>
      </c>
      <c r="G413" s="48">
        <v>20.69</v>
      </c>
      <c r="H413" s="48">
        <v>2</v>
      </c>
      <c r="I413" s="48">
        <v>2</v>
      </c>
      <c r="J413" s="48">
        <v>1</v>
      </c>
      <c r="K413" s="48">
        <v>14.19</v>
      </c>
      <c r="L413" s="48">
        <v>12.33</v>
      </c>
      <c r="M413" s="48">
        <v>16.73</v>
      </c>
      <c r="N413" s="43" t="s">
        <v>658</v>
      </c>
      <c r="O413" s="48">
        <v>-4.01</v>
      </c>
      <c r="P413" s="48">
        <v>-3.68</v>
      </c>
      <c r="Q413" s="48">
        <v>-3.96</v>
      </c>
      <c r="R413" s="48">
        <v>0</v>
      </c>
      <c r="S413" s="48">
        <v>0</v>
      </c>
      <c r="T413" s="48">
        <v>11.8</v>
      </c>
      <c r="U413" s="48">
        <v>12.84</v>
      </c>
      <c r="V413" s="48">
        <v>-6.41</v>
      </c>
      <c r="W413" s="48">
        <v>-24.61</v>
      </c>
      <c r="X413" s="48">
        <v>1.26</v>
      </c>
      <c r="Y413" s="48">
        <v>1.1499999999999999</v>
      </c>
      <c r="Z413" s="48">
        <v>1.49</v>
      </c>
      <c r="AA413" s="109" t="s">
        <v>1042</v>
      </c>
      <c r="AB413" s="111"/>
      <c r="AC413" s="111"/>
      <c r="AD413" s="110"/>
      <c r="AG413" s="48">
        <v>0.97</v>
      </c>
      <c r="AH413" s="48">
        <v>1.1399999999999999</v>
      </c>
      <c r="AI413" s="48">
        <v>0.98</v>
      </c>
    </row>
    <row r="414" spans="2:35" ht="17" thickBot="1">
      <c r="B414" s="47" t="s">
        <v>1043</v>
      </c>
      <c r="C414" s="48">
        <v>117.6</v>
      </c>
      <c r="D414" s="48">
        <v>-4.33</v>
      </c>
      <c r="E414" s="48">
        <v>28.74</v>
      </c>
      <c r="F414" s="48">
        <v>27.82</v>
      </c>
      <c r="G414" s="48">
        <v>28.84</v>
      </c>
      <c r="H414" s="48">
        <v>2</v>
      </c>
      <c r="I414" s="48">
        <v>1</v>
      </c>
      <c r="J414" s="48">
        <v>2</v>
      </c>
      <c r="K414" s="48">
        <v>27.98</v>
      </c>
      <c r="L414" s="48">
        <v>26.85</v>
      </c>
      <c r="M414" s="48">
        <v>28.14</v>
      </c>
      <c r="N414" s="43" t="s">
        <v>658</v>
      </c>
      <c r="O414" s="48">
        <v>-0.77</v>
      </c>
      <c r="P414" s="48">
        <v>-0.96</v>
      </c>
      <c r="Q414" s="48">
        <v>-0.7</v>
      </c>
      <c r="R414" s="48">
        <v>0</v>
      </c>
      <c r="S414" s="48">
        <v>0</v>
      </c>
      <c r="T414" s="48">
        <v>26.01</v>
      </c>
      <c r="U414" s="48">
        <v>27.33</v>
      </c>
      <c r="V414" s="48">
        <v>-2.73</v>
      </c>
      <c r="W414" s="48">
        <v>-31.48</v>
      </c>
      <c r="X414" s="48">
        <v>1.26</v>
      </c>
      <c r="Y414" s="48">
        <v>1.1499999999999999</v>
      </c>
      <c r="Z414" s="48">
        <v>1.49</v>
      </c>
      <c r="AA414" s="109" t="s">
        <v>1044</v>
      </c>
      <c r="AB414" s="110"/>
      <c r="AC414" s="49"/>
      <c r="AD414" s="49"/>
      <c r="AG414" s="48">
        <v>0.97</v>
      </c>
      <c r="AH414" s="48">
        <v>1.1399999999999999</v>
      </c>
      <c r="AI414" s="48">
        <v>0.98</v>
      </c>
    </row>
    <row r="415" spans="2:35" ht="17" thickBot="1">
      <c r="B415" s="47" t="s">
        <v>1045</v>
      </c>
      <c r="C415" s="48">
        <v>128.24</v>
      </c>
      <c r="D415" s="48">
        <v>-8.4600000000000009</v>
      </c>
      <c r="E415" s="48">
        <v>28.26</v>
      </c>
      <c r="F415" s="48">
        <v>26.7</v>
      </c>
      <c r="G415" s="48">
        <v>28.84</v>
      </c>
      <c r="H415" s="48">
        <v>2</v>
      </c>
      <c r="I415" s="48">
        <v>2</v>
      </c>
      <c r="J415" s="48">
        <v>1</v>
      </c>
      <c r="K415" s="48">
        <v>27.72</v>
      </c>
      <c r="L415" s="48">
        <v>27.04</v>
      </c>
      <c r="M415" s="48">
        <v>27.8</v>
      </c>
      <c r="N415" s="43" t="s">
        <v>658</v>
      </c>
      <c r="O415" s="48">
        <v>-0.53</v>
      </c>
      <c r="P415" s="48">
        <v>0.34</v>
      </c>
      <c r="Q415" s="48">
        <v>-1.03</v>
      </c>
      <c r="R415" s="48">
        <v>0</v>
      </c>
      <c r="S415" s="48">
        <v>0</v>
      </c>
      <c r="T415" s="48">
        <v>25.87</v>
      </c>
      <c r="U415" s="48">
        <v>27.68</v>
      </c>
      <c r="V415" s="48">
        <v>-2.39</v>
      </c>
      <c r="W415" s="48">
        <v>-30.64</v>
      </c>
      <c r="X415" s="48">
        <v>0.85</v>
      </c>
      <c r="Y415" s="48">
        <v>0.91</v>
      </c>
      <c r="Z415" s="48">
        <v>0.99</v>
      </c>
      <c r="AA415" s="109" t="s">
        <v>1046</v>
      </c>
      <c r="AB415" s="110"/>
      <c r="AC415" s="49"/>
      <c r="AD415" s="49"/>
      <c r="AG415" s="48">
        <v>0.97</v>
      </c>
      <c r="AH415" s="48">
        <v>1.1399999999999999</v>
      </c>
      <c r="AI415" s="48">
        <v>0.98</v>
      </c>
    </row>
    <row r="416" spans="2:35" ht="17" thickBot="1">
      <c r="B416" s="47" t="s">
        <v>1047</v>
      </c>
      <c r="C416" s="48">
        <v>122.04</v>
      </c>
      <c r="D416" s="48">
        <v>-11.35</v>
      </c>
      <c r="E416" s="48">
        <v>28.33</v>
      </c>
      <c r="F416" s="48">
        <v>26.64</v>
      </c>
      <c r="G416" s="48">
        <v>29.54</v>
      </c>
      <c r="H416" s="48">
        <v>1</v>
      </c>
      <c r="I416" s="48">
        <v>1</v>
      </c>
      <c r="J416" s="48">
        <v>2</v>
      </c>
      <c r="K416" s="48">
        <v>27.59</v>
      </c>
      <c r="L416" s="48">
        <v>26.59</v>
      </c>
      <c r="M416" s="48">
        <v>27.94</v>
      </c>
      <c r="N416" s="43" t="s">
        <v>658</v>
      </c>
      <c r="O416" s="48">
        <v>-0.74</v>
      </c>
      <c r="P416" s="48">
        <v>-0.05</v>
      </c>
      <c r="Q416" s="48">
        <v>-1.59</v>
      </c>
      <c r="R416" s="48">
        <v>0</v>
      </c>
      <c r="S416" s="48">
        <v>0</v>
      </c>
      <c r="T416" s="48">
        <v>26.37</v>
      </c>
      <c r="U416" s="48">
        <v>26.75</v>
      </c>
      <c r="V416" s="48">
        <v>-1.96</v>
      </c>
      <c r="W416" s="48">
        <v>-30.29</v>
      </c>
      <c r="X416" s="48">
        <v>0.85</v>
      </c>
      <c r="Y416" s="48">
        <v>0.91</v>
      </c>
      <c r="Z416" s="48">
        <v>0.99</v>
      </c>
      <c r="AA416" s="109" t="s">
        <v>1044</v>
      </c>
      <c r="AB416" s="110"/>
      <c r="AC416" s="49"/>
      <c r="AD416" s="49"/>
      <c r="AG416" s="48">
        <v>0.97</v>
      </c>
      <c r="AH416" s="48">
        <v>1.1399999999999999</v>
      </c>
      <c r="AI416" s="48">
        <v>0.98</v>
      </c>
    </row>
    <row r="417" spans="2:44" ht="17" thickBot="1">
      <c r="B417" s="47" t="s">
        <v>1048</v>
      </c>
      <c r="C417" s="48">
        <v>111.01</v>
      </c>
      <c r="D417" s="48">
        <v>-9.1</v>
      </c>
      <c r="E417" s="48">
        <v>27.78</v>
      </c>
      <c r="F417" s="48">
        <v>26.64</v>
      </c>
      <c r="G417" s="48">
        <v>28.45</v>
      </c>
      <c r="H417" s="48">
        <v>2</v>
      </c>
      <c r="I417" s="48">
        <v>1</v>
      </c>
      <c r="J417" s="48">
        <v>2</v>
      </c>
      <c r="K417" s="48">
        <v>25.61</v>
      </c>
      <c r="L417" s="48">
        <v>24.47</v>
      </c>
      <c r="M417" s="48">
        <v>26.17</v>
      </c>
      <c r="N417" s="43" t="s">
        <v>658</v>
      </c>
      <c r="O417" s="48">
        <v>-2.17</v>
      </c>
      <c r="P417" s="48">
        <v>-2.17</v>
      </c>
      <c r="Q417" s="48">
        <v>-2.29</v>
      </c>
      <c r="R417" s="48">
        <v>0</v>
      </c>
      <c r="S417" s="48">
        <v>0</v>
      </c>
      <c r="T417" s="48">
        <v>24.05</v>
      </c>
      <c r="U417" s="48">
        <v>25.22</v>
      </c>
      <c r="V417" s="48">
        <v>-3.73</v>
      </c>
      <c r="W417" s="48">
        <v>-31.52</v>
      </c>
      <c r="X417" s="48">
        <v>0.85</v>
      </c>
      <c r="Y417" s="48">
        <v>0.91</v>
      </c>
      <c r="Z417" s="48">
        <v>0.99</v>
      </c>
      <c r="AA417" s="109" t="s">
        <v>1044</v>
      </c>
      <c r="AB417" s="110"/>
      <c r="AC417" s="49"/>
      <c r="AD417" s="49"/>
      <c r="AG417" s="48">
        <v>0.97</v>
      </c>
      <c r="AH417" s="48">
        <v>1.1399999999999999</v>
      </c>
      <c r="AI417" s="48">
        <v>0.98</v>
      </c>
    </row>
    <row r="418" spans="2:44" ht="31" thickBot="1">
      <c r="B418" s="47" t="s">
        <v>1049</v>
      </c>
      <c r="C418" s="48">
        <v>145.5</v>
      </c>
      <c r="D418" s="48">
        <v>-43.8</v>
      </c>
      <c r="E418" s="48">
        <v>12.82</v>
      </c>
      <c r="F418" s="48">
        <v>11.61</v>
      </c>
      <c r="G418" s="48">
        <v>14.31</v>
      </c>
      <c r="H418" s="48">
        <v>2</v>
      </c>
      <c r="I418" s="48">
        <v>3</v>
      </c>
      <c r="J418" s="48">
        <v>1</v>
      </c>
      <c r="K418" s="48">
        <v>9.57</v>
      </c>
      <c r="L418" s="48">
        <v>8.2200000000000006</v>
      </c>
      <c r="M418" s="48">
        <v>10.39</v>
      </c>
      <c r="N418" s="43" t="s">
        <v>658</v>
      </c>
      <c r="O418" s="48">
        <v>-3.25</v>
      </c>
      <c r="P418" s="48">
        <v>-3.39</v>
      </c>
      <c r="Q418" s="48">
        <v>-3.92</v>
      </c>
      <c r="R418" s="48">
        <v>0</v>
      </c>
      <c r="S418" s="48">
        <v>0</v>
      </c>
      <c r="T418" s="48">
        <v>7.76</v>
      </c>
      <c r="U418" s="48">
        <v>8.7899999999999991</v>
      </c>
      <c r="V418" s="48">
        <v>-5.0599999999999996</v>
      </c>
      <c r="W418" s="48">
        <v>-17.87</v>
      </c>
      <c r="X418" s="48">
        <v>0.85</v>
      </c>
      <c r="Y418" s="48">
        <v>0.91</v>
      </c>
      <c r="Z418" s="48">
        <v>0.99</v>
      </c>
      <c r="AA418" s="109" t="s">
        <v>1050</v>
      </c>
      <c r="AB418" s="110"/>
      <c r="AC418" s="49"/>
      <c r="AD418" s="49"/>
      <c r="AG418" s="48">
        <v>1.26</v>
      </c>
      <c r="AH418" s="48">
        <v>1.1499999999999999</v>
      </c>
      <c r="AI418" s="48">
        <v>1.49</v>
      </c>
      <c r="AK418" s="48">
        <v>1.26</v>
      </c>
      <c r="AL418" s="48">
        <v>1.1499999999999999</v>
      </c>
      <c r="AM418" s="48">
        <v>1.49</v>
      </c>
      <c r="AP418" s="42"/>
      <c r="AQ418" s="42"/>
      <c r="AR418" s="42"/>
    </row>
    <row r="419" spans="2:44" ht="31" thickBot="1">
      <c r="B419" s="47" t="s">
        <v>1051</v>
      </c>
      <c r="C419" s="48">
        <v>145.99</v>
      </c>
      <c r="D419" s="48">
        <v>-45.87</v>
      </c>
      <c r="E419" s="48">
        <v>11.54</v>
      </c>
      <c r="F419" s="48">
        <v>10.31</v>
      </c>
      <c r="G419" s="48">
        <v>13.14</v>
      </c>
      <c r="H419" s="48">
        <v>2</v>
      </c>
      <c r="I419" s="48">
        <v>3</v>
      </c>
      <c r="J419" s="48">
        <v>1</v>
      </c>
      <c r="K419" s="48">
        <v>8.43</v>
      </c>
      <c r="L419" s="48">
        <v>7.2</v>
      </c>
      <c r="M419" s="48">
        <v>9.14</v>
      </c>
      <c r="N419" s="43" t="s">
        <v>658</v>
      </c>
      <c r="O419" s="48">
        <v>-3.11</v>
      </c>
      <c r="P419" s="48">
        <v>-3.1</v>
      </c>
      <c r="Q419" s="48">
        <v>-4</v>
      </c>
      <c r="R419" s="48">
        <v>0</v>
      </c>
      <c r="S419" s="48">
        <v>0</v>
      </c>
      <c r="T419" s="48">
        <v>7.08</v>
      </c>
      <c r="U419" s="48">
        <v>7.39</v>
      </c>
      <c r="V419" s="48">
        <v>-4.46</v>
      </c>
      <c r="W419" s="48">
        <v>-16</v>
      </c>
      <c r="X419" s="48">
        <v>0.85</v>
      </c>
      <c r="Y419" s="48">
        <v>0.91</v>
      </c>
      <c r="Z419" s="48">
        <v>0.99</v>
      </c>
      <c r="AA419" s="109" t="s">
        <v>1050</v>
      </c>
      <c r="AB419" s="110"/>
      <c r="AC419" s="49"/>
      <c r="AD419" s="49"/>
      <c r="AG419" s="48">
        <v>1.26</v>
      </c>
      <c r="AH419" s="48">
        <v>1.1499999999999999</v>
      </c>
      <c r="AI419" s="48">
        <v>1.49</v>
      </c>
    </row>
    <row r="420" spans="2:44" ht="31" thickBot="1">
      <c r="B420" s="47" t="s">
        <v>1052</v>
      </c>
      <c r="C420" s="48">
        <v>145.99</v>
      </c>
      <c r="D420" s="48">
        <v>-46.87</v>
      </c>
      <c r="E420" s="48">
        <v>10.75</v>
      </c>
      <c r="F420" s="48">
        <v>9.57</v>
      </c>
      <c r="G420" s="48">
        <v>12.22</v>
      </c>
      <c r="H420" s="48">
        <v>2</v>
      </c>
      <c r="I420" s="48">
        <v>3</v>
      </c>
      <c r="J420" s="48">
        <v>1</v>
      </c>
      <c r="K420" s="48">
        <v>7.18</v>
      </c>
      <c r="L420" s="48">
        <v>5.89</v>
      </c>
      <c r="M420" s="48">
        <v>8.56</v>
      </c>
      <c r="N420" s="43" t="s">
        <v>658</v>
      </c>
      <c r="O420" s="48">
        <v>-3.57</v>
      </c>
      <c r="P420" s="48">
        <v>-3.68</v>
      </c>
      <c r="Q420" s="48">
        <v>-3.65</v>
      </c>
      <c r="R420" s="48">
        <v>0</v>
      </c>
      <c r="S420" s="48">
        <v>0</v>
      </c>
      <c r="T420" s="48">
        <v>5.43</v>
      </c>
      <c r="U420" s="48">
        <v>6.81</v>
      </c>
      <c r="V420" s="48">
        <v>-5.32</v>
      </c>
      <c r="W420" s="48">
        <v>-16.059999999999999</v>
      </c>
      <c r="X420" s="48">
        <v>0.85</v>
      </c>
      <c r="Y420" s="48">
        <v>0.91</v>
      </c>
      <c r="Z420" s="48">
        <v>0.99</v>
      </c>
      <c r="AA420" s="109" t="s">
        <v>1050</v>
      </c>
      <c r="AB420" s="110"/>
      <c r="AC420" s="49"/>
      <c r="AD420" s="49"/>
      <c r="AG420" s="48">
        <v>1.26</v>
      </c>
      <c r="AH420" s="48">
        <v>1.1499999999999999</v>
      </c>
      <c r="AI420" s="48">
        <v>1.49</v>
      </c>
    </row>
    <row r="421" spans="2:44" ht="17" thickBot="1">
      <c r="B421" s="47" t="s">
        <v>1053</v>
      </c>
      <c r="C421" s="48">
        <v>144.75</v>
      </c>
      <c r="D421" s="48">
        <v>-42.25</v>
      </c>
      <c r="E421" s="48">
        <v>13.7</v>
      </c>
      <c r="F421" s="48">
        <v>12.59</v>
      </c>
      <c r="G421" s="48">
        <v>15</v>
      </c>
      <c r="H421" s="48">
        <v>2</v>
      </c>
      <c r="I421" s="48">
        <v>2</v>
      </c>
      <c r="J421" s="48">
        <v>1</v>
      </c>
      <c r="K421" s="48">
        <v>11.08</v>
      </c>
      <c r="L421" s="48">
        <v>9.7100000000000009</v>
      </c>
      <c r="M421" s="48">
        <v>12.77</v>
      </c>
      <c r="N421" s="43" t="s">
        <v>658</v>
      </c>
      <c r="O421" s="48">
        <v>-2.62</v>
      </c>
      <c r="P421" s="48">
        <v>-2.88</v>
      </c>
      <c r="Q421" s="48">
        <v>-2.2200000000000002</v>
      </c>
      <c r="R421" s="48">
        <v>0</v>
      </c>
      <c r="S421" s="48">
        <v>0</v>
      </c>
      <c r="T421" s="48">
        <v>9.5399999999999991</v>
      </c>
      <c r="U421" s="48">
        <v>9.82</v>
      </c>
      <c r="V421" s="48">
        <v>-4.16</v>
      </c>
      <c r="W421" s="48">
        <v>-17.86</v>
      </c>
      <c r="X421" s="48">
        <v>0.85</v>
      </c>
      <c r="Y421" s="48">
        <v>0.91</v>
      </c>
      <c r="Z421" s="48">
        <v>0.99</v>
      </c>
      <c r="AA421" s="109" t="s">
        <v>1054</v>
      </c>
      <c r="AB421" s="111"/>
      <c r="AC421" s="111"/>
      <c r="AD421" s="110"/>
      <c r="AG421" s="48">
        <v>1.26</v>
      </c>
      <c r="AH421" s="48">
        <v>1.1499999999999999</v>
      </c>
      <c r="AI421" s="48">
        <v>1.49</v>
      </c>
    </row>
    <row r="422" spans="2:44" ht="17" thickBot="1">
      <c r="B422" s="47" t="s">
        <v>1055</v>
      </c>
      <c r="C422" s="48">
        <v>-30.91</v>
      </c>
      <c r="D422" s="48">
        <v>59.19</v>
      </c>
      <c r="E422" s="48">
        <v>8.0399999999999991</v>
      </c>
      <c r="F422" s="48">
        <v>10.23</v>
      </c>
      <c r="G422" s="48">
        <v>6.45</v>
      </c>
      <c r="H422" s="48">
        <v>1</v>
      </c>
      <c r="I422" s="48">
        <v>1</v>
      </c>
      <c r="J422" s="48">
        <v>1</v>
      </c>
      <c r="K422" s="48">
        <v>2.02</v>
      </c>
      <c r="L422" s="48">
        <v>4.5199999999999996</v>
      </c>
      <c r="M422" s="48">
        <v>0.7</v>
      </c>
      <c r="N422" s="43" t="s">
        <v>654</v>
      </c>
      <c r="O422" s="48">
        <v>-6.02</v>
      </c>
      <c r="P422" s="48">
        <v>-5.71</v>
      </c>
      <c r="Q422" s="48">
        <v>-5.75</v>
      </c>
      <c r="R422" s="48">
        <v>0</v>
      </c>
      <c r="S422" s="48">
        <v>1</v>
      </c>
      <c r="T422" s="48">
        <v>4.38</v>
      </c>
      <c r="U422" s="48">
        <v>4.6500000000000004</v>
      </c>
      <c r="V422" s="48">
        <v>-3.66</v>
      </c>
      <c r="W422" s="48">
        <v>-11.69</v>
      </c>
      <c r="X422" s="48">
        <v>0.97</v>
      </c>
      <c r="Y422" s="48">
        <v>1.1399999999999999</v>
      </c>
      <c r="Z422" s="48">
        <v>0.98</v>
      </c>
      <c r="AA422" s="109" t="s">
        <v>687</v>
      </c>
      <c r="AB422" s="110"/>
      <c r="AC422" s="49"/>
      <c r="AD422" s="49"/>
      <c r="AG422" s="48">
        <v>1.26</v>
      </c>
      <c r="AH422" s="48">
        <v>1.1499999999999999</v>
      </c>
      <c r="AI422" s="48">
        <v>1.49</v>
      </c>
    </row>
    <row r="423" spans="2:44" ht="17" thickBot="1">
      <c r="B423" s="47" t="s">
        <v>1056</v>
      </c>
      <c r="C423" s="48">
        <v>-3.48</v>
      </c>
      <c r="D423" s="48">
        <v>35.57</v>
      </c>
      <c r="E423" s="48">
        <v>17.93</v>
      </c>
      <c r="F423" s="48">
        <v>21.13</v>
      </c>
      <c r="G423" s="48">
        <v>15.24</v>
      </c>
      <c r="H423" s="48">
        <v>3</v>
      </c>
      <c r="I423" s="48">
        <v>1</v>
      </c>
      <c r="J423" s="48">
        <v>1</v>
      </c>
      <c r="K423" s="48">
        <v>10.25</v>
      </c>
      <c r="L423" s="48">
        <v>12.69</v>
      </c>
      <c r="M423" s="48">
        <v>8.51</v>
      </c>
      <c r="N423" s="43" t="s">
        <v>654</v>
      </c>
      <c r="O423" s="48">
        <v>-7.67</v>
      </c>
      <c r="P423" s="48">
        <v>-8.44</v>
      </c>
      <c r="Q423" s="48">
        <v>-6.73</v>
      </c>
      <c r="R423" s="48">
        <v>0</v>
      </c>
      <c r="S423" s="48">
        <v>0</v>
      </c>
      <c r="T423" s="48">
        <v>11.8</v>
      </c>
      <c r="U423" s="48">
        <v>13.57</v>
      </c>
      <c r="V423" s="48">
        <v>-6.12</v>
      </c>
      <c r="W423" s="48">
        <v>-24.05</v>
      </c>
      <c r="X423" s="48">
        <v>0.91</v>
      </c>
      <c r="Y423" s="48">
        <v>1.1399999999999999</v>
      </c>
      <c r="Z423" s="48">
        <v>0.79</v>
      </c>
      <c r="AA423" s="109" t="s">
        <v>702</v>
      </c>
      <c r="AB423" s="110"/>
      <c r="AC423" s="49"/>
      <c r="AD423" s="49"/>
      <c r="AG423" s="48">
        <v>1.26</v>
      </c>
      <c r="AH423" s="48">
        <v>1.1499999999999999</v>
      </c>
      <c r="AI423" s="48">
        <v>1.49</v>
      </c>
    </row>
    <row r="424" spans="2:44" ht="17" thickBot="1">
      <c r="B424" s="47" t="s">
        <v>1057</v>
      </c>
      <c r="C424" s="48">
        <v>-10.18</v>
      </c>
      <c r="D424" s="48">
        <v>37.770000000000003</v>
      </c>
      <c r="E424" s="48">
        <v>17.66</v>
      </c>
      <c r="F424" s="48">
        <v>19.96</v>
      </c>
      <c r="G424" s="48">
        <v>15.38</v>
      </c>
      <c r="H424" s="48">
        <v>1</v>
      </c>
      <c r="I424" s="48">
        <v>1</v>
      </c>
      <c r="J424" s="48">
        <v>2</v>
      </c>
      <c r="K424" s="48">
        <v>13.57</v>
      </c>
      <c r="L424" s="48">
        <v>16.739999999999998</v>
      </c>
      <c r="M424" s="48">
        <v>11.12</v>
      </c>
      <c r="N424" s="43" t="s">
        <v>654</v>
      </c>
      <c r="O424" s="48">
        <v>-4.09</v>
      </c>
      <c r="P424" s="48">
        <v>-3.22</v>
      </c>
      <c r="Q424" s="48">
        <v>-4.26</v>
      </c>
      <c r="R424" s="48">
        <v>0</v>
      </c>
      <c r="S424" s="48">
        <v>0</v>
      </c>
      <c r="T424" s="48">
        <v>15.52</v>
      </c>
      <c r="U424" s="48">
        <v>17.91</v>
      </c>
      <c r="V424" s="48">
        <v>-2.14</v>
      </c>
      <c r="W424" s="48">
        <v>-19.8</v>
      </c>
      <c r="X424" s="48">
        <v>0.97</v>
      </c>
      <c r="Y424" s="48">
        <v>1.1399999999999999</v>
      </c>
      <c r="Z424" s="48">
        <v>0.98</v>
      </c>
      <c r="AA424" s="109" t="s">
        <v>687</v>
      </c>
      <c r="AB424" s="110"/>
      <c r="AC424" s="49"/>
      <c r="AD424" s="49"/>
      <c r="AG424" s="48">
        <v>1.26</v>
      </c>
      <c r="AH424" s="48">
        <v>1.1499999999999999</v>
      </c>
      <c r="AI424" s="48">
        <v>1.49</v>
      </c>
    </row>
    <row r="425" spans="2:44" ht="17" thickBot="1">
      <c r="B425" s="47" t="s">
        <v>1058</v>
      </c>
      <c r="C425" s="48">
        <v>-32.049999999999997</v>
      </c>
      <c r="D425" s="48">
        <v>40.51</v>
      </c>
      <c r="E425" s="48">
        <v>18.079999999999998</v>
      </c>
      <c r="F425" s="48">
        <v>21.81</v>
      </c>
      <c r="G425" s="48">
        <v>15.34</v>
      </c>
      <c r="H425" s="48">
        <v>2</v>
      </c>
      <c r="I425" s="48">
        <v>1</v>
      </c>
      <c r="J425" s="48">
        <v>2</v>
      </c>
      <c r="K425" s="48">
        <v>14.48</v>
      </c>
      <c r="L425" s="48">
        <v>17.75</v>
      </c>
      <c r="M425" s="48">
        <v>12</v>
      </c>
      <c r="N425" s="43" t="s">
        <v>654</v>
      </c>
      <c r="O425" s="48">
        <v>-3.61</v>
      </c>
      <c r="P425" s="48">
        <v>-4.0599999999999996</v>
      </c>
      <c r="Q425" s="48">
        <v>-3.34</v>
      </c>
      <c r="R425" s="48">
        <v>0</v>
      </c>
      <c r="S425" s="48">
        <v>0</v>
      </c>
      <c r="T425" s="48">
        <v>16.420000000000002</v>
      </c>
      <c r="U425" s="48">
        <v>19.38</v>
      </c>
      <c r="V425" s="48">
        <v>-1.66</v>
      </c>
      <c r="W425" s="48">
        <v>-19.739999999999998</v>
      </c>
      <c r="X425" s="48">
        <v>0.97</v>
      </c>
      <c r="Y425" s="48">
        <v>1.1399999999999999</v>
      </c>
      <c r="Z425" s="48">
        <v>0.98</v>
      </c>
      <c r="AA425" s="109" t="s">
        <v>687</v>
      </c>
      <c r="AB425" s="110"/>
      <c r="AC425" s="49"/>
      <c r="AD425" s="49"/>
      <c r="AG425" s="48">
        <v>1.26</v>
      </c>
      <c r="AH425" s="48">
        <v>1.1499999999999999</v>
      </c>
      <c r="AI425" s="48">
        <v>1.49</v>
      </c>
    </row>
    <row r="426" spans="2:44" ht="17" thickBot="1">
      <c r="B426" s="47" t="s">
        <v>1059</v>
      </c>
      <c r="C426" s="48">
        <v>-21.94</v>
      </c>
      <c r="D426" s="48">
        <v>52.57</v>
      </c>
      <c r="E426" s="48">
        <v>12</v>
      </c>
      <c r="F426" s="48">
        <v>14.49</v>
      </c>
      <c r="G426" s="48">
        <v>10.19</v>
      </c>
      <c r="H426" s="48">
        <v>2</v>
      </c>
      <c r="I426" s="48">
        <v>2</v>
      </c>
      <c r="J426" s="48">
        <v>1</v>
      </c>
      <c r="K426" s="48">
        <v>1.76</v>
      </c>
      <c r="L426" s="48">
        <v>4.22</v>
      </c>
      <c r="M426" s="48">
        <v>0.26</v>
      </c>
      <c r="N426" s="43" t="s">
        <v>654</v>
      </c>
      <c r="O426" s="48">
        <v>-10.24</v>
      </c>
      <c r="P426" s="48">
        <v>-10.27</v>
      </c>
      <c r="Q426" s="48">
        <v>-9.93</v>
      </c>
      <c r="R426" s="48">
        <v>0</v>
      </c>
      <c r="S426" s="48">
        <v>1</v>
      </c>
      <c r="T426" s="48">
        <v>4.16</v>
      </c>
      <c r="U426" s="48">
        <v>4.2699999999999996</v>
      </c>
      <c r="V426" s="48">
        <v>-7.84</v>
      </c>
      <c r="W426" s="48">
        <v>-19.84</v>
      </c>
      <c r="X426" s="48">
        <v>0.97</v>
      </c>
      <c r="Y426" s="48">
        <v>1.1399999999999999</v>
      </c>
      <c r="Z426" s="48">
        <v>0.98</v>
      </c>
      <c r="AA426" s="109" t="s">
        <v>687</v>
      </c>
      <c r="AB426" s="110"/>
      <c r="AC426" s="49"/>
      <c r="AD426" s="49"/>
      <c r="AG426" s="48">
        <v>1.26</v>
      </c>
      <c r="AH426" s="48">
        <v>1.1499999999999999</v>
      </c>
      <c r="AI426" s="48">
        <v>1.49</v>
      </c>
    </row>
    <row r="427" spans="2:44" ht="17" thickBot="1">
      <c r="B427" s="47" t="s">
        <v>1060</v>
      </c>
      <c r="C427" s="48">
        <v>-39.450000000000003</v>
      </c>
      <c r="D427" s="48">
        <v>59.52</v>
      </c>
      <c r="E427" s="48">
        <v>5.81</v>
      </c>
      <c r="F427" s="48">
        <v>8.0500000000000007</v>
      </c>
      <c r="G427" s="48">
        <v>4.2699999999999996</v>
      </c>
      <c r="H427" s="48">
        <v>3</v>
      </c>
      <c r="I427" s="48">
        <v>2</v>
      </c>
      <c r="J427" s="48">
        <v>3</v>
      </c>
      <c r="K427" s="48">
        <v>0.56999999999999995</v>
      </c>
      <c r="L427" s="48">
        <v>2.5499999999999998</v>
      </c>
      <c r="M427" s="48">
        <v>-0.45</v>
      </c>
      <c r="N427" s="43" t="s">
        <v>654</v>
      </c>
      <c r="O427" s="48">
        <v>-5.24</v>
      </c>
      <c r="P427" s="48">
        <v>-5.5</v>
      </c>
      <c r="Q427" s="48">
        <v>-4.72</v>
      </c>
      <c r="R427" s="48">
        <v>0</v>
      </c>
      <c r="S427" s="48">
        <v>1</v>
      </c>
      <c r="T427" s="48">
        <v>0.53</v>
      </c>
      <c r="U427" s="48">
        <v>3.8</v>
      </c>
      <c r="V427" s="48">
        <v>-5.28</v>
      </c>
      <c r="W427" s="48">
        <v>-11.09</v>
      </c>
      <c r="X427" s="48">
        <v>0.97</v>
      </c>
      <c r="Y427" s="48">
        <v>1.1399999999999999</v>
      </c>
      <c r="Z427" s="48">
        <v>0.98</v>
      </c>
      <c r="AA427" s="109" t="s">
        <v>687</v>
      </c>
      <c r="AB427" s="110"/>
      <c r="AC427" s="49"/>
      <c r="AD427" s="49"/>
      <c r="AG427" s="48">
        <v>1.26</v>
      </c>
      <c r="AH427" s="48">
        <v>1.1499999999999999</v>
      </c>
      <c r="AI427" s="48">
        <v>1.49</v>
      </c>
    </row>
    <row r="428" spans="2:44" ht="17" thickBot="1">
      <c r="B428" s="47" t="s">
        <v>1061</v>
      </c>
      <c r="C428" s="48">
        <v>-23.74</v>
      </c>
      <c r="D428" s="48">
        <v>36.51</v>
      </c>
      <c r="E428" s="48">
        <v>19.239999999999998</v>
      </c>
      <c r="F428" s="48">
        <v>22.41</v>
      </c>
      <c r="G428" s="48">
        <v>16.53</v>
      </c>
      <c r="H428" s="48">
        <v>2</v>
      </c>
      <c r="I428" s="48">
        <v>2</v>
      </c>
      <c r="J428" s="48">
        <v>2</v>
      </c>
      <c r="K428" s="48">
        <v>18.13</v>
      </c>
      <c r="L428" s="48">
        <v>21.54</v>
      </c>
      <c r="M428" s="48">
        <v>15.03</v>
      </c>
      <c r="N428" s="43" t="s">
        <v>654</v>
      </c>
      <c r="O428" s="48">
        <v>-1.1100000000000001</v>
      </c>
      <c r="P428" s="48">
        <v>-0.87</v>
      </c>
      <c r="Q428" s="48">
        <v>-1.5</v>
      </c>
      <c r="R428" s="48">
        <v>0</v>
      </c>
      <c r="S428" s="48">
        <v>0</v>
      </c>
      <c r="T428" s="48">
        <v>20.3</v>
      </c>
      <c r="U428" s="48">
        <v>23.28</v>
      </c>
      <c r="V428" s="48">
        <v>1.07</v>
      </c>
      <c r="W428" s="48">
        <v>-18.170000000000002</v>
      </c>
      <c r="X428" s="48">
        <v>0.97</v>
      </c>
      <c r="Y428" s="48">
        <v>1.1399999999999999</v>
      </c>
      <c r="Z428" s="48">
        <v>0.98</v>
      </c>
      <c r="AA428" s="109" t="s">
        <v>687</v>
      </c>
      <c r="AB428" s="110"/>
      <c r="AC428" s="49"/>
      <c r="AD428" s="49"/>
      <c r="AG428" s="48">
        <v>1.26</v>
      </c>
      <c r="AH428" s="48">
        <v>1.1499999999999999</v>
      </c>
      <c r="AI428" s="48">
        <v>1.49</v>
      </c>
    </row>
    <row r="429" spans="2:44" ht="31" thickBot="1">
      <c r="B429" s="47" t="s">
        <v>1062</v>
      </c>
      <c r="C429" s="48">
        <v>23.75</v>
      </c>
      <c r="D429" s="48">
        <v>34.97</v>
      </c>
      <c r="E429" s="48">
        <v>19.920000000000002</v>
      </c>
      <c r="F429" s="48">
        <v>24.37</v>
      </c>
      <c r="G429" s="48">
        <v>16.13</v>
      </c>
      <c r="H429" s="48">
        <v>2</v>
      </c>
      <c r="I429" s="48">
        <v>2</v>
      </c>
      <c r="J429" s="48">
        <v>1</v>
      </c>
      <c r="K429" s="48">
        <v>16.78</v>
      </c>
      <c r="L429" s="48">
        <v>20.95</v>
      </c>
      <c r="M429" s="48">
        <v>13.63</v>
      </c>
      <c r="N429" s="43" t="s">
        <v>654</v>
      </c>
      <c r="O429" s="48">
        <v>-3.14</v>
      </c>
      <c r="P429" s="48">
        <v>-3.43</v>
      </c>
      <c r="Q429" s="48">
        <v>-2.5</v>
      </c>
      <c r="R429" s="48">
        <v>0</v>
      </c>
      <c r="S429" s="48">
        <v>0</v>
      </c>
      <c r="T429" s="48">
        <v>20.43</v>
      </c>
      <c r="U429" s="48">
        <v>21.46</v>
      </c>
      <c r="V429" s="48">
        <v>0.51</v>
      </c>
      <c r="W429" s="48">
        <v>-19.41</v>
      </c>
      <c r="X429" s="48">
        <v>0.91</v>
      </c>
      <c r="Y429" s="48">
        <v>1.1399999999999999</v>
      </c>
      <c r="Z429" s="48">
        <v>0.79</v>
      </c>
      <c r="AA429" s="109" t="s">
        <v>1063</v>
      </c>
      <c r="AB429" s="110"/>
      <c r="AC429" s="49"/>
      <c r="AD429" s="49"/>
      <c r="AG429" s="48">
        <v>1.26</v>
      </c>
      <c r="AH429" s="48">
        <v>1.1499999999999999</v>
      </c>
      <c r="AI429" s="48">
        <v>1.49</v>
      </c>
    </row>
    <row r="430" spans="2:44" ht="17" thickBot="1">
      <c r="B430" s="47" t="s">
        <v>1064</v>
      </c>
      <c r="C430" s="48">
        <v>-85.82</v>
      </c>
      <c r="D430" s="48">
        <v>6.45</v>
      </c>
      <c r="E430" s="48">
        <v>27.66</v>
      </c>
      <c r="F430" s="48">
        <v>27.46</v>
      </c>
      <c r="G430" s="48">
        <v>27.91</v>
      </c>
      <c r="H430" s="48">
        <v>3</v>
      </c>
      <c r="I430" s="48">
        <v>3</v>
      </c>
      <c r="J430" s="48">
        <v>1</v>
      </c>
      <c r="K430" s="48">
        <v>26.43</v>
      </c>
      <c r="L430" s="48">
        <v>26.84</v>
      </c>
      <c r="M430" s="48">
        <v>26.01</v>
      </c>
      <c r="N430" s="43" t="s">
        <v>654</v>
      </c>
      <c r="O430" s="48">
        <v>-1.23</v>
      </c>
      <c r="P430" s="48">
        <v>-0.62</v>
      </c>
      <c r="Q430" s="48">
        <v>-1.9</v>
      </c>
      <c r="R430" s="48">
        <v>0</v>
      </c>
      <c r="S430" s="48">
        <v>0</v>
      </c>
      <c r="T430" s="48">
        <v>26.3</v>
      </c>
      <c r="U430" s="48">
        <v>27.65</v>
      </c>
      <c r="V430" s="48">
        <v>-1.36</v>
      </c>
      <c r="W430" s="48">
        <v>-29.02</v>
      </c>
      <c r="X430" s="48">
        <v>1.26</v>
      </c>
      <c r="Y430" s="48">
        <v>1.1499999999999999</v>
      </c>
      <c r="Z430" s="48">
        <v>1.49</v>
      </c>
      <c r="AA430" s="109" t="s">
        <v>655</v>
      </c>
      <c r="AB430" s="110"/>
      <c r="AC430" s="49"/>
      <c r="AD430" s="49"/>
      <c r="AG430" s="48">
        <v>1.26</v>
      </c>
      <c r="AH430" s="48">
        <v>1.1499999999999999</v>
      </c>
      <c r="AI430" s="48">
        <v>1.49</v>
      </c>
    </row>
    <row r="431" spans="2:44" ht="17" thickBot="1">
      <c r="B431" s="47" t="s">
        <v>1065</v>
      </c>
      <c r="C431" s="48">
        <v>-82.57</v>
      </c>
      <c r="D431" s="48">
        <v>-1.91</v>
      </c>
      <c r="E431" s="48">
        <v>22.55</v>
      </c>
      <c r="F431" s="48">
        <v>21.63</v>
      </c>
      <c r="G431" s="48">
        <v>23.55</v>
      </c>
      <c r="H431" s="48">
        <v>2</v>
      </c>
      <c r="I431" s="48">
        <v>1</v>
      </c>
      <c r="J431" s="48">
        <v>3</v>
      </c>
      <c r="K431" s="48">
        <v>21.91</v>
      </c>
      <c r="L431" s="48">
        <v>19.47</v>
      </c>
      <c r="M431" s="48">
        <v>23.9</v>
      </c>
      <c r="N431" s="43" t="s">
        <v>658</v>
      </c>
      <c r="O431" s="48">
        <v>-0.64</v>
      </c>
      <c r="P431" s="48">
        <v>-2.16</v>
      </c>
      <c r="Q431" s="48">
        <v>0.35</v>
      </c>
      <c r="R431" s="48">
        <v>0</v>
      </c>
      <c r="S431" s="48">
        <v>0</v>
      </c>
      <c r="T431" s="48">
        <v>17.260000000000002</v>
      </c>
      <c r="U431" s="48">
        <v>21.48</v>
      </c>
      <c r="V431" s="48">
        <v>-5.29</v>
      </c>
      <c r="W431" s="48">
        <v>-27.84</v>
      </c>
      <c r="X431" s="48">
        <v>1.26</v>
      </c>
      <c r="Y431" s="48">
        <v>1.1499999999999999</v>
      </c>
      <c r="Z431" s="48">
        <v>1.49</v>
      </c>
      <c r="AA431" s="109" t="s">
        <v>655</v>
      </c>
      <c r="AB431" s="110"/>
      <c r="AC431" s="49"/>
      <c r="AD431" s="49"/>
      <c r="AG431" s="48">
        <v>1.26</v>
      </c>
      <c r="AH431" s="48">
        <v>1.1499999999999999</v>
      </c>
      <c r="AI431" s="48">
        <v>1.49</v>
      </c>
    </row>
    <row r="432" spans="2:44" ht="17" thickBot="1">
      <c r="B432" s="47" t="s">
        <v>1066</v>
      </c>
      <c r="C432" s="48">
        <v>179.5</v>
      </c>
      <c r="D432" s="48">
        <v>-45.08</v>
      </c>
      <c r="E432" s="48">
        <v>11.82</v>
      </c>
      <c r="F432" s="48">
        <v>9.86</v>
      </c>
      <c r="G432" s="48">
        <v>14.73</v>
      </c>
      <c r="H432" s="48">
        <v>2</v>
      </c>
      <c r="I432" s="48">
        <v>3</v>
      </c>
      <c r="J432" s="48">
        <v>1</v>
      </c>
      <c r="K432" s="48">
        <v>4.09</v>
      </c>
      <c r="L432" s="48">
        <v>2.84</v>
      </c>
      <c r="M432" s="48">
        <v>5.55</v>
      </c>
      <c r="N432" s="43" t="s">
        <v>658</v>
      </c>
      <c r="O432" s="48">
        <v>-7.73</v>
      </c>
      <c r="P432" s="48">
        <v>-7.02</v>
      </c>
      <c r="Q432" s="48">
        <v>-9.18</v>
      </c>
      <c r="R432" s="48">
        <v>0</v>
      </c>
      <c r="S432" s="48">
        <v>0</v>
      </c>
      <c r="T432" s="48">
        <v>2.2599999999999998</v>
      </c>
      <c r="U432" s="48">
        <v>3.27</v>
      </c>
      <c r="V432" s="48">
        <v>-9.56</v>
      </c>
      <c r="W432" s="48">
        <v>-21.37</v>
      </c>
      <c r="X432" s="48">
        <v>1.26</v>
      </c>
      <c r="Y432" s="48">
        <v>1.1499999999999999</v>
      </c>
      <c r="Z432" s="48">
        <v>1.49</v>
      </c>
      <c r="AA432" s="109" t="s">
        <v>936</v>
      </c>
      <c r="AB432" s="110"/>
      <c r="AC432" s="49"/>
      <c r="AD432" s="49"/>
      <c r="AG432" s="48">
        <v>1.26</v>
      </c>
      <c r="AH432" s="48">
        <v>1.1499999999999999</v>
      </c>
      <c r="AI432" s="48">
        <v>1.49</v>
      </c>
    </row>
    <row r="433" spans="2:35" ht="17" thickBot="1">
      <c r="B433" s="47" t="s">
        <v>1067</v>
      </c>
      <c r="C433" s="48">
        <v>179.5</v>
      </c>
      <c r="D433" s="48">
        <v>-44.5</v>
      </c>
      <c r="E433" s="48">
        <v>12.34</v>
      </c>
      <c r="F433" s="48">
        <v>10.42</v>
      </c>
      <c r="G433" s="48">
        <v>15.25</v>
      </c>
      <c r="H433" s="48">
        <v>2</v>
      </c>
      <c r="I433" s="48">
        <v>2</v>
      </c>
      <c r="J433" s="48">
        <v>1</v>
      </c>
      <c r="K433" s="48">
        <v>8.8800000000000008</v>
      </c>
      <c r="L433" s="48">
        <v>8.25</v>
      </c>
      <c r="M433" s="48">
        <v>9.7899999999999991</v>
      </c>
      <c r="N433" s="43" t="s">
        <v>658</v>
      </c>
      <c r="O433" s="48">
        <v>-3.46</v>
      </c>
      <c r="P433" s="48">
        <v>-2.1800000000000002</v>
      </c>
      <c r="Q433" s="48">
        <v>-5.46</v>
      </c>
      <c r="R433" s="48">
        <v>0</v>
      </c>
      <c r="S433" s="48">
        <v>0</v>
      </c>
      <c r="T433" s="48">
        <v>7.52</v>
      </c>
      <c r="U433" s="48">
        <v>9.5399999999999991</v>
      </c>
      <c r="V433" s="48">
        <v>-4.82</v>
      </c>
      <c r="W433" s="48">
        <v>-17.16</v>
      </c>
      <c r="X433" s="48">
        <v>1.26</v>
      </c>
      <c r="Y433" s="48">
        <v>1.1499999999999999</v>
      </c>
      <c r="Z433" s="48">
        <v>1.49</v>
      </c>
      <c r="AA433" s="109" t="s">
        <v>1068</v>
      </c>
      <c r="AB433" s="110"/>
      <c r="AC433" s="49"/>
      <c r="AD433" s="49"/>
      <c r="AG433" s="48">
        <v>1.26</v>
      </c>
      <c r="AH433" s="48">
        <v>1.1499999999999999</v>
      </c>
      <c r="AI433" s="48">
        <v>1.49</v>
      </c>
    </row>
    <row r="434" spans="2:35" ht="17" thickBot="1">
      <c r="B434" s="47" t="s">
        <v>1069</v>
      </c>
      <c r="C434" s="48">
        <v>26.83</v>
      </c>
      <c r="D434" s="48">
        <v>36.08</v>
      </c>
      <c r="E434" s="48">
        <v>19.61</v>
      </c>
      <c r="F434" s="48">
        <v>23.44</v>
      </c>
      <c r="G434" s="48">
        <v>16.36</v>
      </c>
      <c r="H434" s="48">
        <v>3</v>
      </c>
      <c r="I434" s="48">
        <v>3</v>
      </c>
      <c r="J434" s="48">
        <v>1</v>
      </c>
      <c r="K434" s="48">
        <v>16.29</v>
      </c>
      <c r="L434" s="48">
        <v>19.989999999999998</v>
      </c>
      <c r="M434" s="48">
        <v>13.17</v>
      </c>
      <c r="N434" s="43" t="s">
        <v>654</v>
      </c>
      <c r="O434" s="48">
        <v>-3.33</v>
      </c>
      <c r="P434" s="48">
        <v>-3.45</v>
      </c>
      <c r="Q434" s="48">
        <v>-3.2</v>
      </c>
      <c r="R434" s="48">
        <v>0</v>
      </c>
      <c r="S434" s="48">
        <v>0</v>
      </c>
      <c r="T434" s="48">
        <v>18.95</v>
      </c>
      <c r="U434" s="48">
        <v>21.03</v>
      </c>
      <c r="V434" s="48">
        <v>-0.66</v>
      </c>
      <c r="W434" s="48">
        <v>-20.28</v>
      </c>
      <c r="X434" s="48">
        <v>0.91</v>
      </c>
      <c r="Y434" s="48">
        <v>1.1399999999999999</v>
      </c>
      <c r="Z434" s="48">
        <v>0.79</v>
      </c>
      <c r="AA434" s="109" t="s">
        <v>676</v>
      </c>
      <c r="AB434" s="110"/>
      <c r="AC434" s="49"/>
      <c r="AD434" s="49"/>
      <c r="AG434" s="48">
        <v>1.26</v>
      </c>
      <c r="AH434" s="48">
        <v>1.1499999999999999</v>
      </c>
      <c r="AI434" s="48">
        <v>1.49</v>
      </c>
    </row>
    <row r="435" spans="2:35" ht="17" thickBot="1">
      <c r="B435" s="47" t="s">
        <v>1070</v>
      </c>
      <c r="C435" s="48">
        <v>27.3</v>
      </c>
      <c r="D435" s="48">
        <v>35.92</v>
      </c>
      <c r="E435" s="48">
        <v>19.690000000000001</v>
      </c>
      <c r="F435" s="48">
        <v>23.56</v>
      </c>
      <c r="G435" s="48">
        <v>16.37</v>
      </c>
      <c r="H435" s="48">
        <v>3</v>
      </c>
      <c r="I435" s="48">
        <v>2</v>
      </c>
      <c r="J435" s="48">
        <v>1</v>
      </c>
      <c r="K435" s="48">
        <v>16.989999999999998</v>
      </c>
      <c r="L435" s="48">
        <v>21.22</v>
      </c>
      <c r="M435" s="48">
        <v>13.76</v>
      </c>
      <c r="N435" s="43" t="s">
        <v>654</v>
      </c>
      <c r="O435" s="48">
        <v>-2.69</v>
      </c>
      <c r="P435" s="48">
        <v>-2.34</v>
      </c>
      <c r="Q435" s="48">
        <v>-2.61</v>
      </c>
      <c r="R435" s="48">
        <v>0</v>
      </c>
      <c r="S435" s="48">
        <v>0</v>
      </c>
      <c r="T435" s="48">
        <v>20.46</v>
      </c>
      <c r="U435" s="48">
        <v>21.98</v>
      </c>
      <c r="V435" s="48">
        <v>0.77</v>
      </c>
      <c r="W435" s="48">
        <v>-18.91</v>
      </c>
      <c r="X435" s="48">
        <v>0.91</v>
      </c>
      <c r="Y435" s="48">
        <v>1.1399999999999999</v>
      </c>
      <c r="Z435" s="48">
        <v>0.79</v>
      </c>
      <c r="AA435" s="109" t="s">
        <v>676</v>
      </c>
      <c r="AB435" s="110"/>
      <c r="AC435" s="49"/>
      <c r="AD435" s="49"/>
      <c r="AG435" s="48">
        <v>1.26</v>
      </c>
      <c r="AH435" s="48">
        <v>1.1499999999999999</v>
      </c>
      <c r="AI435" s="48">
        <v>1.49</v>
      </c>
    </row>
    <row r="436" spans="2:35" ht="17" thickBot="1">
      <c r="B436" s="47" t="s">
        <v>1071</v>
      </c>
      <c r="C436" s="48">
        <v>58.57</v>
      </c>
      <c r="D436" s="48">
        <v>8.65</v>
      </c>
      <c r="E436" s="48">
        <v>27.66</v>
      </c>
      <c r="F436" s="48">
        <v>26.57</v>
      </c>
      <c r="G436" s="48">
        <v>27.14</v>
      </c>
      <c r="H436" s="48">
        <v>2</v>
      </c>
      <c r="I436" s="48">
        <v>3</v>
      </c>
      <c r="J436" s="48">
        <v>1</v>
      </c>
      <c r="K436" s="48">
        <v>25.83</v>
      </c>
      <c r="L436" s="48">
        <v>24.22</v>
      </c>
      <c r="M436" s="48">
        <v>25.52</v>
      </c>
      <c r="N436" s="43" t="s">
        <v>654</v>
      </c>
      <c r="O436" s="48">
        <v>-1.83</v>
      </c>
      <c r="P436" s="48">
        <v>-2.35</v>
      </c>
      <c r="Q436" s="48">
        <v>-1.62</v>
      </c>
      <c r="R436" s="48">
        <v>0</v>
      </c>
      <c r="S436" s="48">
        <v>0</v>
      </c>
      <c r="T436" s="48">
        <v>23.83</v>
      </c>
      <c r="U436" s="48">
        <v>24.44</v>
      </c>
      <c r="V436" s="48">
        <v>-3.83</v>
      </c>
      <c r="W436" s="48">
        <v>-31.49</v>
      </c>
      <c r="X436" s="48">
        <v>0.85</v>
      </c>
      <c r="Y436" s="48">
        <v>0.91</v>
      </c>
      <c r="Z436" s="48">
        <v>0.99</v>
      </c>
      <c r="AA436" s="109" t="s">
        <v>685</v>
      </c>
      <c r="AB436" s="110"/>
      <c r="AC436" s="49"/>
      <c r="AD436" s="49"/>
      <c r="AG436" s="48">
        <v>1.26</v>
      </c>
      <c r="AH436" s="48">
        <v>1.1499999999999999</v>
      </c>
      <c r="AI436" s="48">
        <v>1.49</v>
      </c>
    </row>
    <row r="437" spans="2:35" ht="17" thickBot="1">
      <c r="B437" s="47" t="s">
        <v>1072</v>
      </c>
      <c r="C437" s="48">
        <v>57.18</v>
      </c>
      <c r="D437" s="48">
        <v>10.25</v>
      </c>
      <c r="E437" s="48">
        <v>27.16</v>
      </c>
      <c r="F437" s="48">
        <v>25.84</v>
      </c>
      <c r="G437" s="48">
        <v>26.56</v>
      </c>
      <c r="H437" s="48">
        <v>2</v>
      </c>
      <c r="I437" s="48">
        <v>3</v>
      </c>
      <c r="J437" s="48">
        <v>1</v>
      </c>
      <c r="K437" s="48">
        <v>26.05</v>
      </c>
      <c r="L437" s="48">
        <v>24.22</v>
      </c>
      <c r="M437" s="48">
        <v>26.16</v>
      </c>
      <c r="N437" s="43" t="s">
        <v>654</v>
      </c>
      <c r="O437" s="48">
        <v>-1.1100000000000001</v>
      </c>
      <c r="P437" s="48">
        <v>-1.61</v>
      </c>
      <c r="Q437" s="48">
        <v>-0.41</v>
      </c>
      <c r="R437" s="48">
        <v>0</v>
      </c>
      <c r="S437" s="48">
        <v>0</v>
      </c>
      <c r="T437" s="48">
        <v>23.86</v>
      </c>
      <c r="U437" s="48">
        <v>24.88</v>
      </c>
      <c r="V437" s="48">
        <v>-3.3</v>
      </c>
      <c r="W437" s="48">
        <v>-30.46</v>
      </c>
      <c r="X437" s="48">
        <v>0.85</v>
      </c>
      <c r="Y437" s="48">
        <v>0.91</v>
      </c>
      <c r="Z437" s="48">
        <v>0.99</v>
      </c>
      <c r="AA437" s="109" t="s">
        <v>685</v>
      </c>
      <c r="AB437" s="110"/>
      <c r="AC437" s="49"/>
      <c r="AD437" s="49"/>
      <c r="AG437" s="48">
        <v>1.26</v>
      </c>
      <c r="AH437" s="48">
        <v>1.1499999999999999</v>
      </c>
      <c r="AI437" s="48">
        <v>1.49</v>
      </c>
    </row>
    <row r="438" spans="2:35" ht="17" thickBot="1">
      <c r="B438" s="47" t="s">
        <v>1073</v>
      </c>
      <c r="C438" s="48">
        <v>32.86</v>
      </c>
      <c r="D438" s="48">
        <v>-29.64</v>
      </c>
      <c r="E438" s="48">
        <v>23.75</v>
      </c>
      <c r="F438" s="48">
        <v>21.49</v>
      </c>
      <c r="G438" s="48">
        <v>26.03</v>
      </c>
      <c r="H438" s="48">
        <v>3</v>
      </c>
      <c r="I438" s="48">
        <v>3</v>
      </c>
      <c r="J438" s="48">
        <v>2</v>
      </c>
      <c r="K438" s="48">
        <v>21.14</v>
      </c>
      <c r="L438" s="48">
        <v>19</v>
      </c>
      <c r="M438" s="48">
        <v>23.17</v>
      </c>
      <c r="N438" s="43" t="s">
        <v>658</v>
      </c>
      <c r="O438" s="48">
        <v>-2.61</v>
      </c>
      <c r="P438" s="48">
        <v>-2.4900000000000002</v>
      </c>
      <c r="Q438" s="48">
        <v>-2.87</v>
      </c>
      <c r="R438" s="48">
        <v>0</v>
      </c>
      <c r="S438" s="48">
        <v>0</v>
      </c>
      <c r="T438" s="48">
        <v>18.48</v>
      </c>
      <c r="U438" s="48">
        <v>19.93</v>
      </c>
      <c r="V438" s="48">
        <v>-5.27</v>
      </c>
      <c r="W438" s="48">
        <v>-29.01</v>
      </c>
      <c r="X438" s="48">
        <v>0.85</v>
      </c>
      <c r="Y438" s="48">
        <v>0.91</v>
      </c>
      <c r="Z438" s="48">
        <v>0.99</v>
      </c>
      <c r="AA438" s="109" t="s">
        <v>685</v>
      </c>
      <c r="AB438" s="110"/>
      <c r="AC438" s="49"/>
      <c r="AD438" s="49"/>
      <c r="AG438" s="48">
        <v>1.26</v>
      </c>
      <c r="AH438" s="48">
        <v>1.1499999999999999</v>
      </c>
      <c r="AI438" s="48">
        <v>1.49</v>
      </c>
    </row>
    <row r="439" spans="2:35" ht="17" thickBot="1">
      <c r="B439" s="47" t="s">
        <v>1074</v>
      </c>
      <c r="C439" s="48">
        <v>43.78</v>
      </c>
      <c r="D439" s="48">
        <v>-28.43</v>
      </c>
      <c r="E439" s="48">
        <v>23.47</v>
      </c>
      <c r="F439" s="48">
        <v>21.56</v>
      </c>
      <c r="G439" s="48">
        <v>25.9</v>
      </c>
      <c r="H439" s="48">
        <v>3</v>
      </c>
      <c r="I439" s="48">
        <v>3</v>
      </c>
      <c r="J439" s="48">
        <v>1</v>
      </c>
      <c r="K439" s="48">
        <v>21.24</v>
      </c>
      <c r="L439" s="48">
        <v>19.55</v>
      </c>
      <c r="M439" s="48">
        <v>23.21</v>
      </c>
      <c r="N439" s="43" t="s">
        <v>658</v>
      </c>
      <c r="O439" s="48">
        <v>-2.23</v>
      </c>
      <c r="P439" s="48">
        <v>-2.0099999999999998</v>
      </c>
      <c r="Q439" s="48">
        <v>-2.69</v>
      </c>
      <c r="R439" s="48">
        <v>0</v>
      </c>
      <c r="S439" s="48">
        <v>0</v>
      </c>
      <c r="T439" s="48">
        <v>19.170000000000002</v>
      </c>
      <c r="U439" s="48">
        <v>20.239999999999998</v>
      </c>
      <c r="V439" s="48">
        <v>-4.3</v>
      </c>
      <c r="W439" s="48">
        <v>-27.76</v>
      </c>
      <c r="X439" s="48">
        <v>0.85</v>
      </c>
      <c r="Y439" s="48">
        <v>0.91</v>
      </c>
      <c r="Z439" s="48">
        <v>0.99</v>
      </c>
      <c r="AA439" s="109" t="s">
        <v>685</v>
      </c>
      <c r="AB439" s="110"/>
      <c r="AC439" s="49"/>
      <c r="AD439" s="49"/>
      <c r="AG439" s="48">
        <v>1.26</v>
      </c>
      <c r="AH439" s="48">
        <v>1.1499999999999999</v>
      </c>
      <c r="AI439" s="48">
        <v>1.49</v>
      </c>
    </row>
    <row r="440" spans="2:35" ht="17" thickBot="1">
      <c r="B440" s="52" t="s">
        <v>1075</v>
      </c>
      <c r="C440" s="45">
        <v>-50.35</v>
      </c>
      <c r="D440" s="45">
        <v>17.93</v>
      </c>
      <c r="E440" s="45">
        <v>26.21</v>
      </c>
      <c r="F440" s="45">
        <v>27.12</v>
      </c>
      <c r="G440" s="45">
        <v>25.09</v>
      </c>
      <c r="H440" s="45">
        <v>3</v>
      </c>
      <c r="I440" s="45">
        <v>2</v>
      </c>
      <c r="J440" s="45">
        <v>1</v>
      </c>
      <c r="K440" s="45">
        <v>25.72</v>
      </c>
      <c r="L440" s="45">
        <v>26.87</v>
      </c>
      <c r="M440" s="45">
        <v>24.1</v>
      </c>
      <c r="N440" s="41" t="s">
        <v>654</v>
      </c>
      <c r="O440" s="45">
        <v>-0.49</v>
      </c>
      <c r="P440" s="45">
        <v>-0.24</v>
      </c>
      <c r="Q440" s="45">
        <v>-0.99</v>
      </c>
      <c r="R440" s="45">
        <v>0</v>
      </c>
      <c r="S440" s="45">
        <v>0</v>
      </c>
      <c r="T440" s="45">
        <v>26.75</v>
      </c>
      <c r="U440" s="45">
        <v>26.95</v>
      </c>
      <c r="V440" s="45">
        <v>0.53</v>
      </c>
      <c r="W440" s="45">
        <v>-25.68</v>
      </c>
      <c r="X440" s="45">
        <v>0.97</v>
      </c>
      <c r="Y440" s="45">
        <v>1.1399999999999999</v>
      </c>
      <c r="Z440" s="45">
        <v>0.98</v>
      </c>
      <c r="AA440" s="109" t="s">
        <v>687</v>
      </c>
      <c r="AB440" s="110"/>
      <c r="AC440" s="46"/>
      <c r="AD440" s="46"/>
      <c r="AG440" s="45">
        <v>1.26</v>
      </c>
      <c r="AH440" s="45">
        <v>1.1499999999999999</v>
      </c>
      <c r="AI440" s="45">
        <v>1.49</v>
      </c>
    </row>
    <row r="441" spans="2:35" ht="17" thickBot="1">
      <c r="B441" s="47" t="s">
        <v>1076</v>
      </c>
      <c r="C441" s="48">
        <v>-43.4</v>
      </c>
      <c r="D441" s="48">
        <v>15.4</v>
      </c>
      <c r="E441" s="48">
        <v>25.9</v>
      </c>
      <c r="F441" s="48">
        <v>26.68</v>
      </c>
      <c r="G441" s="48">
        <v>24.85</v>
      </c>
      <c r="H441" s="48">
        <v>3</v>
      </c>
      <c r="I441" s="48">
        <v>3</v>
      </c>
      <c r="J441" s="48">
        <v>2</v>
      </c>
      <c r="K441" s="48">
        <v>25.91</v>
      </c>
      <c r="L441" s="48">
        <v>26.6</v>
      </c>
      <c r="M441" s="48">
        <v>24.86</v>
      </c>
      <c r="N441" s="43" t="s">
        <v>654</v>
      </c>
      <c r="O441" s="48">
        <v>0.01</v>
      </c>
      <c r="P441" s="48">
        <v>-0.08</v>
      </c>
      <c r="Q441" s="48">
        <v>0.01</v>
      </c>
      <c r="R441" s="48">
        <v>0</v>
      </c>
      <c r="S441" s="48">
        <v>0</v>
      </c>
      <c r="T441" s="48">
        <v>25.92</v>
      </c>
      <c r="U441" s="48">
        <v>27.7</v>
      </c>
      <c r="V441" s="48">
        <v>0.03</v>
      </c>
      <c r="W441" s="48">
        <v>-25.87</v>
      </c>
      <c r="X441" s="48">
        <v>0.97</v>
      </c>
      <c r="Y441" s="48">
        <v>1.1399999999999999</v>
      </c>
      <c r="Z441" s="48">
        <v>0.98</v>
      </c>
      <c r="AA441" s="109" t="s">
        <v>687</v>
      </c>
      <c r="AB441" s="110"/>
      <c r="AC441" s="49"/>
      <c r="AD441" s="49"/>
      <c r="AG441" s="48">
        <v>1.26</v>
      </c>
      <c r="AH441" s="48">
        <v>1.1499999999999999</v>
      </c>
      <c r="AI441" s="48">
        <v>1.49</v>
      </c>
    </row>
    <row r="442" spans="2:35" ht="17" thickBot="1">
      <c r="B442" s="47" t="s">
        <v>1077</v>
      </c>
      <c r="C442" s="48">
        <v>85.78</v>
      </c>
      <c r="D442" s="48">
        <v>-33.020000000000003</v>
      </c>
      <c r="E442" s="48">
        <v>18.11</v>
      </c>
      <c r="F442" s="48">
        <v>15.05</v>
      </c>
      <c r="G442" s="48">
        <v>21.81</v>
      </c>
      <c r="H442" s="48">
        <v>2</v>
      </c>
      <c r="I442" s="48">
        <v>3</v>
      </c>
      <c r="J442" s="48">
        <v>1</v>
      </c>
      <c r="K442" s="48">
        <v>14.74</v>
      </c>
      <c r="L442" s="48">
        <v>12.92</v>
      </c>
      <c r="M442" s="48">
        <v>16.93</v>
      </c>
      <c r="N442" s="43" t="s">
        <v>658</v>
      </c>
      <c r="O442" s="48">
        <v>-3.36</v>
      </c>
      <c r="P442" s="48">
        <v>-2.13</v>
      </c>
      <c r="Q442" s="48">
        <v>-4.87</v>
      </c>
      <c r="R442" s="48">
        <v>0</v>
      </c>
      <c r="S442" s="48">
        <v>0</v>
      </c>
      <c r="T442" s="48">
        <v>11.89</v>
      </c>
      <c r="U442" s="48">
        <v>14.77</v>
      </c>
      <c r="V442" s="48">
        <v>-6.22</v>
      </c>
      <c r="W442" s="48">
        <v>-24.33</v>
      </c>
      <c r="X442" s="48">
        <v>0.85</v>
      </c>
      <c r="Y442" s="48">
        <v>0.91</v>
      </c>
      <c r="Z442" s="48">
        <v>0.99</v>
      </c>
      <c r="AA442" s="109" t="s">
        <v>984</v>
      </c>
      <c r="AB442" s="110"/>
      <c r="AC442" s="49"/>
      <c r="AD442" s="49"/>
      <c r="AG442" s="48">
        <v>1.26</v>
      </c>
      <c r="AH442" s="48">
        <v>1.1499999999999999</v>
      </c>
      <c r="AI442" s="48">
        <v>1.49</v>
      </c>
    </row>
    <row r="443" spans="2:35" ht="17" thickBot="1">
      <c r="B443" s="47" t="s">
        <v>1078</v>
      </c>
      <c r="C443" s="48">
        <v>-41.9</v>
      </c>
      <c r="D443" s="48">
        <v>32.75</v>
      </c>
      <c r="E443" s="48">
        <v>22.03</v>
      </c>
      <c r="F443" s="48">
        <v>25.81</v>
      </c>
      <c r="G443" s="48">
        <v>19.05</v>
      </c>
      <c r="H443" s="48">
        <v>2</v>
      </c>
      <c r="I443" s="48">
        <v>2</v>
      </c>
      <c r="J443" s="48">
        <v>2</v>
      </c>
      <c r="K443" s="48">
        <v>20.59</v>
      </c>
      <c r="L443" s="48">
        <v>23.1</v>
      </c>
      <c r="M443" s="48">
        <v>18.14</v>
      </c>
      <c r="N443" s="43" t="s">
        <v>654</v>
      </c>
      <c r="O443" s="48">
        <v>-1.43</v>
      </c>
      <c r="P443" s="48">
        <v>-2.71</v>
      </c>
      <c r="Q443" s="48">
        <v>-0.91</v>
      </c>
      <c r="R443" s="48">
        <v>0</v>
      </c>
      <c r="S443" s="48">
        <v>0</v>
      </c>
      <c r="T443" s="48">
        <v>22.84</v>
      </c>
      <c r="U443" s="48">
        <v>23.36</v>
      </c>
      <c r="V443" s="48">
        <v>0.82</v>
      </c>
      <c r="W443" s="48">
        <v>-21.21</v>
      </c>
      <c r="X443" s="48">
        <v>0.97</v>
      </c>
      <c r="Y443" s="48">
        <v>1.1399999999999999</v>
      </c>
      <c r="Z443" s="48">
        <v>0.98</v>
      </c>
      <c r="AA443" s="109" t="s">
        <v>687</v>
      </c>
      <c r="AB443" s="110"/>
      <c r="AC443" s="49"/>
      <c r="AD443" s="49"/>
      <c r="AG443" s="48">
        <v>1.26</v>
      </c>
      <c r="AH443" s="48">
        <v>1.1499999999999999</v>
      </c>
      <c r="AI443" s="48">
        <v>1.49</v>
      </c>
    </row>
    <row r="444" spans="2:35" ht="17" thickBot="1">
      <c r="B444" s="47" t="s">
        <v>1079</v>
      </c>
      <c r="C444" s="48">
        <v>46.57</v>
      </c>
      <c r="D444" s="48">
        <v>-32.43</v>
      </c>
      <c r="E444" s="48">
        <v>20.43</v>
      </c>
      <c r="F444" s="48">
        <v>18.190000000000001</v>
      </c>
      <c r="G444" s="48">
        <v>23.05</v>
      </c>
      <c r="H444" s="48">
        <v>3</v>
      </c>
      <c r="I444" s="48">
        <v>3</v>
      </c>
      <c r="J444" s="48">
        <v>1</v>
      </c>
      <c r="K444" s="48">
        <v>19.13</v>
      </c>
      <c r="L444" s="48">
        <v>16.940000000000001</v>
      </c>
      <c r="M444" s="48">
        <v>21.58</v>
      </c>
      <c r="N444" s="43" t="s">
        <v>658</v>
      </c>
      <c r="O444" s="48">
        <v>-1.3</v>
      </c>
      <c r="P444" s="48">
        <v>-1.24</v>
      </c>
      <c r="Q444" s="48">
        <v>-1.47</v>
      </c>
      <c r="R444" s="48">
        <v>0</v>
      </c>
      <c r="S444" s="48">
        <v>0</v>
      </c>
      <c r="T444" s="48">
        <v>16.54</v>
      </c>
      <c r="U444" s="48">
        <v>17.149999999999999</v>
      </c>
      <c r="V444" s="48">
        <v>-3.89</v>
      </c>
      <c r="W444" s="48">
        <v>-24.32</v>
      </c>
      <c r="X444" s="48">
        <v>0.85</v>
      </c>
      <c r="Y444" s="48">
        <v>0.91</v>
      </c>
      <c r="Z444" s="48">
        <v>0.99</v>
      </c>
      <c r="AA444" s="109" t="s">
        <v>984</v>
      </c>
      <c r="AB444" s="110"/>
      <c r="AC444" s="49"/>
      <c r="AD444" s="49"/>
      <c r="AG444" s="48">
        <v>1.26</v>
      </c>
      <c r="AH444" s="48">
        <v>1.1499999999999999</v>
      </c>
      <c r="AI444" s="48">
        <v>1.49</v>
      </c>
    </row>
    <row r="445" spans="2:35" ht="17" thickBot="1">
      <c r="B445" s="47" t="s">
        <v>1080</v>
      </c>
      <c r="C445" s="48">
        <v>87.12</v>
      </c>
      <c r="D445" s="48">
        <v>-25.63</v>
      </c>
      <c r="E445" s="48">
        <v>21.96</v>
      </c>
      <c r="F445" s="48">
        <v>20.149999999999999</v>
      </c>
      <c r="G445" s="48">
        <v>23.93</v>
      </c>
      <c r="H445" s="48">
        <v>2</v>
      </c>
      <c r="I445" s="48">
        <v>3</v>
      </c>
      <c r="J445" s="48">
        <v>1</v>
      </c>
      <c r="K445" s="48">
        <v>22.41</v>
      </c>
      <c r="L445" s="48">
        <v>20.350000000000001</v>
      </c>
      <c r="M445" s="48">
        <v>24.83</v>
      </c>
      <c r="N445" s="43" t="s">
        <v>658</v>
      </c>
      <c r="O445" s="48">
        <v>0.45</v>
      </c>
      <c r="P445" s="48">
        <v>0.2</v>
      </c>
      <c r="Q445" s="48">
        <v>0.91</v>
      </c>
      <c r="R445" s="48">
        <v>0</v>
      </c>
      <c r="S445" s="48">
        <v>0</v>
      </c>
      <c r="T445" s="48">
        <v>20.09</v>
      </c>
      <c r="U445" s="48">
        <v>20.48</v>
      </c>
      <c r="V445" s="48">
        <v>-1.87</v>
      </c>
      <c r="W445" s="48">
        <v>-23.84</v>
      </c>
      <c r="X445" s="48">
        <v>0.85</v>
      </c>
      <c r="Y445" s="48">
        <v>0.91</v>
      </c>
      <c r="Z445" s="48">
        <v>0.99</v>
      </c>
      <c r="AA445" s="109" t="s">
        <v>685</v>
      </c>
      <c r="AB445" s="110"/>
      <c r="AC445" s="49"/>
      <c r="AD445" s="49"/>
      <c r="AG445" s="48">
        <v>1.26</v>
      </c>
      <c r="AH445" s="48">
        <v>1.1499999999999999</v>
      </c>
      <c r="AI445" s="48">
        <v>1.49</v>
      </c>
    </row>
    <row r="446" spans="2:35" ht="17" thickBot="1">
      <c r="B446" s="47" t="s">
        <v>1081</v>
      </c>
      <c r="C446" s="48">
        <v>-126.2</v>
      </c>
      <c r="D446" s="48">
        <v>-2.85</v>
      </c>
      <c r="E446" s="48">
        <v>25.54</v>
      </c>
      <c r="F446" s="48">
        <v>24.78</v>
      </c>
      <c r="G446" s="48">
        <v>25.75</v>
      </c>
      <c r="H446" s="48">
        <v>4</v>
      </c>
      <c r="I446" s="48">
        <v>3</v>
      </c>
      <c r="J446" s="48">
        <v>1</v>
      </c>
      <c r="K446" s="48">
        <v>25.33</v>
      </c>
      <c r="L446" s="48">
        <v>24.26</v>
      </c>
      <c r="M446" s="48">
        <v>25.89</v>
      </c>
      <c r="N446" s="43" t="s">
        <v>658</v>
      </c>
      <c r="O446" s="48">
        <v>-0.2</v>
      </c>
      <c r="P446" s="48">
        <v>-0.51</v>
      </c>
      <c r="Q446" s="48">
        <v>0.13</v>
      </c>
      <c r="R446" s="48">
        <v>0</v>
      </c>
      <c r="S446" s="48">
        <v>0</v>
      </c>
      <c r="T446" s="48">
        <v>23.59</v>
      </c>
      <c r="U446" s="48">
        <v>24.79</v>
      </c>
      <c r="V446" s="48">
        <v>-1.95</v>
      </c>
      <c r="W446" s="48">
        <v>-27.48</v>
      </c>
      <c r="X446" s="48">
        <v>1.26</v>
      </c>
      <c r="Y446" s="48">
        <v>1.1499999999999999</v>
      </c>
      <c r="Z446" s="48">
        <v>1.49</v>
      </c>
      <c r="AA446" s="109" t="s">
        <v>963</v>
      </c>
      <c r="AB446" s="110"/>
      <c r="AC446" s="49"/>
      <c r="AD446" s="49"/>
      <c r="AG446" s="48">
        <v>1.26</v>
      </c>
      <c r="AH446" s="48">
        <v>1.1499999999999999</v>
      </c>
      <c r="AI446" s="48">
        <v>1.49</v>
      </c>
    </row>
    <row r="447" spans="2:35" ht="17" thickBot="1">
      <c r="B447" s="47" t="s">
        <v>1082</v>
      </c>
      <c r="C447" s="48">
        <v>-118.47</v>
      </c>
      <c r="D447" s="48">
        <v>3.17</v>
      </c>
      <c r="E447" s="48">
        <v>25.79</v>
      </c>
      <c r="F447" s="48">
        <v>25.12</v>
      </c>
      <c r="G447" s="48">
        <v>26.17</v>
      </c>
      <c r="H447" s="48">
        <v>4</v>
      </c>
      <c r="I447" s="48">
        <v>3</v>
      </c>
      <c r="J447" s="48">
        <v>1</v>
      </c>
      <c r="K447" s="48">
        <v>26.06</v>
      </c>
      <c r="L447" s="48">
        <v>26.43</v>
      </c>
      <c r="M447" s="48">
        <v>25.54</v>
      </c>
      <c r="N447" s="43" t="s">
        <v>654</v>
      </c>
      <c r="O447" s="48">
        <v>0.27</v>
      </c>
      <c r="P447" s="48">
        <v>1.31</v>
      </c>
      <c r="Q447" s="48">
        <v>-0.63</v>
      </c>
      <c r="R447" s="48">
        <v>0</v>
      </c>
      <c r="S447" s="48">
        <v>0</v>
      </c>
      <c r="T447" s="48">
        <v>26.17</v>
      </c>
      <c r="U447" s="48">
        <v>26.58</v>
      </c>
      <c r="V447" s="48">
        <v>0.38</v>
      </c>
      <c r="W447" s="48">
        <v>-25.4</v>
      </c>
      <c r="X447" s="48">
        <v>1.26</v>
      </c>
      <c r="Y447" s="48">
        <v>1.1499999999999999</v>
      </c>
      <c r="Z447" s="48">
        <v>1.49</v>
      </c>
      <c r="AA447" s="109" t="s">
        <v>963</v>
      </c>
      <c r="AB447" s="110"/>
      <c r="AC447" s="49"/>
      <c r="AD447" s="49"/>
      <c r="AG447" s="48">
        <v>1.26</v>
      </c>
      <c r="AH447" s="48">
        <v>1.1499999999999999</v>
      </c>
      <c r="AI447" s="48">
        <v>1.49</v>
      </c>
    </row>
    <row r="448" spans="2:35" ht="17" thickBot="1">
      <c r="B448" s="47" t="s">
        <v>1083</v>
      </c>
      <c r="C448" s="48">
        <v>-80.23</v>
      </c>
      <c r="D448" s="48">
        <v>15.03</v>
      </c>
      <c r="E448" s="48">
        <v>27.74</v>
      </c>
      <c r="F448" s="48">
        <v>28.18</v>
      </c>
      <c r="G448" s="48">
        <v>26.79</v>
      </c>
      <c r="H448" s="48">
        <v>2</v>
      </c>
      <c r="I448" s="48">
        <v>1</v>
      </c>
      <c r="J448" s="48">
        <v>2</v>
      </c>
      <c r="K448" s="48">
        <v>26.24</v>
      </c>
      <c r="L448" s="48">
        <v>27.69</v>
      </c>
      <c r="M448" s="48">
        <v>24.6</v>
      </c>
      <c r="N448" s="43" t="s">
        <v>654</v>
      </c>
      <c r="O448" s="48">
        <v>-1.5</v>
      </c>
      <c r="P448" s="48">
        <v>-0.49</v>
      </c>
      <c r="Q448" s="48">
        <v>-2.19</v>
      </c>
      <c r="R448" s="48">
        <v>0</v>
      </c>
      <c r="S448" s="48">
        <v>0</v>
      </c>
      <c r="T448" s="48">
        <v>27.13</v>
      </c>
      <c r="U448" s="48">
        <v>28.34</v>
      </c>
      <c r="V448" s="48">
        <v>-0.61</v>
      </c>
      <c r="W448" s="48">
        <v>-28.34</v>
      </c>
      <c r="X448" s="48">
        <v>0.97</v>
      </c>
      <c r="Y448" s="48">
        <v>1.1399999999999999</v>
      </c>
      <c r="Z448" s="48">
        <v>0.98</v>
      </c>
      <c r="AA448" s="109" t="s">
        <v>687</v>
      </c>
      <c r="AB448" s="110"/>
      <c r="AC448" s="49"/>
      <c r="AD448" s="49"/>
      <c r="AG448" s="48">
        <v>1.26</v>
      </c>
      <c r="AH448" s="48">
        <v>1.1499999999999999</v>
      </c>
      <c r="AI448" s="48">
        <v>1.49</v>
      </c>
    </row>
    <row r="449" spans="2:35" ht="17" thickBot="1">
      <c r="B449" s="47" t="s">
        <v>1084</v>
      </c>
      <c r="C449" s="48">
        <v>73.25</v>
      </c>
      <c r="D449" s="48">
        <v>8.1199999999999992</v>
      </c>
      <c r="E449" s="48">
        <v>28.67</v>
      </c>
      <c r="F449" s="48">
        <v>28.02</v>
      </c>
      <c r="G449" s="48">
        <v>28.42</v>
      </c>
      <c r="H449" s="48">
        <v>3</v>
      </c>
      <c r="I449" s="48">
        <v>3</v>
      </c>
      <c r="J449" s="48">
        <v>1</v>
      </c>
      <c r="K449" s="48">
        <v>27.4</v>
      </c>
      <c r="L449" s="48">
        <v>26.75</v>
      </c>
      <c r="M449" s="48">
        <v>27.48</v>
      </c>
      <c r="N449" s="43" t="s">
        <v>654</v>
      </c>
      <c r="O449" s="48">
        <v>-1.27</v>
      </c>
      <c r="P449" s="48">
        <v>-1.27</v>
      </c>
      <c r="Q449" s="48">
        <v>-0.94</v>
      </c>
      <c r="R449" s="48">
        <v>0</v>
      </c>
      <c r="S449" s="48">
        <v>0</v>
      </c>
      <c r="T449" s="48">
        <v>26.35</v>
      </c>
      <c r="U449" s="48">
        <v>27.12</v>
      </c>
      <c r="V449" s="48">
        <v>-2.3199999999999998</v>
      </c>
      <c r="W449" s="48">
        <v>-30.98</v>
      </c>
      <c r="X449" s="48">
        <v>0.85</v>
      </c>
      <c r="Y449" s="48">
        <v>0.91</v>
      </c>
      <c r="Z449" s="48">
        <v>0.99</v>
      </c>
      <c r="AA449" s="109" t="s">
        <v>685</v>
      </c>
      <c r="AB449" s="110"/>
      <c r="AC449" s="49"/>
      <c r="AD449" s="49"/>
      <c r="AG449" s="48">
        <v>1.26</v>
      </c>
      <c r="AH449" s="48">
        <v>1.1499999999999999</v>
      </c>
      <c r="AI449" s="48">
        <v>1.49</v>
      </c>
    </row>
    <row r="450" spans="2:35" ht="17" thickBot="1">
      <c r="B450" s="47" t="s">
        <v>1085</v>
      </c>
      <c r="C450" s="48">
        <v>59.33</v>
      </c>
      <c r="D450" s="48">
        <v>6.7</v>
      </c>
      <c r="E450" s="48">
        <v>28.12</v>
      </c>
      <c r="F450" s="48">
        <v>27.34</v>
      </c>
      <c r="G450" s="48">
        <v>27.68</v>
      </c>
      <c r="H450" s="48">
        <v>2</v>
      </c>
      <c r="I450" s="48">
        <v>3</v>
      </c>
      <c r="J450" s="48">
        <v>2</v>
      </c>
      <c r="K450" s="48">
        <v>25.6</v>
      </c>
      <c r="L450" s="48">
        <v>24.33</v>
      </c>
      <c r="M450" s="48">
        <v>25.43</v>
      </c>
      <c r="N450" s="43" t="s">
        <v>654</v>
      </c>
      <c r="O450" s="48">
        <v>-2.52</v>
      </c>
      <c r="P450" s="48">
        <v>-3.02</v>
      </c>
      <c r="Q450" s="48">
        <v>-2.25</v>
      </c>
      <c r="R450" s="48">
        <v>0</v>
      </c>
      <c r="S450" s="48">
        <v>0</v>
      </c>
      <c r="T450" s="48">
        <v>23.89</v>
      </c>
      <c r="U450" s="48">
        <v>24.84</v>
      </c>
      <c r="V450" s="48">
        <v>-4.2300000000000004</v>
      </c>
      <c r="W450" s="48">
        <v>-32.35</v>
      </c>
      <c r="X450" s="48">
        <v>0.85</v>
      </c>
      <c r="Y450" s="48">
        <v>0.91</v>
      </c>
      <c r="Z450" s="48">
        <v>0.99</v>
      </c>
      <c r="AA450" s="109" t="s">
        <v>685</v>
      </c>
      <c r="AB450" s="110"/>
      <c r="AC450" s="49"/>
      <c r="AD450" s="49"/>
      <c r="AG450" s="48">
        <v>1.26</v>
      </c>
      <c r="AH450" s="48">
        <v>1.1499999999999999</v>
      </c>
      <c r="AI450" s="48">
        <v>1.49</v>
      </c>
    </row>
    <row r="451" spans="2:35" ht="17" thickBot="1">
      <c r="B451" s="47" t="s">
        <v>1086</v>
      </c>
      <c r="C451" s="48">
        <v>60.67</v>
      </c>
      <c r="D451" s="48">
        <v>6.87</v>
      </c>
      <c r="E451" s="48">
        <v>28.28</v>
      </c>
      <c r="F451" s="48">
        <v>27.69</v>
      </c>
      <c r="G451" s="48">
        <v>27.78</v>
      </c>
      <c r="H451" s="48">
        <v>2</v>
      </c>
      <c r="I451" s="48">
        <v>3</v>
      </c>
      <c r="J451" s="48">
        <v>1</v>
      </c>
      <c r="K451" s="48">
        <v>26.6</v>
      </c>
      <c r="L451" s="48">
        <v>25.34</v>
      </c>
      <c r="M451" s="48">
        <v>26.6</v>
      </c>
      <c r="N451" s="43" t="s">
        <v>654</v>
      </c>
      <c r="O451" s="48">
        <v>-1.68</v>
      </c>
      <c r="P451" s="48">
        <v>-2.35</v>
      </c>
      <c r="Q451" s="48">
        <v>-1.19</v>
      </c>
      <c r="R451" s="48">
        <v>0</v>
      </c>
      <c r="S451" s="48">
        <v>0</v>
      </c>
      <c r="T451" s="48">
        <v>24.8</v>
      </c>
      <c r="U451" s="48">
        <v>26.18</v>
      </c>
      <c r="V451" s="48">
        <v>-3.48</v>
      </c>
      <c r="W451" s="48">
        <v>-31.76</v>
      </c>
      <c r="X451" s="48">
        <v>0.85</v>
      </c>
      <c r="Y451" s="48">
        <v>0.91</v>
      </c>
      <c r="Z451" s="48">
        <v>0.99</v>
      </c>
      <c r="AA451" s="109" t="s">
        <v>685</v>
      </c>
      <c r="AB451" s="110"/>
      <c r="AC451" s="49"/>
      <c r="AD451" s="49"/>
      <c r="AG451" s="48">
        <v>1.26</v>
      </c>
      <c r="AH451" s="48">
        <v>1.1499999999999999</v>
      </c>
      <c r="AI451" s="48">
        <v>1.49</v>
      </c>
    </row>
    <row r="452" spans="2:35" ht="17" thickBot="1">
      <c r="B452" s="47" t="s">
        <v>1087</v>
      </c>
      <c r="C452" s="48">
        <v>40.43</v>
      </c>
      <c r="D452" s="48">
        <v>-5.33</v>
      </c>
      <c r="E452" s="48">
        <v>27.25</v>
      </c>
      <c r="F452" s="48">
        <v>25.34</v>
      </c>
      <c r="G452" s="48">
        <v>28.63</v>
      </c>
      <c r="H452" s="48">
        <v>3</v>
      </c>
      <c r="I452" s="48">
        <v>3</v>
      </c>
      <c r="J452" s="48">
        <v>2</v>
      </c>
      <c r="K452" s="48">
        <v>26.19</v>
      </c>
      <c r="L452" s="48">
        <v>24.53</v>
      </c>
      <c r="M452" s="48">
        <v>27.21</v>
      </c>
      <c r="N452" s="43" t="s">
        <v>658</v>
      </c>
      <c r="O452" s="48">
        <v>-1.06</v>
      </c>
      <c r="P452" s="48">
        <v>-0.81</v>
      </c>
      <c r="Q452" s="48">
        <v>-1.41</v>
      </c>
      <c r="R452" s="48">
        <v>0</v>
      </c>
      <c r="S452" s="48">
        <v>0</v>
      </c>
      <c r="T452" s="48">
        <v>23.66</v>
      </c>
      <c r="U452" s="48">
        <v>25.7</v>
      </c>
      <c r="V452" s="48">
        <v>-3.59</v>
      </c>
      <c r="W452" s="48">
        <v>-30.83</v>
      </c>
      <c r="X452" s="48">
        <v>0.85</v>
      </c>
      <c r="Y452" s="48">
        <v>0.91</v>
      </c>
      <c r="Z452" s="48">
        <v>0.99</v>
      </c>
      <c r="AA452" s="109" t="s">
        <v>685</v>
      </c>
      <c r="AB452" s="110"/>
      <c r="AC452" s="49"/>
      <c r="AD452" s="49"/>
      <c r="AG452" s="48">
        <v>1.26</v>
      </c>
      <c r="AH452" s="48">
        <v>1.1499999999999999</v>
      </c>
      <c r="AI452" s="48">
        <v>1.49</v>
      </c>
    </row>
    <row r="453" spans="2:35" ht="17" thickBot="1">
      <c r="B453" s="47" t="s">
        <v>1088</v>
      </c>
      <c r="C453" s="48">
        <v>41.18</v>
      </c>
      <c r="D453" s="48">
        <v>-6.98</v>
      </c>
      <c r="E453" s="48">
        <v>27.32</v>
      </c>
      <c r="F453" s="48">
        <v>25.23</v>
      </c>
      <c r="G453" s="48">
        <v>28.91</v>
      </c>
      <c r="H453" s="48">
        <v>2</v>
      </c>
      <c r="I453" s="48">
        <v>3</v>
      </c>
      <c r="J453" s="48">
        <v>1</v>
      </c>
      <c r="K453" s="48">
        <v>26.1</v>
      </c>
      <c r="L453" s="48">
        <v>24.16</v>
      </c>
      <c r="M453" s="48">
        <v>26.89</v>
      </c>
      <c r="N453" s="43" t="s">
        <v>658</v>
      </c>
      <c r="O453" s="48">
        <v>-1.22</v>
      </c>
      <c r="P453" s="48">
        <v>-1.07</v>
      </c>
      <c r="Q453" s="48">
        <v>-2.0099999999999998</v>
      </c>
      <c r="R453" s="48">
        <v>0</v>
      </c>
      <c r="S453" s="48">
        <v>0</v>
      </c>
      <c r="T453" s="48">
        <v>23.83</v>
      </c>
      <c r="U453" s="48">
        <v>24.47</v>
      </c>
      <c r="V453" s="48">
        <v>-3.49</v>
      </c>
      <c r="W453" s="48">
        <v>-30.8</v>
      </c>
      <c r="X453" s="48">
        <v>0.85</v>
      </c>
      <c r="Y453" s="48">
        <v>0.91</v>
      </c>
      <c r="Z453" s="48">
        <v>0.99</v>
      </c>
      <c r="AA453" s="109" t="s">
        <v>685</v>
      </c>
      <c r="AB453" s="110"/>
      <c r="AC453" s="49"/>
      <c r="AD453" s="49"/>
      <c r="AG453" s="48">
        <v>1.26</v>
      </c>
      <c r="AH453" s="48">
        <v>1.1499999999999999</v>
      </c>
      <c r="AI453" s="48">
        <v>1.49</v>
      </c>
    </row>
    <row r="454" spans="2:35" ht="17" thickBot="1">
      <c r="B454" s="47" t="s">
        <v>1089</v>
      </c>
      <c r="C454" s="48">
        <v>43.82</v>
      </c>
      <c r="D454" s="48">
        <v>-10.23</v>
      </c>
      <c r="E454" s="48">
        <v>27.02</v>
      </c>
      <c r="F454" s="48">
        <v>25.14</v>
      </c>
      <c r="G454" s="48">
        <v>28.5</v>
      </c>
      <c r="H454" s="48">
        <v>2</v>
      </c>
      <c r="I454" s="48">
        <v>3</v>
      </c>
      <c r="J454" s="48">
        <v>1</v>
      </c>
      <c r="K454" s="48">
        <v>26.83</v>
      </c>
      <c r="L454" s="48">
        <v>25.45</v>
      </c>
      <c r="M454" s="48">
        <v>27.19</v>
      </c>
      <c r="N454" s="43" t="s">
        <v>658</v>
      </c>
      <c r="O454" s="48">
        <v>-0.19</v>
      </c>
      <c r="P454" s="48">
        <v>0.3</v>
      </c>
      <c r="Q454" s="48">
        <v>-1.31</v>
      </c>
      <c r="R454" s="48">
        <v>0</v>
      </c>
      <c r="S454" s="48">
        <v>0</v>
      </c>
      <c r="T454" s="48">
        <v>24.97</v>
      </c>
      <c r="U454" s="48">
        <v>25.78</v>
      </c>
      <c r="V454" s="48">
        <v>-2.0499999999999998</v>
      </c>
      <c r="W454" s="48">
        <v>-29.07</v>
      </c>
      <c r="X454" s="48">
        <v>0.85</v>
      </c>
      <c r="Y454" s="48">
        <v>0.91</v>
      </c>
      <c r="Z454" s="48">
        <v>0.99</v>
      </c>
      <c r="AA454" s="109" t="s">
        <v>685</v>
      </c>
      <c r="AB454" s="110"/>
      <c r="AC454" s="49"/>
      <c r="AD454" s="49"/>
      <c r="AG454" s="48">
        <v>1.26</v>
      </c>
      <c r="AH454" s="48">
        <v>1.1499999999999999</v>
      </c>
      <c r="AI454" s="48">
        <v>1.49</v>
      </c>
    </row>
    <row r="455" spans="2:35" ht="17" thickBot="1">
      <c r="B455" s="47" t="s">
        <v>1090</v>
      </c>
      <c r="C455" s="48">
        <v>-83.93</v>
      </c>
      <c r="D455" s="48">
        <v>-3.58</v>
      </c>
      <c r="E455" s="48">
        <v>22.05</v>
      </c>
      <c r="F455" s="48">
        <v>20.18</v>
      </c>
      <c r="G455" s="48">
        <v>24.78</v>
      </c>
      <c r="H455" s="48">
        <v>4</v>
      </c>
      <c r="I455" s="48">
        <v>3</v>
      </c>
      <c r="J455" s="48">
        <v>3</v>
      </c>
      <c r="K455" s="48">
        <v>15.8</v>
      </c>
      <c r="L455" s="48">
        <v>13.36</v>
      </c>
      <c r="M455" s="48">
        <v>18.02</v>
      </c>
      <c r="N455" s="43" t="s">
        <v>658</v>
      </c>
      <c r="O455" s="48">
        <v>-6.25</v>
      </c>
      <c r="P455" s="48">
        <v>-6.82</v>
      </c>
      <c r="Q455" s="48">
        <v>-6.76</v>
      </c>
      <c r="R455" s="48">
        <v>0</v>
      </c>
      <c r="S455" s="48">
        <v>0</v>
      </c>
      <c r="T455" s="48">
        <v>8.6</v>
      </c>
      <c r="U455" s="48">
        <v>21.43</v>
      </c>
      <c r="V455" s="48">
        <v>-13.45</v>
      </c>
      <c r="W455" s="48">
        <v>-35.5</v>
      </c>
      <c r="X455" s="48">
        <v>1.26</v>
      </c>
      <c r="Y455" s="48">
        <v>1.1499999999999999</v>
      </c>
      <c r="Z455" s="48">
        <v>1.49</v>
      </c>
      <c r="AA455" s="109" t="s">
        <v>963</v>
      </c>
      <c r="AB455" s="110"/>
      <c r="AC455" s="49"/>
      <c r="AD455" s="49"/>
      <c r="AG455" s="48">
        <v>1.26</v>
      </c>
      <c r="AH455" s="48">
        <v>1.1499999999999999</v>
      </c>
      <c r="AI455" s="48">
        <v>1.49</v>
      </c>
    </row>
    <row r="456" spans="2:35" ht="17" thickBot="1">
      <c r="B456" s="47" t="s">
        <v>1091</v>
      </c>
      <c r="C456" s="48">
        <v>-113.52</v>
      </c>
      <c r="D456" s="48">
        <v>-17.02</v>
      </c>
      <c r="E456" s="48">
        <v>24.87</v>
      </c>
      <c r="F456" s="48">
        <v>24.06</v>
      </c>
      <c r="G456" s="48">
        <v>25.74</v>
      </c>
      <c r="H456" s="48">
        <v>4</v>
      </c>
      <c r="I456" s="48">
        <v>3</v>
      </c>
      <c r="J456" s="48">
        <v>2</v>
      </c>
      <c r="K456" s="48">
        <v>26.72</v>
      </c>
      <c r="L456" s="48">
        <v>25.98</v>
      </c>
      <c r="M456" s="48">
        <v>27.12</v>
      </c>
      <c r="N456" s="43" t="s">
        <v>658</v>
      </c>
      <c r="O456" s="48">
        <v>1.85</v>
      </c>
      <c r="P456" s="48">
        <v>1.93</v>
      </c>
      <c r="Q456" s="48">
        <v>1.39</v>
      </c>
      <c r="R456" s="48">
        <v>0</v>
      </c>
      <c r="S456" s="48">
        <v>0</v>
      </c>
      <c r="T456" s="48">
        <v>23.83</v>
      </c>
      <c r="U456" s="48">
        <v>27.09</v>
      </c>
      <c r="V456" s="48">
        <v>-1.04</v>
      </c>
      <c r="W456" s="48">
        <v>-25.9</v>
      </c>
      <c r="X456" s="48">
        <v>1.26</v>
      </c>
      <c r="Y456" s="48">
        <v>1.1499999999999999</v>
      </c>
      <c r="Z456" s="48">
        <v>1.49</v>
      </c>
      <c r="AA456" s="109" t="s">
        <v>963</v>
      </c>
      <c r="AB456" s="110"/>
      <c r="AC456" s="49"/>
      <c r="AD456" s="49"/>
      <c r="AG456" s="48">
        <v>1.26</v>
      </c>
      <c r="AH456" s="48">
        <v>1.1499999999999999</v>
      </c>
      <c r="AI456" s="48">
        <v>1.49</v>
      </c>
    </row>
    <row r="457" spans="2:35" ht="17" thickBot="1">
      <c r="B457" s="47" t="s">
        <v>1092</v>
      </c>
      <c r="C457" s="48">
        <v>-114.18</v>
      </c>
      <c r="D457" s="48">
        <v>-17</v>
      </c>
      <c r="E457" s="48">
        <v>24.98</v>
      </c>
      <c r="F457" s="48">
        <v>24.16</v>
      </c>
      <c r="G457" s="48">
        <v>25.86</v>
      </c>
      <c r="H457" s="48">
        <v>4</v>
      </c>
      <c r="I457" s="48">
        <v>3</v>
      </c>
      <c r="J457" s="48">
        <v>2</v>
      </c>
      <c r="K457" s="48">
        <v>24.95</v>
      </c>
      <c r="L457" s="48">
        <v>24.07</v>
      </c>
      <c r="M457" s="48">
        <v>26.39</v>
      </c>
      <c r="N457" s="43" t="s">
        <v>658</v>
      </c>
      <c r="O457" s="48">
        <v>-0.03</v>
      </c>
      <c r="P457" s="48">
        <v>-0.09</v>
      </c>
      <c r="Q457" s="48">
        <v>0.53</v>
      </c>
      <c r="R457" s="48">
        <v>0</v>
      </c>
      <c r="S457" s="48">
        <v>0</v>
      </c>
      <c r="T457" s="48">
        <v>22.48</v>
      </c>
      <c r="U457" s="48">
        <v>24.9</v>
      </c>
      <c r="V457" s="48">
        <v>-2.5</v>
      </c>
      <c r="W457" s="48">
        <v>-27.48</v>
      </c>
      <c r="X457" s="48">
        <v>1.26</v>
      </c>
      <c r="Y457" s="48">
        <v>1.1499999999999999</v>
      </c>
      <c r="Z457" s="48">
        <v>1.49</v>
      </c>
      <c r="AA457" s="109" t="s">
        <v>963</v>
      </c>
      <c r="AB457" s="110"/>
      <c r="AC457" s="49"/>
      <c r="AD457" s="49"/>
      <c r="AG457" s="48">
        <v>1.26</v>
      </c>
      <c r="AH457" s="48">
        <v>1.1499999999999999</v>
      </c>
      <c r="AI457" s="48">
        <v>1.49</v>
      </c>
    </row>
    <row r="458" spans="2:35" ht="17" thickBot="1">
      <c r="B458" s="47" t="s">
        <v>1093</v>
      </c>
      <c r="C458" s="48">
        <v>-121.2</v>
      </c>
      <c r="D458" s="48">
        <v>-16.93</v>
      </c>
      <c r="E458" s="48">
        <v>25.93</v>
      </c>
      <c r="F458" s="48">
        <v>24.98</v>
      </c>
      <c r="G458" s="48">
        <v>26.75</v>
      </c>
      <c r="H458" s="48">
        <v>4</v>
      </c>
      <c r="I458" s="48">
        <v>3</v>
      </c>
      <c r="J458" s="48">
        <v>1</v>
      </c>
      <c r="K458" s="48">
        <v>26.67</v>
      </c>
      <c r="L458" s="48">
        <v>25.78</v>
      </c>
      <c r="M458" s="48">
        <v>27.42</v>
      </c>
      <c r="N458" s="43" t="s">
        <v>658</v>
      </c>
      <c r="O458" s="48">
        <v>0.73</v>
      </c>
      <c r="P458" s="48">
        <v>0.8</v>
      </c>
      <c r="Q458" s="48">
        <v>0.67</v>
      </c>
      <c r="R458" s="48">
        <v>0</v>
      </c>
      <c r="S458" s="48">
        <v>0</v>
      </c>
      <c r="T458" s="48">
        <v>24.98</v>
      </c>
      <c r="U458" s="48">
        <v>26.55</v>
      </c>
      <c r="V458" s="48">
        <v>-0.95</v>
      </c>
      <c r="W458" s="48">
        <v>-26.89</v>
      </c>
      <c r="X458" s="48">
        <v>1.26</v>
      </c>
      <c r="Y458" s="48">
        <v>1.1499999999999999</v>
      </c>
      <c r="Z458" s="48">
        <v>1.49</v>
      </c>
      <c r="AA458" s="109" t="s">
        <v>963</v>
      </c>
      <c r="AB458" s="110"/>
      <c r="AC458" s="49"/>
      <c r="AD458" s="49"/>
      <c r="AG458" s="48">
        <v>1.26</v>
      </c>
      <c r="AH458" s="48">
        <v>1.1499999999999999</v>
      </c>
      <c r="AI458" s="48">
        <v>1.49</v>
      </c>
    </row>
    <row r="459" spans="2:35" ht="17" thickBot="1">
      <c r="B459" s="47" t="s">
        <v>1094</v>
      </c>
      <c r="C459" s="48">
        <v>-124.38</v>
      </c>
      <c r="D459" s="48">
        <v>-16.649999999999999</v>
      </c>
      <c r="E459" s="48">
        <v>26.33</v>
      </c>
      <c r="F459" s="48">
        <v>25.39</v>
      </c>
      <c r="G459" s="48">
        <v>27.09</v>
      </c>
      <c r="H459" s="48">
        <v>4</v>
      </c>
      <c r="I459" s="48">
        <v>3</v>
      </c>
      <c r="J459" s="48">
        <v>1</v>
      </c>
      <c r="K459" s="48">
        <v>26.45</v>
      </c>
      <c r="L459" s="48">
        <v>25.78</v>
      </c>
      <c r="M459" s="48">
        <v>27.13</v>
      </c>
      <c r="N459" s="43" t="s">
        <v>658</v>
      </c>
      <c r="O459" s="48">
        <v>0.13</v>
      </c>
      <c r="P459" s="48">
        <v>0.4</v>
      </c>
      <c r="Q459" s="48">
        <v>0.04</v>
      </c>
      <c r="R459" s="48">
        <v>0</v>
      </c>
      <c r="S459" s="48">
        <v>0</v>
      </c>
      <c r="T459" s="48">
        <v>25.1</v>
      </c>
      <c r="U459" s="48">
        <v>26.22</v>
      </c>
      <c r="V459" s="48">
        <v>-1.22</v>
      </c>
      <c r="W459" s="48">
        <v>-27.55</v>
      </c>
      <c r="X459" s="48">
        <v>1.26</v>
      </c>
      <c r="Y459" s="48">
        <v>1.1499999999999999</v>
      </c>
      <c r="Z459" s="48">
        <v>1.49</v>
      </c>
      <c r="AA459" s="109" t="s">
        <v>963</v>
      </c>
      <c r="AB459" s="110"/>
      <c r="AC459" s="49"/>
      <c r="AD459" s="49"/>
      <c r="AG459" s="48">
        <v>1.26</v>
      </c>
      <c r="AH459" s="48">
        <v>1.1499999999999999</v>
      </c>
      <c r="AI459" s="48">
        <v>1.49</v>
      </c>
    </row>
    <row r="460" spans="2:35" ht="17" thickBot="1">
      <c r="B460" s="47" t="s">
        <v>1095</v>
      </c>
      <c r="C460" s="48">
        <v>172</v>
      </c>
      <c r="D460" s="48">
        <v>-0.87</v>
      </c>
      <c r="E460" s="48">
        <v>28.81</v>
      </c>
      <c r="F460" s="48">
        <v>28.75</v>
      </c>
      <c r="G460" s="48">
        <v>28.54</v>
      </c>
      <c r="H460" s="48">
        <v>3</v>
      </c>
      <c r="I460" s="48">
        <v>3</v>
      </c>
      <c r="J460" s="48">
        <v>2</v>
      </c>
      <c r="K460" s="48">
        <v>28.22</v>
      </c>
      <c r="L460" s="48">
        <v>27.75</v>
      </c>
      <c r="M460" s="48">
        <v>28.23</v>
      </c>
      <c r="N460" s="43" t="s">
        <v>658</v>
      </c>
      <c r="O460" s="48">
        <v>-0.6</v>
      </c>
      <c r="P460" s="48">
        <v>-1.01</v>
      </c>
      <c r="Q460" s="48">
        <v>-0.31</v>
      </c>
      <c r="R460" s="48">
        <v>0</v>
      </c>
      <c r="S460" s="48">
        <v>0</v>
      </c>
      <c r="T460" s="48">
        <v>27.49</v>
      </c>
      <c r="U460" s="48">
        <v>27.98</v>
      </c>
      <c r="V460" s="48">
        <v>-1.32</v>
      </c>
      <c r="W460" s="48">
        <v>-30.13</v>
      </c>
      <c r="X460" s="48">
        <v>1.26</v>
      </c>
      <c r="Y460" s="48">
        <v>1.1499999999999999</v>
      </c>
      <c r="Z460" s="48">
        <v>1.49</v>
      </c>
      <c r="AA460" s="109" t="s">
        <v>963</v>
      </c>
      <c r="AB460" s="110"/>
      <c r="AC460" s="49"/>
      <c r="AD460" s="49"/>
      <c r="AG460" s="48">
        <v>1.26</v>
      </c>
      <c r="AH460" s="48">
        <v>1.1499999999999999</v>
      </c>
      <c r="AI460" s="48">
        <v>1.49</v>
      </c>
    </row>
    <row r="461" spans="2:35" ht="17" thickBot="1">
      <c r="B461" s="47" t="s">
        <v>1096</v>
      </c>
      <c r="C461" s="48">
        <v>168.78</v>
      </c>
      <c r="D461" s="48">
        <v>47.95</v>
      </c>
      <c r="E461" s="48">
        <v>5.73</v>
      </c>
      <c r="F461" s="48">
        <v>9.73</v>
      </c>
      <c r="G461" s="48">
        <v>2.59</v>
      </c>
      <c r="H461" s="48">
        <v>4</v>
      </c>
      <c r="I461" s="48">
        <v>3</v>
      </c>
      <c r="J461" s="48">
        <v>2</v>
      </c>
      <c r="K461" s="48">
        <v>2.2599999999999998</v>
      </c>
      <c r="L461" s="48">
        <v>3.51</v>
      </c>
      <c r="M461" s="48">
        <v>1.33</v>
      </c>
      <c r="N461" s="43" t="s">
        <v>654</v>
      </c>
      <c r="O461" s="48">
        <v>-3.47</v>
      </c>
      <c r="P461" s="48">
        <v>-6.22</v>
      </c>
      <c r="Q461" s="48">
        <v>-1.26</v>
      </c>
      <c r="R461" s="48">
        <v>0</v>
      </c>
      <c r="S461" s="48">
        <v>0</v>
      </c>
      <c r="T461" s="48">
        <v>2.2599999999999998</v>
      </c>
      <c r="U461" s="48">
        <v>4.9400000000000004</v>
      </c>
      <c r="V461" s="48">
        <v>-3.47</v>
      </c>
      <c r="W461" s="48">
        <v>-9.2100000000000009</v>
      </c>
      <c r="X461" s="48">
        <v>1.26</v>
      </c>
      <c r="Y461" s="48">
        <v>1.1499999999999999</v>
      </c>
      <c r="Z461" s="48">
        <v>1.49</v>
      </c>
      <c r="AA461" s="109" t="s">
        <v>963</v>
      </c>
      <c r="AB461" s="110"/>
      <c r="AC461" s="49"/>
      <c r="AD461" s="49"/>
      <c r="AG461" s="48">
        <v>1.26</v>
      </c>
      <c r="AH461" s="48">
        <v>1.1499999999999999</v>
      </c>
      <c r="AI461" s="48">
        <v>1.49</v>
      </c>
    </row>
    <row r="462" spans="2:35" ht="17" thickBot="1">
      <c r="B462" s="47" t="s">
        <v>1097</v>
      </c>
      <c r="C462" s="48">
        <v>69.23</v>
      </c>
      <c r="D462" s="48">
        <v>-21.8</v>
      </c>
      <c r="E462" s="48">
        <v>24.34</v>
      </c>
      <c r="F462" s="48">
        <v>22.37</v>
      </c>
      <c r="G462" s="48">
        <v>26.32</v>
      </c>
      <c r="H462" s="48">
        <v>2</v>
      </c>
      <c r="I462" s="48">
        <v>3</v>
      </c>
      <c r="J462" s="48">
        <v>1</v>
      </c>
      <c r="K462" s="48">
        <v>23.85</v>
      </c>
      <c r="L462" s="48">
        <v>21.85</v>
      </c>
      <c r="M462" s="48">
        <v>25.93</v>
      </c>
      <c r="N462" s="43" t="s">
        <v>658</v>
      </c>
      <c r="O462" s="48">
        <v>-0.49</v>
      </c>
      <c r="P462" s="48">
        <v>-0.52</v>
      </c>
      <c r="Q462" s="48">
        <v>-0.39</v>
      </c>
      <c r="R462" s="48">
        <v>0</v>
      </c>
      <c r="S462" s="48">
        <v>0</v>
      </c>
      <c r="T462" s="48">
        <v>21.74</v>
      </c>
      <c r="U462" s="48">
        <v>21.96</v>
      </c>
      <c r="V462" s="48">
        <v>-2.6</v>
      </c>
      <c r="W462" s="48">
        <v>-26.94</v>
      </c>
      <c r="X462" s="48">
        <v>0.85</v>
      </c>
      <c r="Y462" s="48">
        <v>0.91</v>
      </c>
      <c r="Z462" s="48">
        <v>0.99</v>
      </c>
      <c r="AA462" s="109" t="s">
        <v>685</v>
      </c>
      <c r="AB462" s="110"/>
      <c r="AC462" s="49"/>
      <c r="AD462" s="49"/>
      <c r="AG462" s="48">
        <v>1.26</v>
      </c>
      <c r="AH462" s="48">
        <v>1.1499999999999999</v>
      </c>
      <c r="AI462" s="48">
        <v>1.49</v>
      </c>
    </row>
    <row r="463" spans="2:35" ht="17" thickBot="1">
      <c r="B463" s="47" t="s">
        <v>1098</v>
      </c>
      <c r="C463" s="48">
        <v>68</v>
      </c>
      <c r="D463" s="48">
        <v>-22.3</v>
      </c>
      <c r="E463" s="48">
        <v>24.27</v>
      </c>
      <c r="F463" s="48">
        <v>22.3</v>
      </c>
      <c r="G463" s="48">
        <v>26.32</v>
      </c>
      <c r="H463" s="48">
        <v>2</v>
      </c>
      <c r="I463" s="48">
        <v>3</v>
      </c>
      <c r="J463" s="48">
        <v>1</v>
      </c>
      <c r="K463" s="48">
        <v>24.7</v>
      </c>
      <c r="L463" s="48">
        <v>22.73</v>
      </c>
      <c r="M463" s="48">
        <v>26.76</v>
      </c>
      <c r="N463" s="43" t="s">
        <v>658</v>
      </c>
      <c r="O463" s="48">
        <v>0.43</v>
      </c>
      <c r="P463" s="48">
        <v>0.43</v>
      </c>
      <c r="Q463" s="48">
        <v>0.44</v>
      </c>
      <c r="R463" s="48">
        <v>0</v>
      </c>
      <c r="S463" s="48">
        <v>0</v>
      </c>
      <c r="T463" s="48">
        <v>21.7</v>
      </c>
      <c r="U463" s="48">
        <v>23.43</v>
      </c>
      <c r="V463" s="48">
        <v>-2.57</v>
      </c>
      <c r="W463" s="48">
        <v>-26.84</v>
      </c>
      <c r="X463" s="48">
        <v>0.85</v>
      </c>
      <c r="Y463" s="48">
        <v>0.91</v>
      </c>
      <c r="Z463" s="48">
        <v>0.99</v>
      </c>
      <c r="AA463" s="109" t="s">
        <v>685</v>
      </c>
      <c r="AB463" s="110"/>
      <c r="AC463" s="49"/>
      <c r="AD463" s="49"/>
      <c r="AG463" s="48">
        <v>1.26</v>
      </c>
      <c r="AH463" s="48">
        <v>1.1499999999999999</v>
      </c>
      <c r="AI463" s="48">
        <v>1.49</v>
      </c>
    </row>
    <row r="464" spans="2:35" ht="17" thickBot="1">
      <c r="B464" s="47" t="s">
        <v>1099</v>
      </c>
      <c r="C464" s="48">
        <v>163.03</v>
      </c>
      <c r="D464" s="48">
        <v>37.68</v>
      </c>
      <c r="E464" s="48">
        <v>16.72</v>
      </c>
      <c r="F464" s="48">
        <v>21.4</v>
      </c>
      <c r="G464" s="48">
        <v>12.81</v>
      </c>
      <c r="H464" s="48">
        <v>4</v>
      </c>
      <c r="I464" s="48">
        <v>3</v>
      </c>
      <c r="J464" s="48">
        <v>2</v>
      </c>
      <c r="K464" s="48">
        <v>20.190000000000001</v>
      </c>
      <c r="L464" s="48">
        <v>24.68</v>
      </c>
      <c r="M464" s="48">
        <v>16.38</v>
      </c>
      <c r="N464" s="43" t="s">
        <v>654</v>
      </c>
      <c r="O464" s="48">
        <v>3.47</v>
      </c>
      <c r="P464" s="48">
        <v>3.28</v>
      </c>
      <c r="Q464" s="48">
        <v>3.57</v>
      </c>
      <c r="R464" s="48">
        <v>0</v>
      </c>
      <c r="S464" s="48">
        <v>0</v>
      </c>
      <c r="T464" s="48">
        <v>23.56</v>
      </c>
      <c r="U464" s="48">
        <v>25.46</v>
      </c>
      <c r="V464" s="48">
        <v>6.85</v>
      </c>
      <c r="W464" s="48">
        <v>-9.8699999999999992</v>
      </c>
      <c r="X464" s="48">
        <v>1.26</v>
      </c>
      <c r="Y464" s="48">
        <v>1.1499999999999999</v>
      </c>
      <c r="Z464" s="48">
        <v>1.49</v>
      </c>
      <c r="AA464" s="109" t="s">
        <v>963</v>
      </c>
      <c r="AB464" s="110"/>
      <c r="AC464" s="49"/>
      <c r="AD464" s="49"/>
      <c r="AG464" s="48">
        <v>1.26</v>
      </c>
      <c r="AH464" s="48">
        <v>1.1499999999999999</v>
      </c>
      <c r="AI464" s="48">
        <v>1.49</v>
      </c>
    </row>
    <row r="465" spans="2:35" ht="17" thickBot="1">
      <c r="B465" s="47" t="s">
        <v>1100</v>
      </c>
      <c r="C465" s="48">
        <v>-89.68</v>
      </c>
      <c r="D465" s="48">
        <v>-1.22</v>
      </c>
      <c r="E465" s="48">
        <v>22.8</v>
      </c>
      <c r="F465" s="48">
        <v>21.19</v>
      </c>
      <c r="G465" s="48">
        <v>24.82</v>
      </c>
      <c r="H465" s="48">
        <v>4</v>
      </c>
      <c r="I465" s="48">
        <v>3</v>
      </c>
      <c r="J465" s="48">
        <v>2</v>
      </c>
      <c r="K465" s="48">
        <v>12.21</v>
      </c>
      <c r="L465" s="48">
        <v>10.48</v>
      </c>
      <c r="M465" s="48">
        <v>14.34</v>
      </c>
      <c r="N465" s="43" t="s">
        <v>658</v>
      </c>
      <c r="O465" s="48">
        <v>-10.59</v>
      </c>
      <c r="P465" s="48">
        <v>-10.71</v>
      </c>
      <c r="Q465" s="48">
        <v>-10.47</v>
      </c>
      <c r="R465" s="48">
        <v>0</v>
      </c>
      <c r="S465" s="48">
        <v>0</v>
      </c>
      <c r="T465" s="48">
        <v>9.2899999999999991</v>
      </c>
      <c r="U465" s="48">
        <v>12.32</v>
      </c>
      <c r="V465" s="48">
        <v>-13.51</v>
      </c>
      <c r="W465" s="48">
        <v>-36.31</v>
      </c>
      <c r="X465" s="48">
        <v>1.26</v>
      </c>
      <c r="Y465" s="48">
        <v>1.1499999999999999</v>
      </c>
      <c r="Z465" s="48">
        <v>1.49</v>
      </c>
      <c r="AA465" s="109" t="s">
        <v>963</v>
      </c>
      <c r="AB465" s="110"/>
      <c r="AC465" s="49"/>
      <c r="AD465" s="49"/>
      <c r="AG465" s="48">
        <v>1.26</v>
      </c>
      <c r="AH465" s="48">
        <v>1.1499999999999999</v>
      </c>
      <c r="AI465" s="48">
        <v>1.49</v>
      </c>
    </row>
    <row r="466" spans="2:35" ht="17" thickBot="1">
      <c r="B466" s="47" t="s">
        <v>1101</v>
      </c>
      <c r="C466" s="48">
        <v>-92.08</v>
      </c>
      <c r="D466" s="48">
        <v>-3.8</v>
      </c>
      <c r="E466" s="48">
        <v>23.25</v>
      </c>
      <c r="F466" s="48">
        <v>21.28</v>
      </c>
      <c r="G466" s="48">
        <v>25.54</v>
      </c>
      <c r="H466" s="48">
        <v>4</v>
      </c>
      <c r="I466" s="48">
        <v>3</v>
      </c>
      <c r="J466" s="48">
        <v>3</v>
      </c>
      <c r="K466" s="48">
        <v>20.239999999999998</v>
      </c>
      <c r="L466" s="48">
        <v>17.170000000000002</v>
      </c>
      <c r="M466" s="48">
        <v>22.56</v>
      </c>
      <c r="N466" s="43" t="s">
        <v>658</v>
      </c>
      <c r="O466" s="48">
        <v>-3.02</v>
      </c>
      <c r="P466" s="48">
        <v>-4.1100000000000003</v>
      </c>
      <c r="Q466" s="48">
        <v>-2.98</v>
      </c>
      <c r="R466" s="48">
        <v>0</v>
      </c>
      <c r="S466" s="48">
        <v>0</v>
      </c>
      <c r="T466" s="48">
        <v>15.19</v>
      </c>
      <c r="U466" s="48">
        <v>20.28</v>
      </c>
      <c r="V466" s="48">
        <v>-8.06</v>
      </c>
      <c r="W466" s="48">
        <v>-31.32</v>
      </c>
      <c r="X466" s="48">
        <v>1.26</v>
      </c>
      <c r="Y466" s="48">
        <v>1.1499999999999999</v>
      </c>
      <c r="Z466" s="48">
        <v>1.49</v>
      </c>
      <c r="AA466" s="109" t="s">
        <v>963</v>
      </c>
      <c r="AB466" s="110"/>
      <c r="AC466" s="49"/>
      <c r="AD466" s="49"/>
      <c r="AG466" s="48">
        <v>1.26</v>
      </c>
      <c r="AH466" s="48">
        <v>1.1499999999999999</v>
      </c>
      <c r="AI466" s="48">
        <v>1.49</v>
      </c>
    </row>
    <row r="467" spans="2:35" ht="17" thickBot="1">
      <c r="B467" s="47" t="s">
        <v>1102</v>
      </c>
      <c r="C467" s="48">
        <v>-12.82</v>
      </c>
      <c r="D467" s="48">
        <v>-10.07</v>
      </c>
      <c r="E467" s="48">
        <v>25.15</v>
      </c>
      <c r="F467" s="48">
        <v>24.35</v>
      </c>
      <c r="G467" s="48">
        <v>25.89</v>
      </c>
      <c r="H467" s="48">
        <v>2</v>
      </c>
      <c r="I467" s="48">
        <v>2</v>
      </c>
      <c r="J467" s="48">
        <v>2</v>
      </c>
      <c r="K467" s="48">
        <v>23.58</v>
      </c>
      <c r="L467" s="48">
        <v>21.78</v>
      </c>
      <c r="M467" s="48">
        <v>25.35</v>
      </c>
      <c r="N467" s="43" t="s">
        <v>658</v>
      </c>
      <c r="O467" s="48">
        <v>-1.57</v>
      </c>
      <c r="P467" s="48">
        <v>-2.57</v>
      </c>
      <c r="Q467" s="48">
        <v>-0.53</v>
      </c>
      <c r="R467" s="48">
        <v>0</v>
      </c>
      <c r="S467" s="48">
        <v>0</v>
      </c>
      <c r="T467" s="48">
        <v>21.04</v>
      </c>
      <c r="U467" s="48">
        <v>22.4</v>
      </c>
      <c r="V467" s="48">
        <v>-4.1100000000000003</v>
      </c>
      <c r="W467" s="48">
        <v>-29.27</v>
      </c>
      <c r="X467" s="48">
        <v>0.94</v>
      </c>
      <c r="Y467" s="48">
        <v>0.98</v>
      </c>
      <c r="Z467" s="48">
        <v>0.97</v>
      </c>
      <c r="AA467" s="49"/>
      <c r="AB467" s="49"/>
      <c r="AC467" s="49"/>
      <c r="AD467" s="49"/>
      <c r="AG467" s="48">
        <v>1.26</v>
      </c>
      <c r="AH467" s="48">
        <v>1.1499999999999999</v>
      </c>
      <c r="AI467" s="48">
        <v>1.49</v>
      </c>
    </row>
    <row r="468" spans="2:35" ht="17" thickBot="1">
      <c r="B468" s="47" t="s">
        <v>1103</v>
      </c>
      <c r="C468" s="48">
        <v>-18.579999999999998</v>
      </c>
      <c r="D468" s="48">
        <v>14.17</v>
      </c>
      <c r="E468" s="48">
        <v>24.46</v>
      </c>
      <c r="F468" s="48">
        <v>27.7</v>
      </c>
      <c r="G468" s="48">
        <v>20.420000000000002</v>
      </c>
      <c r="H468" s="48">
        <v>2</v>
      </c>
      <c r="I468" s="48">
        <v>1</v>
      </c>
      <c r="J468" s="48">
        <v>1</v>
      </c>
      <c r="K468" s="48">
        <v>19.84</v>
      </c>
      <c r="L468" s="48">
        <v>22.52</v>
      </c>
      <c r="M468" s="48">
        <v>17.399999999999999</v>
      </c>
      <c r="N468" s="43" t="s">
        <v>654</v>
      </c>
      <c r="O468" s="48">
        <v>-4.62</v>
      </c>
      <c r="P468" s="48">
        <v>-5.18</v>
      </c>
      <c r="Q468" s="48">
        <v>-3.03</v>
      </c>
      <c r="R468" s="48">
        <v>0</v>
      </c>
      <c r="S468" s="48">
        <v>0</v>
      </c>
      <c r="T468" s="48">
        <v>22.12</v>
      </c>
      <c r="U468" s="48">
        <v>22.86</v>
      </c>
      <c r="V468" s="48">
        <v>-2.34</v>
      </c>
      <c r="W468" s="48">
        <v>-26.8</v>
      </c>
      <c r="X468" s="48">
        <v>0.97</v>
      </c>
      <c r="Y468" s="48">
        <v>1.1399999999999999</v>
      </c>
      <c r="Z468" s="48">
        <v>0.98</v>
      </c>
      <c r="AA468" s="109" t="s">
        <v>687</v>
      </c>
      <c r="AB468" s="110"/>
      <c r="AC468" s="49"/>
      <c r="AD468" s="49"/>
      <c r="AG468" s="48">
        <v>1.26</v>
      </c>
      <c r="AH468" s="48">
        <v>1.1499999999999999</v>
      </c>
      <c r="AI468" s="48">
        <v>1.49</v>
      </c>
    </row>
    <row r="469" spans="2:35" ht="17" thickBot="1">
      <c r="B469" s="47" t="s">
        <v>1104</v>
      </c>
      <c r="C469" s="48">
        <v>-16.829999999999998</v>
      </c>
      <c r="D469" s="48">
        <v>54.25</v>
      </c>
      <c r="E469" s="48">
        <v>11.84</v>
      </c>
      <c r="F469" s="48">
        <v>14.29</v>
      </c>
      <c r="G469" s="48">
        <v>10.1</v>
      </c>
      <c r="H469" s="48">
        <v>1</v>
      </c>
      <c r="I469" s="48">
        <v>2</v>
      </c>
      <c r="J469" s="48">
        <v>1</v>
      </c>
      <c r="K469" s="48">
        <v>3.23</v>
      </c>
      <c r="L469" s="48">
        <v>5.73</v>
      </c>
      <c r="M469" s="48">
        <v>1.81</v>
      </c>
      <c r="N469" s="43" t="s">
        <v>654</v>
      </c>
      <c r="O469" s="48">
        <v>-8.61</v>
      </c>
      <c r="P469" s="48">
        <v>-8.57</v>
      </c>
      <c r="Q469" s="48">
        <v>-8.2899999999999991</v>
      </c>
      <c r="R469" s="48">
        <v>0</v>
      </c>
      <c r="S469" s="48">
        <v>0</v>
      </c>
      <c r="T469" s="48">
        <v>5.28</v>
      </c>
      <c r="U469" s="48">
        <v>6.12</v>
      </c>
      <c r="V469" s="48">
        <v>-6.56</v>
      </c>
      <c r="W469" s="48">
        <v>-18.399999999999999</v>
      </c>
      <c r="X469" s="48">
        <v>0.97</v>
      </c>
      <c r="Y469" s="48">
        <v>1.1399999999999999</v>
      </c>
      <c r="Z469" s="48">
        <v>0.98</v>
      </c>
      <c r="AA469" s="109" t="s">
        <v>687</v>
      </c>
      <c r="AB469" s="110"/>
      <c r="AC469" s="49"/>
      <c r="AD469" s="49"/>
      <c r="AG469" s="48">
        <v>1.26</v>
      </c>
      <c r="AH469" s="48">
        <v>1.1499999999999999</v>
      </c>
      <c r="AI469" s="48">
        <v>1.49</v>
      </c>
    </row>
    <row r="470" spans="2:35" ht="17" thickBot="1">
      <c r="B470" s="47" t="s">
        <v>1105</v>
      </c>
      <c r="C470" s="48">
        <v>147.91999999999999</v>
      </c>
      <c r="D470" s="48">
        <v>-14.95</v>
      </c>
      <c r="E470" s="48">
        <v>26.89</v>
      </c>
      <c r="F470" s="48">
        <v>25.18</v>
      </c>
      <c r="G470" s="48">
        <v>28.6</v>
      </c>
      <c r="H470" s="48">
        <v>2</v>
      </c>
      <c r="I470" s="48">
        <v>3</v>
      </c>
      <c r="J470" s="48">
        <v>1</v>
      </c>
      <c r="K470" s="48">
        <v>26.48</v>
      </c>
      <c r="L470" s="48">
        <v>24.62</v>
      </c>
      <c r="M470" s="48">
        <v>28.24</v>
      </c>
      <c r="N470" s="43" t="s">
        <v>658</v>
      </c>
      <c r="O470" s="48">
        <v>-0.42</v>
      </c>
      <c r="P470" s="48">
        <v>-0.56000000000000005</v>
      </c>
      <c r="Q470" s="48">
        <v>-0.36</v>
      </c>
      <c r="R470" s="48">
        <v>0</v>
      </c>
      <c r="S470" s="48">
        <v>0</v>
      </c>
      <c r="T470" s="48">
        <v>24.27</v>
      </c>
      <c r="U470" s="48">
        <v>24.91</v>
      </c>
      <c r="V470" s="48">
        <v>-2.63</v>
      </c>
      <c r="W470" s="48">
        <v>-29.52</v>
      </c>
      <c r="X470" s="48">
        <v>0.85</v>
      </c>
      <c r="Y470" s="48">
        <v>0.91</v>
      </c>
      <c r="Z470" s="48">
        <v>0.99</v>
      </c>
      <c r="AA470" s="109" t="s">
        <v>975</v>
      </c>
      <c r="AB470" s="110"/>
      <c r="AC470" s="49"/>
      <c r="AD470" s="49"/>
      <c r="AG470" s="48">
        <v>1.26</v>
      </c>
      <c r="AH470" s="48">
        <v>1.1499999999999999</v>
      </c>
      <c r="AI470" s="48">
        <v>1.49</v>
      </c>
    </row>
    <row r="471" spans="2:35" ht="17" thickBot="1">
      <c r="B471" s="47" t="s">
        <v>1106</v>
      </c>
      <c r="C471" s="48">
        <v>151.44999999999999</v>
      </c>
      <c r="D471" s="48">
        <v>-18.2</v>
      </c>
      <c r="E471" s="48">
        <v>26.34</v>
      </c>
      <c r="F471" s="48">
        <v>24.64</v>
      </c>
      <c r="G471" s="48">
        <v>28.15</v>
      </c>
      <c r="H471" s="48">
        <v>2</v>
      </c>
      <c r="I471" s="48">
        <v>3</v>
      </c>
      <c r="J471" s="48">
        <v>1</v>
      </c>
      <c r="K471" s="48">
        <v>26.48</v>
      </c>
      <c r="L471" s="48">
        <v>24.7</v>
      </c>
      <c r="M471" s="48">
        <v>28.02</v>
      </c>
      <c r="N471" s="43" t="s">
        <v>658</v>
      </c>
      <c r="O471" s="48">
        <v>0.14000000000000001</v>
      </c>
      <c r="P471" s="48">
        <v>0.06</v>
      </c>
      <c r="Q471" s="48">
        <v>-0.13</v>
      </c>
      <c r="R471" s="48">
        <v>0</v>
      </c>
      <c r="S471" s="48">
        <v>0</v>
      </c>
      <c r="T471" s="48">
        <v>24.36</v>
      </c>
      <c r="U471" s="48">
        <v>25.35</v>
      </c>
      <c r="V471" s="48">
        <v>-1.98</v>
      </c>
      <c r="W471" s="48">
        <v>-28.31</v>
      </c>
      <c r="X471" s="48">
        <v>1.26</v>
      </c>
      <c r="Y471" s="48">
        <v>1.1499999999999999</v>
      </c>
      <c r="Z471" s="48">
        <v>1.49</v>
      </c>
      <c r="AA471" s="109" t="s">
        <v>975</v>
      </c>
      <c r="AB471" s="110"/>
      <c r="AC471" s="49"/>
      <c r="AD471" s="49"/>
      <c r="AG471" s="48">
        <v>1.26</v>
      </c>
      <c r="AH471" s="48">
        <v>1.1499999999999999</v>
      </c>
      <c r="AI471" s="48">
        <v>1.49</v>
      </c>
    </row>
    <row r="472" spans="2:35" ht="17" thickBot="1">
      <c r="B472" s="47" t="s">
        <v>1107</v>
      </c>
      <c r="C472" s="48">
        <v>146.88</v>
      </c>
      <c r="D472" s="48">
        <v>-13.52</v>
      </c>
      <c r="E472" s="48">
        <v>26.99</v>
      </c>
      <c r="F472" s="48">
        <v>25.26</v>
      </c>
      <c r="G472" s="48">
        <v>28.79</v>
      </c>
      <c r="H472" s="48">
        <v>2</v>
      </c>
      <c r="I472" s="48">
        <v>3</v>
      </c>
      <c r="J472" s="48">
        <v>1</v>
      </c>
      <c r="K472" s="48">
        <v>26.08</v>
      </c>
      <c r="L472" s="48">
        <v>24.21</v>
      </c>
      <c r="M472" s="48">
        <v>27.69</v>
      </c>
      <c r="N472" s="43" t="s">
        <v>658</v>
      </c>
      <c r="O472" s="48">
        <v>-0.91</v>
      </c>
      <c r="P472" s="48">
        <v>-1.05</v>
      </c>
      <c r="Q472" s="48">
        <v>-1.0900000000000001</v>
      </c>
      <c r="R472" s="48">
        <v>0</v>
      </c>
      <c r="S472" s="48">
        <v>0</v>
      </c>
      <c r="T472" s="48">
        <v>23.75</v>
      </c>
      <c r="U472" s="48">
        <v>25.15</v>
      </c>
      <c r="V472" s="48">
        <v>-3.24</v>
      </c>
      <c r="W472" s="48">
        <v>-30.23</v>
      </c>
      <c r="X472" s="48">
        <v>0.85</v>
      </c>
      <c r="Y472" s="48">
        <v>0.91</v>
      </c>
      <c r="Z472" s="48">
        <v>0.99</v>
      </c>
      <c r="AA472" s="109" t="s">
        <v>975</v>
      </c>
      <c r="AB472" s="110"/>
      <c r="AC472" s="49"/>
      <c r="AD472" s="49"/>
      <c r="AG472" s="48">
        <v>1.26</v>
      </c>
      <c r="AH472" s="48">
        <v>1.1499999999999999</v>
      </c>
      <c r="AI472" s="48">
        <v>1.49</v>
      </c>
    </row>
    <row r="473" spans="2:35" ht="17" thickBot="1">
      <c r="B473" s="47" t="s">
        <v>1108</v>
      </c>
      <c r="C473" s="48">
        <v>146.19999999999999</v>
      </c>
      <c r="D473" s="48">
        <v>-12.87</v>
      </c>
      <c r="E473" s="48">
        <v>27</v>
      </c>
      <c r="F473" s="48">
        <v>25.25</v>
      </c>
      <c r="G473" s="48">
        <v>28.9</v>
      </c>
      <c r="H473" s="48">
        <v>2</v>
      </c>
      <c r="I473" s="48">
        <v>3</v>
      </c>
      <c r="J473" s="48">
        <v>1</v>
      </c>
      <c r="K473" s="48">
        <v>25.66</v>
      </c>
      <c r="L473" s="48">
        <v>23.91</v>
      </c>
      <c r="M473" s="48">
        <v>27.28</v>
      </c>
      <c r="N473" s="43" t="s">
        <v>658</v>
      </c>
      <c r="O473" s="48">
        <v>-1.35</v>
      </c>
      <c r="P473" s="48">
        <v>-1.34</v>
      </c>
      <c r="Q473" s="48">
        <v>-1.61</v>
      </c>
      <c r="R473" s="48">
        <v>0</v>
      </c>
      <c r="S473" s="48">
        <v>0</v>
      </c>
      <c r="T473" s="48">
        <v>23.18</v>
      </c>
      <c r="U473" s="48">
        <v>24.33</v>
      </c>
      <c r="V473" s="48">
        <v>-3.82</v>
      </c>
      <c r="W473" s="48">
        <v>-30.82</v>
      </c>
      <c r="X473" s="48">
        <v>0.85</v>
      </c>
      <c r="Y473" s="48">
        <v>0.91</v>
      </c>
      <c r="Z473" s="48">
        <v>0.99</v>
      </c>
      <c r="AA473" s="109" t="s">
        <v>975</v>
      </c>
      <c r="AB473" s="110"/>
      <c r="AC473" s="49"/>
      <c r="AD473" s="49"/>
      <c r="AG473" s="48">
        <v>1.26</v>
      </c>
      <c r="AH473" s="48">
        <v>1.1499999999999999</v>
      </c>
      <c r="AI473" s="48">
        <v>1.49</v>
      </c>
    </row>
    <row r="474" spans="2:35" ht="17" thickBot="1">
      <c r="B474" s="47" t="s">
        <v>1109</v>
      </c>
      <c r="C474" s="48">
        <v>-35.229999999999997</v>
      </c>
      <c r="D474" s="48">
        <v>-3.55</v>
      </c>
      <c r="E474" s="48">
        <v>27.29</v>
      </c>
      <c r="F474" s="48">
        <v>26.62</v>
      </c>
      <c r="G474" s="48">
        <v>27.78</v>
      </c>
      <c r="H474" s="48">
        <v>2</v>
      </c>
      <c r="I474" s="48">
        <v>2</v>
      </c>
      <c r="J474" s="48">
        <v>2</v>
      </c>
      <c r="K474" s="48">
        <v>26.19</v>
      </c>
      <c r="L474" s="48">
        <v>25.8</v>
      </c>
      <c r="M474" s="48">
        <v>26.83</v>
      </c>
      <c r="N474" s="43" t="s">
        <v>658</v>
      </c>
      <c r="O474" s="48">
        <v>-1.1000000000000001</v>
      </c>
      <c r="P474" s="48">
        <v>-0.81</v>
      </c>
      <c r="Q474" s="48">
        <v>-0.95</v>
      </c>
      <c r="R474" s="48">
        <v>0</v>
      </c>
      <c r="S474" s="48">
        <v>0</v>
      </c>
      <c r="T474" s="48">
        <v>24.86</v>
      </c>
      <c r="U474" s="48">
        <v>26.65</v>
      </c>
      <c r="V474" s="48">
        <v>-2.4300000000000002</v>
      </c>
      <c r="W474" s="48">
        <v>-29.72</v>
      </c>
      <c r="X474" s="48">
        <v>0.94</v>
      </c>
      <c r="Y474" s="48">
        <v>0.98</v>
      </c>
      <c r="Z474" s="48">
        <v>0.97</v>
      </c>
      <c r="AA474" s="49"/>
      <c r="AB474" s="49"/>
      <c r="AC474" s="49"/>
      <c r="AD474" s="49"/>
      <c r="AG474" s="48">
        <v>1.26</v>
      </c>
      <c r="AH474" s="48">
        <v>1.1499999999999999</v>
      </c>
      <c r="AI474" s="48">
        <v>1.49</v>
      </c>
    </row>
    <row r="475" spans="2:35" ht="17" thickBot="1">
      <c r="B475" s="47" t="s">
        <v>1110</v>
      </c>
      <c r="C475" s="48">
        <v>-33.479999999999997</v>
      </c>
      <c r="D475" s="48">
        <v>1.37</v>
      </c>
      <c r="E475" s="48">
        <v>27.28</v>
      </c>
      <c r="F475" s="48">
        <v>26.96</v>
      </c>
      <c r="G475" s="48">
        <v>27.26</v>
      </c>
      <c r="H475" s="48">
        <v>2</v>
      </c>
      <c r="I475" s="48">
        <v>1</v>
      </c>
      <c r="J475" s="48">
        <v>3</v>
      </c>
      <c r="K475" s="48">
        <v>26.31</v>
      </c>
      <c r="L475" s="48">
        <v>24.83</v>
      </c>
      <c r="M475" s="48">
        <v>27.85</v>
      </c>
      <c r="N475" s="43" t="s">
        <v>654</v>
      </c>
      <c r="O475" s="48">
        <v>-0.97</v>
      </c>
      <c r="P475" s="48">
        <v>-2.13</v>
      </c>
      <c r="Q475" s="48">
        <v>0.59</v>
      </c>
      <c r="R475" s="48">
        <v>0</v>
      </c>
      <c r="S475" s="48">
        <v>0</v>
      </c>
      <c r="T475" s="48">
        <v>27.5</v>
      </c>
      <c r="U475" s="48">
        <v>28.29</v>
      </c>
      <c r="V475" s="48">
        <v>0.23</v>
      </c>
      <c r="W475" s="48">
        <v>-27.05</v>
      </c>
      <c r="X475" s="48">
        <v>0.97</v>
      </c>
      <c r="Y475" s="48">
        <v>1.1399999999999999</v>
      </c>
      <c r="Z475" s="48">
        <v>0.98</v>
      </c>
      <c r="AA475" s="109" t="s">
        <v>687</v>
      </c>
      <c r="AB475" s="110"/>
      <c r="AC475" s="49"/>
      <c r="AD475" s="49"/>
      <c r="AG475" s="48">
        <v>1.26</v>
      </c>
      <c r="AH475" s="48">
        <v>1.1499999999999999</v>
      </c>
      <c r="AI475" s="48">
        <v>1.49</v>
      </c>
    </row>
    <row r="476" spans="2:35" ht="17" thickBot="1">
      <c r="B476" s="47" t="s">
        <v>1111</v>
      </c>
      <c r="C476" s="48">
        <v>-74.45</v>
      </c>
      <c r="D476" s="48">
        <v>16.13</v>
      </c>
      <c r="E476" s="48">
        <v>27.59</v>
      </c>
      <c r="F476" s="48">
        <v>28.33</v>
      </c>
      <c r="G476" s="48">
        <v>26.47</v>
      </c>
      <c r="H476" s="48">
        <v>2</v>
      </c>
      <c r="I476" s="48">
        <v>2</v>
      </c>
      <c r="J476" s="48">
        <v>2</v>
      </c>
      <c r="K476" s="48">
        <v>26.24</v>
      </c>
      <c r="L476" s="48">
        <v>27.78</v>
      </c>
      <c r="M476" s="48">
        <v>24.45</v>
      </c>
      <c r="N476" s="43" t="s">
        <v>654</v>
      </c>
      <c r="O476" s="48">
        <v>-1.34</v>
      </c>
      <c r="P476" s="48">
        <v>-0.55000000000000004</v>
      </c>
      <c r="Q476" s="48">
        <v>-2.0099999999999998</v>
      </c>
      <c r="R476" s="48">
        <v>0</v>
      </c>
      <c r="S476" s="48">
        <v>0</v>
      </c>
      <c r="T476" s="48">
        <v>27.43</v>
      </c>
      <c r="U476" s="48">
        <v>28.37</v>
      </c>
      <c r="V476" s="48">
        <v>-0.16</v>
      </c>
      <c r="W476" s="48">
        <v>-27.75</v>
      </c>
      <c r="X476" s="48">
        <v>0.97</v>
      </c>
      <c r="Y476" s="48">
        <v>1.1399999999999999</v>
      </c>
      <c r="Z476" s="48">
        <v>0.98</v>
      </c>
      <c r="AA476" s="109" t="s">
        <v>687</v>
      </c>
      <c r="AB476" s="110"/>
      <c r="AC476" s="49"/>
      <c r="AD476" s="49"/>
      <c r="AG476" s="48">
        <v>1.26</v>
      </c>
      <c r="AH476" s="48">
        <v>1.1499999999999999</v>
      </c>
      <c r="AI476" s="48">
        <v>1.49</v>
      </c>
    </row>
    <row r="477" spans="2:35" ht="17" thickBot="1">
      <c r="B477" s="47" t="s">
        <v>1112</v>
      </c>
      <c r="C477" s="48">
        <v>8.58</v>
      </c>
      <c r="D477" s="48">
        <v>72.180000000000007</v>
      </c>
      <c r="E477" s="48">
        <v>5.35</v>
      </c>
      <c r="F477" s="48">
        <v>7.83</v>
      </c>
      <c r="G477" s="48">
        <v>3.89</v>
      </c>
      <c r="H477" s="48">
        <v>2</v>
      </c>
      <c r="I477" s="48">
        <v>3</v>
      </c>
      <c r="J477" s="48">
        <v>3</v>
      </c>
      <c r="K477" s="48">
        <v>0.85</v>
      </c>
      <c r="L477" s="48">
        <v>3.33</v>
      </c>
      <c r="M477" s="48">
        <v>-0.44</v>
      </c>
      <c r="N477" s="43" t="s">
        <v>654</v>
      </c>
      <c r="O477" s="48">
        <v>-4.5</v>
      </c>
      <c r="P477" s="48">
        <v>-4.5</v>
      </c>
      <c r="Q477" s="48">
        <v>-4.33</v>
      </c>
      <c r="R477" s="48">
        <v>0</v>
      </c>
      <c r="S477" s="48">
        <v>1</v>
      </c>
      <c r="T477" s="48">
        <v>3.1</v>
      </c>
      <c r="U477" s="48">
        <v>3.75</v>
      </c>
      <c r="V477" s="48">
        <v>-2.25</v>
      </c>
      <c r="W477" s="48">
        <v>-7.6</v>
      </c>
      <c r="X477" s="48">
        <v>0.97</v>
      </c>
      <c r="Y477" s="48">
        <v>1.1399999999999999</v>
      </c>
      <c r="Z477" s="48">
        <v>0.98</v>
      </c>
      <c r="AA477" s="109" t="s">
        <v>687</v>
      </c>
      <c r="AB477" s="110"/>
      <c r="AC477" s="49"/>
      <c r="AD477" s="49"/>
      <c r="AG477" s="48">
        <v>1.26</v>
      </c>
      <c r="AH477" s="48">
        <v>1.1499999999999999</v>
      </c>
      <c r="AI477" s="48">
        <v>1.49</v>
      </c>
    </row>
    <row r="478" spans="2:35" ht="17" thickBot="1">
      <c r="B478" s="47" t="s">
        <v>1113</v>
      </c>
      <c r="C478" s="48">
        <v>1.1200000000000001</v>
      </c>
      <c r="D478" s="48">
        <v>66.599999999999994</v>
      </c>
      <c r="E478" s="48">
        <v>7.62</v>
      </c>
      <c r="F478" s="48">
        <v>10.34</v>
      </c>
      <c r="G478" s="48">
        <v>5.8</v>
      </c>
      <c r="H478" s="48">
        <v>2</v>
      </c>
      <c r="I478" s="48">
        <v>2</v>
      </c>
      <c r="J478" s="48">
        <v>3</v>
      </c>
      <c r="K478" s="48">
        <v>0.92</v>
      </c>
      <c r="L478" s="48">
        <v>3.38</v>
      </c>
      <c r="M478" s="48">
        <v>-0.21</v>
      </c>
      <c r="N478" s="43" t="s">
        <v>654</v>
      </c>
      <c r="O478" s="48">
        <v>-6.7</v>
      </c>
      <c r="P478" s="48">
        <v>-6.96</v>
      </c>
      <c r="Q478" s="48">
        <v>-6.01</v>
      </c>
      <c r="R478" s="48">
        <v>0</v>
      </c>
      <c r="S478" s="48">
        <v>1</v>
      </c>
      <c r="T478" s="48">
        <v>3.1</v>
      </c>
      <c r="U478" s="48">
        <v>3.53</v>
      </c>
      <c r="V478" s="48">
        <v>-4.5199999999999996</v>
      </c>
      <c r="W478" s="48">
        <v>-12.15</v>
      </c>
      <c r="X478" s="48">
        <v>0.97</v>
      </c>
      <c r="Y478" s="48">
        <v>1.1399999999999999</v>
      </c>
      <c r="Z478" s="48">
        <v>0.98</v>
      </c>
      <c r="AA478" s="109" t="s">
        <v>687</v>
      </c>
      <c r="AB478" s="110"/>
      <c r="AC478" s="49"/>
      <c r="AD478" s="49"/>
      <c r="AG478" s="48">
        <v>1.26</v>
      </c>
      <c r="AH478" s="48">
        <v>1.1499999999999999</v>
      </c>
      <c r="AI478" s="48">
        <v>1.49</v>
      </c>
    </row>
    <row r="479" spans="2:35" ht="17" thickBot="1">
      <c r="B479" s="47" t="s">
        <v>1114</v>
      </c>
      <c r="C479" s="48">
        <v>-80.13</v>
      </c>
      <c r="D479" s="48">
        <v>11.65</v>
      </c>
      <c r="E479" s="48">
        <v>27.7</v>
      </c>
      <c r="F479" s="48">
        <v>28.07</v>
      </c>
      <c r="G479" s="48">
        <v>26.78</v>
      </c>
      <c r="H479" s="48">
        <v>2</v>
      </c>
      <c r="I479" s="48">
        <v>3</v>
      </c>
      <c r="J479" s="48">
        <v>2</v>
      </c>
      <c r="K479" s="48">
        <v>26.52</v>
      </c>
      <c r="L479" s="48">
        <v>28.32</v>
      </c>
      <c r="M479" s="48">
        <v>24.79</v>
      </c>
      <c r="N479" s="43" t="s">
        <v>654</v>
      </c>
      <c r="O479" s="48">
        <v>-1.17</v>
      </c>
      <c r="P479" s="48">
        <v>0.26</v>
      </c>
      <c r="Q479" s="48">
        <v>-1.99</v>
      </c>
      <c r="R479" s="48">
        <v>0</v>
      </c>
      <c r="S479" s="48">
        <v>0</v>
      </c>
      <c r="T479" s="48">
        <v>28.08</v>
      </c>
      <c r="U479" s="48">
        <v>28.7</v>
      </c>
      <c r="V479" s="48">
        <v>0.38</v>
      </c>
      <c r="W479" s="48">
        <v>-27.31</v>
      </c>
      <c r="X479" s="48">
        <v>0.97</v>
      </c>
      <c r="Y479" s="48">
        <v>1.1399999999999999</v>
      </c>
      <c r="Z479" s="48">
        <v>0.98</v>
      </c>
      <c r="AA479" s="109" t="s">
        <v>687</v>
      </c>
      <c r="AB479" s="110"/>
      <c r="AC479" s="49"/>
      <c r="AD479" s="49"/>
      <c r="AG479" s="48">
        <v>1.26</v>
      </c>
      <c r="AH479" s="48">
        <v>1.1499999999999999</v>
      </c>
      <c r="AI479" s="48">
        <v>1.49</v>
      </c>
    </row>
    <row r="480" spans="2:35" ht="17" thickBot="1">
      <c r="B480" s="47" t="s">
        <v>1115</v>
      </c>
      <c r="C480" s="48">
        <v>-29.57</v>
      </c>
      <c r="D480" s="48">
        <v>64.78</v>
      </c>
      <c r="E480" s="48">
        <v>5.78</v>
      </c>
      <c r="F480" s="48">
        <v>7.26</v>
      </c>
      <c r="G480" s="48">
        <v>4.74</v>
      </c>
      <c r="H480" s="48">
        <v>1</v>
      </c>
      <c r="I480" s="48">
        <v>2</v>
      </c>
      <c r="J480" s="48">
        <v>3</v>
      </c>
      <c r="K480" s="48">
        <v>0.97</v>
      </c>
      <c r="L480" s="48">
        <v>2.89</v>
      </c>
      <c r="M480" s="48">
        <v>-0.24</v>
      </c>
      <c r="N480" s="43" t="s">
        <v>654</v>
      </c>
      <c r="O480" s="48">
        <v>-4.8099999999999996</v>
      </c>
      <c r="P480" s="48">
        <v>-4.37</v>
      </c>
      <c r="Q480" s="48">
        <v>-4.9800000000000004</v>
      </c>
      <c r="R480" s="48">
        <v>0</v>
      </c>
      <c r="S480" s="48">
        <v>1</v>
      </c>
      <c r="T480" s="48">
        <v>1.26</v>
      </c>
      <c r="U480" s="48">
        <v>3.8</v>
      </c>
      <c r="V480" s="48">
        <v>-4.53</v>
      </c>
      <c r="W480" s="48">
        <v>-10.31</v>
      </c>
      <c r="X480" s="48">
        <v>0.97</v>
      </c>
      <c r="Y480" s="48">
        <v>1.1399999999999999</v>
      </c>
      <c r="Z480" s="48">
        <v>0.98</v>
      </c>
      <c r="AA480" s="109" t="s">
        <v>687</v>
      </c>
      <c r="AB480" s="110"/>
      <c r="AC480" s="49"/>
      <c r="AD480" s="49"/>
      <c r="AG480" s="48">
        <v>1.26</v>
      </c>
      <c r="AH480" s="48">
        <v>1.1499999999999999</v>
      </c>
      <c r="AI480" s="48">
        <v>1.49</v>
      </c>
    </row>
    <row r="481" spans="2:35" ht="17" thickBot="1">
      <c r="B481" s="47" t="s">
        <v>1116</v>
      </c>
      <c r="C481" s="48">
        <v>-173.93</v>
      </c>
      <c r="D481" s="48">
        <v>2.77</v>
      </c>
      <c r="E481" s="48">
        <v>28.25</v>
      </c>
      <c r="F481" s="48">
        <v>28.59</v>
      </c>
      <c r="G481" s="48">
        <v>27.46</v>
      </c>
      <c r="H481" s="48">
        <v>3</v>
      </c>
      <c r="I481" s="48">
        <v>3</v>
      </c>
      <c r="J481" s="48">
        <v>1</v>
      </c>
      <c r="K481" s="48">
        <v>28.52</v>
      </c>
      <c r="L481" s="48">
        <v>29.02</v>
      </c>
      <c r="M481" s="48">
        <v>27.7</v>
      </c>
      <c r="N481" s="43" t="s">
        <v>654</v>
      </c>
      <c r="O481" s="48">
        <v>0.27</v>
      </c>
      <c r="P481" s="48">
        <v>0.43</v>
      </c>
      <c r="Q481" s="48">
        <v>0.24</v>
      </c>
      <c r="R481" s="48">
        <v>0</v>
      </c>
      <c r="S481" s="48">
        <v>0</v>
      </c>
      <c r="T481" s="48">
        <v>28.53</v>
      </c>
      <c r="U481" s="48">
        <v>29.54</v>
      </c>
      <c r="V481" s="48">
        <v>0.28000000000000003</v>
      </c>
      <c r="W481" s="48">
        <v>-27.97</v>
      </c>
      <c r="X481" s="48">
        <v>1.26</v>
      </c>
      <c r="Y481" s="48">
        <v>1.1499999999999999</v>
      </c>
      <c r="Z481" s="48">
        <v>1.49</v>
      </c>
      <c r="AA481" s="109" t="s">
        <v>963</v>
      </c>
      <c r="AB481" s="110"/>
      <c r="AC481" s="49"/>
      <c r="AD481" s="49"/>
      <c r="AG481" s="48">
        <v>1.26</v>
      </c>
      <c r="AH481" s="48">
        <v>1.1499999999999999</v>
      </c>
      <c r="AI481" s="48">
        <v>1.49</v>
      </c>
    </row>
    <row r="482" spans="2:35" ht="17" thickBot="1">
      <c r="B482" s="47" t="s">
        <v>1117</v>
      </c>
      <c r="C482" s="48">
        <v>-179.42</v>
      </c>
      <c r="D482" s="48">
        <v>0.95</v>
      </c>
      <c r="E482" s="48">
        <v>28.49</v>
      </c>
      <c r="F482" s="48">
        <v>28.58</v>
      </c>
      <c r="G482" s="48">
        <v>28.13</v>
      </c>
      <c r="H482" s="48">
        <v>2</v>
      </c>
      <c r="I482" s="48">
        <v>3</v>
      </c>
      <c r="J482" s="48">
        <v>3</v>
      </c>
      <c r="K482" s="48">
        <v>28.59</v>
      </c>
      <c r="L482" s="48">
        <v>28.99</v>
      </c>
      <c r="M482" s="48">
        <v>28.04</v>
      </c>
      <c r="N482" s="43" t="s">
        <v>654</v>
      </c>
      <c r="O482" s="48">
        <v>0.1</v>
      </c>
      <c r="P482" s="48">
        <v>0.41</v>
      </c>
      <c r="Q482" s="48">
        <v>-0.09</v>
      </c>
      <c r="R482" s="48">
        <v>0</v>
      </c>
      <c r="S482" s="48">
        <v>0</v>
      </c>
      <c r="T482" s="48">
        <v>28.47</v>
      </c>
      <c r="U482" s="48">
        <v>29.26</v>
      </c>
      <c r="V482" s="48">
        <v>-0.02</v>
      </c>
      <c r="W482" s="48">
        <v>-28.51</v>
      </c>
      <c r="X482" s="48">
        <v>1.26</v>
      </c>
      <c r="Y482" s="48">
        <v>1.1499999999999999</v>
      </c>
      <c r="Z482" s="48">
        <v>1.49</v>
      </c>
      <c r="AA482" s="109" t="s">
        <v>963</v>
      </c>
      <c r="AB482" s="110"/>
      <c r="AC482" s="49"/>
      <c r="AD482" s="49"/>
      <c r="AG482" s="48">
        <v>1.26</v>
      </c>
      <c r="AH482" s="48">
        <v>1.1499999999999999</v>
      </c>
      <c r="AI482" s="48">
        <v>1.49</v>
      </c>
    </row>
    <row r="483" spans="2:35" ht="17" thickBot="1">
      <c r="B483" s="47" t="s">
        <v>1118</v>
      </c>
      <c r="C483" s="48">
        <v>166.75</v>
      </c>
      <c r="D483" s="48">
        <v>-5.5</v>
      </c>
      <c r="E483" s="48">
        <v>29.4</v>
      </c>
      <c r="F483" s="48">
        <v>29.11</v>
      </c>
      <c r="G483" s="48">
        <v>29.25</v>
      </c>
      <c r="H483" s="48">
        <v>3</v>
      </c>
      <c r="I483" s="48">
        <v>3</v>
      </c>
      <c r="J483" s="48">
        <v>3</v>
      </c>
      <c r="K483" s="48">
        <v>28.47</v>
      </c>
      <c r="L483" s="48">
        <v>27.64</v>
      </c>
      <c r="M483" s="48">
        <v>28.95</v>
      </c>
      <c r="N483" s="43" t="s">
        <v>658</v>
      </c>
      <c r="O483" s="48">
        <v>-0.93</v>
      </c>
      <c r="P483" s="48">
        <v>-1.47</v>
      </c>
      <c r="Q483" s="48">
        <v>-0.3</v>
      </c>
      <c r="R483" s="48">
        <v>0</v>
      </c>
      <c r="S483" s="48">
        <v>0</v>
      </c>
      <c r="T483" s="48">
        <v>24.25</v>
      </c>
      <c r="U483" s="48">
        <v>29.1</v>
      </c>
      <c r="V483" s="48">
        <v>-5.15</v>
      </c>
      <c r="W483" s="48">
        <v>-34.549999999999997</v>
      </c>
      <c r="X483" s="48">
        <v>1.26</v>
      </c>
      <c r="Y483" s="48">
        <v>1.1499999999999999</v>
      </c>
      <c r="Z483" s="48">
        <v>1.49</v>
      </c>
      <c r="AA483" s="109" t="s">
        <v>963</v>
      </c>
      <c r="AB483" s="110"/>
      <c r="AC483" s="49"/>
      <c r="AD483" s="49"/>
      <c r="AG483" s="48">
        <v>1.26</v>
      </c>
      <c r="AH483" s="48">
        <v>1.1499999999999999</v>
      </c>
      <c r="AI483" s="48">
        <v>1.49</v>
      </c>
    </row>
    <row r="484" spans="2:35" ht="17" thickBot="1">
      <c r="B484" s="47" t="s">
        <v>1119</v>
      </c>
      <c r="C484" s="48">
        <v>160.47999999999999</v>
      </c>
      <c r="D484" s="48">
        <v>1.02</v>
      </c>
      <c r="E484" s="48">
        <v>29.27</v>
      </c>
      <c r="F484" s="48">
        <v>29.38</v>
      </c>
      <c r="G484" s="48">
        <v>29.26</v>
      </c>
      <c r="H484" s="48">
        <v>1</v>
      </c>
      <c r="I484" s="48">
        <v>3</v>
      </c>
      <c r="J484" s="48">
        <v>3</v>
      </c>
      <c r="K484" s="48">
        <v>28.24</v>
      </c>
      <c r="L484" s="48">
        <v>28.99</v>
      </c>
      <c r="M484" s="48">
        <v>27.3</v>
      </c>
      <c r="N484" s="43" t="s">
        <v>658</v>
      </c>
      <c r="O484" s="48">
        <v>-1.03</v>
      </c>
      <c r="P484" s="48">
        <v>-0.39</v>
      </c>
      <c r="Q484" s="48">
        <v>-1.96</v>
      </c>
      <c r="R484" s="48">
        <v>0</v>
      </c>
      <c r="S484" s="48">
        <v>0</v>
      </c>
      <c r="T484" s="48">
        <v>28.68</v>
      </c>
      <c r="U484" s="48">
        <v>29.27</v>
      </c>
      <c r="V484" s="48">
        <v>-0.59</v>
      </c>
      <c r="W484" s="48">
        <v>-29.86</v>
      </c>
      <c r="X484" s="48">
        <v>1.26</v>
      </c>
      <c r="Y484" s="48">
        <v>1.1499999999999999</v>
      </c>
      <c r="Z484" s="48">
        <v>1.49</v>
      </c>
      <c r="AA484" s="109" t="s">
        <v>1120</v>
      </c>
      <c r="AB484" s="110"/>
      <c r="AC484" s="49"/>
      <c r="AD484" s="49"/>
      <c r="AG484" s="48">
        <v>1.26</v>
      </c>
      <c r="AH484" s="48">
        <v>1.1499999999999999</v>
      </c>
      <c r="AI484" s="48">
        <v>1.49</v>
      </c>
    </row>
    <row r="485" spans="2:35" ht="17" thickBot="1">
      <c r="B485" s="47" t="s">
        <v>1121</v>
      </c>
      <c r="C485" s="48">
        <v>159.18</v>
      </c>
      <c r="D485" s="48">
        <v>3.25</v>
      </c>
      <c r="E485" s="48">
        <v>29.15</v>
      </c>
      <c r="F485" s="48">
        <v>29.36</v>
      </c>
      <c r="G485" s="48">
        <v>28.95</v>
      </c>
      <c r="H485" s="48">
        <v>2</v>
      </c>
      <c r="I485" s="48">
        <v>3</v>
      </c>
      <c r="J485" s="48">
        <v>1</v>
      </c>
      <c r="K485" s="48">
        <v>27.97</v>
      </c>
      <c r="L485" s="48">
        <v>28.75</v>
      </c>
      <c r="M485" s="48">
        <v>26.88</v>
      </c>
      <c r="N485" s="43" t="s">
        <v>654</v>
      </c>
      <c r="O485" s="48">
        <v>-1.18</v>
      </c>
      <c r="P485" s="48">
        <v>-0.61</v>
      </c>
      <c r="Q485" s="48">
        <v>-2.0699999999999998</v>
      </c>
      <c r="R485" s="48">
        <v>0</v>
      </c>
      <c r="S485" s="48">
        <v>0</v>
      </c>
      <c r="T485" s="48">
        <v>28.6</v>
      </c>
      <c r="U485" s="48">
        <v>29.04</v>
      </c>
      <c r="V485" s="48">
        <v>-0.55000000000000004</v>
      </c>
      <c r="W485" s="48">
        <v>-29.7</v>
      </c>
      <c r="X485" s="48">
        <v>1.26</v>
      </c>
      <c r="Y485" s="48">
        <v>1.1499999999999999</v>
      </c>
      <c r="Z485" s="48">
        <v>1.49</v>
      </c>
      <c r="AA485" s="109" t="s">
        <v>1120</v>
      </c>
      <c r="AB485" s="110"/>
      <c r="AC485" s="49"/>
      <c r="AD485" s="49"/>
      <c r="AG485" s="48">
        <v>1.26</v>
      </c>
      <c r="AH485" s="48">
        <v>1.1499999999999999</v>
      </c>
      <c r="AI485" s="48">
        <v>1.49</v>
      </c>
    </row>
    <row r="486" spans="2:35" ht="17" thickBot="1">
      <c r="B486" s="47" t="s">
        <v>1122</v>
      </c>
      <c r="C486" s="48">
        <v>138.53</v>
      </c>
      <c r="D486" s="48">
        <v>11.07</v>
      </c>
      <c r="E486" s="48">
        <v>28.71</v>
      </c>
      <c r="F486" s="48">
        <v>29.24</v>
      </c>
      <c r="G486" s="48">
        <v>27.87</v>
      </c>
      <c r="H486" s="48">
        <v>4</v>
      </c>
      <c r="I486" s="48">
        <v>3</v>
      </c>
      <c r="J486" s="48">
        <v>1</v>
      </c>
      <c r="K486" s="48">
        <v>27.11</v>
      </c>
      <c r="L486" s="48">
        <v>28.28</v>
      </c>
      <c r="M486" s="48">
        <v>25.74</v>
      </c>
      <c r="N486" s="43" t="s">
        <v>654</v>
      </c>
      <c r="O486" s="48">
        <v>-1.6</v>
      </c>
      <c r="P486" s="48">
        <v>-0.96</v>
      </c>
      <c r="Q486" s="48">
        <v>-2.14</v>
      </c>
      <c r="R486" s="48">
        <v>0</v>
      </c>
      <c r="S486" s="48">
        <v>0</v>
      </c>
      <c r="T486" s="48">
        <v>27.95</v>
      </c>
      <c r="U486" s="48">
        <v>28.47</v>
      </c>
      <c r="V486" s="48">
        <v>-0.77</v>
      </c>
      <c r="W486" s="48">
        <v>-29.48</v>
      </c>
      <c r="X486" s="48">
        <v>1.26</v>
      </c>
      <c r="Y486" s="48">
        <v>1.1499999999999999</v>
      </c>
      <c r="Z486" s="48">
        <v>1.49</v>
      </c>
      <c r="AA486" s="109" t="s">
        <v>963</v>
      </c>
      <c r="AB486" s="110"/>
      <c r="AC486" s="49"/>
      <c r="AD486" s="49"/>
      <c r="AG486" s="48">
        <v>1.26</v>
      </c>
      <c r="AH486" s="48">
        <v>1.1499999999999999</v>
      </c>
      <c r="AI486" s="48">
        <v>1.49</v>
      </c>
    </row>
    <row r="487" spans="2:35" ht="17" thickBot="1">
      <c r="B487" s="47" t="s">
        <v>1123</v>
      </c>
      <c r="C487" s="48">
        <v>139.97</v>
      </c>
      <c r="D487" s="48">
        <v>28.43</v>
      </c>
      <c r="E487" s="48">
        <v>23.52</v>
      </c>
      <c r="F487" s="48">
        <v>27.42</v>
      </c>
      <c r="G487" s="48">
        <v>19.91</v>
      </c>
      <c r="H487" s="48">
        <v>4</v>
      </c>
      <c r="I487" s="48">
        <v>3</v>
      </c>
      <c r="J487" s="48">
        <v>3</v>
      </c>
      <c r="K487" s="48">
        <v>22.52</v>
      </c>
      <c r="L487" s="48">
        <v>25.98</v>
      </c>
      <c r="M487" s="48">
        <v>19.309999999999999</v>
      </c>
      <c r="N487" s="43" t="s">
        <v>654</v>
      </c>
      <c r="O487" s="48">
        <v>-1</v>
      </c>
      <c r="P487" s="48">
        <v>-1.44</v>
      </c>
      <c r="Q487" s="48">
        <v>-0.59</v>
      </c>
      <c r="R487" s="48">
        <v>0</v>
      </c>
      <c r="S487" s="48">
        <v>0</v>
      </c>
      <c r="T487" s="48">
        <v>23.11</v>
      </c>
      <c r="U487" s="48">
        <v>27.49</v>
      </c>
      <c r="V487" s="48">
        <v>-0.41</v>
      </c>
      <c r="W487" s="48">
        <v>-23.94</v>
      </c>
      <c r="X487" s="48">
        <v>1.26</v>
      </c>
      <c r="Y487" s="48">
        <v>1.1499999999999999</v>
      </c>
      <c r="Z487" s="48">
        <v>1.49</v>
      </c>
      <c r="AA487" s="109" t="s">
        <v>963</v>
      </c>
      <c r="AB487" s="110"/>
      <c r="AC487" s="49"/>
      <c r="AD487" s="49"/>
      <c r="AG487" s="48">
        <v>1.26</v>
      </c>
      <c r="AH487" s="48">
        <v>1.1499999999999999</v>
      </c>
      <c r="AI487" s="48">
        <v>1.49</v>
      </c>
    </row>
    <row r="488" spans="2:35" ht="17" thickBot="1">
      <c r="B488" s="47" t="s">
        <v>1124</v>
      </c>
      <c r="C488" s="48">
        <v>134.13</v>
      </c>
      <c r="D488" s="48">
        <v>28.53</v>
      </c>
      <c r="E488" s="48">
        <v>23.78</v>
      </c>
      <c r="F488" s="48">
        <v>27.84</v>
      </c>
      <c r="G488" s="48">
        <v>20.13</v>
      </c>
      <c r="H488" s="48">
        <v>4</v>
      </c>
      <c r="I488" s="48">
        <v>3</v>
      </c>
      <c r="J488" s="48">
        <v>2</v>
      </c>
      <c r="K488" s="48">
        <v>23.4</v>
      </c>
      <c r="L488" s="48">
        <v>27.49</v>
      </c>
      <c r="M488" s="48">
        <v>19.71</v>
      </c>
      <c r="N488" s="43" t="s">
        <v>654</v>
      </c>
      <c r="O488" s="48">
        <v>-0.37</v>
      </c>
      <c r="P488" s="48">
        <v>-0.35</v>
      </c>
      <c r="Q488" s="48">
        <v>-0.42</v>
      </c>
      <c r="R488" s="48">
        <v>0</v>
      </c>
      <c r="S488" s="48">
        <v>0</v>
      </c>
      <c r="T488" s="48">
        <v>26.27</v>
      </c>
      <c r="U488" s="48">
        <v>27.95</v>
      </c>
      <c r="V488" s="48">
        <v>2.5</v>
      </c>
      <c r="W488" s="48">
        <v>-21.28</v>
      </c>
      <c r="X488" s="48">
        <v>1.26</v>
      </c>
      <c r="Y488" s="48">
        <v>1.1499999999999999</v>
      </c>
      <c r="Z488" s="48">
        <v>1.49</v>
      </c>
      <c r="AA488" s="109" t="s">
        <v>963</v>
      </c>
      <c r="AB488" s="110"/>
      <c r="AC488" s="49"/>
      <c r="AD488" s="49"/>
      <c r="AG488" s="48">
        <v>1.26</v>
      </c>
      <c r="AH488" s="48">
        <v>1.1499999999999999</v>
      </c>
      <c r="AI488" s="48">
        <v>1.49</v>
      </c>
    </row>
    <row r="489" spans="2:35" ht="17" thickBot="1">
      <c r="B489" s="47" t="s">
        <v>1125</v>
      </c>
      <c r="C489" s="48">
        <v>125.63</v>
      </c>
      <c r="D489" s="48">
        <v>25.42</v>
      </c>
      <c r="E489" s="48">
        <v>25.32</v>
      </c>
      <c r="F489" s="48">
        <v>28.54</v>
      </c>
      <c r="G489" s="48">
        <v>22.19</v>
      </c>
      <c r="H489" s="48">
        <v>4</v>
      </c>
      <c r="I489" s="48">
        <v>3</v>
      </c>
      <c r="J489" s="48">
        <v>1</v>
      </c>
      <c r="K489" s="48">
        <v>26.87</v>
      </c>
      <c r="L489" s="48">
        <v>28.7</v>
      </c>
      <c r="M489" s="48">
        <v>24.51</v>
      </c>
      <c r="N489" s="43" t="s">
        <v>654</v>
      </c>
      <c r="O489" s="48">
        <v>1.55</v>
      </c>
      <c r="P489" s="48">
        <v>0.17</v>
      </c>
      <c r="Q489" s="48">
        <v>2.3199999999999998</v>
      </c>
      <c r="R489" s="48">
        <v>0</v>
      </c>
      <c r="S489" s="48">
        <v>0</v>
      </c>
      <c r="T489" s="48">
        <v>28.39</v>
      </c>
      <c r="U489" s="48">
        <v>28.85</v>
      </c>
      <c r="V489" s="48">
        <v>3.07</v>
      </c>
      <c r="W489" s="48">
        <v>-22.26</v>
      </c>
      <c r="X489" s="48">
        <v>1.26</v>
      </c>
      <c r="Y489" s="48">
        <v>1.1499999999999999</v>
      </c>
      <c r="Z489" s="48">
        <v>1.49</v>
      </c>
      <c r="AA489" s="109" t="s">
        <v>963</v>
      </c>
      <c r="AB489" s="110"/>
      <c r="AC489" s="49"/>
      <c r="AD489" s="49"/>
      <c r="AG489" s="48">
        <v>1.26</v>
      </c>
      <c r="AH489" s="48">
        <v>1.1499999999999999</v>
      </c>
      <c r="AI489" s="48">
        <v>1.49</v>
      </c>
    </row>
    <row r="490" spans="2:35" ht="31" thickBot="1">
      <c r="B490" s="47" t="s">
        <v>1126</v>
      </c>
      <c r="C490" s="48">
        <v>120.5</v>
      </c>
      <c r="D490" s="48">
        <v>-14.1</v>
      </c>
      <c r="E490" s="48">
        <v>28.15</v>
      </c>
      <c r="F490" s="48">
        <v>26.36</v>
      </c>
      <c r="G490" s="48">
        <v>29.26</v>
      </c>
      <c r="H490" s="48">
        <v>3</v>
      </c>
      <c r="I490" s="48">
        <v>3</v>
      </c>
      <c r="J490" s="48">
        <v>1</v>
      </c>
      <c r="K490" s="48">
        <v>27.94</v>
      </c>
      <c r="L490" s="48">
        <v>27.05</v>
      </c>
      <c r="M490" s="48">
        <v>28.24</v>
      </c>
      <c r="N490" s="43" t="s">
        <v>658</v>
      </c>
      <c r="O490" s="48">
        <v>-0.21</v>
      </c>
      <c r="P490" s="48">
        <v>0.69</v>
      </c>
      <c r="Q490" s="48">
        <v>-1.02</v>
      </c>
      <c r="R490" s="48">
        <v>0</v>
      </c>
      <c r="S490" s="48">
        <v>0</v>
      </c>
      <c r="T490" s="48">
        <v>25.62</v>
      </c>
      <c r="U490" s="48">
        <v>27.91</v>
      </c>
      <c r="V490" s="48">
        <v>-2.5299999999999998</v>
      </c>
      <c r="W490" s="48">
        <v>-30.68</v>
      </c>
      <c r="X490" s="48">
        <v>0.85</v>
      </c>
      <c r="Y490" s="48">
        <v>0.91</v>
      </c>
      <c r="Z490" s="48">
        <v>0.99</v>
      </c>
      <c r="AA490" s="43" t="s">
        <v>887</v>
      </c>
      <c r="AB490" s="49"/>
      <c r="AC490" s="49"/>
      <c r="AD490" s="49"/>
      <c r="AG490" s="48">
        <v>1.26</v>
      </c>
      <c r="AH490" s="48">
        <v>1.1499999999999999</v>
      </c>
      <c r="AI490" s="48">
        <v>1.49</v>
      </c>
    </row>
    <row r="491" spans="2:35" ht="31" thickBot="1">
      <c r="B491" s="47" t="s">
        <v>1127</v>
      </c>
      <c r="C491" s="48">
        <v>120.5</v>
      </c>
      <c r="D491" s="48">
        <v>-14.1</v>
      </c>
      <c r="E491" s="48">
        <v>28.15</v>
      </c>
      <c r="F491" s="48">
        <v>26.36</v>
      </c>
      <c r="G491" s="48">
        <v>29.26</v>
      </c>
      <c r="H491" s="48">
        <v>3</v>
      </c>
      <c r="I491" s="48">
        <v>3</v>
      </c>
      <c r="J491" s="48">
        <v>2</v>
      </c>
      <c r="K491" s="48">
        <v>26.93</v>
      </c>
      <c r="L491" s="48">
        <v>25.08</v>
      </c>
      <c r="M491" s="48">
        <v>28.33</v>
      </c>
      <c r="N491" s="43" t="s">
        <v>658</v>
      </c>
      <c r="O491" s="48">
        <v>-1.22</v>
      </c>
      <c r="P491" s="48">
        <v>-1.28</v>
      </c>
      <c r="Q491" s="48">
        <v>-0.93</v>
      </c>
      <c r="R491" s="48">
        <v>0</v>
      </c>
      <c r="S491" s="48">
        <v>0</v>
      </c>
      <c r="T491" s="48">
        <v>24.15</v>
      </c>
      <c r="U491" s="48">
        <v>25.62</v>
      </c>
      <c r="V491" s="48">
        <v>-4</v>
      </c>
      <c r="W491" s="48">
        <v>-32.15</v>
      </c>
      <c r="X491" s="48">
        <v>0.85</v>
      </c>
      <c r="Y491" s="48">
        <v>0.91</v>
      </c>
      <c r="Z491" s="48">
        <v>0.99</v>
      </c>
      <c r="AA491" s="109" t="s">
        <v>659</v>
      </c>
      <c r="AB491" s="110"/>
      <c r="AC491" s="49"/>
      <c r="AD491" s="49"/>
      <c r="AG491" s="48">
        <v>1.26</v>
      </c>
      <c r="AH491" s="48">
        <v>1.1499999999999999</v>
      </c>
      <c r="AI491" s="48">
        <v>1.49</v>
      </c>
    </row>
    <row r="492" spans="2:35" ht="31" thickBot="1">
      <c r="B492" s="47" t="s">
        <v>1128</v>
      </c>
      <c r="C492" s="48">
        <v>117.95</v>
      </c>
      <c r="D492" s="48">
        <v>-17.670000000000002</v>
      </c>
      <c r="E492" s="48">
        <v>27.2</v>
      </c>
      <c r="F492" s="48">
        <v>25.02</v>
      </c>
      <c r="G492" s="48">
        <v>28.77</v>
      </c>
      <c r="H492" s="48">
        <v>4</v>
      </c>
      <c r="I492" s="48">
        <v>3</v>
      </c>
      <c r="J492" s="48">
        <v>1</v>
      </c>
      <c r="K492" s="48">
        <v>24.62</v>
      </c>
      <c r="L492" s="48">
        <v>22.94</v>
      </c>
      <c r="M492" s="48">
        <v>25.96</v>
      </c>
      <c r="N492" s="43" t="s">
        <v>658</v>
      </c>
      <c r="O492" s="48">
        <v>-2.58</v>
      </c>
      <c r="P492" s="48">
        <v>-2.08</v>
      </c>
      <c r="Q492" s="48">
        <v>-2.81</v>
      </c>
      <c r="R492" s="48">
        <v>0</v>
      </c>
      <c r="S492" s="48">
        <v>0</v>
      </c>
      <c r="T492" s="48">
        <v>21.21</v>
      </c>
      <c r="U492" s="48">
        <v>24.15</v>
      </c>
      <c r="V492" s="48">
        <v>-5.99</v>
      </c>
      <c r="W492" s="48">
        <v>-33.19</v>
      </c>
      <c r="X492" s="48">
        <v>0.85</v>
      </c>
      <c r="Y492" s="48">
        <v>0.91</v>
      </c>
      <c r="Z492" s="48">
        <v>0.99</v>
      </c>
      <c r="AA492" s="43" t="s">
        <v>887</v>
      </c>
      <c r="AB492" s="49"/>
      <c r="AC492" s="49"/>
      <c r="AD492" s="49"/>
      <c r="AG492" s="48">
        <v>1.26</v>
      </c>
      <c r="AH492" s="48">
        <v>1.1499999999999999</v>
      </c>
      <c r="AI492" s="48">
        <v>1.49</v>
      </c>
    </row>
    <row r="493" spans="2:35" ht="17" thickBot="1">
      <c r="B493" s="47" t="s">
        <v>1129</v>
      </c>
      <c r="C493" s="48">
        <v>-6.12</v>
      </c>
      <c r="D493" s="48">
        <v>68.03</v>
      </c>
      <c r="E493" s="48">
        <v>4.5199999999999996</v>
      </c>
      <c r="F493" s="48">
        <v>7.6</v>
      </c>
      <c r="G493" s="48">
        <v>2.38</v>
      </c>
      <c r="H493" s="48">
        <v>2</v>
      </c>
      <c r="I493" s="48">
        <v>2</v>
      </c>
      <c r="J493" s="48">
        <v>3</v>
      </c>
      <c r="K493" s="48">
        <v>0.41</v>
      </c>
      <c r="L493" s="48">
        <v>2.14</v>
      </c>
      <c r="M493" s="48">
        <v>-0.52</v>
      </c>
      <c r="N493" s="43" t="s">
        <v>654</v>
      </c>
      <c r="O493" s="48">
        <v>-4.1100000000000003</v>
      </c>
      <c r="P493" s="48">
        <v>-5.46</v>
      </c>
      <c r="Q493" s="48">
        <v>-2.9</v>
      </c>
      <c r="R493" s="48">
        <v>0</v>
      </c>
      <c r="S493" s="48">
        <v>0</v>
      </c>
      <c r="T493" s="48">
        <v>-0.56999999999999995</v>
      </c>
      <c r="U493" s="48">
        <v>3.73</v>
      </c>
      <c r="V493" s="48">
        <v>-5.09</v>
      </c>
      <c r="W493" s="48">
        <v>-9.61</v>
      </c>
      <c r="X493" s="48">
        <v>0.97</v>
      </c>
      <c r="Y493" s="48">
        <v>1.1399999999999999</v>
      </c>
      <c r="Z493" s="48">
        <v>0.98</v>
      </c>
      <c r="AA493" s="109" t="s">
        <v>687</v>
      </c>
      <c r="AB493" s="110"/>
      <c r="AC493" s="49"/>
      <c r="AD493" s="49"/>
      <c r="AG493" s="48">
        <v>1.26</v>
      </c>
      <c r="AH493" s="48">
        <v>1.1499999999999999</v>
      </c>
      <c r="AI493" s="48">
        <v>1.49</v>
      </c>
    </row>
    <row r="494" spans="2:35" ht="31" thickBot="1">
      <c r="B494" s="47" t="s">
        <v>1130</v>
      </c>
      <c r="C494" s="48">
        <v>88.73</v>
      </c>
      <c r="D494" s="48">
        <v>11.95</v>
      </c>
      <c r="E494" s="48">
        <v>28.55</v>
      </c>
      <c r="F494" s="48">
        <v>28.64</v>
      </c>
      <c r="G494" s="48">
        <v>27.43</v>
      </c>
      <c r="H494" s="48">
        <v>4</v>
      </c>
      <c r="I494" s="48">
        <v>3</v>
      </c>
      <c r="J494" s="48">
        <v>1</v>
      </c>
      <c r="K494" s="48">
        <v>26.82</v>
      </c>
      <c r="L494" s="48">
        <v>26.65</v>
      </c>
      <c r="M494" s="48">
        <v>26.37</v>
      </c>
      <c r="N494" s="43" t="s">
        <v>654</v>
      </c>
      <c r="O494" s="48">
        <v>-1.73</v>
      </c>
      <c r="P494" s="48">
        <v>-1.99</v>
      </c>
      <c r="Q494" s="48">
        <v>-1.07</v>
      </c>
      <c r="R494" s="48">
        <v>0</v>
      </c>
      <c r="S494" s="48">
        <v>0</v>
      </c>
      <c r="T494" s="48">
        <v>26.11</v>
      </c>
      <c r="U494" s="48">
        <v>26.97</v>
      </c>
      <c r="V494" s="48">
        <v>-2.44</v>
      </c>
      <c r="W494" s="48">
        <v>-30.99</v>
      </c>
      <c r="X494" s="48">
        <v>0.85</v>
      </c>
      <c r="Y494" s="48">
        <v>0.91</v>
      </c>
      <c r="Z494" s="48">
        <v>0.99</v>
      </c>
      <c r="AA494" s="43" t="s">
        <v>887</v>
      </c>
      <c r="AB494" s="49"/>
      <c r="AC494" s="49"/>
      <c r="AD494" s="49"/>
      <c r="AG494" s="48">
        <v>1.26</v>
      </c>
      <c r="AH494" s="48">
        <v>1.1499999999999999</v>
      </c>
      <c r="AI494" s="48">
        <v>1.49</v>
      </c>
    </row>
    <row r="495" spans="2:35" ht="17" thickBot="1">
      <c r="B495" s="47" t="s">
        <v>1131</v>
      </c>
      <c r="C495" s="48">
        <v>-24.53</v>
      </c>
      <c r="D495" s="48">
        <v>44.02</v>
      </c>
      <c r="E495" s="48">
        <v>15.89</v>
      </c>
      <c r="F495" s="48">
        <v>19.12</v>
      </c>
      <c r="G495" s="48">
        <v>13.54</v>
      </c>
      <c r="H495" s="48">
        <v>2</v>
      </c>
      <c r="I495" s="48">
        <v>2</v>
      </c>
      <c r="J495" s="48">
        <v>2</v>
      </c>
      <c r="K495" s="48">
        <v>8.76</v>
      </c>
      <c r="L495" s="48">
        <v>11.35</v>
      </c>
      <c r="M495" s="48">
        <v>7.24</v>
      </c>
      <c r="N495" s="43" t="s">
        <v>654</v>
      </c>
      <c r="O495" s="48">
        <v>-7.14</v>
      </c>
      <c r="P495" s="48">
        <v>-7.77</v>
      </c>
      <c r="Q495" s="48">
        <v>-6.3</v>
      </c>
      <c r="R495" s="48">
        <v>0</v>
      </c>
      <c r="S495" s="48">
        <v>0</v>
      </c>
      <c r="T495" s="48">
        <v>9.9</v>
      </c>
      <c r="U495" s="48">
        <v>12.75</v>
      </c>
      <c r="V495" s="48">
        <v>-6</v>
      </c>
      <c r="W495" s="48">
        <v>-21.89</v>
      </c>
      <c r="X495" s="48">
        <v>0.97</v>
      </c>
      <c r="Y495" s="48">
        <v>1.1399999999999999</v>
      </c>
      <c r="Z495" s="48">
        <v>0.98</v>
      </c>
      <c r="AA495" s="109" t="s">
        <v>687</v>
      </c>
      <c r="AB495" s="110"/>
      <c r="AC495" s="49"/>
      <c r="AD495" s="49"/>
      <c r="AG495" s="48">
        <v>1.26</v>
      </c>
      <c r="AH495" s="48">
        <v>1.1499999999999999</v>
      </c>
      <c r="AI495" s="48">
        <v>1.49</v>
      </c>
    </row>
    <row r="496" spans="2:35" ht="17" thickBot="1">
      <c r="B496" s="47" t="s">
        <v>1132</v>
      </c>
      <c r="C496" s="48">
        <v>77.58</v>
      </c>
      <c r="D496" s="48">
        <v>5.12</v>
      </c>
      <c r="E496" s="48">
        <v>28.39</v>
      </c>
      <c r="F496" s="48">
        <v>27.88</v>
      </c>
      <c r="G496" s="48">
        <v>28.22</v>
      </c>
      <c r="H496" s="48">
        <v>2</v>
      </c>
      <c r="I496" s="48">
        <v>3</v>
      </c>
      <c r="J496" s="48">
        <v>1</v>
      </c>
      <c r="K496" s="48">
        <v>27.04</v>
      </c>
      <c r="L496" s="48">
        <v>25.93</v>
      </c>
      <c r="M496" s="48">
        <v>26.82</v>
      </c>
      <c r="N496" s="43" t="s">
        <v>654</v>
      </c>
      <c r="O496" s="48">
        <v>-1.35</v>
      </c>
      <c r="P496" s="48">
        <v>-1.95</v>
      </c>
      <c r="Q496" s="48">
        <v>-1.4</v>
      </c>
      <c r="R496" s="48">
        <v>0</v>
      </c>
      <c r="S496" s="48">
        <v>0</v>
      </c>
      <c r="T496" s="48">
        <v>25.4</v>
      </c>
      <c r="U496" s="48">
        <v>26.2</v>
      </c>
      <c r="V496" s="48">
        <v>-2.99</v>
      </c>
      <c r="W496" s="48">
        <v>-31.38</v>
      </c>
      <c r="X496" s="48">
        <v>0.85</v>
      </c>
      <c r="Y496" s="48">
        <v>0.91</v>
      </c>
      <c r="Z496" s="48">
        <v>0.99</v>
      </c>
      <c r="AA496" s="109" t="s">
        <v>685</v>
      </c>
      <c r="AB496" s="110"/>
      <c r="AC496" s="49"/>
      <c r="AD496" s="49"/>
      <c r="AG496" s="48">
        <v>1.26</v>
      </c>
      <c r="AH496" s="48">
        <v>1.1499999999999999</v>
      </c>
      <c r="AI496" s="48">
        <v>1.49</v>
      </c>
    </row>
    <row r="497" spans="2:35" ht="17" thickBot="1">
      <c r="B497" s="47" t="s">
        <v>1133</v>
      </c>
      <c r="C497" s="48">
        <v>76.25</v>
      </c>
      <c r="D497" s="48">
        <v>3.08</v>
      </c>
      <c r="E497" s="48">
        <v>28.64</v>
      </c>
      <c r="F497" s="48">
        <v>28.46</v>
      </c>
      <c r="G497" s="48">
        <v>28.56</v>
      </c>
      <c r="H497" s="48">
        <v>4</v>
      </c>
      <c r="I497" s="48">
        <v>3</v>
      </c>
      <c r="J497" s="48">
        <v>1</v>
      </c>
      <c r="K497" s="48">
        <v>27.38</v>
      </c>
      <c r="L497" s="48">
        <v>26.65</v>
      </c>
      <c r="M497" s="48">
        <v>26.95</v>
      </c>
      <c r="N497" s="43" t="s">
        <v>658</v>
      </c>
      <c r="O497" s="48">
        <v>-1.26</v>
      </c>
      <c r="P497" s="48">
        <v>-1.81</v>
      </c>
      <c r="Q497" s="48">
        <v>-1.61</v>
      </c>
      <c r="R497" s="48">
        <v>0</v>
      </c>
      <c r="S497" s="48">
        <v>0</v>
      </c>
      <c r="T497" s="48">
        <v>26.45</v>
      </c>
      <c r="U497" s="48">
        <v>26.9</v>
      </c>
      <c r="V497" s="48">
        <v>-2.1800000000000002</v>
      </c>
      <c r="W497" s="48">
        <v>-30.82</v>
      </c>
      <c r="X497" s="48">
        <v>0.85</v>
      </c>
      <c r="Y497" s="48">
        <v>0.91</v>
      </c>
      <c r="Z497" s="48">
        <v>0.99</v>
      </c>
      <c r="AA497" s="109" t="s">
        <v>685</v>
      </c>
      <c r="AB497" s="110"/>
      <c r="AC497" s="49"/>
      <c r="AD497" s="49"/>
      <c r="AG497" s="48">
        <v>1.26</v>
      </c>
      <c r="AH497" s="48">
        <v>1.1499999999999999</v>
      </c>
      <c r="AI497" s="48">
        <v>1.49</v>
      </c>
    </row>
    <row r="498" spans="2:35" ht="17" thickBot="1">
      <c r="B498" s="47" t="s">
        <v>1134</v>
      </c>
      <c r="C498" s="48">
        <v>69.819999999999993</v>
      </c>
      <c r="D498" s="48">
        <v>-6</v>
      </c>
      <c r="E498" s="48">
        <v>28.16</v>
      </c>
      <c r="F498" s="48">
        <v>27.38</v>
      </c>
      <c r="G498" s="48">
        <v>28.43</v>
      </c>
      <c r="H498" s="48">
        <v>3</v>
      </c>
      <c r="I498" s="48">
        <v>3</v>
      </c>
      <c r="J498" s="48">
        <v>1</v>
      </c>
      <c r="K498" s="48">
        <v>26.42</v>
      </c>
      <c r="L498" s="48">
        <v>25.64</v>
      </c>
      <c r="M498" s="48">
        <v>26.67</v>
      </c>
      <c r="N498" s="43" t="s">
        <v>658</v>
      </c>
      <c r="O498" s="48">
        <v>-1.74</v>
      </c>
      <c r="P498" s="48">
        <v>-1.74</v>
      </c>
      <c r="Q498" s="48">
        <v>-1.76</v>
      </c>
      <c r="R498" s="48">
        <v>0</v>
      </c>
      <c r="S498" s="48">
        <v>0</v>
      </c>
      <c r="T498" s="48">
        <v>24.87</v>
      </c>
      <c r="U498" s="48">
        <v>26.32</v>
      </c>
      <c r="V498" s="48">
        <v>-3.29</v>
      </c>
      <c r="W498" s="48">
        <v>-31.45</v>
      </c>
      <c r="X498" s="48">
        <v>0.85</v>
      </c>
      <c r="Y498" s="48">
        <v>0.91</v>
      </c>
      <c r="Z498" s="48">
        <v>0.99</v>
      </c>
      <c r="AA498" s="109" t="s">
        <v>984</v>
      </c>
      <c r="AB498" s="110"/>
      <c r="AC498" s="49"/>
      <c r="AD498" s="49"/>
      <c r="AG498" s="48">
        <v>1.26</v>
      </c>
      <c r="AH498" s="48">
        <v>1.1499999999999999</v>
      </c>
      <c r="AI498" s="48">
        <v>1.49</v>
      </c>
    </row>
    <row r="499" spans="2:35" ht="17" thickBot="1">
      <c r="B499" s="47" t="s">
        <v>1135</v>
      </c>
      <c r="C499" s="48">
        <v>63.43</v>
      </c>
      <c r="D499" s="48">
        <v>-6.27</v>
      </c>
      <c r="E499" s="48">
        <v>28.03</v>
      </c>
      <c r="F499" s="48">
        <v>27.02</v>
      </c>
      <c r="G499" s="48">
        <v>28.45</v>
      </c>
      <c r="H499" s="48">
        <v>2</v>
      </c>
      <c r="I499" s="48">
        <v>3</v>
      </c>
      <c r="J499" s="48">
        <v>1</v>
      </c>
      <c r="K499" s="48">
        <v>27.37</v>
      </c>
      <c r="L499" s="48">
        <v>26.5</v>
      </c>
      <c r="M499" s="48">
        <v>27.61</v>
      </c>
      <c r="N499" s="43" t="s">
        <v>658</v>
      </c>
      <c r="O499" s="48">
        <v>-0.66</v>
      </c>
      <c r="P499" s="48">
        <v>-0.52</v>
      </c>
      <c r="Q499" s="48">
        <v>-0.84</v>
      </c>
      <c r="R499" s="48">
        <v>0</v>
      </c>
      <c r="S499" s="48">
        <v>0</v>
      </c>
      <c r="T499" s="48">
        <v>25.84</v>
      </c>
      <c r="U499" s="48">
        <v>27.44</v>
      </c>
      <c r="V499" s="48">
        <v>-2.1800000000000002</v>
      </c>
      <c r="W499" s="48">
        <v>-30.21</v>
      </c>
      <c r="X499" s="48">
        <v>0.85</v>
      </c>
      <c r="Y499" s="48">
        <v>0.91</v>
      </c>
      <c r="Z499" s="48">
        <v>0.99</v>
      </c>
      <c r="AA499" s="109" t="s">
        <v>685</v>
      </c>
      <c r="AB499" s="110"/>
      <c r="AC499" s="49"/>
      <c r="AD499" s="49"/>
      <c r="AG499" s="48">
        <v>1.26</v>
      </c>
      <c r="AH499" s="48">
        <v>1.1499999999999999</v>
      </c>
      <c r="AI499" s="48">
        <v>1.49</v>
      </c>
    </row>
    <row r="500" spans="2:35" ht="17" thickBot="1">
      <c r="B500" s="47" t="s">
        <v>1136</v>
      </c>
      <c r="C500" s="48">
        <v>74.87</v>
      </c>
      <c r="D500" s="48">
        <v>-27.28</v>
      </c>
      <c r="E500" s="48">
        <v>22.04</v>
      </c>
      <c r="F500" s="48">
        <v>19.510000000000002</v>
      </c>
      <c r="G500" s="48">
        <v>24.59</v>
      </c>
      <c r="H500" s="48">
        <v>3</v>
      </c>
      <c r="I500" s="48">
        <v>3</v>
      </c>
      <c r="J500" s="48">
        <v>1</v>
      </c>
      <c r="K500" s="48">
        <v>22.33</v>
      </c>
      <c r="L500" s="48">
        <v>20.04</v>
      </c>
      <c r="M500" s="48">
        <v>24.8</v>
      </c>
      <c r="N500" s="43" t="s">
        <v>658</v>
      </c>
      <c r="O500" s="48">
        <v>0.28999999999999998</v>
      </c>
      <c r="P500" s="48">
        <v>0.53</v>
      </c>
      <c r="Q500" s="48">
        <v>0.21</v>
      </c>
      <c r="R500" s="48">
        <v>0</v>
      </c>
      <c r="S500" s="48">
        <v>0</v>
      </c>
      <c r="T500" s="48">
        <v>19.649999999999999</v>
      </c>
      <c r="U500" s="48">
        <v>24.25</v>
      </c>
      <c r="V500" s="48">
        <v>-2.39</v>
      </c>
      <c r="W500" s="48">
        <v>-24.44</v>
      </c>
      <c r="X500" s="48">
        <v>0.85</v>
      </c>
      <c r="Y500" s="48">
        <v>0.91</v>
      </c>
      <c r="Z500" s="48">
        <v>0.99</v>
      </c>
      <c r="AA500" s="109" t="s">
        <v>984</v>
      </c>
      <c r="AB500" s="110"/>
      <c r="AC500" s="49"/>
      <c r="AD500" s="49"/>
      <c r="AG500" s="48">
        <v>1.26</v>
      </c>
      <c r="AH500" s="48">
        <v>1.1499999999999999</v>
      </c>
      <c r="AI500" s="48">
        <v>1.49</v>
      </c>
    </row>
    <row r="501" spans="2:35" ht="17" thickBot="1">
      <c r="B501" s="47" t="s">
        <v>1137</v>
      </c>
      <c r="C501" s="48">
        <v>-23.15</v>
      </c>
      <c r="D501" s="48">
        <v>-0.2</v>
      </c>
      <c r="E501" s="48">
        <v>26.64</v>
      </c>
      <c r="F501" s="48">
        <v>25.64</v>
      </c>
      <c r="G501" s="48">
        <v>27.3</v>
      </c>
      <c r="H501" s="48">
        <v>2</v>
      </c>
      <c r="I501" s="48">
        <v>1</v>
      </c>
      <c r="J501" s="48">
        <v>2</v>
      </c>
      <c r="K501" s="48">
        <v>20.73</v>
      </c>
      <c r="L501" s="48">
        <v>18.760000000000002</v>
      </c>
      <c r="M501" s="48">
        <v>22.8</v>
      </c>
      <c r="N501" s="43" t="s">
        <v>658</v>
      </c>
      <c r="O501" s="48">
        <v>-5.91</v>
      </c>
      <c r="P501" s="48">
        <v>-6.88</v>
      </c>
      <c r="Q501" s="48">
        <v>-4.5</v>
      </c>
      <c r="R501" s="48">
        <v>0</v>
      </c>
      <c r="S501" s="48">
        <v>0</v>
      </c>
      <c r="T501" s="48">
        <v>18.45</v>
      </c>
      <c r="U501" s="48">
        <v>19.170000000000002</v>
      </c>
      <c r="V501" s="48">
        <v>-8.19</v>
      </c>
      <c r="W501" s="48">
        <v>-34.83</v>
      </c>
      <c r="X501" s="48">
        <v>0.94</v>
      </c>
      <c r="Y501" s="48">
        <v>0.98</v>
      </c>
      <c r="Z501" s="48">
        <v>0.97</v>
      </c>
      <c r="AA501" s="49"/>
      <c r="AB501" s="49"/>
      <c r="AC501" s="49"/>
      <c r="AD501" s="49"/>
      <c r="AG501" s="48">
        <v>1.26</v>
      </c>
      <c r="AH501" s="48">
        <v>1.1499999999999999</v>
      </c>
      <c r="AI501" s="48">
        <v>1.49</v>
      </c>
    </row>
    <row r="502" spans="2:35" ht="17" thickBot="1">
      <c r="B502" s="47" t="s">
        <v>1138</v>
      </c>
      <c r="C502" s="48">
        <v>-21.08</v>
      </c>
      <c r="D502" s="48">
        <v>18.43</v>
      </c>
      <c r="E502" s="48">
        <v>22.8</v>
      </c>
      <c r="F502" s="48">
        <v>24.86</v>
      </c>
      <c r="G502" s="48">
        <v>20.6</v>
      </c>
      <c r="H502" s="48">
        <v>2</v>
      </c>
      <c r="I502" s="48">
        <v>2</v>
      </c>
      <c r="J502" s="48">
        <v>2</v>
      </c>
      <c r="K502" s="48">
        <v>21.15</v>
      </c>
      <c r="L502" s="48">
        <v>23.78</v>
      </c>
      <c r="M502" s="48">
        <v>19.28</v>
      </c>
      <c r="N502" s="43" t="s">
        <v>654</v>
      </c>
      <c r="O502" s="48">
        <v>-1.66</v>
      </c>
      <c r="P502" s="48">
        <v>-1.0900000000000001</v>
      </c>
      <c r="Q502" s="48">
        <v>-1.32</v>
      </c>
      <c r="R502" s="48">
        <v>0</v>
      </c>
      <c r="S502" s="48">
        <v>0</v>
      </c>
      <c r="T502" s="48">
        <v>22.73</v>
      </c>
      <c r="U502" s="48">
        <v>25.07</v>
      </c>
      <c r="V502" s="48">
        <v>-7.0000000000000007E-2</v>
      </c>
      <c r="W502" s="48">
        <v>-22.88</v>
      </c>
      <c r="X502" s="48">
        <v>0.97</v>
      </c>
      <c r="Y502" s="48">
        <v>1.1399999999999999</v>
      </c>
      <c r="Z502" s="48">
        <v>0.98</v>
      </c>
      <c r="AA502" s="109" t="s">
        <v>687</v>
      </c>
      <c r="AB502" s="110"/>
      <c r="AC502" s="49"/>
      <c r="AD502" s="49"/>
      <c r="AG502" s="48">
        <v>1.26</v>
      </c>
      <c r="AH502" s="48">
        <v>1.1499999999999999</v>
      </c>
      <c r="AI502" s="48">
        <v>1.49</v>
      </c>
    </row>
    <row r="503" spans="2:35" ht="17" thickBot="1">
      <c r="B503" s="47" t="s">
        <v>1139</v>
      </c>
      <c r="C503" s="48">
        <v>177.9</v>
      </c>
      <c r="D503" s="48">
        <v>35.32</v>
      </c>
      <c r="E503" s="48">
        <v>18.46</v>
      </c>
      <c r="F503" s="48">
        <v>23.19</v>
      </c>
      <c r="G503" s="48">
        <v>14.7</v>
      </c>
      <c r="H503" s="48">
        <v>4</v>
      </c>
      <c r="I503" s="48">
        <v>3</v>
      </c>
      <c r="J503" s="48">
        <v>3</v>
      </c>
      <c r="K503" s="48">
        <v>15.13</v>
      </c>
      <c r="L503" s="48">
        <v>18.34</v>
      </c>
      <c r="M503" s="48">
        <v>12.69</v>
      </c>
      <c r="N503" s="43" t="s">
        <v>654</v>
      </c>
      <c r="O503" s="48">
        <v>-3.33</v>
      </c>
      <c r="P503" s="48">
        <v>-4.8499999999999996</v>
      </c>
      <c r="Q503" s="48">
        <v>-2.0099999999999998</v>
      </c>
      <c r="R503" s="48">
        <v>0</v>
      </c>
      <c r="S503" s="48">
        <v>0</v>
      </c>
      <c r="T503" s="48">
        <v>14.42</v>
      </c>
      <c r="U503" s="48">
        <v>20.47</v>
      </c>
      <c r="V503" s="48">
        <v>-4.04</v>
      </c>
      <c r="W503" s="48">
        <v>-22.49</v>
      </c>
      <c r="X503" s="48">
        <v>1.26</v>
      </c>
      <c r="Y503" s="48">
        <v>1.1499999999999999</v>
      </c>
      <c r="Z503" s="48">
        <v>1.49</v>
      </c>
      <c r="AA503" s="109" t="s">
        <v>963</v>
      </c>
      <c r="AB503" s="110"/>
      <c r="AC503" s="49"/>
      <c r="AD503" s="49"/>
      <c r="AG503" s="48">
        <v>1.26</v>
      </c>
      <c r="AH503" s="48">
        <v>1.1499999999999999</v>
      </c>
      <c r="AI503" s="48">
        <v>1.49</v>
      </c>
    </row>
    <row r="504" spans="2:35" ht="17" thickBot="1">
      <c r="B504" s="47" t="s">
        <v>1140</v>
      </c>
      <c r="C504" s="48">
        <v>177.17</v>
      </c>
      <c r="D504" s="48">
        <v>36.47</v>
      </c>
      <c r="E504" s="48">
        <v>17.52</v>
      </c>
      <c r="F504" s="48">
        <v>22.22</v>
      </c>
      <c r="G504" s="48">
        <v>13.84</v>
      </c>
      <c r="H504" s="48">
        <v>4</v>
      </c>
      <c r="I504" s="48">
        <v>3</v>
      </c>
      <c r="J504" s="48">
        <v>3</v>
      </c>
      <c r="K504" s="48">
        <v>15.46</v>
      </c>
      <c r="L504" s="48">
        <v>18.71</v>
      </c>
      <c r="M504" s="48">
        <v>12.71</v>
      </c>
      <c r="N504" s="43" t="s">
        <v>654</v>
      </c>
      <c r="O504" s="48">
        <v>-2.06</v>
      </c>
      <c r="P504" s="48">
        <v>-3.51</v>
      </c>
      <c r="Q504" s="48">
        <v>-1.1200000000000001</v>
      </c>
      <c r="R504" s="48">
        <v>0</v>
      </c>
      <c r="S504" s="48">
        <v>0</v>
      </c>
      <c r="T504" s="48">
        <v>16.43</v>
      </c>
      <c r="U504" s="48">
        <v>22.76</v>
      </c>
      <c r="V504" s="48">
        <v>-1.0900000000000001</v>
      </c>
      <c r="W504" s="48">
        <v>-18.61</v>
      </c>
      <c r="X504" s="48">
        <v>1.26</v>
      </c>
      <c r="Y504" s="48">
        <v>1.1499999999999999</v>
      </c>
      <c r="Z504" s="48">
        <v>1.49</v>
      </c>
      <c r="AA504" s="109" t="s">
        <v>963</v>
      </c>
      <c r="AB504" s="110"/>
      <c r="AC504" s="49"/>
      <c r="AD504" s="49"/>
      <c r="AG504" s="48">
        <v>1.26</v>
      </c>
      <c r="AH504" s="48">
        <v>1.1499999999999999</v>
      </c>
      <c r="AI504" s="48">
        <v>1.49</v>
      </c>
    </row>
    <row r="505" spans="2:35" ht="17" thickBot="1">
      <c r="B505" s="47" t="s">
        <v>1141</v>
      </c>
      <c r="C505" s="48">
        <v>151.1</v>
      </c>
      <c r="D505" s="48">
        <v>31.57</v>
      </c>
      <c r="E505" s="48">
        <v>21.9</v>
      </c>
      <c r="F505" s="48">
        <v>26.28</v>
      </c>
      <c r="G505" s="48">
        <v>18.04</v>
      </c>
      <c r="H505" s="48">
        <v>4</v>
      </c>
      <c r="I505" s="48">
        <v>3</v>
      </c>
      <c r="J505" s="48">
        <v>2</v>
      </c>
      <c r="K505" s="48">
        <v>21.22</v>
      </c>
      <c r="L505" s="48">
        <v>25.17</v>
      </c>
      <c r="M505" s="48">
        <v>17.920000000000002</v>
      </c>
      <c r="N505" s="43" t="s">
        <v>654</v>
      </c>
      <c r="O505" s="48">
        <v>-0.68</v>
      </c>
      <c r="P505" s="48">
        <v>-1.1100000000000001</v>
      </c>
      <c r="Q505" s="48">
        <v>-0.11</v>
      </c>
      <c r="R505" s="48">
        <v>0</v>
      </c>
      <c r="S505" s="48">
        <v>0</v>
      </c>
      <c r="T505" s="48">
        <v>23.57</v>
      </c>
      <c r="U505" s="48">
        <v>26.28</v>
      </c>
      <c r="V505" s="48">
        <v>1.67</v>
      </c>
      <c r="W505" s="48">
        <v>-20.23</v>
      </c>
      <c r="X505" s="48">
        <v>1.26</v>
      </c>
      <c r="Y505" s="48">
        <v>1.1499999999999999</v>
      </c>
      <c r="Z505" s="48">
        <v>1.49</v>
      </c>
      <c r="AA505" s="109" t="s">
        <v>963</v>
      </c>
      <c r="AB505" s="110"/>
      <c r="AC505" s="49"/>
      <c r="AD505" s="49"/>
      <c r="AG505" s="48">
        <v>1.26</v>
      </c>
      <c r="AH505" s="48">
        <v>1.1499999999999999</v>
      </c>
      <c r="AI505" s="48">
        <v>1.49</v>
      </c>
    </row>
    <row r="506" spans="2:35" ht="17" thickBot="1">
      <c r="B506" s="47" t="s">
        <v>1142</v>
      </c>
      <c r="C506" s="48">
        <v>112.58</v>
      </c>
      <c r="D506" s="48">
        <v>-22.73</v>
      </c>
      <c r="E506" s="48">
        <v>24.37</v>
      </c>
      <c r="F506" s="48">
        <v>22.76</v>
      </c>
      <c r="G506" s="48">
        <v>25.59</v>
      </c>
      <c r="H506" s="48">
        <v>3</v>
      </c>
      <c r="I506" s="48">
        <v>3</v>
      </c>
      <c r="J506" s="48">
        <v>1</v>
      </c>
      <c r="K506" s="48">
        <v>22.15</v>
      </c>
      <c r="L506" s="48">
        <v>20.75</v>
      </c>
      <c r="M506" s="48">
        <v>23.3</v>
      </c>
      <c r="N506" s="43" t="s">
        <v>658</v>
      </c>
      <c r="O506" s="48">
        <v>-2.2200000000000002</v>
      </c>
      <c r="P506" s="48">
        <v>-2.0099999999999998</v>
      </c>
      <c r="Q506" s="48">
        <v>-2.29</v>
      </c>
      <c r="R506" s="48">
        <v>0</v>
      </c>
      <c r="S506" s="48">
        <v>0</v>
      </c>
      <c r="T506" s="48">
        <v>20.6</v>
      </c>
      <c r="U506" s="48">
        <v>20.96</v>
      </c>
      <c r="V506" s="48">
        <v>-3.77</v>
      </c>
      <c r="W506" s="48">
        <v>-28.14</v>
      </c>
      <c r="X506" s="48">
        <v>0.85</v>
      </c>
      <c r="Y506" s="48">
        <v>0.91</v>
      </c>
      <c r="Z506" s="48">
        <v>0.99</v>
      </c>
      <c r="AA506" s="109" t="s">
        <v>659</v>
      </c>
      <c r="AB506" s="110"/>
      <c r="AC506" s="49"/>
      <c r="AD506" s="49"/>
      <c r="AG506" s="48">
        <v>1.26</v>
      </c>
      <c r="AH506" s="48">
        <v>1.1499999999999999</v>
      </c>
      <c r="AI506" s="48">
        <v>1.49</v>
      </c>
    </row>
    <row r="507" spans="2:35" ht="31" thickBot="1">
      <c r="B507" s="47" t="s">
        <v>1143</v>
      </c>
      <c r="C507" s="48">
        <v>67.42</v>
      </c>
      <c r="D507" s="48">
        <v>17.489999999999998</v>
      </c>
      <c r="E507" s="48">
        <v>27.58</v>
      </c>
      <c r="F507" s="48">
        <v>27.53</v>
      </c>
      <c r="G507" s="48">
        <v>26.18</v>
      </c>
      <c r="H507" s="48">
        <v>4</v>
      </c>
      <c r="I507" s="48">
        <v>3</v>
      </c>
      <c r="J507" s="48">
        <v>1</v>
      </c>
      <c r="K507" s="48">
        <v>26.79</v>
      </c>
      <c r="L507" s="48">
        <v>28.16</v>
      </c>
      <c r="M507" s="48">
        <v>25.39</v>
      </c>
      <c r="N507" s="43" t="s">
        <v>654</v>
      </c>
      <c r="O507" s="48">
        <v>-0.79</v>
      </c>
      <c r="P507" s="48">
        <v>0.62</v>
      </c>
      <c r="Q507" s="48">
        <v>-0.79</v>
      </c>
      <c r="R507" s="48">
        <v>0</v>
      </c>
      <c r="S507" s="48">
        <v>0</v>
      </c>
      <c r="T507" s="48">
        <v>27.51</v>
      </c>
      <c r="U507" s="48">
        <v>28.5</v>
      </c>
      <c r="V507" s="48">
        <v>-7.0000000000000007E-2</v>
      </c>
      <c r="W507" s="48">
        <v>-27.65</v>
      </c>
      <c r="X507" s="48">
        <v>0.85</v>
      </c>
      <c r="Y507" s="48">
        <v>0.91</v>
      </c>
      <c r="Z507" s="48">
        <v>0.99</v>
      </c>
      <c r="AA507" s="43" t="s">
        <v>887</v>
      </c>
      <c r="AB507" s="49"/>
      <c r="AC507" s="49"/>
      <c r="AD507" s="49"/>
      <c r="AG507" s="48">
        <v>1.26</v>
      </c>
      <c r="AH507" s="48">
        <v>1.1499999999999999</v>
      </c>
      <c r="AI507" s="48">
        <v>1.49</v>
      </c>
    </row>
    <row r="508" spans="2:35" ht="31" thickBot="1">
      <c r="B508" s="47" t="s">
        <v>1144</v>
      </c>
      <c r="C508" s="48">
        <v>66.08</v>
      </c>
      <c r="D508" s="48">
        <v>19.73</v>
      </c>
      <c r="E508" s="48">
        <v>27.2</v>
      </c>
      <c r="F508" s="48">
        <v>27.5</v>
      </c>
      <c r="G508" s="48">
        <v>25.31</v>
      </c>
      <c r="H508" s="48">
        <v>4</v>
      </c>
      <c r="I508" s="48">
        <v>3</v>
      </c>
      <c r="J508" s="48">
        <v>1</v>
      </c>
      <c r="K508" s="48">
        <v>26.66</v>
      </c>
      <c r="L508" s="48">
        <v>27.6</v>
      </c>
      <c r="M508" s="48">
        <v>25.53</v>
      </c>
      <c r="N508" s="43" t="s">
        <v>654</v>
      </c>
      <c r="O508" s="48">
        <v>-0.54</v>
      </c>
      <c r="P508" s="48">
        <v>0.1</v>
      </c>
      <c r="Q508" s="48">
        <v>0.23</v>
      </c>
      <c r="R508" s="48">
        <v>0</v>
      </c>
      <c r="S508" s="48">
        <v>0</v>
      </c>
      <c r="T508" s="48">
        <v>26.7</v>
      </c>
      <c r="U508" s="48">
        <v>28.35</v>
      </c>
      <c r="V508" s="48">
        <v>-0.5</v>
      </c>
      <c r="W508" s="48">
        <v>-27.7</v>
      </c>
      <c r="X508" s="48">
        <v>0.85</v>
      </c>
      <c r="Y508" s="48">
        <v>0.91</v>
      </c>
      <c r="Z508" s="48">
        <v>0.99</v>
      </c>
      <c r="AA508" s="43" t="s">
        <v>887</v>
      </c>
      <c r="AB508" s="49"/>
      <c r="AC508" s="49"/>
      <c r="AD508" s="49"/>
      <c r="AG508" s="48">
        <v>1.26</v>
      </c>
      <c r="AH508" s="48">
        <v>1.1499999999999999</v>
      </c>
      <c r="AI508" s="48">
        <v>1.49</v>
      </c>
    </row>
    <row r="509" spans="2:35" ht="31" thickBot="1">
      <c r="B509" s="47" t="s">
        <v>1145</v>
      </c>
      <c r="C509" s="48">
        <v>63.88</v>
      </c>
      <c r="D509" s="48">
        <v>17.62</v>
      </c>
      <c r="E509" s="48">
        <v>27.13</v>
      </c>
      <c r="F509" s="48">
        <v>26.89</v>
      </c>
      <c r="G509" s="48">
        <v>25.5</v>
      </c>
      <c r="H509" s="48">
        <v>4</v>
      </c>
      <c r="I509" s="48">
        <v>3</v>
      </c>
      <c r="J509" s="48">
        <v>1</v>
      </c>
      <c r="K509" s="48">
        <v>26.51</v>
      </c>
      <c r="L509" s="48">
        <v>28.16</v>
      </c>
      <c r="M509" s="48">
        <v>24.91</v>
      </c>
      <c r="N509" s="43" t="s">
        <v>654</v>
      </c>
      <c r="O509" s="48">
        <v>-0.62</v>
      </c>
      <c r="P509" s="48">
        <v>1.27</v>
      </c>
      <c r="Q509" s="48">
        <v>-0.57999999999999996</v>
      </c>
      <c r="R509" s="48">
        <v>0</v>
      </c>
      <c r="S509" s="48">
        <v>0</v>
      </c>
      <c r="T509" s="48">
        <v>27.58</v>
      </c>
      <c r="U509" s="48">
        <v>28.46</v>
      </c>
      <c r="V509" s="48">
        <v>0.46</v>
      </c>
      <c r="W509" s="48">
        <v>-26.67</v>
      </c>
      <c r="X509" s="48">
        <v>0.85</v>
      </c>
      <c r="Y509" s="48">
        <v>0.91</v>
      </c>
      <c r="Z509" s="48">
        <v>0.99</v>
      </c>
      <c r="AA509" s="43" t="s">
        <v>887</v>
      </c>
      <c r="AB509" s="49"/>
      <c r="AC509" s="49"/>
      <c r="AD509" s="49"/>
      <c r="AG509" s="48">
        <v>1.26</v>
      </c>
      <c r="AH509" s="48">
        <v>1.1499999999999999</v>
      </c>
      <c r="AI509" s="48">
        <v>1.49</v>
      </c>
    </row>
    <row r="510" spans="2:35" ht="31" thickBot="1">
      <c r="B510" s="47" t="s">
        <v>1146</v>
      </c>
      <c r="C510" s="48">
        <v>57.35</v>
      </c>
      <c r="D510" s="48">
        <v>13.27</v>
      </c>
      <c r="E510" s="48">
        <v>26.78</v>
      </c>
      <c r="F510" s="48">
        <v>25.54</v>
      </c>
      <c r="G510" s="48">
        <v>25.72</v>
      </c>
      <c r="H510" s="48">
        <v>4</v>
      </c>
      <c r="I510" s="48">
        <v>3</v>
      </c>
      <c r="J510" s="48">
        <v>1</v>
      </c>
      <c r="K510" s="48">
        <v>25.6</v>
      </c>
      <c r="L510" s="48">
        <v>24.19</v>
      </c>
      <c r="M510" s="48">
        <v>24.78</v>
      </c>
      <c r="N510" s="43" t="s">
        <v>654</v>
      </c>
      <c r="O510" s="48">
        <v>-1.18</v>
      </c>
      <c r="P510" s="48">
        <v>-1.35</v>
      </c>
      <c r="Q510" s="48">
        <v>-0.94</v>
      </c>
      <c r="R510" s="48">
        <v>0</v>
      </c>
      <c r="S510" s="48">
        <v>0</v>
      </c>
      <c r="T510" s="48">
        <v>24.05</v>
      </c>
      <c r="U510" s="48">
        <v>24.45</v>
      </c>
      <c r="V510" s="48">
        <v>-2.73</v>
      </c>
      <c r="W510" s="48">
        <v>-29.51</v>
      </c>
      <c r="X510" s="48">
        <v>0.85</v>
      </c>
      <c r="Y510" s="48">
        <v>0.91</v>
      </c>
      <c r="Z510" s="48">
        <v>0.99</v>
      </c>
      <c r="AA510" s="43" t="s">
        <v>887</v>
      </c>
      <c r="AB510" s="49"/>
      <c r="AC510" s="49"/>
      <c r="AD510" s="49"/>
      <c r="AG510" s="48">
        <v>1.26</v>
      </c>
      <c r="AH510" s="48">
        <v>1.1499999999999999</v>
      </c>
      <c r="AI510" s="48">
        <v>1.49</v>
      </c>
    </row>
    <row r="511" spans="2:35" ht="31" thickBot="1">
      <c r="B511" s="47" t="s">
        <v>1147</v>
      </c>
      <c r="C511" s="48">
        <v>59.76</v>
      </c>
      <c r="D511" s="48">
        <v>16.54</v>
      </c>
      <c r="E511" s="48">
        <v>26.68</v>
      </c>
      <c r="F511" s="48">
        <v>25.84</v>
      </c>
      <c r="G511" s="48">
        <v>25.25</v>
      </c>
      <c r="H511" s="48">
        <v>4</v>
      </c>
      <c r="I511" s="48">
        <v>3</v>
      </c>
      <c r="J511" s="48">
        <v>1</v>
      </c>
      <c r="K511" s="48">
        <v>25.96</v>
      </c>
      <c r="L511" s="48">
        <v>25.73</v>
      </c>
      <c r="M511" s="48">
        <v>24.79</v>
      </c>
      <c r="N511" s="43" t="s">
        <v>654</v>
      </c>
      <c r="O511" s="48">
        <v>-0.72</v>
      </c>
      <c r="P511" s="48">
        <v>-0.12</v>
      </c>
      <c r="Q511" s="48">
        <v>-0.45</v>
      </c>
      <c r="R511" s="48">
        <v>0</v>
      </c>
      <c r="S511" s="48">
        <v>0</v>
      </c>
      <c r="T511" s="48">
        <v>24.61</v>
      </c>
      <c r="U511" s="48">
        <v>26.43</v>
      </c>
      <c r="V511" s="48">
        <v>-2.0699999999999998</v>
      </c>
      <c r="W511" s="48">
        <v>-28.75</v>
      </c>
      <c r="X511" s="48">
        <v>0.85</v>
      </c>
      <c r="Y511" s="48">
        <v>0.91</v>
      </c>
      <c r="Z511" s="48">
        <v>0.99</v>
      </c>
      <c r="AA511" s="43" t="s">
        <v>887</v>
      </c>
      <c r="AB511" s="49"/>
      <c r="AC511" s="49"/>
      <c r="AD511" s="49"/>
      <c r="AG511" s="48">
        <v>1.26</v>
      </c>
      <c r="AH511" s="48">
        <v>1.1499999999999999</v>
      </c>
      <c r="AI511" s="48">
        <v>1.49</v>
      </c>
    </row>
    <row r="512" spans="2:35" ht="31" thickBot="1">
      <c r="B512" s="47" t="s">
        <v>1148</v>
      </c>
      <c r="C512" s="48">
        <v>64.03</v>
      </c>
      <c r="D512" s="48">
        <v>20.94</v>
      </c>
      <c r="E512" s="48">
        <v>26.86</v>
      </c>
      <c r="F512" s="48">
        <v>27.18</v>
      </c>
      <c r="G512" s="48">
        <v>24.78</v>
      </c>
      <c r="H512" s="48">
        <v>4</v>
      </c>
      <c r="I512" s="48">
        <v>3</v>
      </c>
      <c r="J512" s="48">
        <v>1</v>
      </c>
      <c r="K512" s="48">
        <v>27.35</v>
      </c>
      <c r="L512" s="48">
        <v>27.43</v>
      </c>
      <c r="M512" s="48">
        <v>26.7</v>
      </c>
      <c r="N512" s="43" t="s">
        <v>654</v>
      </c>
      <c r="O512" s="48">
        <v>0.49</v>
      </c>
      <c r="P512" s="48">
        <v>0.25</v>
      </c>
      <c r="Q512" s="48">
        <v>1.92</v>
      </c>
      <c r="R512" s="48">
        <v>0</v>
      </c>
      <c r="S512" s="48">
        <v>0</v>
      </c>
      <c r="T512" s="48">
        <v>27.2</v>
      </c>
      <c r="U512" s="48">
        <v>27.6</v>
      </c>
      <c r="V512" s="48">
        <v>0.34</v>
      </c>
      <c r="W512" s="48">
        <v>-26.52</v>
      </c>
      <c r="X512" s="48">
        <v>0.85</v>
      </c>
      <c r="Y512" s="48">
        <v>0.91</v>
      </c>
      <c r="Z512" s="48">
        <v>0.99</v>
      </c>
      <c r="AA512" s="43" t="s">
        <v>887</v>
      </c>
      <c r="AB512" s="49"/>
      <c r="AC512" s="49"/>
      <c r="AD512" s="49"/>
      <c r="AG512" s="48">
        <v>1.26</v>
      </c>
      <c r="AH512" s="48">
        <v>1.1499999999999999</v>
      </c>
      <c r="AI512" s="48">
        <v>1.49</v>
      </c>
    </row>
    <row r="513" spans="2:35" ht="31" thickBot="1">
      <c r="B513" s="47" t="s">
        <v>1149</v>
      </c>
      <c r="C513" s="48">
        <v>65.12</v>
      </c>
      <c r="D513" s="48">
        <v>21.15</v>
      </c>
      <c r="E513" s="48">
        <v>26.94</v>
      </c>
      <c r="F513" s="48">
        <v>27.48</v>
      </c>
      <c r="G513" s="48">
        <v>24.78</v>
      </c>
      <c r="H513" s="48">
        <v>4</v>
      </c>
      <c r="I513" s="48">
        <v>3</v>
      </c>
      <c r="J513" s="48">
        <v>2</v>
      </c>
      <c r="K513" s="48">
        <v>24.6</v>
      </c>
      <c r="L513" s="48">
        <v>25.88</v>
      </c>
      <c r="M513" s="48">
        <v>23.33</v>
      </c>
      <c r="N513" s="43" t="s">
        <v>654</v>
      </c>
      <c r="O513" s="48">
        <v>-2.34</v>
      </c>
      <c r="P513" s="48">
        <v>-1.6</v>
      </c>
      <c r="Q513" s="48">
        <v>-1.45</v>
      </c>
      <c r="R513" s="48">
        <v>0</v>
      </c>
      <c r="S513" s="48">
        <v>0</v>
      </c>
      <c r="T513" s="48">
        <v>25.48</v>
      </c>
      <c r="U513" s="48">
        <v>26.09</v>
      </c>
      <c r="V513" s="48">
        <v>-1.46</v>
      </c>
      <c r="W513" s="48">
        <v>-28.39</v>
      </c>
      <c r="X513" s="48">
        <v>0.85</v>
      </c>
      <c r="Y513" s="48">
        <v>0.91</v>
      </c>
      <c r="Z513" s="48">
        <v>0.99</v>
      </c>
      <c r="AA513" s="43" t="s">
        <v>887</v>
      </c>
      <c r="AB513" s="49"/>
      <c r="AC513" s="49"/>
      <c r="AD513" s="49"/>
      <c r="AG513" s="48">
        <v>1.26</v>
      </c>
      <c r="AH513" s="48">
        <v>1.1499999999999999</v>
      </c>
      <c r="AI513" s="48">
        <v>1.49</v>
      </c>
    </row>
    <row r="514" spans="2:35" ht="31" thickBot="1">
      <c r="B514" s="47" t="s">
        <v>1150</v>
      </c>
      <c r="C514" s="48">
        <v>-110.48</v>
      </c>
      <c r="D514" s="48">
        <v>0.03</v>
      </c>
      <c r="E514" s="48">
        <v>24.27</v>
      </c>
      <c r="F514" s="48">
        <v>22.98</v>
      </c>
      <c r="G514" s="48">
        <v>25.18</v>
      </c>
      <c r="H514" s="48">
        <v>4</v>
      </c>
      <c r="I514" s="48">
        <v>3</v>
      </c>
      <c r="J514" s="48">
        <v>2</v>
      </c>
      <c r="K514" s="48">
        <v>23.69</v>
      </c>
      <c r="L514" s="48">
        <v>22.28</v>
      </c>
      <c r="M514" s="48">
        <v>24.96</v>
      </c>
      <c r="N514" s="43" t="s">
        <v>658</v>
      </c>
      <c r="O514" s="48">
        <v>-0.57999999999999996</v>
      </c>
      <c r="P514" s="48">
        <v>-0.7</v>
      </c>
      <c r="Q514" s="48">
        <v>-0.22</v>
      </c>
      <c r="R514" s="48">
        <v>0</v>
      </c>
      <c r="S514" s="48">
        <v>0</v>
      </c>
      <c r="T514" s="48">
        <v>20.98</v>
      </c>
      <c r="U514" s="48">
        <v>23.36</v>
      </c>
      <c r="V514" s="48">
        <v>-3.29</v>
      </c>
      <c r="W514" s="48">
        <v>-27.56</v>
      </c>
      <c r="X514" s="48">
        <v>1.26</v>
      </c>
      <c r="Y514" s="48">
        <v>1.1499999999999999</v>
      </c>
      <c r="Z514" s="48">
        <v>1.49</v>
      </c>
      <c r="AA514" s="109" t="s">
        <v>963</v>
      </c>
      <c r="AB514" s="110"/>
      <c r="AC514" s="49"/>
      <c r="AD514" s="49"/>
      <c r="AG514" s="48">
        <v>1.26</v>
      </c>
      <c r="AH514" s="48">
        <v>1.1499999999999999</v>
      </c>
      <c r="AI514" s="48">
        <v>1.49</v>
      </c>
    </row>
    <row r="515" spans="2:35" ht="17" thickBot="1">
      <c r="B515" s="47" t="s">
        <v>1151</v>
      </c>
      <c r="C515" s="48">
        <v>178.97</v>
      </c>
      <c r="D515" s="48">
        <v>-42.85</v>
      </c>
      <c r="E515" s="48">
        <v>13.98</v>
      </c>
      <c r="F515" s="48">
        <v>11.97</v>
      </c>
      <c r="G515" s="48">
        <v>16.7</v>
      </c>
      <c r="H515" s="48">
        <v>2</v>
      </c>
      <c r="I515" s="48">
        <v>3</v>
      </c>
      <c r="J515" s="48">
        <v>1</v>
      </c>
      <c r="K515" s="48">
        <v>9.99</v>
      </c>
      <c r="L515" s="48">
        <v>8.48</v>
      </c>
      <c r="M515" s="48">
        <v>11.18</v>
      </c>
      <c r="N515" s="43" t="s">
        <v>658</v>
      </c>
      <c r="O515" s="48">
        <v>-3.99</v>
      </c>
      <c r="P515" s="48">
        <v>-3.48</v>
      </c>
      <c r="Q515" s="48">
        <v>-5.53</v>
      </c>
      <c r="R515" s="48">
        <v>0</v>
      </c>
      <c r="S515" s="48">
        <v>0</v>
      </c>
      <c r="T515" s="48">
        <v>8.42</v>
      </c>
      <c r="U515" s="48">
        <v>8.56</v>
      </c>
      <c r="V515" s="48">
        <v>-5.56</v>
      </c>
      <c r="W515" s="48">
        <v>-19.54</v>
      </c>
      <c r="X515" s="48">
        <v>1.26</v>
      </c>
      <c r="Y515" s="48">
        <v>1.1499999999999999</v>
      </c>
      <c r="Z515" s="48">
        <v>1.49</v>
      </c>
      <c r="AA515" s="49"/>
      <c r="AB515" s="49"/>
      <c r="AC515" s="49"/>
      <c r="AD515" s="49"/>
      <c r="AG515" s="48">
        <v>1.26</v>
      </c>
      <c r="AH515" s="48">
        <v>1.1499999999999999</v>
      </c>
      <c r="AI515" s="48">
        <v>1.49</v>
      </c>
    </row>
    <row r="516" spans="2:35" ht="31" thickBot="1">
      <c r="B516" s="47" t="s">
        <v>1152</v>
      </c>
      <c r="C516" s="48">
        <v>-131.96</v>
      </c>
      <c r="D516" s="48">
        <v>41.54</v>
      </c>
      <c r="E516" s="48">
        <v>14.18</v>
      </c>
      <c r="F516" s="48">
        <v>17.350000000000001</v>
      </c>
      <c r="G516" s="48">
        <v>11.51</v>
      </c>
      <c r="H516" s="48">
        <v>3</v>
      </c>
      <c r="I516" s="48">
        <v>3</v>
      </c>
      <c r="J516" s="48">
        <v>1</v>
      </c>
      <c r="K516" s="48">
        <v>11.2</v>
      </c>
      <c r="L516" s="48">
        <v>14.31</v>
      </c>
      <c r="M516" s="48">
        <v>7.71</v>
      </c>
      <c r="N516" s="43" t="s">
        <v>654</v>
      </c>
      <c r="O516" s="48">
        <v>-2.98</v>
      </c>
      <c r="P516" s="48">
        <v>-3.04</v>
      </c>
      <c r="Q516" s="48">
        <v>-3.8</v>
      </c>
      <c r="R516" s="48">
        <v>0</v>
      </c>
      <c r="S516" s="48">
        <v>0</v>
      </c>
      <c r="T516" s="48">
        <v>12.8</v>
      </c>
      <c r="U516" s="48">
        <v>15.16</v>
      </c>
      <c r="V516" s="48">
        <v>-1.38</v>
      </c>
      <c r="W516" s="48">
        <v>-15.56</v>
      </c>
      <c r="X516" s="48">
        <v>1.26</v>
      </c>
      <c r="Y516" s="48">
        <v>1.1499999999999999</v>
      </c>
      <c r="Z516" s="48">
        <v>1.49</v>
      </c>
      <c r="AA516" s="109" t="s">
        <v>1153</v>
      </c>
      <c r="AB516" s="110"/>
      <c r="AC516" s="49"/>
      <c r="AD516" s="49"/>
      <c r="AG516" s="48">
        <v>1.26</v>
      </c>
      <c r="AH516" s="48">
        <v>1.1499999999999999</v>
      </c>
      <c r="AI516" s="48">
        <v>1.49</v>
      </c>
    </row>
    <row r="517" spans="2:35" ht="31" thickBot="1">
      <c r="B517" s="52" t="s">
        <v>1154</v>
      </c>
      <c r="C517" s="45">
        <v>-125.75</v>
      </c>
      <c r="D517" s="45">
        <v>42.12</v>
      </c>
      <c r="E517" s="45">
        <v>12.53</v>
      </c>
      <c r="F517" s="45">
        <v>14.96</v>
      </c>
      <c r="G517" s="45">
        <v>10.35</v>
      </c>
      <c r="H517" s="45">
        <v>2</v>
      </c>
      <c r="I517" s="45">
        <v>3</v>
      </c>
      <c r="J517" s="45">
        <v>2</v>
      </c>
      <c r="K517" s="45">
        <v>8.18</v>
      </c>
      <c r="L517" s="45">
        <v>10.8</v>
      </c>
      <c r="M517" s="45">
        <v>6.12</v>
      </c>
      <c r="N517" s="41" t="s">
        <v>654</v>
      </c>
      <c r="O517" s="45">
        <v>-4.3499999999999996</v>
      </c>
      <c r="P517" s="45">
        <v>-4.16</v>
      </c>
      <c r="Q517" s="45">
        <v>-4.22</v>
      </c>
      <c r="R517" s="45">
        <v>0</v>
      </c>
      <c r="S517" s="45">
        <v>0</v>
      </c>
      <c r="T517" s="45">
        <v>9.08</v>
      </c>
      <c r="U517" s="45">
        <v>11.87</v>
      </c>
      <c r="V517" s="45">
        <v>-3.45</v>
      </c>
      <c r="W517" s="45">
        <v>-15.97</v>
      </c>
      <c r="X517" s="45">
        <v>1.26</v>
      </c>
      <c r="Y517" s="45">
        <v>1.1499999999999999</v>
      </c>
      <c r="Z517" s="45">
        <v>1.49</v>
      </c>
      <c r="AA517" s="41" t="s">
        <v>1153</v>
      </c>
      <c r="AB517" s="46"/>
      <c r="AC517" s="46"/>
      <c r="AD517" s="51"/>
      <c r="AG517" s="45">
        <v>1.26</v>
      </c>
      <c r="AH517" s="45">
        <v>1.1499999999999999</v>
      </c>
      <c r="AI517" s="45">
        <v>1.49</v>
      </c>
    </row>
    <row r="518" spans="2:35" ht="31" thickBot="1">
      <c r="B518" s="47" t="s">
        <v>1155</v>
      </c>
      <c r="C518" s="48">
        <v>-127.68</v>
      </c>
      <c r="D518" s="48">
        <v>42.26</v>
      </c>
      <c r="E518" s="48">
        <v>13.2</v>
      </c>
      <c r="F518" s="48">
        <v>16.239999999999998</v>
      </c>
      <c r="G518" s="48">
        <v>10.57</v>
      </c>
      <c r="H518" s="48">
        <v>2</v>
      </c>
      <c r="I518" s="48">
        <v>3</v>
      </c>
      <c r="J518" s="48">
        <v>2</v>
      </c>
      <c r="K518" s="48">
        <v>8.3699999999999992</v>
      </c>
      <c r="L518" s="48">
        <v>11.35</v>
      </c>
      <c r="M518" s="48">
        <v>6.16</v>
      </c>
      <c r="N518" s="43" t="s">
        <v>654</v>
      </c>
      <c r="O518" s="48">
        <v>-4.83</v>
      </c>
      <c r="P518" s="48">
        <v>-4.8899999999999997</v>
      </c>
      <c r="Q518" s="48">
        <v>-4.41</v>
      </c>
      <c r="R518" s="48">
        <v>0</v>
      </c>
      <c r="S518" s="48">
        <v>0</v>
      </c>
      <c r="T518" s="48">
        <v>10.210000000000001</v>
      </c>
      <c r="U518" s="48">
        <v>12.5</v>
      </c>
      <c r="V518" s="48">
        <v>-2.98</v>
      </c>
      <c r="W518" s="48">
        <v>-16.18</v>
      </c>
      <c r="X518" s="48">
        <v>1.26</v>
      </c>
      <c r="Y518" s="48">
        <v>1.1499999999999999</v>
      </c>
      <c r="Z518" s="48">
        <v>1.49</v>
      </c>
      <c r="AA518" s="43" t="s">
        <v>1153</v>
      </c>
      <c r="AB518" s="49"/>
      <c r="AC518" s="49"/>
      <c r="AD518" s="51"/>
      <c r="AG518" s="48">
        <v>1.26</v>
      </c>
      <c r="AH518" s="48">
        <v>1.1499999999999999</v>
      </c>
      <c r="AI518" s="48">
        <v>1.49</v>
      </c>
    </row>
    <row r="519" spans="2:35" ht="31" thickBot="1">
      <c r="B519" s="47" t="s">
        <v>1156</v>
      </c>
      <c r="C519" s="48">
        <v>-126.91</v>
      </c>
      <c r="D519" s="48">
        <v>42.14</v>
      </c>
      <c r="E519" s="48">
        <v>12.98</v>
      </c>
      <c r="F519" s="48">
        <v>15.79</v>
      </c>
      <c r="G519" s="48">
        <v>10.51</v>
      </c>
      <c r="H519" s="48">
        <v>2</v>
      </c>
      <c r="I519" s="48">
        <v>3</v>
      </c>
      <c r="J519" s="48">
        <v>2</v>
      </c>
      <c r="K519" s="48">
        <v>7.91</v>
      </c>
      <c r="L519" s="48">
        <v>10.7</v>
      </c>
      <c r="M519" s="48">
        <v>5.72</v>
      </c>
      <c r="N519" s="43" t="s">
        <v>654</v>
      </c>
      <c r="O519" s="48">
        <v>-5.0599999999999996</v>
      </c>
      <c r="P519" s="48">
        <v>-5.09</v>
      </c>
      <c r="Q519" s="48">
        <v>-4.79</v>
      </c>
      <c r="R519" s="48">
        <v>0</v>
      </c>
      <c r="S519" s="48">
        <v>0</v>
      </c>
      <c r="T519" s="48">
        <v>9.41</v>
      </c>
      <c r="U519" s="48">
        <v>11.97</v>
      </c>
      <c r="V519" s="48">
        <v>-3.56</v>
      </c>
      <c r="W519" s="48">
        <v>-16.54</v>
      </c>
      <c r="X519" s="48">
        <v>1.26</v>
      </c>
      <c r="Y519" s="48">
        <v>1.1499999999999999</v>
      </c>
      <c r="Z519" s="48">
        <v>1.49</v>
      </c>
      <c r="AA519" s="43" t="s">
        <v>1153</v>
      </c>
      <c r="AB519" s="49"/>
      <c r="AC519" s="49"/>
      <c r="AD519" s="51"/>
      <c r="AG519" s="48">
        <v>1.26</v>
      </c>
      <c r="AH519" s="48">
        <v>1.1499999999999999</v>
      </c>
      <c r="AI519" s="48">
        <v>1.49</v>
      </c>
    </row>
    <row r="520" spans="2:35" ht="31" thickBot="1">
      <c r="B520" s="47" t="s">
        <v>1157</v>
      </c>
      <c r="C520" s="48">
        <v>-129</v>
      </c>
      <c r="D520" s="48">
        <v>41.8</v>
      </c>
      <c r="E520" s="48">
        <v>13.64</v>
      </c>
      <c r="F520" s="48">
        <v>16.79</v>
      </c>
      <c r="G520" s="48">
        <v>10.93</v>
      </c>
      <c r="H520" s="48">
        <v>2</v>
      </c>
      <c r="I520" s="48">
        <v>3</v>
      </c>
      <c r="J520" s="48">
        <v>2</v>
      </c>
      <c r="K520" s="48">
        <v>9.64</v>
      </c>
      <c r="L520" s="48">
        <v>12.8</v>
      </c>
      <c r="M520" s="48">
        <v>7.32</v>
      </c>
      <c r="N520" s="43" t="s">
        <v>654</v>
      </c>
      <c r="O520" s="48">
        <v>-4.01</v>
      </c>
      <c r="P520" s="48">
        <v>-3.99</v>
      </c>
      <c r="Q520" s="48">
        <v>-3.61</v>
      </c>
      <c r="R520" s="48">
        <v>0</v>
      </c>
      <c r="S520" s="48">
        <v>0</v>
      </c>
      <c r="T520" s="48">
        <v>12.28</v>
      </c>
      <c r="U520" s="48">
        <v>13.24</v>
      </c>
      <c r="V520" s="48">
        <v>-1.36</v>
      </c>
      <c r="W520" s="48">
        <v>-15.01</v>
      </c>
      <c r="X520" s="48">
        <v>1.26</v>
      </c>
      <c r="Y520" s="48">
        <v>1.1499999999999999</v>
      </c>
      <c r="Z520" s="48">
        <v>1.49</v>
      </c>
      <c r="AA520" s="43" t="s">
        <v>1153</v>
      </c>
      <c r="AB520" s="49"/>
      <c r="AC520" s="49"/>
      <c r="AD520" s="51"/>
      <c r="AG520" s="48">
        <v>1.26</v>
      </c>
      <c r="AH520" s="48">
        <v>1.1499999999999999</v>
      </c>
      <c r="AI520" s="48">
        <v>1.49</v>
      </c>
    </row>
    <row r="521" spans="2:35" ht="31" thickBot="1">
      <c r="B521" s="47" t="s">
        <v>1158</v>
      </c>
      <c r="C521" s="48">
        <v>-130.01</v>
      </c>
      <c r="D521" s="48">
        <v>41.68</v>
      </c>
      <c r="E521" s="48">
        <v>13.88</v>
      </c>
      <c r="F521" s="48">
        <v>17.07</v>
      </c>
      <c r="G521" s="48">
        <v>11.15</v>
      </c>
      <c r="H521" s="48">
        <v>2</v>
      </c>
      <c r="I521" s="48">
        <v>3</v>
      </c>
      <c r="J521" s="48">
        <v>1</v>
      </c>
      <c r="K521" s="48">
        <v>9.3699999999999992</v>
      </c>
      <c r="L521" s="48">
        <v>12.77</v>
      </c>
      <c r="M521" s="48">
        <v>7.27</v>
      </c>
      <c r="N521" s="43" t="s">
        <v>654</v>
      </c>
      <c r="O521" s="48">
        <v>-4.51</v>
      </c>
      <c r="P521" s="48">
        <v>-4.3</v>
      </c>
      <c r="Q521" s="48">
        <v>-3.88</v>
      </c>
      <c r="R521" s="48">
        <v>0</v>
      </c>
      <c r="S521" s="48">
        <v>0</v>
      </c>
      <c r="T521" s="48">
        <v>11.43</v>
      </c>
      <c r="U521" s="48">
        <v>15.02</v>
      </c>
      <c r="V521" s="48">
        <v>-2.44</v>
      </c>
      <c r="W521" s="48">
        <v>-16.32</v>
      </c>
      <c r="X521" s="48">
        <v>1.26</v>
      </c>
      <c r="Y521" s="48">
        <v>1.1499999999999999</v>
      </c>
      <c r="Z521" s="48">
        <v>1.49</v>
      </c>
      <c r="AA521" s="43" t="s">
        <v>1153</v>
      </c>
      <c r="AB521" s="49"/>
      <c r="AC521" s="49"/>
      <c r="AD521" s="51"/>
      <c r="AG521" s="48">
        <v>1.26</v>
      </c>
      <c r="AH521" s="48">
        <v>1.1499999999999999</v>
      </c>
      <c r="AI521" s="48">
        <v>1.49</v>
      </c>
    </row>
    <row r="522" spans="2:35" ht="31" thickBot="1">
      <c r="B522" s="47" t="s">
        <v>1159</v>
      </c>
      <c r="C522" s="48">
        <v>-126.26</v>
      </c>
      <c r="D522" s="48">
        <v>42.75</v>
      </c>
      <c r="E522" s="48">
        <v>12.69</v>
      </c>
      <c r="F522" s="48">
        <v>15.51</v>
      </c>
      <c r="G522" s="48">
        <v>10.220000000000001</v>
      </c>
      <c r="H522" s="48">
        <v>2</v>
      </c>
      <c r="I522" s="48">
        <v>3</v>
      </c>
      <c r="J522" s="48">
        <v>2</v>
      </c>
      <c r="K522" s="48">
        <v>9.66</v>
      </c>
      <c r="L522" s="48">
        <v>12.9</v>
      </c>
      <c r="M522" s="48">
        <v>7.09</v>
      </c>
      <c r="N522" s="43" t="s">
        <v>654</v>
      </c>
      <c r="O522" s="48">
        <v>-3.03</v>
      </c>
      <c r="P522" s="48">
        <v>-2.61</v>
      </c>
      <c r="Q522" s="48">
        <v>-3.13</v>
      </c>
      <c r="R522" s="48">
        <v>0</v>
      </c>
      <c r="S522" s="48">
        <v>0</v>
      </c>
      <c r="T522" s="48">
        <v>12</v>
      </c>
      <c r="U522" s="48">
        <v>14.08</v>
      </c>
      <c r="V522" s="48">
        <v>-0.69</v>
      </c>
      <c r="W522" s="48">
        <v>-13.38</v>
      </c>
      <c r="X522" s="48">
        <v>1.26</v>
      </c>
      <c r="Y522" s="48">
        <v>1.1499999999999999</v>
      </c>
      <c r="Z522" s="48">
        <v>1.49</v>
      </c>
      <c r="AA522" s="43" t="s">
        <v>1153</v>
      </c>
      <c r="AB522" s="49"/>
      <c r="AC522" s="49"/>
      <c r="AD522" s="51"/>
      <c r="AG522" s="48">
        <v>1.26</v>
      </c>
      <c r="AH522" s="48">
        <v>1.1499999999999999</v>
      </c>
      <c r="AI522" s="48">
        <v>1.49</v>
      </c>
    </row>
    <row r="523" spans="2:35" ht="31" thickBot="1">
      <c r="B523" s="47" t="s">
        <v>1160</v>
      </c>
      <c r="C523" s="48">
        <v>-132.66999999999999</v>
      </c>
      <c r="D523" s="48">
        <v>41.33</v>
      </c>
      <c r="E523" s="48">
        <v>14.34</v>
      </c>
      <c r="F523" s="48">
        <v>17.46</v>
      </c>
      <c r="G523" s="48">
        <v>11.71</v>
      </c>
      <c r="H523" s="48">
        <v>3</v>
      </c>
      <c r="I523" s="48">
        <v>3</v>
      </c>
      <c r="J523" s="48">
        <v>2</v>
      </c>
      <c r="K523" s="48">
        <v>11.38</v>
      </c>
      <c r="L523" s="48">
        <v>14.56</v>
      </c>
      <c r="M523" s="48">
        <v>7.85</v>
      </c>
      <c r="N523" s="43" t="s">
        <v>654</v>
      </c>
      <c r="O523" s="48">
        <v>-2.95</v>
      </c>
      <c r="P523" s="48">
        <v>-2.9</v>
      </c>
      <c r="Q523" s="48">
        <v>-3.86</v>
      </c>
      <c r="R523" s="48">
        <v>0</v>
      </c>
      <c r="S523" s="48">
        <v>0</v>
      </c>
      <c r="T523" s="48">
        <v>12.8</v>
      </c>
      <c r="U523" s="48">
        <v>15.44</v>
      </c>
      <c r="V523" s="48">
        <v>-1.54</v>
      </c>
      <c r="W523" s="48">
        <v>-15.87</v>
      </c>
      <c r="X523" s="48">
        <v>1.26</v>
      </c>
      <c r="Y523" s="48">
        <v>1.1499999999999999</v>
      </c>
      <c r="Z523" s="48">
        <v>1.49</v>
      </c>
      <c r="AA523" s="43" t="s">
        <v>1153</v>
      </c>
      <c r="AB523" s="49"/>
      <c r="AC523" s="49"/>
      <c r="AD523" s="51"/>
      <c r="AG523" s="48">
        <v>1.26</v>
      </c>
      <c r="AH523" s="48">
        <v>1.1499999999999999</v>
      </c>
      <c r="AI523" s="48">
        <v>1.49</v>
      </c>
    </row>
    <row r="524" spans="2:35" ht="31" thickBot="1">
      <c r="B524" s="47" t="s">
        <v>1161</v>
      </c>
      <c r="C524" s="48">
        <v>-130.62</v>
      </c>
      <c r="D524" s="48">
        <v>41.58</v>
      </c>
      <c r="E524" s="48">
        <v>14.01</v>
      </c>
      <c r="F524" s="48">
        <v>17.2</v>
      </c>
      <c r="G524" s="48">
        <v>11.29</v>
      </c>
      <c r="H524" s="48">
        <v>2</v>
      </c>
      <c r="I524" s="48">
        <v>3</v>
      </c>
      <c r="J524" s="48">
        <v>2</v>
      </c>
      <c r="K524" s="48">
        <v>10</v>
      </c>
      <c r="L524" s="48">
        <v>13.44</v>
      </c>
      <c r="M524" s="48">
        <v>7.31</v>
      </c>
      <c r="N524" s="43" t="s">
        <v>654</v>
      </c>
      <c r="O524" s="48">
        <v>-4.01</v>
      </c>
      <c r="P524" s="48">
        <v>-3.77</v>
      </c>
      <c r="Q524" s="48">
        <v>-3.98</v>
      </c>
      <c r="R524" s="48">
        <v>0</v>
      </c>
      <c r="S524" s="48">
        <v>0</v>
      </c>
      <c r="T524" s="48">
        <v>12.79</v>
      </c>
      <c r="U524" s="48">
        <v>14.08</v>
      </c>
      <c r="V524" s="48">
        <v>-1.22</v>
      </c>
      <c r="W524" s="48">
        <v>-15.24</v>
      </c>
      <c r="X524" s="48">
        <v>1.26</v>
      </c>
      <c r="Y524" s="48">
        <v>1.1499999999999999</v>
      </c>
      <c r="Z524" s="48">
        <v>1.49</v>
      </c>
      <c r="AA524" s="43" t="s">
        <v>1153</v>
      </c>
      <c r="AB524" s="49"/>
      <c r="AC524" s="49"/>
      <c r="AD524" s="51"/>
      <c r="AG524" s="48">
        <v>1.26</v>
      </c>
      <c r="AH524" s="48">
        <v>1.1499999999999999</v>
      </c>
      <c r="AI524" s="48">
        <v>1.49</v>
      </c>
    </row>
    <row r="525" spans="2:35" ht="31" thickBot="1">
      <c r="B525" s="47" t="s">
        <v>1162</v>
      </c>
      <c r="C525" s="48">
        <v>-124.94</v>
      </c>
      <c r="D525" s="48">
        <v>42.16</v>
      </c>
      <c r="E525" s="48">
        <v>12.42</v>
      </c>
      <c r="F525" s="48">
        <v>14.78</v>
      </c>
      <c r="G525" s="48">
        <v>10.3</v>
      </c>
      <c r="H525" s="48">
        <v>3</v>
      </c>
      <c r="I525" s="48">
        <v>3</v>
      </c>
      <c r="J525" s="48">
        <v>1</v>
      </c>
      <c r="K525" s="48">
        <v>8.2799999999999994</v>
      </c>
      <c r="L525" s="48">
        <v>11.63</v>
      </c>
      <c r="M525" s="48">
        <v>5.57</v>
      </c>
      <c r="N525" s="43" t="s">
        <v>654</v>
      </c>
      <c r="O525" s="48">
        <v>-4.1399999999999997</v>
      </c>
      <c r="P525" s="48">
        <v>-3.15</v>
      </c>
      <c r="Q525" s="48">
        <v>-4.7300000000000004</v>
      </c>
      <c r="R525" s="48">
        <v>0</v>
      </c>
      <c r="S525" s="48">
        <v>0</v>
      </c>
      <c r="T525" s="48">
        <v>11.47</v>
      </c>
      <c r="U525" s="48">
        <v>11.74</v>
      </c>
      <c r="V525" s="48">
        <v>-0.95</v>
      </c>
      <c r="W525" s="48">
        <v>-13.37</v>
      </c>
      <c r="X525" s="48">
        <v>1.26</v>
      </c>
      <c r="Y525" s="48">
        <v>1.1499999999999999</v>
      </c>
      <c r="Z525" s="48">
        <v>1.49</v>
      </c>
      <c r="AA525" s="43" t="s">
        <v>1153</v>
      </c>
      <c r="AB525" s="49"/>
      <c r="AC525" s="49"/>
      <c r="AD525" s="51"/>
      <c r="AG525" s="48">
        <v>1.26</v>
      </c>
      <c r="AH525" s="48">
        <v>1.1499999999999999</v>
      </c>
      <c r="AI525" s="48">
        <v>1.49</v>
      </c>
    </row>
    <row r="526" spans="2:35" ht="46" thickBot="1">
      <c r="B526" s="47" t="s">
        <v>1163</v>
      </c>
      <c r="C526" s="48">
        <v>-86.55</v>
      </c>
      <c r="D526" s="48">
        <v>2.98</v>
      </c>
      <c r="E526" s="48">
        <v>26.7</v>
      </c>
      <c r="F526" s="48">
        <v>26.36</v>
      </c>
      <c r="G526" s="48">
        <v>27.29</v>
      </c>
      <c r="H526" s="48">
        <v>4</v>
      </c>
      <c r="I526" s="48">
        <v>3</v>
      </c>
      <c r="J526" s="48">
        <v>2</v>
      </c>
      <c r="K526" s="48">
        <v>24.27</v>
      </c>
      <c r="L526" s="48">
        <v>23.67</v>
      </c>
      <c r="M526" s="48">
        <v>25.49</v>
      </c>
      <c r="N526" s="43" t="s">
        <v>658</v>
      </c>
      <c r="O526" s="48">
        <v>-2.4300000000000002</v>
      </c>
      <c r="P526" s="48">
        <v>-2.68</v>
      </c>
      <c r="Q526" s="48">
        <v>-1.79</v>
      </c>
      <c r="R526" s="48">
        <v>0</v>
      </c>
      <c r="S526" s="48">
        <v>0</v>
      </c>
      <c r="T526" s="48">
        <v>21.68</v>
      </c>
      <c r="U526" s="48">
        <v>25.02</v>
      </c>
      <c r="V526" s="48">
        <v>-5.0199999999999996</v>
      </c>
      <c r="W526" s="48">
        <v>-31.72</v>
      </c>
      <c r="X526" s="48">
        <v>1.26</v>
      </c>
      <c r="Y526" s="48">
        <v>1.1499999999999999</v>
      </c>
      <c r="Z526" s="48">
        <v>1.49</v>
      </c>
      <c r="AA526" s="43" t="s">
        <v>963</v>
      </c>
      <c r="AB526" s="49"/>
      <c r="AC526" s="49"/>
      <c r="AD526" s="51"/>
      <c r="AG526" s="48">
        <v>1.26</v>
      </c>
      <c r="AH526" s="48">
        <v>1.1499999999999999</v>
      </c>
      <c r="AI526" s="48">
        <v>1.49</v>
      </c>
    </row>
    <row r="527" spans="2:35" ht="46" thickBot="1">
      <c r="B527" s="47" t="s">
        <v>1164</v>
      </c>
      <c r="C527" s="48">
        <v>-86.48</v>
      </c>
      <c r="D527" s="48">
        <v>0.1</v>
      </c>
      <c r="E527" s="48">
        <v>24.38</v>
      </c>
      <c r="F527" s="48">
        <v>23.71</v>
      </c>
      <c r="G527" s="48">
        <v>25.36</v>
      </c>
      <c r="H527" s="48">
        <v>4</v>
      </c>
      <c r="I527" s="48">
        <v>3</v>
      </c>
      <c r="J527" s="48">
        <v>2</v>
      </c>
      <c r="K527" s="48">
        <v>22.25</v>
      </c>
      <c r="L527" s="48">
        <v>20.61</v>
      </c>
      <c r="M527" s="48">
        <v>24.11</v>
      </c>
      <c r="N527" s="43" t="s">
        <v>658</v>
      </c>
      <c r="O527" s="48">
        <v>-2.14</v>
      </c>
      <c r="P527" s="48">
        <v>-3.09</v>
      </c>
      <c r="Q527" s="48">
        <v>-1.25</v>
      </c>
      <c r="R527" s="48">
        <v>0</v>
      </c>
      <c r="S527" s="48">
        <v>0</v>
      </c>
      <c r="T527" s="48">
        <v>18.73</v>
      </c>
      <c r="U527" s="48">
        <v>22.56</v>
      </c>
      <c r="V527" s="48">
        <v>-5.65</v>
      </c>
      <c r="W527" s="48">
        <v>-30.04</v>
      </c>
      <c r="X527" s="48">
        <v>1.26</v>
      </c>
      <c r="Y527" s="48">
        <v>1.1499999999999999</v>
      </c>
      <c r="Z527" s="48">
        <v>1.49</v>
      </c>
      <c r="AA527" s="43" t="s">
        <v>963</v>
      </c>
      <c r="AB527" s="49"/>
      <c r="AC527" s="49"/>
      <c r="AD527" s="51"/>
      <c r="AG527" s="48">
        <v>1.26</v>
      </c>
      <c r="AH527" s="48">
        <v>1.1499999999999999</v>
      </c>
      <c r="AI527" s="48">
        <v>1.49</v>
      </c>
    </row>
    <row r="528" spans="2:35" ht="46" thickBot="1">
      <c r="B528" s="47" t="s">
        <v>1165</v>
      </c>
      <c r="C528" s="48">
        <v>-85.15</v>
      </c>
      <c r="D528" s="48">
        <v>7.17</v>
      </c>
      <c r="E528" s="48">
        <v>27.83</v>
      </c>
      <c r="F528" s="48">
        <v>27.65</v>
      </c>
      <c r="G528" s="48">
        <v>28.06</v>
      </c>
      <c r="H528" s="48">
        <v>4</v>
      </c>
      <c r="I528" s="48">
        <v>3</v>
      </c>
      <c r="J528" s="48">
        <v>3</v>
      </c>
      <c r="K528" s="48">
        <v>25.57</v>
      </c>
      <c r="L528" s="48">
        <v>26.47</v>
      </c>
      <c r="M528" s="48">
        <v>25.1</v>
      </c>
      <c r="N528" s="43" t="s">
        <v>654</v>
      </c>
      <c r="O528" s="48">
        <v>-2.2599999999999998</v>
      </c>
      <c r="P528" s="48">
        <v>-1.19</v>
      </c>
      <c r="Q528" s="48">
        <v>-2.95</v>
      </c>
      <c r="R528" s="48">
        <v>0</v>
      </c>
      <c r="S528" s="48">
        <v>0</v>
      </c>
      <c r="T528" s="48">
        <v>24.98</v>
      </c>
      <c r="U528" s="48">
        <v>27.37</v>
      </c>
      <c r="V528" s="48">
        <v>-2.85</v>
      </c>
      <c r="W528" s="48">
        <v>-30.67</v>
      </c>
      <c r="X528" s="48">
        <v>1.26</v>
      </c>
      <c r="Y528" s="48">
        <v>1.1499999999999999</v>
      </c>
      <c r="Z528" s="48">
        <v>1.49</v>
      </c>
      <c r="AA528" s="43" t="s">
        <v>963</v>
      </c>
      <c r="AB528" s="49"/>
      <c r="AC528" s="49"/>
      <c r="AD528" s="51"/>
      <c r="AG528" s="48">
        <v>1.26</v>
      </c>
      <c r="AH528" s="48">
        <v>1.1499999999999999</v>
      </c>
      <c r="AI528" s="48">
        <v>1.49</v>
      </c>
    </row>
    <row r="529" spans="2:35" ht="46" thickBot="1">
      <c r="B529" s="47" t="s">
        <v>1166</v>
      </c>
      <c r="C529" s="48">
        <v>-77.56</v>
      </c>
      <c r="D529" s="48">
        <v>-16.440000000000001</v>
      </c>
      <c r="E529" s="48">
        <v>19.7</v>
      </c>
      <c r="F529" s="48">
        <v>16.96</v>
      </c>
      <c r="G529" s="48">
        <v>22.74</v>
      </c>
      <c r="H529" s="48">
        <v>4</v>
      </c>
      <c r="I529" s="48">
        <v>2</v>
      </c>
      <c r="J529" s="48">
        <v>1</v>
      </c>
      <c r="K529" s="48">
        <v>16.29</v>
      </c>
      <c r="L529" s="48">
        <v>13.79</v>
      </c>
      <c r="M529" s="48">
        <v>19.350000000000001</v>
      </c>
      <c r="N529" s="43" t="s">
        <v>658</v>
      </c>
      <c r="O529" s="48">
        <v>-3.41</v>
      </c>
      <c r="P529" s="48">
        <v>-3.17</v>
      </c>
      <c r="Q529" s="48">
        <v>-3.39</v>
      </c>
      <c r="R529" s="48">
        <v>0</v>
      </c>
      <c r="S529" s="48">
        <v>0</v>
      </c>
      <c r="T529" s="48">
        <v>13.45</v>
      </c>
      <c r="U529" s="48">
        <v>14.15</v>
      </c>
      <c r="V529" s="48">
        <v>-6.25</v>
      </c>
      <c r="W529" s="48">
        <v>-25.95</v>
      </c>
      <c r="X529" s="48">
        <v>1.26</v>
      </c>
      <c r="Y529" s="48">
        <v>1.1499999999999999</v>
      </c>
      <c r="Z529" s="48">
        <v>1.49</v>
      </c>
      <c r="AA529" s="43" t="s">
        <v>963</v>
      </c>
      <c r="AB529" s="49"/>
      <c r="AC529" s="49"/>
      <c r="AD529" s="51"/>
      <c r="AG529" s="48">
        <v>1.26</v>
      </c>
      <c r="AH529" s="48">
        <v>1.1499999999999999</v>
      </c>
      <c r="AI529" s="48">
        <v>1.49</v>
      </c>
    </row>
    <row r="530" spans="2:35" ht="46" thickBot="1">
      <c r="B530" s="47" t="s">
        <v>1167</v>
      </c>
      <c r="C530" s="48">
        <v>-106.93</v>
      </c>
      <c r="D530" s="48">
        <v>-6.38</v>
      </c>
      <c r="E530" s="48">
        <v>25.2</v>
      </c>
      <c r="F530" s="48">
        <v>24.27</v>
      </c>
      <c r="G530" s="48">
        <v>25.9</v>
      </c>
      <c r="H530" s="48">
        <v>4</v>
      </c>
      <c r="I530" s="48">
        <v>3</v>
      </c>
      <c r="J530" s="48">
        <v>1</v>
      </c>
      <c r="K530" s="48">
        <v>25.57</v>
      </c>
      <c r="L530" s="48">
        <v>24.7</v>
      </c>
      <c r="M530" s="48">
        <v>26.39</v>
      </c>
      <c r="N530" s="43" t="s">
        <v>658</v>
      </c>
      <c r="O530" s="48">
        <v>0.38</v>
      </c>
      <c r="P530" s="48">
        <v>0.44</v>
      </c>
      <c r="Q530" s="48">
        <v>0.48</v>
      </c>
      <c r="R530" s="48">
        <v>0</v>
      </c>
      <c r="S530" s="48">
        <v>0</v>
      </c>
      <c r="T530" s="48">
        <v>23.93</v>
      </c>
      <c r="U530" s="48">
        <v>25.64</v>
      </c>
      <c r="V530" s="48">
        <v>-1.26</v>
      </c>
      <c r="W530" s="48">
        <v>-26.46</v>
      </c>
      <c r="X530" s="48">
        <v>1.26</v>
      </c>
      <c r="Y530" s="48">
        <v>1.1499999999999999</v>
      </c>
      <c r="Z530" s="48">
        <v>1.49</v>
      </c>
      <c r="AA530" s="43" t="s">
        <v>963</v>
      </c>
      <c r="AB530" s="49"/>
      <c r="AC530" s="49"/>
      <c r="AD530" s="51"/>
      <c r="AG530" s="48">
        <v>1.26</v>
      </c>
      <c r="AH530" s="48">
        <v>1.1499999999999999</v>
      </c>
      <c r="AI530" s="48">
        <v>1.49</v>
      </c>
    </row>
    <row r="531" spans="2:35" ht="17" thickBot="1">
      <c r="B531" s="47" t="s">
        <v>1168</v>
      </c>
      <c r="C531" s="48">
        <v>161.61000000000001</v>
      </c>
      <c r="D531" s="48">
        <v>-33.380000000000003</v>
      </c>
      <c r="E531" s="48">
        <v>20.2</v>
      </c>
      <c r="F531" s="48">
        <v>18</v>
      </c>
      <c r="G531" s="48">
        <v>22.81</v>
      </c>
      <c r="H531" s="48">
        <v>2</v>
      </c>
      <c r="I531" s="48">
        <v>3</v>
      </c>
      <c r="J531" s="48">
        <v>1</v>
      </c>
      <c r="K531" s="48">
        <v>16.95</v>
      </c>
      <c r="L531" s="48">
        <v>14.84</v>
      </c>
      <c r="M531" s="48">
        <v>19.940000000000001</v>
      </c>
      <c r="N531" s="43" t="s">
        <v>658</v>
      </c>
      <c r="O531" s="48">
        <v>-3.25</v>
      </c>
      <c r="P531" s="48">
        <v>-3.16</v>
      </c>
      <c r="Q531" s="48">
        <v>-2.87</v>
      </c>
      <c r="R531" s="48">
        <v>0</v>
      </c>
      <c r="S531" s="48">
        <v>0</v>
      </c>
      <c r="T531" s="48">
        <v>14.66</v>
      </c>
      <c r="U531" s="48">
        <v>15.14</v>
      </c>
      <c r="V531" s="48">
        <v>-5.54</v>
      </c>
      <c r="W531" s="48">
        <v>-25.75</v>
      </c>
      <c r="X531" s="48">
        <v>1.26</v>
      </c>
      <c r="Y531" s="48">
        <v>1.1499999999999999</v>
      </c>
      <c r="Z531" s="48">
        <v>1.49</v>
      </c>
      <c r="AA531" s="109" t="s">
        <v>1169</v>
      </c>
      <c r="AB531" s="111"/>
      <c r="AC531" s="110"/>
      <c r="AD531" s="51"/>
      <c r="AG531" s="48">
        <v>1.26</v>
      </c>
      <c r="AH531" s="48">
        <v>1.1499999999999999</v>
      </c>
      <c r="AI531" s="48">
        <v>1.49</v>
      </c>
    </row>
    <row r="532" spans="2:35" ht="31" thickBot="1">
      <c r="B532" s="47" t="s">
        <v>1170</v>
      </c>
      <c r="C532" s="48">
        <v>166.53</v>
      </c>
      <c r="D532" s="48">
        <v>-33.53</v>
      </c>
      <c r="E532" s="48">
        <v>19.18</v>
      </c>
      <c r="F532" s="48">
        <v>17.05</v>
      </c>
      <c r="G532" s="48">
        <v>21.63</v>
      </c>
      <c r="H532" s="48">
        <v>1</v>
      </c>
      <c r="I532" s="48">
        <v>1</v>
      </c>
      <c r="J532" s="48">
        <v>1</v>
      </c>
      <c r="K532" s="48">
        <v>16.829999999999998</v>
      </c>
      <c r="L532" s="48">
        <v>15.01</v>
      </c>
      <c r="M532" s="48">
        <v>18.86</v>
      </c>
      <c r="N532" s="43" t="s">
        <v>658</v>
      </c>
      <c r="O532" s="48">
        <v>-2.36</v>
      </c>
      <c r="P532" s="48">
        <v>-2.04</v>
      </c>
      <c r="Q532" s="48">
        <v>-2.77</v>
      </c>
      <c r="R532" s="48">
        <v>0</v>
      </c>
      <c r="S532" s="48">
        <v>0</v>
      </c>
      <c r="T532" s="48">
        <v>14.15</v>
      </c>
      <c r="U532" s="48">
        <v>16.21</v>
      </c>
      <c r="V532" s="48">
        <v>-5.04</v>
      </c>
      <c r="W532" s="48">
        <v>-24.22</v>
      </c>
      <c r="X532" s="48">
        <v>1.26</v>
      </c>
      <c r="Y532" s="48">
        <v>1.1499999999999999</v>
      </c>
      <c r="Z532" s="48">
        <v>1.49</v>
      </c>
      <c r="AA532" s="43" t="s">
        <v>1037</v>
      </c>
      <c r="AB532" s="49"/>
      <c r="AC532" s="49"/>
      <c r="AD532" s="51"/>
      <c r="AG532" s="48">
        <v>1.26</v>
      </c>
      <c r="AH532" s="48">
        <v>1.1499999999999999</v>
      </c>
      <c r="AI532" s="48">
        <v>1.49</v>
      </c>
    </row>
  </sheetData>
  <sortState ref="AP88:AR418">
    <sortCondition ref="AP88:AP418"/>
  </sortState>
  <mergeCells count="407">
    <mergeCell ref="AA102:AC102"/>
    <mergeCell ref="AA103:AC103"/>
    <mergeCell ref="AA94:AC94"/>
    <mergeCell ref="AA93:AC93"/>
    <mergeCell ref="AA92:AC92"/>
    <mergeCell ref="E4:F4"/>
    <mergeCell ref="G4:H4"/>
    <mergeCell ref="I4:J4"/>
    <mergeCell ref="B53:E53"/>
    <mergeCell ref="F53:H53"/>
    <mergeCell ref="B54:E54"/>
    <mergeCell ref="F54:H54"/>
    <mergeCell ref="B55:F55"/>
    <mergeCell ref="G55:H55"/>
    <mergeCell ref="B56:F56"/>
    <mergeCell ref="G56:H56"/>
    <mergeCell ref="B57:F57"/>
    <mergeCell ref="G57:H57"/>
    <mergeCell ref="F62:H62"/>
    <mergeCell ref="B63:E63"/>
    <mergeCell ref="F63:H63"/>
    <mergeCell ref="B58:E58"/>
    <mergeCell ref="F58:H58"/>
    <mergeCell ref="B59:D59"/>
    <mergeCell ref="AA110:AC110"/>
    <mergeCell ref="AA111:AC111"/>
    <mergeCell ref="AA112:AC112"/>
    <mergeCell ref="AA113:AC113"/>
    <mergeCell ref="AA104:AC104"/>
    <mergeCell ref="AA105:AC105"/>
    <mergeCell ref="AA106:AD106"/>
    <mergeCell ref="AA108:AC108"/>
    <mergeCell ref="AA109:AC109"/>
    <mergeCell ref="AA139:AC139"/>
    <mergeCell ref="AA209:AB209"/>
    <mergeCell ref="AA134:AC134"/>
    <mergeCell ref="AA135:AC135"/>
    <mergeCell ref="AA136:AC136"/>
    <mergeCell ref="AA137:AC137"/>
    <mergeCell ref="AA145:AC145"/>
    <mergeCell ref="AA146:AC146"/>
    <mergeCell ref="AA147:AC147"/>
    <mergeCell ref="AA148:AC148"/>
    <mergeCell ref="AA149:AC149"/>
    <mergeCell ref="AA150:AC150"/>
    <mergeCell ref="AA138:AC138"/>
    <mergeCell ref="AA140:AC140"/>
    <mergeCell ref="AA141:AC141"/>
    <mergeCell ref="AA142:AC142"/>
    <mergeCell ref="AA143:AC143"/>
    <mergeCell ref="AA144:AC144"/>
    <mergeCell ref="AA157:AC157"/>
    <mergeCell ref="AA158:AC158"/>
    <mergeCell ref="AA159:AC159"/>
    <mergeCell ref="AA160:AC160"/>
    <mergeCell ref="AA161:AC161"/>
    <mergeCell ref="AA216:AB216"/>
    <mergeCell ref="AA217:AB217"/>
    <mergeCell ref="AA218:AB218"/>
    <mergeCell ref="AA219:AB219"/>
    <mergeCell ref="AA220:AB220"/>
    <mergeCell ref="AA221:AB221"/>
    <mergeCell ref="AA210:AB210"/>
    <mergeCell ref="AA211:AB211"/>
    <mergeCell ref="AA212:AB212"/>
    <mergeCell ref="AA213:AB213"/>
    <mergeCell ref="AA214:AB214"/>
    <mergeCell ref="AA215:AB215"/>
    <mergeCell ref="AA228:AB228"/>
    <mergeCell ref="AA229:AB229"/>
    <mergeCell ref="AA230:AB230"/>
    <mergeCell ref="AA231:AB231"/>
    <mergeCell ref="AA232:AB232"/>
    <mergeCell ref="AA233:AB233"/>
    <mergeCell ref="AA222:AB222"/>
    <mergeCell ref="AA223:AB223"/>
    <mergeCell ref="AA224:AB224"/>
    <mergeCell ref="AA225:AB225"/>
    <mergeCell ref="AA226:AB226"/>
    <mergeCell ref="AA227:AB227"/>
    <mergeCell ref="AA240:AB240"/>
    <mergeCell ref="AA241:AC241"/>
    <mergeCell ref="AA242:AB242"/>
    <mergeCell ref="AA243:AB243"/>
    <mergeCell ref="AA244:AB244"/>
    <mergeCell ref="AA245:AB245"/>
    <mergeCell ref="AA234:AB234"/>
    <mergeCell ref="AA235:AB235"/>
    <mergeCell ref="AA236:AB236"/>
    <mergeCell ref="AA237:AB237"/>
    <mergeCell ref="AA238:AB238"/>
    <mergeCell ref="AA239:AB239"/>
    <mergeCell ref="AA252:AB252"/>
    <mergeCell ref="AA253:AB253"/>
    <mergeCell ref="AA254:AB254"/>
    <mergeCell ref="AA255:AB255"/>
    <mergeCell ref="AA256:AB256"/>
    <mergeCell ref="AA257:AB257"/>
    <mergeCell ref="AA246:AB246"/>
    <mergeCell ref="AA247:AB247"/>
    <mergeCell ref="AA248:AB248"/>
    <mergeCell ref="AA249:AB249"/>
    <mergeCell ref="AA250:AB250"/>
    <mergeCell ref="AA251:AB251"/>
    <mergeCell ref="AA264:AB264"/>
    <mergeCell ref="AA265:AB265"/>
    <mergeCell ref="AA266:AB266"/>
    <mergeCell ref="AA267:AB267"/>
    <mergeCell ref="AA268:AB268"/>
    <mergeCell ref="AA269:AB269"/>
    <mergeCell ref="AA258:AB258"/>
    <mergeCell ref="AA259:AB259"/>
    <mergeCell ref="AA260:AB260"/>
    <mergeCell ref="AA261:AB261"/>
    <mergeCell ref="AA262:AB262"/>
    <mergeCell ref="AA263:AB263"/>
    <mergeCell ref="AA276:AB276"/>
    <mergeCell ref="AA277:AB277"/>
    <mergeCell ref="AA278:AB278"/>
    <mergeCell ref="AA279:AC279"/>
    <mergeCell ref="AA280:AB280"/>
    <mergeCell ref="AA282:AB282"/>
    <mergeCell ref="AA270:AB270"/>
    <mergeCell ref="AA271:AB271"/>
    <mergeCell ref="AA272:AB272"/>
    <mergeCell ref="AA273:AB273"/>
    <mergeCell ref="AA274:AB274"/>
    <mergeCell ref="AA275:AB275"/>
    <mergeCell ref="AA295:AB295"/>
    <mergeCell ref="AA296:AB296"/>
    <mergeCell ref="AA297:AB297"/>
    <mergeCell ref="AA298:AB298"/>
    <mergeCell ref="AA299:AB299"/>
    <mergeCell ref="AA300:AB300"/>
    <mergeCell ref="AA287:AC287"/>
    <mergeCell ref="AA290:AB290"/>
    <mergeCell ref="AA291:AB291"/>
    <mergeCell ref="AA292:AB292"/>
    <mergeCell ref="AA293:AB293"/>
    <mergeCell ref="AA294:AB294"/>
    <mergeCell ref="AA307:AB307"/>
    <mergeCell ref="AA308:AB308"/>
    <mergeCell ref="AA309:AB309"/>
    <mergeCell ref="AA310:AB310"/>
    <mergeCell ref="AA311:AB311"/>
    <mergeCell ref="AA312:AB312"/>
    <mergeCell ref="AA301:AB301"/>
    <mergeCell ref="AA302:AB302"/>
    <mergeCell ref="AA303:AB303"/>
    <mergeCell ref="AA304:AB304"/>
    <mergeCell ref="AA305:AB305"/>
    <mergeCell ref="AA306:AB306"/>
    <mergeCell ref="AA336:AB336"/>
    <mergeCell ref="AA323:AB323"/>
    <mergeCell ref="AA324:AB324"/>
    <mergeCell ref="AA313:AB313"/>
    <mergeCell ref="AA314:AB314"/>
    <mergeCell ref="AA315:AB315"/>
    <mergeCell ref="AA316:AB316"/>
    <mergeCell ref="AA317:AB317"/>
    <mergeCell ref="AA318:AB318"/>
    <mergeCell ref="AA345:AB345"/>
    <mergeCell ref="AA346:AB346"/>
    <mergeCell ref="AA347:AB347"/>
    <mergeCell ref="AA348:AC348"/>
    <mergeCell ref="AA349:AB349"/>
    <mergeCell ref="AA350:AB350"/>
    <mergeCell ref="AA340:AB340"/>
    <mergeCell ref="AA341:AB341"/>
    <mergeCell ref="AA342:AB342"/>
    <mergeCell ref="AA344:AB344"/>
    <mergeCell ref="AA357:AB357"/>
    <mergeCell ref="AA358:AB358"/>
    <mergeCell ref="AA359:AC359"/>
    <mergeCell ref="AA360:AB360"/>
    <mergeCell ref="AA361:AB361"/>
    <mergeCell ref="AA362:AB362"/>
    <mergeCell ref="AA351:AB351"/>
    <mergeCell ref="AA352:AB352"/>
    <mergeCell ref="AA353:AB353"/>
    <mergeCell ref="AA354:AB354"/>
    <mergeCell ref="AA355:AB355"/>
    <mergeCell ref="AA356:AB356"/>
    <mergeCell ref="AA369:AB369"/>
    <mergeCell ref="AA371:AB371"/>
    <mergeCell ref="AA372:AB372"/>
    <mergeCell ref="AA373:AB373"/>
    <mergeCell ref="AA374:AC374"/>
    <mergeCell ref="AA378:AB378"/>
    <mergeCell ref="AA363:AC363"/>
    <mergeCell ref="AA364:AB364"/>
    <mergeCell ref="AA365:AB365"/>
    <mergeCell ref="AA366:AB366"/>
    <mergeCell ref="AA367:AB367"/>
    <mergeCell ref="AA368:AB368"/>
    <mergeCell ref="AA391:AB391"/>
    <mergeCell ref="AA392:AB392"/>
    <mergeCell ref="AA393:AB393"/>
    <mergeCell ref="AA394:AB394"/>
    <mergeCell ref="AA395:AB395"/>
    <mergeCell ref="AA397:AB397"/>
    <mergeCell ref="AA383:AB383"/>
    <mergeCell ref="AA384:AB384"/>
    <mergeCell ref="AA385:AB385"/>
    <mergeCell ref="AA386:AB386"/>
    <mergeCell ref="AA387:AB387"/>
    <mergeCell ref="AA388:AB388"/>
    <mergeCell ref="AA405:AB405"/>
    <mergeCell ref="AA406:AB406"/>
    <mergeCell ref="AA407:AB407"/>
    <mergeCell ref="AA408:AB408"/>
    <mergeCell ref="AA409:AB409"/>
    <mergeCell ref="AA410:AB410"/>
    <mergeCell ref="AA398:AB398"/>
    <mergeCell ref="AA399:AB399"/>
    <mergeCell ref="AA400:AB400"/>
    <mergeCell ref="AA401:AC401"/>
    <mergeCell ref="AA402:AB402"/>
    <mergeCell ref="AA403:AB403"/>
    <mergeCell ref="AA417:AB417"/>
    <mergeCell ref="AA418:AB418"/>
    <mergeCell ref="AA419:AB419"/>
    <mergeCell ref="AA420:AB420"/>
    <mergeCell ref="AA421:AD421"/>
    <mergeCell ref="AA422:AB422"/>
    <mergeCell ref="AA411:AB411"/>
    <mergeCell ref="AA412:AB412"/>
    <mergeCell ref="AA413:AD413"/>
    <mergeCell ref="AA414:AB414"/>
    <mergeCell ref="AA415:AB415"/>
    <mergeCell ref="AA416:AB416"/>
    <mergeCell ref="AA429:AB429"/>
    <mergeCell ref="AA430:AB430"/>
    <mergeCell ref="AA431:AB431"/>
    <mergeCell ref="AA432:AB432"/>
    <mergeCell ref="AA433:AB433"/>
    <mergeCell ref="AA434:AB434"/>
    <mergeCell ref="AA423:AB423"/>
    <mergeCell ref="AA424:AB424"/>
    <mergeCell ref="AA425:AB425"/>
    <mergeCell ref="AA426:AB426"/>
    <mergeCell ref="AA427:AB427"/>
    <mergeCell ref="AA428:AB428"/>
    <mergeCell ref="AA441:AB441"/>
    <mergeCell ref="AA442:AB442"/>
    <mergeCell ref="AA443:AB443"/>
    <mergeCell ref="AA444:AB444"/>
    <mergeCell ref="AA445:AB445"/>
    <mergeCell ref="AA446:AB446"/>
    <mergeCell ref="AA435:AB435"/>
    <mergeCell ref="AA436:AB436"/>
    <mergeCell ref="AA437:AB437"/>
    <mergeCell ref="AA438:AB438"/>
    <mergeCell ref="AA439:AB439"/>
    <mergeCell ref="AA440:AB440"/>
    <mergeCell ref="AA453:AB453"/>
    <mergeCell ref="AA454:AB454"/>
    <mergeCell ref="AA455:AB455"/>
    <mergeCell ref="AA456:AB456"/>
    <mergeCell ref="AA457:AB457"/>
    <mergeCell ref="AA458:AB458"/>
    <mergeCell ref="AA447:AB447"/>
    <mergeCell ref="AA448:AB448"/>
    <mergeCell ref="AA449:AB449"/>
    <mergeCell ref="AA450:AB450"/>
    <mergeCell ref="AA451:AB451"/>
    <mergeCell ref="AA452:AB452"/>
    <mergeCell ref="AA465:AB465"/>
    <mergeCell ref="AA466:AB466"/>
    <mergeCell ref="AA468:AB468"/>
    <mergeCell ref="AA469:AB469"/>
    <mergeCell ref="AA470:AB470"/>
    <mergeCell ref="AA471:AB471"/>
    <mergeCell ref="AA459:AB459"/>
    <mergeCell ref="AA460:AB460"/>
    <mergeCell ref="AA461:AB461"/>
    <mergeCell ref="AA462:AB462"/>
    <mergeCell ref="AA463:AB463"/>
    <mergeCell ref="AA464:AB464"/>
    <mergeCell ref="AA479:AB479"/>
    <mergeCell ref="AA480:AB480"/>
    <mergeCell ref="AA481:AB481"/>
    <mergeCell ref="AA482:AB482"/>
    <mergeCell ref="AA483:AB483"/>
    <mergeCell ref="AA484:AB484"/>
    <mergeCell ref="AA472:AB472"/>
    <mergeCell ref="AA473:AB473"/>
    <mergeCell ref="AA475:AB475"/>
    <mergeCell ref="AA476:AB476"/>
    <mergeCell ref="AA477:AB477"/>
    <mergeCell ref="AA478:AB478"/>
    <mergeCell ref="AA514:AB514"/>
    <mergeCell ref="AA516:AB516"/>
    <mergeCell ref="AA531:AC531"/>
    <mergeCell ref="AA500:AB500"/>
    <mergeCell ref="AA502:AB502"/>
    <mergeCell ref="AA503:AB503"/>
    <mergeCell ref="AA504:AB504"/>
    <mergeCell ref="AA505:AB505"/>
    <mergeCell ref="AA506:AB506"/>
    <mergeCell ref="AA493:AB493"/>
    <mergeCell ref="AA495:AB495"/>
    <mergeCell ref="AA496:AB496"/>
    <mergeCell ref="AA497:AB497"/>
    <mergeCell ref="AA498:AB498"/>
    <mergeCell ref="AA499:AB499"/>
    <mergeCell ref="AA485:AB485"/>
    <mergeCell ref="AA486:AB486"/>
    <mergeCell ref="AA487:AB487"/>
    <mergeCell ref="AA488:AB488"/>
    <mergeCell ref="AA489:AB489"/>
    <mergeCell ref="AA491:AB491"/>
    <mergeCell ref="E59:H59"/>
    <mergeCell ref="B60:C60"/>
    <mergeCell ref="D60:H60"/>
    <mergeCell ref="B49:E49"/>
    <mergeCell ref="F49:H49"/>
    <mergeCell ref="B50:C50"/>
    <mergeCell ref="D50:H50"/>
    <mergeCell ref="B51:C51"/>
    <mergeCell ref="D51:H51"/>
    <mergeCell ref="B74:G74"/>
    <mergeCell ref="B75:F75"/>
    <mergeCell ref="G75:H75"/>
    <mergeCell ref="B70:E70"/>
    <mergeCell ref="F70:H70"/>
    <mergeCell ref="B71:E71"/>
    <mergeCell ref="F71:H71"/>
    <mergeCell ref="B72:H72"/>
    <mergeCell ref="B73:H73"/>
    <mergeCell ref="B67:D67"/>
    <mergeCell ref="E67:H67"/>
    <mergeCell ref="B68:D68"/>
    <mergeCell ref="E68:H68"/>
    <mergeCell ref="B69:D69"/>
    <mergeCell ref="E69:H69"/>
    <mergeCell ref="B64:D64"/>
    <mergeCell ref="E64:H64"/>
    <mergeCell ref="B65:D65"/>
    <mergeCell ref="AA91:AC91"/>
    <mergeCell ref="AA90:AC90"/>
    <mergeCell ref="AA88:AC88"/>
    <mergeCell ref="AA89:AC89"/>
    <mergeCell ref="AA107:AC107"/>
    <mergeCell ref="D52:H52"/>
    <mergeCell ref="AA87:AB87"/>
    <mergeCell ref="AA101:AC101"/>
    <mergeCell ref="AA100:AC100"/>
    <mergeCell ref="AA99:AC99"/>
    <mergeCell ref="AA98:AC98"/>
    <mergeCell ref="AA97:AC97"/>
    <mergeCell ref="AA96:AC96"/>
    <mergeCell ref="AA95:AC95"/>
    <mergeCell ref="B76:F76"/>
    <mergeCell ref="G76:H76"/>
    <mergeCell ref="B77:C77"/>
    <mergeCell ref="D77:H77"/>
    <mergeCell ref="E65:H65"/>
    <mergeCell ref="B66:D66"/>
    <mergeCell ref="E66:H66"/>
    <mergeCell ref="B61:E61"/>
    <mergeCell ref="F61:H61"/>
    <mergeCell ref="B62:E62"/>
    <mergeCell ref="AA128:AC128"/>
    <mergeCell ref="AA129:AC129"/>
    <mergeCell ref="AA130:AC130"/>
    <mergeCell ref="AA131:AC131"/>
    <mergeCell ref="AA132:AC132"/>
    <mergeCell ref="AA133:AC133"/>
    <mergeCell ref="AA114:AC114"/>
    <mergeCell ref="AA115:AC115"/>
    <mergeCell ref="AA116:AC116"/>
    <mergeCell ref="AA117:AC117"/>
    <mergeCell ref="AA118:AC118"/>
    <mergeCell ref="AA119:AC119"/>
    <mergeCell ref="AA123:AC123"/>
    <mergeCell ref="AA124:AC124"/>
    <mergeCell ref="AA125:AC125"/>
    <mergeCell ref="AA126:AC126"/>
    <mergeCell ref="AA127:AC127"/>
    <mergeCell ref="AA121:AC121"/>
    <mergeCell ref="AA120:AC120"/>
    <mergeCell ref="AA122:AC122"/>
    <mergeCell ref="AA339:AC339"/>
    <mergeCell ref="AA151:AC151"/>
    <mergeCell ref="AA152:AC152"/>
    <mergeCell ref="AA153:AC153"/>
    <mergeCell ref="AA154:AC154"/>
    <mergeCell ref="AA155:AC155"/>
    <mergeCell ref="AA156:AC156"/>
    <mergeCell ref="AA337:AB337"/>
    <mergeCell ref="AA338:AB338"/>
    <mergeCell ref="AA325:AB325"/>
    <mergeCell ref="AA326:AB326"/>
    <mergeCell ref="AA327:AB327"/>
    <mergeCell ref="AA328:AB328"/>
    <mergeCell ref="AA329:AB329"/>
    <mergeCell ref="AA330:AB330"/>
    <mergeCell ref="AA319:AB319"/>
    <mergeCell ref="AA320:AB320"/>
    <mergeCell ref="AA321:AB321"/>
    <mergeCell ref="AA322:AB322"/>
    <mergeCell ref="AA331:AB331"/>
    <mergeCell ref="AA332:AB332"/>
    <mergeCell ref="AA333:AB333"/>
    <mergeCell ref="AA334:AB334"/>
    <mergeCell ref="AA335:AB335"/>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3C3F8C-834E-4A44-AC14-5454EDBF7F56}">
  <dimension ref="A1:P241"/>
  <sheetViews>
    <sheetView workbookViewId="0">
      <selection activeCell="K6" sqref="K6"/>
    </sheetView>
  </sheetViews>
  <sheetFormatPr baseColWidth="10" defaultRowHeight="16"/>
  <cols>
    <col min="1" max="16" width="10.83203125" style="51"/>
  </cols>
  <sheetData>
    <row r="1" spans="1:16">
      <c r="A1"/>
      <c r="B1"/>
      <c r="C1"/>
      <c r="D1"/>
      <c r="E1"/>
      <c r="F1" s="101" t="s">
        <v>198</v>
      </c>
      <c r="G1" s="101"/>
      <c r="H1" s="101" t="s">
        <v>630</v>
      </c>
      <c r="I1" s="101"/>
      <c r="J1" s="101" t="s">
        <v>631</v>
      </c>
      <c r="K1" s="101"/>
      <c r="L1"/>
      <c r="M1"/>
      <c r="N1"/>
      <c r="O1"/>
      <c r="P1"/>
    </row>
    <row r="2" spans="1:16">
      <c r="A2"/>
      <c r="B2" s="1" t="s">
        <v>3</v>
      </c>
      <c r="C2" s="1" t="s">
        <v>1545</v>
      </c>
      <c r="D2" s="1" t="s">
        <v>4</v>
      </c>
      <c r="E2" s="1" t="s">
        <v>5</v>
      </c>
      <c r="F2" s="25" t="s">
        <v>6</v>
      </c>
      <c r="G2" s="25" t="s">
        <v>7</v>
      </c>
      <c r="H2" s="25" t="s">
        <v>6</v>
      </c>
      <c r="I2" s="25" t="s">
        <v>7</v>
      </c>
      <c r="J2" s="25" t="s">
        <v>6</v>
      </c>
      <c r="K2" s="25" t="s">
        <v>1546</v>
      </c>
      <c r="L2" s="25" t="s">
        <v>628</v>
      </c>
      <c r="M2"/>
      <c r="N2"/>
      <c r="O2"/>
      <c r="P2"/>
    </row>
    <row r="3" spans="1:16">
      <c r="A3" t="s">
        <v>626</v>
      </c>
      <c r="B3" t="s">
        <v>640</v>
      </c>
      <c r="C3" t="s">
        <v>1547</v>
      </c>
      <c r="D3" s="79" t="s">
        <v>1462</v>
      </c>
      <c r="E3" t="s">
        <v>640</v>
      </c>
      <c r="F3"/>
      <c r="G3"/>
      <c r="H3"/>
      <c r="I3"/>
      <c r="J3"/>
      <c r="K3" s="94">
        <v>1.5</v>
      </c>
      <c r="L3" t="s">
        <v>327</v>
      </c>
      <c r="M3" t="s">
        <v>1602</v>
      </c>
      <c r="N3"/>
      <c r="O3"/>
      <c r="P3"/>
    </row>
    <row r="4" spans="1:16">
      <c r="A4" t="s">
        <v>1603</v>
      </c>
      <c r="B4" t="s">
        <v>640</v>
      </c>
      <c r="C4" t="s">
        <v>1604</v>
      </c>
      <c r="D4"/>
      <c r="E4" t="s">
        <v>1605</v>
      </c>
      <c r="F4"/>
      <c r="G4"/>
      <c r="H4"/>
      <c r="I4"/>
      <c r="J4"/>
      <c r="K4">
        <v>1.8</v>
      </c>
      <c r="L4"/>
      <c r="M4" t="s">
        <v>1606</v>
      </c>
      <c r="N4"/>
      <c r="O4"/>
      <c r="P4"/>
    </row>
    <row r="5" spans="1:16">
      <c r="A5"/>
      <c r="B5"/>
      <c r="C5"/>
      <c r="D5"/>
      <c r="E5"/>
      <c r="F5"/>
      <c r="G5"/>
      <c r="H5"/>
      <c r="I5"/>
      <c r="J5"/>
      <c r="K5"/>
      <c r="L5"/>
      <c r="M5"/>
      <c r="N5"/>
      <c r="O5"/>
      <c r="P5"/>
    </row>
    <row r="6" spans="1:16">
      <c r="A6"/>
      <c r="B6"/>
      <c r="C6"/>
      <c r="D6"/>
      <c r="E6"/>
      <c r="F6"/>
      <c r="G6"/>
      <c r="H6"/>
      <c r="I6"/>
      <c r="J6"/>
      <c r="K6" s="85">
        <f>AVERAGE(K3:K4)</f>
        <v>1.65</v>
      </c>
      <c r="L6"/>
      <c r="M6"/>
      <c r="N6"/>
      <c r="O6"/>
      <c r="P6"/>
    </row>
    <row r="7" spans="1:16">
      <c r="A7"/>
      <c r="B7"/>
      <c r="C7"/>
      <c r="D7"/>
      <c r="E7"/>
      <c r="F7"/>
      <c r="G7"/>
      <c r="H7"/>
      <c r="I7"/>
      <c r="J7"/>
      <c r="K7"/>
      <c r="L7"/>
      <c r="M7"/>
      <c r="N7"/>
      <c r="O7"/>
      <c r="P7"/>
    </row>
    <row r="8" spans="1:16">
      <c r="A8"/>
      <c r="B8"/>
      <c r="C8"/>
      <c r="D8"/>
      <c r="E8"/>
      <c r="F8"/>
      <c r="G8"/>
      <c r="H8"/>
      <c r="I8"/>
      <c r="J8"/>
      <c r="K8"/>
      <c r="L8"/>
      <c r="M8"/>
      <c r="N8"/>
      <c r="O8"/>
      <c r="P8"/>
    </row>
    <row r="9" spans="1:16">
      <c r="A9" s="51" t="s">
        <v>1464</v>
      </c>
      <c r="B9"/>
      <c r="C9"/>
      <c r="D9"/>
      <c r="E9"/>
      <c r="F9"/>
      <c r="G9"/>
      <c r="H9"/>
      <c r="I9"/>
      <c r="J9"/>
      <c r="K9"/>
      <c r="L9"/>
      <c r="M9"/>
      <c r="N9"/>
      <c r="O9"/>
      <c r="P9"/>
    </row>
    <row r="10" spans="1:16">
      <c r="A10"/>
      <c r="B10"/>
      <c r="C10"/>
      <c r="D10"/>
      <c r="E10"/>
      <c r="F10"/>
      <c r="G10"/>
      <c r="H10"/>
      <c r="I10"/>
      <c r="J10"/>
      <c r="K10"/>
      <c r="L10"/>
      <c r="M10"/>
      <c r="N10"/>
      <c r="O10"/>
      <c r="P10"/>
    </row>
    <row r="11" spans="1:16">
      <c r="A11" t="s">
        <v>1465</v>
      </c>
      <c r="B11" s="51" t="s">
        <v>1468</v>
      </c>
      <c r="C11" t="s">
        <v>1469</v>
      </c>
      <c r="D11" t="s">
        <v>1472</v>
      </c>
      <c r="E11" t="s">
        <v>1470</v>
      </c>
      <c r="F11"/>
      <c r="G11"/>
      <c r="H11"/>
      <c r="I11"/>
      <c r="J11"/>
      <c r="K11"/>
      <c r="L11"/>
      <c r="M11"/>
      <c r="N11"/>
      <c r="O11"/>
      <c r="P11"/>
    </row>
    <row r="12" spans="1:16">
      <c r="A12" t="s">
        <v>1466</v>
      </c>
      <c r="B12" s="51" t="s">
        <v>1471</v>
      </c>
      <c r="C12" t="s">
        <v>1467</v>
      </c>
      <c r="D12">
        <v>0</v>
      </c>
      <c r="E12">
        <v>1</v>
      </c>
      <c r="F12"/>
      <c r="G12"/>
      <c r="H12"/>
      <c r="I12"/>
      <c r="J12"/>
      <c r="K12"/>
      <c r="L12"/>
      <c r="M12"/>
      <c r="N12"/>
      <c r="O12"/>
      <c r="P12"/>
    </row>
    <row r="13" spans="1:16">
      <c r="A13" t="s">
        <v>1466</v>
      </c>
      <c r="B13" s="51" t="s">
        <v>1471</v>
      </c>
      <c r="C13" t="s">
        <v>1467</v>
      </c>
      <c r="D13">
        <v>10</v>
      </c>
      <c r="E13">
        <v>1</v>
      </c>
      <c r="F13"/>
      <c r="G13"/>
      <c r="H13"/>
      <c r="I13"/>
      <c r="J13"/>
      <c r="K13"/>
      <c r="L13"/>
      <c r="M13"/>
      <c r="N13"/>
      <c r="O13"/>
      <c r="P13"/>
    </row>
    <row r="14" spans="1:16">
      <c r="A14" t="s">
        <v>1466</v>
      </c>
      <c r="B14" s="51" t="s">
        <v>1471</v>
      </c>
      <c r="C14" t="s">
        <v>1467</v>
      </c>
      <c r="D14">
        <v>20</v>
      </c>
      <c r="E14">
        <v>1.1000000000000001</v>
      </c>
      <c r="F14"/>
      <c r="G14"/>
      <c r="H14"/>
      <c r="I14"/>
      <c r="J14"/>
      <c r="K14"/>
      <c r="L14"/>
      <c r="M14"/>
      <c r="N14"/>
      <c r="O14"/>
      <c r="P14"/>
    </row>
    <row r="15" spans="1:16">
      <c r="A15" t="s">
        <v>1466</v>
      </c>
      <c r="B15" s="51" t="s">
        <v>1471</v>
      </c>
      <c r="C15" t="s">
        <v>1467</v>
      </c>
      <c r="D15">
        <v>30</v>
      </c>
      <c r="E15">
        <v>1.5</v>
      </c>
      <c r="F15"/>
      <c r="G15"/>
      <c r="H15"/>
      <c r="I15"/>
      <c r="J15"/>
      <c r="K15"/>
      <c r="L15"/>
      <c r="M15"/>
      <c r="N15"/>
      <c r="O15"/>
      <c r="P15"/>
    </row>
    <row r="16" spans="1:16">
      <c r="A16" t="s">
        <v>1466</v>
      </c>
      <c r="B16" s="51" t="s">
        <v>1471</v>
      </c>
      <c r="C16" t="s">
        <v>1467</v>
      </c>
      <c r="D16">
        <v>50</v>
      </c>
      <c r="E16">
        <v>1.9</v>
      </c>
      <c r="F16"/>
      <c r="G16"/>
      <c r="H16"/>
      <c r="I16"/>
      <c r="J16"/>
      <c r="K16"/>
      <c r="L16"/>
      <c r="M16"/>
      <c r="N16"/>
      <c r="O16"/>
      <c r="P16"/>
    </row>
    <row r="17" spans="1:16">
      <c r="A17" t="s">
        <v>1466</v>
      </c>
      <c r="B17" s="51" t="s">
        <v>1471</v>
      </c>
      <c r="C17" t="s">
        <v>1467</v>
      </c>
      <c r="D17">
        <v>75</v>
      </c>
      <c r="E17">
        <v>2</v>
      </c>
      <c r="F17"/>
      <c r="G17"/>
      <c r="H17"/>
      <c r="I17"/>
      <c r="J17"/>
      <c r="K17"/>
      <c r="L17"/>
      <c r="M17"/>
      <c r="N17"/>
      <c r="O17"/>
      <c r="P17"/>
    </row>
    <row r="18" spans="1:16">
      <c r="A18" t="s">
        <v>1466</v>
      </c>
      <c r="B18" s="51" t="s">
        <v>1471</v>
      </c>
      <c r="C18" t="s">
        <v>1467</v>
      </c>
      <c r="D18">
        <v>100</v>
      </c>
      <c r="E18">
        <v>2.4</v>
      </c>
      <c r="F18"/>
      <c r="G18"/>
      <c r="H18"/>
      <c r="I18"/>
      <c r="J18"/>
      <c r="K18"/>
      <c r="L18"/>
      <c r="M18"/>
      <c r="N18"/>
      <c r="O18"/>
      <c r="P18"/>
    </row>
    <row r="19" spans="1:16">
      <c r="A19" t="s">
        <v>1466</v>
      </c>
      <c r="B19" s="51" t="s">
        <v>1471</v>
      </c>
      <c r="C19" t="s">
        <v>1467</v>
      </c>
      <c r="D19" t="s">
        <v>1473</v>
      </c>
      <c r="E19">
        <v>1.2</v>
      </c>
      <c r="F19"/>
      <c r="G19"/>
      <c r="H19"/>
      <c r="I19"/>
      <c r="J19"/>
      <c r="K19"/>
      <c r="L19"/>
      <c r="M19"/>
      <c r="N19"/>
      <c r="O19"/>
      <c r="P19"/>
    </row>
    <row r="20" spans="1:16">
      <c r="A20" t="s">
        <v>1466</v>
      </c>
      <c r="B20" s="51" t="s">
        <v>1471</v>
      </c>
      <c r="C20" t="s">
        <v>1467</v>
      </c>
      <c r="D20" t="s">
        <v>1474</v>
      </c>
      <c r="E20">
        <v>1.2</v>
      </c>
      <c r="F20"/>
      <c r="G20"/>
      <c r="H20"/>
      <c r="I20"/>
      <c r="J20"/>
      <c r="K20"/>
      <c r="L20"/>
      <c r="M20"/>
      <c r="N20"/>
      <c r="O20"/>
      <c r="P20"/>
    </row>
    <row r="21" spans="1:16">
      <c r="A21" t="s">
        <v>1466</v>
      </c>
      <c r="B21" s="51" t="s">
        <v>1471</v>
      </c>
      <c r="C21" t="s">
        <v>1467</v>
      </c>
      <c r="D21" t="s">
        <v>1475</v>
      </c>
      <c r="E21" s="94">
        <v>1.7</v>
      </c>
      <c r="F21"/>
      <c r="G21"/>
      <c r="H21"/>
      <c r="I21"/>
      <c r="J21"/>
      <c r="K21"/>
      <c r="L21"/>
      <c r="M21"/>
      <c r="N21"/>
      <c r="O21"/>
      <c r="P21"/>
    </row>
    <row r="22" spans="1:16">
      <c r="A22" t="s">
        <v>1466</v>
      </c>
      <c r="B22" s="51" t="s">
        <v>1471</v>
      </c>
      <c r="C22" t="s">
        <v>1467</v>
      </c>
      <c r="D22" t="s">
        <v>1476</v>
      </c>
      <c r="E22" s="94">
        <v>1.5</v>
      </c>
      <c r="F22"/>
      <c r="G22"/>
      <c r="H22"/>
      <c r="I22"/>
      <c r="J22"/>
      <c r="K22"/>
      <c r="L22"/>
      <c r="M22"/>
      <c r="N22"/>
      <c r="O22"/>
      <c r="P22"/>
    </row>
    <row r="23" spans="1:16">
      <c r="A23" t="s">
        <v>1466</v>
      </c>
      <c r="B23" s="51" t="s">
        <v>1471</v>
      </c>
      <c r="C23" t="s">
        <v>1477</v>
      </c>
      <c r="D23" t="s">
        <v>1476</v>
      </c>
      <c r="E23">
        <v>1.7</v>
      </c>
      <c r="F23"/>
      <c r="G23"/>
      <c r="H23"/>
      <c r="I23"/>
      <c r="J23"/>
      <c r="K23"/>
      <c r="L23"/>
      <c r="M23"/>
      <c r="N23"/>
      <c r="O23"/>
      <c r="P23"/>
    </row>
    <row r="24" spans="1:16">
      <c r="A24" t="s">
        <v>1466</v>
      </c>
      <c r="B24" s="51" t="s">
        <v>1471</v>
      </c>
      <c r="C24" t="s">
        <v>1478</v>
      </c>
      <c r="D24" t="s">
        <v>1476</v>
      </c>
      <c r="E24">
        <v>1.8</v>
      </c>
      <c r="F24"/>
      <c r="G24"/>
      <c r="H24"/>
      <c r="I24"/>
      <c r="J24"/>
      <c r="K24"/>
      <c r="L24"/>
      <c r="M24"/>
      <c r="N24"/>
      <c r="O24"/>
      <c r="P24"/>
    </row>
    <row r="25" spans="1:16">
      <c r="A25"/>
      <c r="B25"/>
      <c r="C25"/>
      <c r="D25"/>
      <c r="E25"/>
      <c r="F25"/>
      <c r="G25"/>
      <c r="H25"/>
      <c r="I25"/>
      <c r="J25"/>
      <c r="K25"/>
      <c r="L25"/>
      <c r="M25"/>
      <c r="N25"/>
      <c r="O25"/>
      <c r="P25"/>
    </row>
    <row r="26" spans="1:16">
      <c r="A26"/>
      <c r="B26"/>
      <c r="C26"/>
      <c r="D26"/>
      <c r="E26"/>
      <c r="F26"/>
      <c r="G26"/>
      <c r="H26"/>
      <c r="I26"/>
      <c r="J26"/>
      <c r="K26"/>
      <c r="L26"/>
      <c r="M26"/>
      <c r="N26"/>
      <c r="O26"/>
      <c r="P26"/>
    </row>
    <row r="27" spans="1:16">
      <c r="A27"/>
      <c r="B27"/>
      <c r="C27"/>
      <c r="D27"/>
      <c r="E27"/>
      <c r="F27"/>
      <c r="G27"/>
      <c r="H27"/>
      <c r="I27"/>
      <c r="J27"/>
      <c r="K27"/>
      <c r="L27"/>
      <c r="M27"/>
      <c r="N27"/>
      <c r="O27"/>
      <c r="P27"/>
    </row>
    <row r="28" spans="1:16">
      <c r="A28"/>
      <c r="B28"/>
      <c r="C28"/>
      <c r="D28"/>
      <c r="E28"/>
      <c r="F28"/>
      <c r="G28"/>
      <c r="H28"/>
      <c r="I28"/>
      <c r="J28"/>
      <c r="K28"/>
      <c r="L28"/>
      <c r="M28"/>
      <c r="N28"/>
      <c r="O28"/>
      <c r="P28"/>
    </row>
    <row r="29" spans="1:16">
      <c r="A29"/>
      <c r="B29"/>
      <c r="C29"/>
      <c r="D29"/>
      <c r="E29"/>
      <c r="F29"/>
      <c r="G29"/>
      <c r="H29"/>
      <c r="I29"/>
      <c r="J29"/>
      <c r="K29"/>
      <c r="L29"/>
      <c r="M29"/>
      <c r="N29"/>
      <c r="O29"/>
      <c r="P29"/>
    </row>
    <row r="30" spans="1:16" ht="17" thickBot="1">
      <c r="A30"/>
      <c r="B30"/>
      <c r="C30"/>
      <c r="D30"/>
      <c r="E30"/>
      <c r="F30"/>
      <c r="G30"/>
      <c r="H30"/>
      <c r="I30"/>
      <c r="J30"/>
      <c r="K30"/>
      <c r="L30"/>
      <c r="M30"/>
      <c r="N30"/>
      <c r="O30"/>
      <c r="P30"/>
    </row>
    <row r="31" spans="1:16" ht="17" thickBot="1">
      <c r="A31" s="134" t="s">
        <v>1207</v>
      </c>
      <c r="B31" s="139"/>
      <c r="C31" s="139"/>
      <c r="D31" s="135"/>
      <c r="E31" s="46"/>
      <c r="F31" s="46"/>
      <c r="G31" s="46"/>
      <c r="H31" s="46"/>
      <c r="I31" s="46"/>
      <c r="J31" s="46"/>
      <c r="K31" s="46"/>
      <c r="L31" s="46"/>
      <c r="M31" s="46"/>
      <c r="N31" s="46"/>
      <c r="O31" s="46"/>
      <c r="P31" s="46"/>
    </row>
    <row r="32" spans="1:16" ht="17" thickBot="1">
      <c r="A32" s="61"/>
      <c r="B32" s="49"/>
      <c r="C32" s="49"/>
      <c r="D32" s="49"/>
      <c r="E32" s="49"/>
      <c r="F32" s="49"/>
      <c r="G32" s="49"/>
      <c r="H32" s="49"/>
      <c r="I32" s="49"/>
      <c r="J32" s="49"/>
      <c r="K32" s="49"/>
      <c r="L32" s="49"/>
      <c r="M32" s="49"/>
      <c r="N32" s="49"/>
      <c r="O32" s="49"/>
      <c r="P32" s="49"/>
    </row>
    <row r="33" spans="1:16" ht="17" thickBot="1">
      <c r="A33" s="109" t="s">
        <v>1208</v>
      </c>
      <c r="B33" s="111"/>
      <c r="C33" s="111"/>
      <c r="D33" s="110"/>
      <c r="E33" s="49"/>
      <c r="F33" s="49"/>
      <c r="G33" s="49"/>
      <c r="H33" s="49"/>
      <c r="I33" s="49"/>
      <c r="J33" s="49"/>
      <c r="K33" s="49"/>
      <c r="L33" s="49"/>
      <c r="M33" s="49"/>
      <c r="N33" s="49"/>
      <c r="O33" s="49"/>
      <c r="P33" s="49"/>
    </row>
    <row r="34" spans="1:16" ht="17" thickBot="1">
      <c r="A34" s="109" t="s">
        <v>1209</v>
      </c>
      <c r="B34" s="110"/>
      <c r="C34" s="49"/>
      <c r="D34" s="49"/>
      <c r="E34" s="49"/>
      <c r="F34" s="49"/>
      <c r="G34" s="49"/>
      <c r="H34" s="49"/>
      <c r="I34" s="49"/>
      <c r="J34" s="49"/>
      <c r="K34" s="49"/>
      <c r="L34" s="49"/>
      <c r="M34" s="49"/>
      <c r="N34" s="49"/>
      <c r="O34" s="49"/>
      <c r="P34" s="49"/>
    </row>
    <row r="35" spans="1:16" ht="17" thickBot="1">
      <c r="A35" s="109" t="s">
        <v>1210</v>
      </c>
      <c r="B35" s="110"/>
      <c r="C35" s="49"/>
      <c r="D35" s="49"/>
      <c r="E35" s="49"/>
      <c r="F35" s="49"/>
      <c r="G35" s="49"/>
      <c r="H35" s="49"/>
      <c r="I35" s="49"/>
      <c r="J35" s="49"/>
      <c r="K35" s="49"/>
      <c r="L35" s="49"/>
      <c r="M35" s="49"/>
      <c r="N35" s="49"/>
      <c r="O35" s="49"/>
      <c r="P35" s="49"/>
    </row>
    <row r="36" spans="1:16" ht="17" thickBot="1">
      <c r="A36" s="109" t="s">
        <v>1174</v>
      </c>
      <c r="B36" s="110"/>
      <c r="C36" s="49"/>
      <c r="D36" s="49"/>
      <c r="E36" s="49"/>
      <c r="F36" s="49"/>
      <c r="G36" s="49"/>
      <c r="H36" s="49"/>
      <c r="I36" s="49"/>
      <c r="J36" s="49"/>
      <c r="K36" s="49"/>
      <c r="L36" s="49"/>
      <c r="M36" s="49"/>
      <c r="N36" s="49"/>
      <c r="O36" s="49"/>
      <c r="P36" s="49"/>
    </row>
    <row r="37" spans="1:16" ht="17" thickBot="1">
      <c r="A37" s="109" t="s">
        <v>1175</v>
      </c>
      <c r="B37" s="111"/>
      <c r="C37" s="111"/>
      <c r="D37" s="111"/>
      <c r="E37" s="110"/>
      <c r="F37" s="49"/>
      <c r="G37" s="49"/>
      <c r="H37" s="49"/>
      <c r="I37" s="49"/>
      <c r="J37" s="49"/>
      <c r="K37" s="49"/>
      <c r="L37" s="49"/>
      <c r="M37" s="49"/>
      <c r="N37" s="49"/>
      <c r="O37" s="49"/>
      <c r="P37" s="49"/>
    </row>
    <row r="38" spans="1:16" ht="17" thickBot="1">
      <c r="A38" s="109" t="s">
        <v>1176</v>
      </c>
      <c r="B38" s="111"/>
      <c r="C38" s="111"/>
      <c r="D38" s="110"/>
      <c r="E38" s="49"/>
      <c r="F38" s="49"/>
      <c r="G38" s="49"/>
      <c r="H38" s="49"/>
      <c r="I38" s="49"/>
      <c r="J38" s="49"/>
      <c r="K38" s="49"/>
      <c r="L38" s="49"/>
      <c r="M38" s="49"/>
      <c r="N38" s="49"/>
      <c r="O38" s="49"/>
      <c r="P38" s="49"/>
    </row>
    <row r="39" spans="1:16" ht="17" thickBot="1">
      <c r="A39" s="109" t="s">
        <v>1177</v>
      </c>
      <c r="B39" s="111"/>
      <c r="C39" s="111"/>
      <c r="D39" s="111"/>
      <c r="E39" s="110"/>
      <c r="F39" s="49"/>
      <c r="G39" s="49"/>
      <c r="H39" s="49"/>
      <c r="I39" s="49"/>
      <c r="J39" s="49"/>
      <c r="K39" s="49"/>
      <c r="L39" s="49"/>
      <c r="M39" s="49"/>
      <c r="N39" s="49"/>
      <c r="O39" s="49"/>
      <c r="P39" s="49"/>
    </row>
    <row r="40" spans="1:16" ht="17" thickBot="1">
      <c r="A40" s="109" t="s">
        <v>1178</v>
      </c>
      <c r="B40" s="111"/>
      <c r="C40" s="111"/>
      <c r="D40" s="111"/>
      <c r="E40" s="110"/>
      <c r="F40" s="49"/>
      <c r="G40" s="49"/>
      <c r="H40" s="49"/>
      <c r="I40" s="49"/>
      <c r="J40" s="49"/>
      <c r="K40" s="49"/>
      <c r="L40" s="49"/>
      <c r="M40" s="49"/>
      <c r="N40" s="49"/>
      <c r="O40" s="49"/>
      <c r="P40" s="49"/>
    </row>
    <row r="41" spans="1:16" ht="17" thickBot="1">
      <c r="A41" s="109" t="s">
        <v>1179</v>
      </c>
      <c r="B41" s="111"/>
      <c r="C41" s="111"/>
      <c r="D41" s="111"/>
      <c r="E41" s="110"/>
      <c r="F41" s="49"/>
      <c r="G41" s="49"/>
      <c r="H41" s="49"/>
      <c r="I41" s="49"/>
      <c r="J41" s="49"/>
      <c r="K41" s="49"/>
      <c r="L41" s="49"/>
      <c r="M41" s="49"/>
      <c r="N41" s="49"/>
      <c r="O41" s="49"/>
      <c r="P41" s="49"/>
    </row>
    <row r="42" spans="1:16" ht="17" thickBot="1">
      <c r="A42" s="109" t="s">
        <v>1180</v>
      </c>
      <c r="B42" s="111"/>
      <c r="C42" s="111"/>
      <c r="D42" s="110"/>
      <c r="E42" s="49"/>
      <c r="F42" s="49"/>
      <c r="G42" s="49"/>
      <c r="H42" s="49"/>
      <c r="I42" s="49"/>
      <c r="J42" s="49"/>
      <c r="K42" s="49"/>
      <c r="L42" s="49"/>
      <c r="M42" s="49"/>
      <c r="N42" s="49"/>
      <c r="O42" s="49"/>
      <c r="P42" s="49"/>
    </row>
    <row r="43" spans="1:16" ht="17" thickBot="1">
      <c r="A43" s="109" t="s">
        <v>1181</v>
      </c>
      <c r="B43" s="111"/>
      <c r="C43" s="110"/>
      <c r="D43" s="49"/>
      <c r="E43" s="49"/>
      <c r="F43" s="49"/>
      <c r="G43" s="49"/>
      <c r="H43" s="49"/>
      <c r="I43" s="49"/>
      <c r="J43" s="49"/>
      <c r="K43" s="49"/>
      <c r="L43" s="49"/>
      <c r="M43" s="49"/>
      <c r="N43" s="49"/>
      <c r="O43" s="49"/>
      <c r="P43" s="49"/>
    </row>
    <row r="44" spans="1:16" ht="17" thickBot="1">
      <c r="A44" s="109" t="s">
        <v>1182</v>
      </c>
      <c r="B44" s="111"/>
      <c r="C44" s="110"/>
      <c r="D44" s="49"/>
      <c r="E44" s="49"/>
      <c r="F44" s="49"/>
      <c r="G44" s="49"/>
      <c r="H44" s="49"/>
      <c r="I44" s="49"/>
      <c r="J44" s="49"/>
      <c r="K44" s="49"/>
      <c r="L44" s="49"/>
      <c r="M44" s="49"/>
      <c r="N44" s="49"/>
      <c r="O44" s="49"/>
      <c r="P44" s="49"/>
    </row>
    <row r="45" spans="1:16" ht="17" thickBot="1">
      <c r="A45" s="109" t="s">
        <v>1183</v>
      </c>
      <c r="B45" s="111"/>
      <c r="C45" s="111"/>
      <c r="D45" s="111"/>
      <c r="E45" s="110"/>
      <c r="F45" s="49"/>
      <c r="G45" s="49"/>
      <c r="H45" s="49"/>
      <c r="I45" s="49"/>
      <c r="J45" s="49"/>
      <c r="K45" s="49"/>
      <c r="L45" s="49"/>
      <c r="M45" s="49"/>
      <c r="N45" s="49"/>
      <c r="O45" s="49"/>
      <c r="P45" s="49"/>
    </row>
    <row r="46" spans="1:16" ht="17" thickBot="1">
      <c r="A46" s="109" t="s">
        <v>1211</v>
      </c>
      <c r="B46" s="111"/>
      <c r="C46" s="111"/>
      <c r="D46" s="110"/>
      <c r="E46" s="49"/>
      <c r="F46" s="49"/>
      <c r="G46" s="49"/>
      <c r="H46" s="49"/>
      <c r="I46" s="49"/>
      <c r="J46" s="49"/>
      <c r="K46" s="49"/>
      <c r="L46" s="49"/>
      <c r="M46" s="49"/>
      <c r="N46" s="49"/>
      <c r="O46" s="49"/>
      <c r="P46" s="49"/>
    </row>
    <row r="47" spans="1:16" ht="17" thickBot="1">
      <c r="A47" s="109" t="s">
        <v>1212</v>
      </c>
      <c r="B47" s="111"/>
      <c r="C47" s="111"/>
      <c r="D47" s="110"/>
      <c r="E47" s="49"/>
      <c r="F47" s="49"/>
      <c r="G47" s="49"/>
      <c r="H47" s="49"/>
      <c r="I47" s="49"/>
      <c r="J47" s="49"/>
      <c r="K47" s="49"/>
      <c r="L47" s="49"/>
      <c r="M47" s="49"/>
      <c r="N47" s="49"/>
      <c r="O47" s="49"/>
      <c r="P47" s="49"/>
    </row>
    <row r="48" spans="1:16" ht="17" thickBot="1">
      <c r="A48" s="109" t="s">
        <v>1213</v>
      </c>
      <c r="B48" s="111"/>
      <c r="C48" s="111"/>
      <c r="D48" s="111"/>
      <c r="E48" s="110"/>
      <c r="F48" s="49"/>
      <c r="G48" s="49"/>
      <c r="H48" s="49"/>
      <c r="I48" s="49"/>
      <c r="J48" s="49"/>
      <c r="K48" s="49"/>
      <c r="L48" s="49"/>
      <c r="M48" s="49"/>
      <c r="N48" s="49"/>
      <c r="O48" s="49"/>
      <c r="P48" s="49"/>
    </row>
    <row r="49" spans="1:16" ht="17" thickBot="1">
      <c r="A49" s="109" t="s">
        <v>1214</v>
      </c>
      <c r="B49" s="110"/>
      <c r="C49" s="49"/>
      <c r="D49" s="49"/>
      <c r="E49" s="49"/>
      <c r="F49" s="49"/>
      <c r="G49" s="49"/>
      <c r="H49" s="49"/>
      <c r="I49" s="49"/>
      <c r="J49" s="49"/>
      <c r="K49" s="49"/>
      <c r="L49" s="49"/>
      <c r="M49" s="49"/>
      <c r="N49" s="49"/>
      <c r="O49" s="49"/>
      <c r="P49" s="49"/>
    </row>
    <row r="50" spans="1:16" ht="17" thickBot="1">
      <c r="A50" s="61"/>
      <c r="B50" s="49"/>
      <c r="C50" s="49"/>
      <c r="D50" s="49"/>
      <c r="E50" s="49"/>
      <c r="F50" s="49"/>
      <c r="G50" s="49"/>
      <c r="H50" s="49"/>
      <c r="I50" s="49"/>
      <c r="J50" s="49"/>
      <c r="K50" s="49"/>
      <c r="L50" s="49"/>
      <c r="M50" s="49"/>
      <c r="N50" s="49"/>
      <c r="O50" s="49"/>
      <c r="P50" s="49"/>
    </row>
    <row r="51" spans="1:16" ht="17" thickBot="1">
      <c r="A51" s="62">
        <v>1</v>
      </c>
      <c r="B51" s="56">
        <v>2</v>
      </c>
      <c r="C51" s="56">
        <v>3</v>
      </c>
      <c r="D51" s="56">
        <v>4</v>
      </c>
      <c r="E51" s="63">
        <v>5</v>
      </c>
      <c r="F51" s="56">
        <v>6</v>
      </c>
      <c r="G51" s="56">
        <v>7</v>
      </c>
      <c r="H51" s="56">
        <v>8</v>
      </c>
      <c r="I51" s="56">
        <v>9</v>
      </c>
      <c r="J51" s="64">
        <v>10</v>
      </c>
      <c r="K51" s="48">
        <v>11</v>
      </c>
      <c r="L51" s="56">
        <v>12</v>
      </c>
      <c r="M51" s="64">
        <v>13</v>
      </c>
      <c r="N51" s="56">
        <v>14</v>
      </c>
      <c r="O51" s="49"/>
      <c r="P51" s="49"/>
    </row>
    <row r="52" spans="1:16" ht="61" thickBot="1">
      <c r="A52" s="47">
        <v>934</v>
      </c>
      <c r="B52" s="48">
        <v>150.68</v>
      </c>
      <c r="C52" s="48">
        <v>48.54</v>
      </c>
      <c r="D52" s="48">
        <v>3.81</v>
      </c>
      <c r="E52" s="63">
        <v>8.56</v>
      </c>
      <c r="F52" s="48">
        <v>0.03</v>
      </c>
      <c r="G52" s="48">
        <v>1</v>
      </c>
      <c r="H52" s="48">
        <v>1</v>
      </c>
      <c r="I52" s="48">
        <v>1</v>
      </c>
      <c r="J52" s="48">
        <v>8.5</v>
      </c>
      <c r="K52" s="48" t="s">
        <v>1215</v>
      </c>
      <c r="L52" s="48">
        <v>4.6900000000000004</v>
      </c>
      <c r="M52" s="48">
        <v>1.5</v>
      </c>
      <c r="N52" s="43" t="s">
        <v>1216</v>
      </c>
      <c r="O52" s="49"/>
      <c r="P52" s="49"/>
    </row>
    <row r="53" spans="1:16" ht="46" thickBot="1">
      <c r="A53" s="47" t="s">
        <v>1217</v>
      </c>
      <c r="B53" s="48">
        <v>-18.579999999999998</v>
      </c>
      <c r="C53" s="48">
        <v>20.75</v>
      </c>
      <c r="D53" s="48">
        <v>20.28</v>
      </c>
      <c r="E53" s="63">
        <v>22.47</v>
      </c>
      <c r="F53" s="48">
        <v>18.47</v>
      </c>
      <c r="G53" s="48">
        <v>2</v>
      </c>
      <c r="H53" s="48">
        <v>1</v>
      </c>
      <c r="I53" s="48">
        <v>1</v>
      </c>
      <c r="J53" s="48">
        <v>18.600000000000001</v>
      </c>
      <c r="K53" s="48" t="s">
        <v>1215</v>
      </c>
      <c r="L53" s="48">
        <v>-1.68</v>
      </c>
      <c r="M53" s="48">
        <v>1.5</v>
      </c>
      <c r="N53" s="43" t="s">
        <v>1218</v>
      </c>
      <c r="O53" s="49"/>
      <c r="P53" s="49"/>
    </row>
    <row r="54" spans="1:16" ht="31" thickBot="1">
      <c r="A54" s="47" t="s">
        <v>656</v>
      </c>
      <c r="B54" s="48">
        <v>57.61</v>
      </c>
      <c r="C54" s="48">
        <v>18.05</v>
      </c>
      <c r="D54" s="48">
        <v>25.95</v>
      </c>
      <c r="E54" s="63">
        <v>24.2</v>
      </c>
      <c r="F54" s="48">
        <v>25.03</v>
      </c>
      <c r="G54" s="48">
        <v>2</v>
      </c>
      <c r="H54" s="48">
        <v>2</v>
      </c>
      <c r="I54" s="48">
        <v>2</v>
      </c>
      <c r="J54" s="48">
        <v>24.7</v>
      </c>
      <c r="K54" s="48" t="s">
        <v>1215</v>
      </c>
      <c r="L54" s="48">
        <v>-1.25</v>
      </c>
      <c r="M54" s="48">
        <v>1.5</v>
      </c>
      <c r="N54" s="43" t="s">
        <v>1219</v>
      </c>
      <c r="O54" s="49"/>
      <c r="P54" s="49"/>
    </row>
    <row r="55" spans="1:16" ht="31" thickBot="1">
      <c r="A55" s="47" t="s">
        <v>663</v>
      </c>
      <c r="B55" s="48">
        <v>-90.49</v>
      </c>
      <c r="C55" s="48">
        <v>-3.05</v>
      </c>
      <c r="D55" s="48">
        <v>22.91</v>
      </c>
      <c r="E55" s="63">
        <v>20.93</v>
      </c>
      <c r="F55" s="48">
        <v>25.27</v>
      </c>
      <c r="G55" s="48">
        <v>2</v>
      </c>
      <c r="H55" s="48">
        <v>3</v>
      </c>
      <c r="I55" s="48">
        <v>1</v>
      </c>
      <c r="J55" s="48">
        <v>24.2</v>
      </c>
      <c r="K55" s="48" t="s">
        <v>1220</v>
      </c>
      <c r="L55" s="48">
        <v>1.29</v>
      </c>
      <c r="M55" s="48">
        <v>1.5</v>
      </c>
      <c r="N55" s="43" t="s">
        <v>1219</v>
      </c>
      <c r="O55" s="49"/>
      <c r="P55" s="49"/>
    </row>
    <row r="56" spans="1:16" ht="46" thickBot="1">
      <c r="A56" s="47" t="s">
        <v>1221</v>
      </c>
      <c r="B56" s="48">
        <v>-95.32</v>
      </c>
      <c r="C56" s="48">
        <v>0.19</v>
      </c>
      <c r="D56" s="48">
        <v>23.8</v>
      </c>
      <c r="E56" s="63">
        <v>22.55</v>
      </c>
      <c r="F56" s="48">
        <v>25.03</v>
      </c>
      <c r="G56" s="48">
        <v>2</v>
      </c>
      <c r="H56" s="48">
        <v>2</v>
      </c>
      <c r="I56" s="48">
        <v>1</v>
      </c>
      <c r="J56" s="48">
        <v>20.8</v>
      </c>
      <c r="K56" s="48" t="s">
        <v>1220</v>
      </c>
      <c r="L56" s="48">
        <v>-3</v>
      </c>
      <c r="M56" s="48">
        <v>1.5</v>
      </c>
      <c r="N56" s="43" t="s">
        <v>1222</v>
      </c>
      <c r="O56" s="49"/>
      <c r="P56" s="49"/>
    </row>
    <row r="57" spans="1:16" ht="31" thickBot="1">
      <c r="A57" s="47" t="s">
        <v>1223</v>
      </c>
      <c r="B57" s="48">
        <v>-120.04</v>
      </c>
      <c r="C57" s="48">
        <v>34.29</v>
      </c>
      <c r="D57" s="48">
        <v>14.95</v>
      </c>
      <c r="E57" s="63">
        <v>16.5</v>
      </c>
      <c r="F57" s="48">
        <v>13.52</v>
      </c>
      <c r="G57" s="48">
        <v>2</v>
      </c>
      <c r="H57" s="48">
        <v>3</v>
      </c>
      <c r="I57" s="48">
        <v>2</v>
      </c>
      <c r="J57" s="48">
        <v>12.2</v>
      </c>
      <c r="K57" s="48" t="s">
        <v>1215</v>
      </c>
      <c r="L57" s="48">
        <v>-2.75</v>
      </c>
      <c r="M57" s="48">
        <v>1.5</v>
      </c>
      <c r="N57" s="43" t="s">
        <v>1224</v>
      </c>
      <c r="O57" s="49"/>
      <c r="P57" s="49"/>
    </row>
    <row r="58" spans="1:16" ht="31" thickBot="1">
      <c r="A58" s="47" t="s">
        <v>1223</v>
      </c>
      <c r="B58" s="48">
        <v>-120.04</v>
      </c>
      <c r="C58" s="48">
        <v>34.29</v>
      </c>
      <c r="D58" s="48">
        <v>14.95</v>
      </c>
      <c r="E58" s="63">
        <v>16.5</v>
      </c>
      <c r="F58" s="48">
        <v>13.52</v>
      </c>
      <c r="G58" s="48">
        <v>2</v>
      </c>
      <c r="H58" s="48">
        <v>2</v>
      </c>
      <c r="I58" s="48">
        <v>2</v>
      </c>
      <c r="J58" s="48">
        <v>13.7</v>
      </c>
      <c r="K58" s="48" t="s">
        <v>1215</v>
      </c>
      <c r="L58" s="48">
        <v>-1.25</v>
      </c>
      <c r="M58" s="48">
        <v>1.5</v>
      </c>
      <c r="N58" s="43" t="s">
        <v>1225</v>
      </c>
      <c r="O58" s="49"/>
      <c r="P58" s="49"/>
    </row>
    <row r="59" spans="1:16" ht="31" thickBot="1">
      <c r="A59" s="47" t="s">
        <v>1226</v>
      </c>
      <c r="B59" s="48">
        <v>32.729999999999997</v>
      </c>
      <c r="C59" s="48">
        <v>34.07</v>
      </c>
      <c r="D59" s="48">
        <v>21.5</v>
      </c>
      <c r="E59" s="63">
        <v>26.28</v>
      </c>
      <c r="F59" s="48">
        <v>17.04</v>
      </c>
      <c r="G59" s="48">
        <v>2</v>
      </c>
      <c r="H59" s="48">
        <v>2</v>
      </c>
      <c r="I59" s="48">
        <v>1</v>
      </c>
      <c r="J59" s="48">
        <v>11.1</v>
      </c>
      <c r="K59" s="48" t="s">
        <v>1215</v>
      </c>
      <c r="L59" s="48">
        <v>-10.4</v>
      </c>
      <c r="M59" s="48">
        <v>1.5</v>
      </c>
      <c r="N59" s="43" t="s">
        <v>1227</v>
      </c>
      <c r="O59" s="49"/>
      <c r="P59" s="49"/>
    </row>
    <row r="60" spans="1:16" ht="31" thickBot="1">
      <c r="A60" s="47" t="s">
        <v>1228</v>
      </c>
      <c r="B60" s="48">
        <v>-118.38</v>
      </c>
      <c r="C60" s="48">
        <v>32.28</v>
      </c>
      <c r="D60" s="48">
        <v>16.23</v>
      </c>
      <c r="E60" s="63">
        <v>17.97</v>
      </c>
      <c r="F60" s="48">
        <v>14.61</v>
      </c>
      <c r="G60" s="48">
        <v>2</v>
      </c>
      <c r="H60" s="48">
        <v>1</v>
      </c>
      <c r="I60" s="48">
        <v>1</v>
      </c>
      <c r="J60" s="48">
        <v>14.3</v>
      </c>
      <c r="K60" s="48" t="s">
        <v>1215</v>
      </c>
      <c r="L60" s="48">
        <v>-1.93</v>
      </c>
      <c r="M60" s="48">
        <v>1.5</v>
      </c>
      <c r="N60" s="43" t="s">
        <v>1229</v>
      </c>
      <c r="O60" s="49"/>
      <c r="P60" s="49"/>
    </row>
    <row r="61" spans="1:16" ht="46" thickBot="1">
      <c r="A61" s="47" t="s">
        <v>1230</v>
      </c>
      <c r="B61" s="48">
        <v>-121.11</v>
      </c>
      <c r="C61" s="48">
        <v>34.53</v>
      </c>
      <c r="D61" s="48">
        <v>14.23</v>
      </c>
      <c r="E61" s="63">
        <v>15.56</v>
      </c>
      <c r="F61" s="48">
        <v>12.93</v>
      </c>
      <c r="G61" s="48">
        <v>3</v>
      </c>
      <c r="H61" s="48">
        <v>1</v>
      </c>
      <c r="I61" s="48">
        <v>2</v>
      </c>
      <c r="J61" s="48">
        <v>10.9</v>
      </c>
      <c r="K61" s="48" t="s">
        <v>1215</v>
      </c>
      <c r="L61" s="48">
        <v>-3.33</v>
      </c>
      <c r="M61" s="48">
        <v>1.5</v>
      </c>
      <c r="N61" s="43" t="s">
        <v>1231</v>
      </c>
      <c r="O61" s="49"/>
      <c r="P61" s="49"/>
    </row>
    <row r="62" spans="1:16" ht="46" thickBot="1">
      <c r="A62" s="47" t="s">
        <v>1232</v>
      </c>
      <c r="B62" s="48">
        <v>-123.28</v>
      </c>
      <c r="C62" s="48">
        <v>36.99</v>
      </c>
      <c r="D62" s="48">
        <v>13.2</v>
      </c>
      <c r="E62" s="63">
        <v>14.29</v>
      </c>
      <c r="F62" s="48">
        <v>12.3</v>
      </c>
      <c r="G62" s="48">
        <v>3</v>
      </c>
      <c r="H62" s="48">
        <v>2</v>
      </c>
      <c r="I62" s="48">
        <v>1</v>
      </c>
      <c r="J62" s="48">
        <v>7.7</v>
      </c>
      <c r="K62" s="48" t="s">
        <v>1215</v>
      </c>
      <c r="L62" s="48">
        <v>-5.5</v>
      </c>
      <c r="M62" s="48">
        <v>1.5</v>
      </c>
      <c r="N62" s="43" t="s">
        <v>1231</v>
      </c>
      <c r="O62" s="49"/>
      <c r="P62" s="49"/>
    </row>
    <row r="63" spans="1:16" ht="46" thickBot="1">
      <c r="A63" s="47" t="s">
        <v>1233</v>
      </c>
      <c r="B63" s="48">
        <v>-124.93</v>
      </c>
      <c r="C63" s="48">
        <v>41.68</v>
      </c>
      <c r="D63" s="48">
        <v>12.43</v>
      </c>
      <c r="E63" s="63">
        <v>14.6</v>
      </c>
      <c r="F63" s="48">
        <v>10.45</v>
      </c>
      <c r="G63" s="48">
        <v>2</v>
      </c>
      <c r="H63" s="48">
        <v>2</v>
      </c>
      <c r="I63" s="48">
        <v>1</v>
      </c>
      <c r="J63" s="48">
        <v>7.1</v>
      </c>
      <c r="K63" s="48" t="s">
        <v>1215</v>
      </c>
      <c r="L63" s="48">
        <v>-5.33</v>
      </c>
      <c r="M63" s="48">
        <v>1.5</v>
      </c>
      <c r="N63" s="43" t="s">
        <v>1231</v>
      </c>
      <c r="O63" s="49"/>
      <c r="P63" s="49"/>
    </row>
    <row r="64" spans="1:16" ht="31" thickBot="1">
      <c r="A64" s="47" t="s">
        <v>1234</v>
      </c>
      <c r="B64" s="48">
        <v>-126.43</v>
      </c>
      <c r="C64" s="48">
        <v>41.01</v>
      </c>
      <c r="D64" s="48">
        <v>13</v>
      </c>
      <c r="E64" s="63">
        <v>15.34</v>
      </c>
      <c r="F64" s="48">
        <v>10.84</v>
      </c>
      <c r="G64" s="48">
        <v>2</v>
      </c>
      <c r="H64" s="48">
        <v>2</v>
      </c>
      <c r="I64" s="48">
        <v>1</v>
      </c>
      <c r="J64" s="48">
        <v>5.6</v>
      </c>
      <c r="K64" s="48" t="s">
        <v>1215</v>
      </c>
      <c r="L64" s="48">
        <v>-7.4</v>
      </c>
      <c r="M64" s="48">
        <v>1.5</v>
      </c>
      <c r="N64" s="43" t="s">
        <v>1229</v>
      </c>
      <c r="O64" s="49"/>
      <c r="P64" s="49"/>
    </row>
    <row r="65" spans="1:16" ht="46" thickBot="1">
      <c r="A65" s="47" t="s">
        <v>1235</v>
      </c>
      <c r="B65" s="48">
        <v>-91.41</v>
      </c>
      <c r="C65" s="48">
        <v>27.19</v>
      </c>
      <c r="D65" s="48">
        <v>25.03</v>
      </c>
      <c r="E65" s="63">
        <v>29.12</v>
      </c>
      <c r="F65" s="48">
        <v>21.23</v>
      </c>
      <c r="G65" s="48">
        <v>2</v>
      </c>
      <c r="H65" s="48">
        <v>2</v>
      </c>
      <c r="I65" s="48">
        <v>1</v>
      </c>
      <c r="J65" s="48">
        <v>18.5</v>
      </c>
      <c r="K65" s="48" t="s">
        <v>1215</v>
      </c>
      <c r="L65" s="48">
        <v>-6.53</v>
      </c>
      <c r="M65" s="48">
        <v>1.5</v>
      </c>
      <c r="N65" s="43" t="s">
        <v>1236</v>
      </c>
      <c r="O65" s="49"/>
      <c r="P65" s="49"/>
    </row>
    <row r="66" spans="1:16" ht="46" thickBot="1">
      <c r="A66" s="47" t="s">
        <v>688</v>
      </c>
      <c r="B66" s="48">
        <v>-23.24</v>
      </c>
      <c r="C66" s="48">
        <v>59.47</v>
      </c>
      <c r="D66" s="48">
        <v>9.57</v>
      </c>
      <c r="E66" s="63">
        <v>11.57</v>
      </c>
      <c r="F66" s="48">
        <v>8.11</v>
      </c>
      <c r="G66" s="48">
        <v>2</v>
      </c>
      <c r="H66" s="48">
        <v>1</v>
      </c>
      <c r="I66" s="48">
        <v>1</v>
      </c>
      <c r="J66" s="48">
        <v>12</v>
      </c>
      <c r="K66" s="48" t="s">
        <v>1215</v>
      </c>
      <c r="L66" s="48">
        <v>2.44</v>
      </c>
      <c r="M66" s="48">
        <v>1.5</v>
      </c>
      <c r="N66" s="43" t="s">
        <v>1237</v>
      </c>
      <c r="O66" s="49"/>
      <c r="P66" s="49"/>
    </row>
    <row r="67" spans="1:16" ht="61" thickBot="1">
      <c r="A67" s="47" t="s">
        <v>1238</v>
      </c>
      <c r="B67" s="48">
        <v>-20.78</v>
      </c>
      <c r="C67" s="48">
        <v>41.07</v>
      </c>
      <c r="D67" s="48">
        <v>17.04</v>
      </c>
      <c r="E67" s="63">
        <v>20.350000000000001</v>
      </c>
      <c r="F67" s="48">
        <v>14.35</v>
      </c>
      <c r="G67" s="48">
        <v>2</v>
      </c>
      <c r="H67" s="48">
        <v>2</v>
      </c>
      <c r="I67" s="48">
        <v>1</v>
      </c>
      <c r="J67" s="48">
        <v>13</v>
      </c>
      <c r="K67" s="48" t="s">
        <v>1215</v>
      </c>
      <c r="L67" s="48">
        <v>-4.04</v>
      </c>
      <c r="M67" s="48">
        <v>1.5</v>
      </c>
      <c r="N67" s="43" t="s">
        <v>1239</v>
      </c>
      <c r="O67" s="49"/>
      <c r="P67" s="49"/>
    </row>
    <row r="68" spans="1:16" ht="61" thickBot="1">
      <c r="A68" s="47" t="s">
        <v>1240</v>
      </c>
      <c r="B68" s="48">
        <v>-20.72</v>
      </c>
      <c r="C68" s="48">
        <v>19.75</v>
      </c>
      <c r="D68" s="48">
        <v>22.2</v>
      </c>
      <c r="E68" s="63">
        <v>24.13</v>
      </c>
      <c r="F68" s="48">
        <v>20.170000000000002</v>
      </c>
      <c r="G68" s="48">
        <v>2</v>
      </c>
      <c r="H68" s="48">
        <v>1</v>
      </c>
      <c r="I68" s="48">
        <v>1</v>
      </c>
      <c r="J68" s="48">
        <v>19.2</v>
      </c>
      <c r="K68" s="48" t="s">
        <v>1215</v>
      </c>
      <c r="L68" s="48">
        <v>-3</v>
      </c>
      <c r="M68" s="48">
        <v>1.5</v>
      </c>
      <c r="N68" s="43" t="s">
        <v>1239</v>
      </c>
      <c r="O68" s="49"/>
      <c r="P68" s="49"/>
    </row>
    <row r="69" spans="1:16" ht="46" thickBot="1">
      <c r="A69" s="47" t="s">
        <v>690</v>
      </c>
      <c r="B69" s="48">
        <v>-20.16</v>
      </c>
      <c r="C69" s="48">
        <v>19</v>
      </c>
      <c r="D69" s="48">
        <v>22.25</v>
      </c>
      <c r="E69" s="63">
        <v>24.54</v>
      </c>
      <c r="F69" s="48">
        <v>19.989999999999998</v>
      </c>
      <c r="G69" s="48">
        <v>2</v>
      </c>
      <c r="H69" s="48">
        <v>1</v>
      </c>
      <c r="I69" s="48">
        <v>1</v>
      </c>
      <c r="J69" s="48">
        <v>17.8</v>
      </c>
      <c r="K69" s="48" t="s">
        <v>1215</v>
      </c>
      <c r="L69" s="48">
        <v>-4.45</v>
      </c>
      <c r="M69" s="48">
        <v>1.5</v>
      </c>
      <c r="N69" s="43" t="s">
        <v>1241</v>
      </c>
      <c r="O69" s="49"/>
      <c r="P69" s="49"/>
    </row>
    <row r="70" spans="1:16" ht="61" thickBot="1">
      <c r="A70" s="47" t="s">
        <v>691</v>
      </c>
      <c r="B70" s="48">
        <v>-21.86</v>
      </c>
      <c r="C70" s="48">
        <v>50.69</v>
      </c>
      <c r="D70" s="48">
        <v>12.79</v>
      </c>
      <c r="E70" s="63">
        <v>15.38</v>
      </c>
      <c r="F70" s="48">
        <v>10.93</v>
      </c>
      <c r="G70" s="48">
        <v>1</v>
      </c>
      <c r="H70" s="48">
        <v>1</v>
      </c>
      <c r="I70" s="48">
        <v>1</v>
      </c>
      <c r="J70" s="48">
        <v>13.5</v>
      </c>
      <c r="K70" s="48" t="s">
        <v>1215</v>
      </c>
      <c r="L70" s="48">
        <v>0.71</v>
      </c>
      <c r="M70" s="48">
        <v>1.5</v>
      </c>
      <c r="N70" s="43" t="s">
        <v>1239</v>
      </c>
      <c r="O70" s="49"/>
      <c r="P70" s="49"/>
    </row>
    <row r="71" spans="1:16" ht="46" thickBot="1">
      <c r="A71" s="47" t="s">
        <v>695</v>
      </c>
      <c r="B71" s="48">
        <v>14.02</v>
      </c>
      <c r="C71" s="48">
        <v>38.159999999999997</v>
      </c>
      <c r="D71" s="48">
        <v>19</v>
      </c>
      <c r="E71" s="63">
        <v>24.45</v>
      </c>
      <c r="F71" s="48">
        <v>14.44</v>
      </c>
      <c r="G71" s="48">
        <v>2</v>
      </c>
      <c r="H71" s="48">
        <v>1</v>
      </c>
      <c r="I71" s="48">
        <v>1</v>
      </c>
      <c r="J71" s="48">
        <v>10.8</v>
      </c>
      <c r="K71" s="48" t="s">
        <v>1215</v>
      </c>
      <c r="L71" s="48">
        <v>-8.1999999999999993</v>
      </c>
      <c r="M71" s="48">
        <v>1.5</v>
      </c>
      <c r="N71" s="43" t="s">
        <v>1242</v>
      </c>
      <c r="O71" s="49"/>
      <c r="P71" s="49"/>
    </row>
    <row r="72" spans="1:16" ht="46" thickBot="1">
      <c r="A72" s="47" t="s">
        <v>698</v>
      </c>
      <c r="B72" s="48">
        <v>13.35</v>
      </c>
      <c r="C72" s="48">
        <v>38.25</v>
      </c>
      <c r="D72" s="48">
        <v>18.79</v>
      </c>
      <c r="E72" s="63">
        <v>24.07</v>
      </c>
      <c r="F72" s="48">
        <v>14.36</v>
      </c>
      <c r="G72" s="48">
        <v>2</v>
      </c>
      <c r="H72" s="48">
        <v>1</v>
      </c>
      <c r="I72" s="48">
        <v>1</v>
      </c>
      <c r="J72" s="48">
        <v>10.7</v>
      </c>
      <c r="K72" s="48" t="s">
        <v>1215</v>
      </c>
      <c r="L72" s="48">
        <v>-8.09</v>
      </c>
      <c r="M72" s="48">
        <v>1.5</v>
      </c>
      <c r="N72" s="43" t="s">
        <v>1242</v>
      </c>
      <c r="O72" s="49"/>
      <c r="P72" s="49"/>
    </row>
    <row r="73" spans="1:16" ht="61" thickBot="1">
      <c r="A73" s="47" t="s">
        <v>1243</v>
      </c>
      <c r="B73" s="48">
        <v>142.13999999999999</v>
      </c>
      <c r="C73" s="48">
        <v>36.46</v>
      </c>
      <c r="D73" s="48">
        <v>18.5</v>
      </c>
      <c r="E73" s="63">
        <v>23.28</v>
      </c>
      <c r="F73" s="48">
        <v>13.95</v>
      </c>
      <c r="G73" s="48">
        <v>2</v>
      </c>
      <c r="H73" s="48">
        <v>1</v>
      </c>
      <c r="I73" s="48">
        <v>1</v>
      </c>
      <c r="J73" s="48">
        <v>14.7</v>
      </c>
      <c r="K73" s="48" t="s">
        <v>1215</v>
      </c>
      <c r="L73" s="48">
        <v>-3.8</v>
      </c>
      <c r="M73" s="48">
        <v>1.5</v>
      </c>
      <c r="N73" s="43" t="s">
        <v>1216</v>
      </c>
      <c r="O73" s="49"/>
      <c r="P73" s="49"/>
    </row>
    <row r="74" spans="1:16" ht="61" thickBot="1">
      <c r="A74" s="47" t="s">
        <v>699</v>
      </c>
      <c r="B74" s="48">
        <v>-171.5</v>
      </c>
      <c r="C74" s="48">
        <v>-41.58</v>
      </c>
      <c r="D74" s="48">
        <v>14.54</v>
      </c>
      <c r="E74" s="63">
        <v>12.32</v>
      </c>
      <c r="F74" s="48">
        <v>17.18</v>
      </c>
      <c r="G74" s="48">
        <v>2</v>
      </c>
      <c r="H74" s="48">
        <v>2</v>
      </c>
      <c r="I74" s="48">
        <v>1</v>
      </c>
      <c r="J74" s="48">
        <v>12.8</v>
      </c>
      <c r="K74" s="48" t="s">
        <v>1220</v>
      </c>
      <c r="L74" s="48">
        <v>-1.74</v>
      </c>
      <c r="M74" s="48">
        <v>1.5</v>
      </c>
      <c r="N74" s="43" t="s">
        <v>1239</v>
      </c>
      <c r="O74" s="49"/>
      <c r="P74" s="49"/>
    </row>
    <row r="75" spans="1:16" ht="31" thickBot="1">
      <c r="A75" s="47" t="s">
        <v>1244</v>
      </c>
      <c r="B75" s="48">
        <v>-121.44</v>
      </c>
      <c r="C75" s="48">
        <v>35.619999999999997</v>
      </c>
      <c r="D75" s="48">
        <v>14.23</v>
      </c>
      <c r="E75" s="63">
        <v>15.56</v>
      </c>
      <c r="F75" s="48">
        <v>12.93</v>
      </c>
      <c r="G75" s="48">
        <v>2</v>
      </c>
      <c r="H75" s="48">
        <v>3</v>
      </c>
      <c r="I75" s="48">
        <v>2</v>
      </c>
      <c r="J75" s="48">
        <v>12</v>
      </c>
      <c r="K75" s="48" t="s">
        <v>1215</v>
      </c>
      <c r="L75" s="48">
        <v>-2.23</v>
      </c>
      <c r="M75" s="48">
        <v>1.5</v>
      </c>
      <c r="N75" s="43" t="s">
        <v>1245</v>
      </c>
      <c r="O75" s="49"/>
      <c r="P75" s="49"/>
    </row>
    <row r="76" spans="1:16" ht="31" thickBot="1">
      <c r="A76" s="47" t="s">
        <v>1246</v>
      </c>
      <c r="B76" s="48">
        <v>-121.23</v>
      </c>
      <c r="C76" s="48">
        <v>35.03</v>
      </c>
      <c r="D76" s="48">
        <v>14.23</v>
      </c>
      <c r="E76" s="63">
        <v>15.56</v>
      </c>
      <c r="F76" s="48">
        <v>12.93</v>
      </c>
      <c r="G76" s="48">
        <v>2</v>
      </c>
      <c r="H76" s="48">
        <v>3</v>
      </c>
      <c r="I76" s="48">
        <v>2</v>
      </c>
      <c r="J76" s="48">
        <v>9.6999999999999993</v>
      </c>
      <c r="K76" s="48" t="s">
        <v>1215</v>
      </c>
      <c r="L76" s="48">
        <v>-4.53</v>
      </c>
      <c r="M76" s="48">
        <v>1.5</v>
      </c>
      <c r="N76" s="43" t="s">
        <v>1245</v>
      </c>
      <c r="O76" s="49"/>
      <c r="P76" s="49"/>
    </row>
    <row r="77" spans="1:16" ht="61" thickBot="1">
      <c r="A77" s="47" t="s">
        <v>731</v>
      </c>
      <c r="B77" s="48">
        <v>121.03</v>
      </c>
      <c r="C77" s="48">
        <v>-14.01</v>
      </c>
      <c r="D77" s="48">
        <v>28.19</v>
      </c>
      <c r="E77" s="63">
        <v>26.41</v>
      </c>
      <c r="F77" s="48">
        <v>29.32</v>
      </c>
      <c r="G77" s="48">
        <v>2</v>
      </c>
      <c r="H77" s="48">
        <v>2</v>
      </c>
      <c r="I77" s="48">
        <v>1</v>
      </c>
      <c r="J77" s="48">
        <v>26.5</v>
      </c>
      <c r="K77" s="48" t="s">
        <v>1220</v>
      </c>
      <c r="L77" s="48">
        <v>-1.69</v>
      </c>
      <c r="M77" s="48">
        <v>1.5</v>
      </c>
      <c r="N77" s="43" t="s">
        <v>1216</v>
      </c>
      <c r="O77" s="49"/>
      <c r="P77" s="49"/>
    </row>
    <row r="78" spans="1:16" ht="61" thickBot="1">
      <c r="A78" s="47" t="s">
        <v>733</v>
      </c>
      <c r="B78" s="48">
        <v>115</v>
      </c>
      <c r="C78" s="48">
        <v>-17.64</v>
      </c>
      <c r="D78" s="48">
        <v>26.88</v>
      </c>
      <c r="E78" s="63">
        <v>25.01</v>
      </c>
      <c r="F78" s="48">
        <v>28.14</v>
      </c>
      <c r="G78" s="48">
        <v>2</v>
      </c>
      <c r="H78" s="48">
        <v>3</v>
      </c>
      <c r="I78" s="48">
        <v>1</v>
      </c>
      <c r="J78" s="48">
        <v>25.8</v>
      </c>
      <c r="K78" s="48" t="s">
        <v>1220</v>
      </c>
      <c r="L78" s="48">
        <v>-1.08</v>
      </c>
      <c r="M78" s="48">
        <v>1.5</v>
      </c>
      <c r="N78" s="43" t="s">
        <v>1216</v>
      </c>
      <c r="O78" s="49"/>
      <c r="P78" s="49"/>
    </row>
    <row r="79" spans="1:16" ht="61" thickBot="1">
      <c r="A79" s="47" t="s">
        <v>734</v>
      </c>
      <c r="B79" s="48">
        <v>112.66</v>
      </c>
      <c r="C79" s="48">
        <v>-20.05</v>
      </c>
      <c r="D79" s="48">
        <v>25.62</v>
      </c>
      <c r="E79" s="63">
        <v>23.88</v>
      </c>
      <c r="F79" s="48">
        <v>27.03</v>
      </c>
      <c r="G79" s="48">
        <v>2</v>
      </c>
      <c r="H79" s="48">
        <v>2</v>
      </c>
      <c r="I79" s="48">
        <v>2</v>
      </c>
      <c r="J79" s="48">
        <v>25.4</v>
      </c>
      <c r="K79" s="48" t="s">
        <v>1220</v>
      </c>
      <c r="L79" s="48">
        <v>-0.22</v>
      </c>
      <c r="M79" s="48">
        <v>1.5</v>
      </c>
      <c r="N79" s="43" t="s">
        <v>1216</v>
      </c>
      <c r="O79" s="49"/>
      <c r="P79" s="49"/>
    </row>
    <row r="80" spans="1:16" ht="61" thickBot="1">
      <c r="A80" s="47" t="s">
        <v>735</v>
      </c>
      <c r="B80" s="48">
        <v>113.5</v>
      </c>
      <c r="C80" s="48">
        <v>-22.13</v>
      </c>
      <c r="D80" s="48">
        <v>25.25</v>
      </c>
      <c r="E80" s="63">
        <v>23.37</v>
      </c>
      <c r="F80" s="48">
        <v>26.97</v>
      </c>
      <c r="G80" s="48">
        <v>2</v>
      </c>
      <c r="H80" s="48">
        <v>3</v>
      </c>
      <c r="I80" s="48">
        <v>1</v>
      </c>
      <c r="J80" s="48">
        <v>25.1</v>
      </c>
      <c r="K80" s="48" t="s">
        <v>1220</v>
      </c>
      <c r="L80" s="48">
        <v>-0.15</v>
      </c>
      <c r="M80" s="48">
        <v>1.5</v>
      </c>
      <c r="N80" s="43" t="s">
        <v>1216</v>
      </c>
      <c r="O80" s="49"/>
      <c r="P80" s="49"/>
    </row>
    <row r="81" spans="1:16" ht="17" thickBot="1">
      <c r="A81" s="35"/>
    </row>
    <row r="82" spans="1:16" ht="61" thickBot="1">
      <c r="A82" s="52" t="s">
        <v>736</v>
      </c>
      <c r="B82" s="45">
        <v>111.83</v>
      </c>
      <c r="C82" s="45">
        <v>-24.74</v>
      </c>
      <c r="D82" s="45">
        <v>23.5</v>
      </c>
      <c r="E82" s="45">
        <v>21.96</v>
      </c>
      <c r="F82" s="45">
        <v>24.63</v>
      </c>
      <c r="G82" s="45">
        <v>2</v>
      </c>
      <c r="H82" s="45">
        <v>2</v>
      </c>
      <c r="I82" s="45">
        <v>2</v>
      </c>
      <c r="J82" s="45">
        <v>23.7</v>
      </c>
      <c r="K82" s="41" t="s">
        <v>1220</v>
      </c>
      <c r="L82" s="45">
        <v>0.2</v>
      </c>
      <c r="M82" s="45">
        <v>1.5</v>
      </c>
      <c r="N82" s="41" t="s">
        <v>1216</v>
      </c>
      <c r="O82" s="46"/>
      <c r="P82" s="46"/>
    </row>
    <row r="83" spans="1:16" ht="61" thickBot="1">
      <c r="A83" s="47" t="s">
        <v>1247</v>
      </c>
      <c r="B83" s="48">
        <v>113.37</v>
      </c>
      <c r="C83" s="48">
        <v>-28.73</v>
      </c>
      <c r="D83" s="48">
        <v>21.84</v>
      </c>
      <c r="E83" s="48">
        <v>20.58</v>
      </c>
      <c r="F83" s="48">
        <v>22.86</v>
      </c>
      <c r="G83" s="48">
        <v>2</v>
      </c>
      <c r="H83" s="48">
        <v>3</v>
      </c>
      <c r="I83" s="48">
        <v>1</v>
      </c>
      <c r="J83" s="48">
        <v>25</v>
      </c>
      <c r="K83" s="43" t="s">
        <v>1220</v>
      </c>
      <c r="L83" s="48">
        <v>3.16</v>
      </c>
      <c r="M83" s="48">
        <v>1.5</v>
      </c>
      <c r="N83" s="43" t="s">
        <v>1216</v>
      </c>
      <c r="O83" s="49"/>
      <c r="P83" s="49"/>
    </row>
    <row r="84" spans="1:16" ht="61" thickBot="1">
      <c r="A84" s="47" t="s">
        <v>737</v>
      </c>
      <c r="B84" s="48">
        <v>114.59</v>
      </c>
      <c r="C84" s="48">
        <v>-30.99</v>
      </c>
      <c r="D84" s="48">
        <v>21.21</v>
      </c>
      <c r="E84" s="48">
        <v>20.010000000000002</v>
      </c>
      <c r="F84" s="48">
        <v>22.21</v>
      </c>
      <c r="G84" s="48">
        <v>2</v>
      </c>
      <c r="H84" s="48">
        <v>3</v>
      </c>
      <c r="I84" s="48">
        <v>1</v>
      </c>
      <c r="J84" s="48">
        <v>25.4</v>
      </c>
      <c r="K84" s="43" t="s">
        <v>1220</v>
      </c>
      <c r="L84" s="48">
        <v>4.1900000000000004</v>
      </c>
      <c r="M84" s="48">
        <v>1.5</v>
      </c>
      <c r="N84" s="43" t="s">
        <v>1216</v>
      </c>
      <c r="O84" s="49"/>
      <c r="P84" s="49"/>
    </row>
    <row r="85" spans="1:16" ht="61" thickBot="1">
      <c r="A85" s="47" t="s">
        <v>738</v>
      </c>
      <c r="B85" s="48">
        <v>108.51</v>
      </c>
      <c r="C85" s="48">
        <v>-24.46</v>
      </c>
      <c r="D85" s="48">
        <v>22.78</v>
      </c>
      <c r="E85" s="48">
        <v>21.45</v>
      </c>
      <c r="F85" s="48">
        <v>24.12</v>
      </c>
      <c r="G85" s="48">
        <v>2</v>
      </c>
      <c r="H85" s="48">
        <v>3</v>
      </c>
      <c r="I85" s="48">
        <v>1</v>
      </c>
      <c r="J85" s="48">
        <v>23</v>
      </c>
      <c r="K85" s="43" t="s">
        <v>1220</v>
      </c>
      <c r="L85" s="48">
        <v>0.22</v>
      </c>
      <c r="M85" s="48">
        <v>1.5</v>
      </c>
      <c r="N85" s="43" t="s">
        <v>1216</v>
      </c>
      <c r="O85" s="49"/>
      <c r="P85" s="49"/>
    </row>
    <row r="86" spans="1:16" ht="61" thickBot="1">
      <c r="A86" s="47" t="s">
        <v>740</v>
      </c>
      <c r="B86" s="48">
        <v>116.27</v>
      </c>
      <c r="C86" s="48">
        <v>-18.559999999999999</v>
      </c>
      <c r="D86" s="48">
        <v>26.74</v>
      </c>
      <c r="E86" s="48">
        <v>24.6</v>
      </c>
      <c r="F86" s="48">
        <v>28.46</v>
      </c>
      <c r="G86" s="48">
        <v>2</v>
      </c>
      <c r="H86" s="48">
        <v>3</v>
      </c>
      <c r="I86" s="48">
        <v>1</v>
      </c>
      <c r="J86" s="48">
        <v>27.1</v>
      </c>
      <c r="K86" s="43" t="s">
        <v>1220</v>
      </c>
      <c r="L86" s="48">
        <v>0.36</v>
      </c>
      <c r="M86" s="48">
        <v>1.5</v>
      </c>
      <c r="N86" s="43" t="s">
        <v>1216</v>
      </c>
      <c r="O86" s="49"/>
      <c r="P86" s="49"/>
    </row>
    <row r="87" spans="1:16" ht="46" thickBot="1">
      <c r="A87" s="47" t="s">
        <v>743</v>
      </c>
      <c r="B87" s="48">
        <v>10.32</v>
      </c>
      <c r="C87" s="48">
        <v>-6.58</v>
      </c>
      <c r="D87" s="48">
        <v>24.91</v>
      </c>
      <c r="E87" s="48">
        <v>21.73</v>
      </c>
      <c r="F87" s="48">
        <v>27.47</v>
      </c>
      <c r="G87" s="48">
        <v>2</v>
      </c>
      <c r="H87" s="48">
        <v>2</v>
      </c>
      <c r="I87" s="48">
        <v>1</v>
      </c>
      <c r="J87" s="48">
        <v>22.5</v>
      </c>
      <c r="K87" s="43" t="s">
        <v>1220</v>
      </c>
      <c r="L87" s="48">
        <v>-2.41</v>
      </c>
      <c r="M87" s="48">
        <v>1.5</v>
      </c>
      <c r="N87" s="43" t="s">
        <v>1248</v>
      </c>
      <c r="O87" s="49"/>
      <c r="P87" s="49"/>
    </row>
    <row r="88" spans="1:16" ht="46" thickBot="1">
      <c r="A88" s="47" t="s">
        <v>745</v>
      </c>
      <c r="B88" s="48">
        <v>11.68</v>
      </c>
      <c r="C88" s="48">
        <v>-11.77</v>
      </c>
      <c r="D88" s="48">
        <v>24.13</v>
      </c>
      <c r="E88" s="48">
        <v>21.1</v>
      </c>
      <c r="F88" s="48">
        <v>26.32</v>
      </c>
      <c r="G88" s="48">
        <v>2</v>
      </c>
      <c r="H88" s="48">
        <v>2</v>
      </c>
      <c r="I88" s="48">
        <v>1</v>
      </c>
      <c r="J88" s="48">
        <v>23.1</v>
      </c>
      <c r="K88" s="43" t="s">
        <v>1220</v>
      </c>
      <c r="L88" s="48">
        <v>-1.03</v>
      </c>
      <c r="M88" s="48">
        <v>1.5</v>
      </c>
      <c r="N88" s="43" t="s">
        <v>1248</v>
      </c>
      <c r="O88" s="49"/>
      <c r="P88" s="49"/>
    </row>
    <row r="89" spans="1:16" ht="31" thickBot="1">
      <c r="A89" s="47" t="s">
        <v>1249</v>
      </c>
      <c r="B89" s="48">
        <v>11.01</v>
      </c>
      <c r="C89" s="48">
        <v>-17.16</v>
      </c>
      <c r="D89" s="48">
        <v>18.8</v>
      </c>
      <c r="E89" s="48">
        <v>15.86</v>
      </c>
      <c r="F89" s="48">
        <v>21.72</v>
      </c>
      <c r="G89" s="48">
        <v>2</v>
      </c>
      <c r="H89" s="48">
        <v>1</v>
      </c>
      <c r="I89" s="48">
        <v>1</v>
      </c>
      <c r="J89" s="48">
        <v>18</v>
      </c>
      <c r="K89" s="43" t="s">
        <v>1220</v>
      </c>
      <c r="L89" s="48">
        <v>-0.8</v>
      </c>
      <c r="M89" s="48">
        <v>1.5</v>
      </c>
      <c r="N89" s="43" t="s">
        <v>1250</v>
      </c>
      <c r="O89" s="49"/>
      <c r="P89" s="49"/>
    </row>
    <row r="90" spans="1:16" ht="46" thickBot="1">
      <c r="A90" s="47" t="s">
        <v>746</v>
      </c>
      <c r="B90" s="48">
        <v>9.19</v>
      </c>
      <c r="C90" s="48">
        <v>-20.100000000000001</v>
      </c>
      <c r="D90" s="48">
        <v>19.05</v>
      </c>
      <c r="E90" s="48">
        <v>16.79</v>
      </c>
      <c r="F90" s="48">
        <v>21.41</v>
      </c>
      <c r="G90" s="48">
        <v>2</v>
      </c>
      <c r="H90" s="48">
        <v>2</v>
      </c>
      <c r="I90" s="48">
        <v>1</v>
      </c>
      <c r="J90" s="48">
        <v>16.899999999999999</v>
      </c>
      <c r="K90" s="43" t="s">
        <v>1220</v>
      </c>
      <c r="L90" s="48">
        <v>-2.15</v>
      </c>
      <c r="M90" s="48">
        <v>1.5</v>
      </c>
      <c r="N90" s="43" t="s">
        <v>1248</v>
      </c>
      <c r="O90" s="49"/>
      <c r="P90" s="49"/>
    </row>
    <row r="91" spans="1:16" ht="31" thickBot="1">
      <c r="A91" s="47" t="s">
        <v>748</v>
      </c>
      <c r="B91" s="48">
        <v>6.04</v>
      </c>
      <c r="C91" s="48">
        <v>-22.92</v>
      </c>
      <c r="D91" s="48">
        <v>19.87</v>
      </c>
      <c r="E91" s="48">
        <v>17.87</v>
      </c>
      <c r="F91" s="48">
        <v>22.1</v>
      </c>
      <c r="G91" s="48">
        <v>2</v>
      </c>
      <c r="H91" s="48">
        <v>3</v>
      </c>
      <c r="I91" s="48">
        <v>1</v>
      </c>
      <c r="J91" s="48">
        <v>18.2</v>
      </c>
      <c r="K91" s="43" t="s">
        <v>1220</v>
      </c>
      <c r="L91" s="48">
        <v>-1.67</v>
      </c>
      <c r="M91" s="48">
        <v>1.5</v>
      </c>
      <c r="N91" s="43" t="s">
        <v>1251</v>
      </c>
      <c r="O91" s="49"/>
      <c r="P91" s="49"/>
    </row>
    <row r="92" spans="1:16" ht="46" thickBot="1">
      <c r="A92" s="47" t="s">
        <v>750</v>
      </c>
      <c r="B92" s="48">
        <v>-7.6</v>
      </c>
      <c r="C92" s="48">
        <v>-3.48</v>
      </c>
      <c r="D92" s="48">
        <v>25.41</v>
      </c>
      <c r="E92" s="48">
        <v>23.17</v>
      </c>
      <c r="F92" s="48">
        <v>27.12</v>
      </c>
      <c r="G92" s="48">
        <v>2</v>
      </c>
      <c r="H92" s="48">
        <v>2</v>
      </c>
      <c r="I92" s="48">
        <v>1</v>
      </c>
      <c r="J92" s="48">
        <v>23</v>
      </c>
      <c r="K92" s="43" t="s">
        <v>1220</v>
      </c>
      <c r="L92" s="48">
        <v>-2.41</v>
      </c>
      <c r="M92" s="48">
        <v>1.5</v>
      </c>
      <c r="N92" s="43" t="s">
        <v>1252</v>
      </c>
      <c r="O92" s="49"/>
      <c r="P92" s="49"/>
    </row>
    <row r="93" spans="1:16" ht="46" thickBot="1">
      <c r="A93" s="47" t="s">
        <v>752</v>
      </c>
      <c r="B93" s="48">
        <v>-12.43</v>
      </c>
      <c r="C93" s="48">
        <v>-1.67</v>
      </c>
      <c r="D93" s="48">
        <v>25.55</v>
      </c>
      <c r="E93" s="48">
        <v>23.36</v>
      </c>
      <c r="F93" s="48">
        <v>27.13</v>
      </c>
      <c r="G93" s="48">
        <v>2</v>
      </c>
      <c r="H93" s="48">
        <v>1</v>
      </c>
      <c r="I93" s="48">
        <v>1</v>
      </c>
      <c r="J93" s="48">
        <v>23.6</v>
      </c>
      <c r="K93" s="43" t="s">
        <v>1220</v>
      </c>
      <c r="L93" s="48">
        <v>-1.95</v>
      </c>
      <c r="M93" s="48">
        <v>1.5</v>
      </c>
      <c r="N93" s="43" t="s">
        <v>1253</v>
      </c>
      <c r="O93" s="49"/>
      <c r="P93" s="49"/>
    </row>
    <row r="94" spans="1:16" ht="31" thickBot="1">
      <c r="A94" s="47" t="s">
        <v>755</v>
      </c>
      <c r="B94" s="48">
        <v>-14.9</v>
      </c>
      <c r="C94" s="48">
        <v>-3.82</v>
      </c>
      <c r="D94" s="48">
        <v>25.8</v>
      </c>
      <c r="E94" s="48">
        <v>23.87</v>
      </c>
      <c r="F94" s="48">
        <v>27.24</v>
      </c>
      <c r="G94" s="48">
        <v>2</v>
      </c>
      <c r="H94" s="48">
        <v>2</v>
      </c>
      <c r="I94" s="48">
        <v>1</v>
      </c>
      <c r="J94" s="48">
        <v>24.9</v>
      </c>
      <c r="K94" s="43" t="s">
        <v>1220</v>
      </c>
      <c r="L94" s="48">
        <v>-0.9</v>
      </c>
      <c r="M94" s="48">
        <v>1.5</v>
      </c>
      <c r="N94" s="43" t="s">
        <v>1251</v>
      </c>
      <c r="O94" s="49"/>
      <c r="P94" s="49"/>
    </row>
    <row r="95" spans="1:16" ht="46" thickBot="1">
      <c r="A95" s="47" t="s">
        <v>1254</v>
      </c>
      <c r="B95" s="48">
        <v>9.01</v>
      </c>
      <c r="C95" s="48">
        <v>-6.93</v>
      </c>
      <c r="D95" s="48">
        <v>25.1</v>
      </c>
      <c r="E95" s="48">
        <v>22.35</v>
      </c>
      <c r="F95" s="48">
        <v>27.26</v>
      </c>
      <c r="G95" s="48">
        <v>3</v>
      </c>
      <c r="H95" s="48">
        <v>1</v>
      </c>
      <c r="I95" s="48">
        <v>1</v>
      </c>
      <c r="J95" s="48">
        <v>22.9</v>
      </c>
      <c r="K95" s="43" t="s">
        <v>1220</v>
      </c>
      <c r="L95" s="48">
        <v>-2.2000000000000002</v>
      </c>
      <c r="M95" s="48">
        <v>1.5</v>
      </c>
      <c r="N95" s="43" t="s">
        <v>1252</v>
      </c>
      <c r="O95" s="49"/>
      <c r="P95" s="49"/>
    </row>
    <row r="96" spans="1:16" ht="46" thickBot="1">
      <c r="A96" s="47" t="s">
        <v>771</v>
      </c>
      <c r="B96" s="48">
        <v>11.18</v>
      </c>
      <c r="C96" s="48">
        <v>-19.559999999999999</v>
      </c>
      <c r="D96" s="48">
        <v>17.77</v>
      </c>
      <c r="E96" s="48">
        <v>15.57</v>
      </c>
      <c r="F96" s="48">
        <v>20.13</v>
      </c>
      <c r="G96" s="48">
        <v>2</v>
      </c>
      <c r="H96" s="48">
        <v>1</v>
      </c>
      <c r="I96" s="48">
        <v>2</v>
      </c>
      <c r="J96" s="48">
        <v>16.899999999999999</v>
      </c>
      <c r="K96" s="43" t="s">
        <v>1220</v>
      </c>
      <c r="L96" s="48">
        <v>-0.87</v>
      </c>
      <c r="M96" s="48">
        <v>1.5</v>
      </c>
      <c r="N96" s="43" t="s">
        <v>1252</v>
      </c>
      <c r="O96" s="49"/>
      <c r="P96" s="49"/>
    </row>
    <row r="97" spans="1:16" ht="31" thickBot="1">
      <c r="A97" s="47" t="s">
        <v>1255</v>
      </c>
      <c r="B97" s="48">
        <v>11.7</v>
      </c>
      <c r="C97" s="48">
        <v>-23.43</v>
      </c>
      <c r="D97" s="48">
        <v>17.350000000000001</v>
      </c>
      <c r="E97" s="48">
        <v>15.43</v>
      </c>
      <c r="F97" s="48">
        <v>19.27</v>
      </c>
      <c r="G97" s="48">
        <v>2</v>
      </c>
      <c r="H97" s="48">
        <v>2</v>
      </c>
      <c r="I97" s="48">
        <v>1</v>
      </c>
      <c r="J97" s="48">
        <v>14.8</v>
      </c>
      <c r="K97" s="43" t="s">
        <v>1220</v>
      </c>
      <c r="L97" s="48">
        <v>-2.5499999999999998</v>
      </c>
      <c r="M97" s="48">
        <v>1.5</v>
      </c>
      <c r="N97" s="43" t="s">
        <v>1256</v>
      </c>
      <c r="O97" s="49"/>
      <c r="P97" s="49"/>
    </row>
    <row r="98" spans="1:16" ht="31" thickBot="1">
      <c r="A98" s="47" t="s">
        <v>772</v>
      </c>
      <c r="B98" s="48">
        <v>12.38</v>
      </c>
      <c r="C98" s="48">
        <v>-23.32</v>
      </c>
      <c r="D98" s="48">
        <v>16.72</v>
      </c>
      <c r="E98" s="48">
        <v>14.93</v>
      </c>
      <c r="F98" s="48">
        <v>18.510000000000002</v>
      </c>
      <c r="G98" s="48">
        <v>2</v>
      </c>
      <c r="H98" s="48">
        <v>1</v>
      </c>
      <c r="I98" s="48">
        <v>1</v>
      </c>
      <c r="J98" s="48">
        <v>15.7</v>
      </c>
      <c r="K98" s="43" t="s">
        <v>1220</v>
      </c>
      <c r="L98" s="48">
        <v>-1.02</v>
      </c>
      <c r="M98" s="48">
        <v>1.5</v>
      </c>
      <c r="N98" s="43" t="s">
        <v>1256</v>
      </c>
      <c r="O98" s="49"/>
      <c r="P98" s="49"/>
    </row>
    <row r="99" spans="1:16" ht="31" thickBot="1">
      <c r="A99" s="47" t="s">
        <v>1257</v>
      </c>
      <c r="B99" s="48">
        <v>12.81</v>
      </c>
      <c r="C99" s="48">
        <v>-23.26</v>
      </c>
      <c r="D99" s="48">
        <v>16.29</v>
      </c>
      <c r="E99" s="48">
        <v>14.62</v>
      </c>
      <c r="F99" s="48">
        <v>18</v>
      </c>
      <c r="G99" s="48">
        <v>3</v>
      </c>
      <c r="H99" s="48">
        <v>2</v>
      </c>
      <c r="I99" s="48">
        <v>2</v>
      </c>
      <c r="J99" s="48">
        <v>17.5</v>
      </c>
      <c r="K99" s="43" t="s">
        <v>1220</v>
      </c>
      <c r="L99" s="48">
        <v>1.21</v>
      </c>
      <c r="M99" s="48">
        <v>1.5</v>
      </c>
      <c r="N99" s="43" t="s">
        <v>1256</v>
      </c>
      <c r="O99" s="49"/>
      <c r="P99" s="49"/>
    </row>
    <row r="100" spans="1:16" ht="46" thickBot="1">
      <c r="A100" s="47" t="s">
        <v>773</v>
      </c>
      <c r="B100" s="48">
        <v>11.75</v>
      </c>
      <c r="C100" s="48">
        <v>-29.45</v>
      </c>
      <c r="D100" s="48">
        <v>18.32</v>
      </c>
      <c r="E100" s="48">
        <v>16.239999999999998</v>
      </c>
      <c r="F100" s="48">
        <v>20.77</v>
      </c>
      <c r="G100" s="48">
        <v>2</v>
      </c>
      <c r="H100" s="48">
        <v>2</v>
      </c>
      <c r="I100" s="48">
        <v>1</v>
      </c>
      <c r="J100" s="48">
        <v>16.399999999999999</v>
      </c>
      <c r="K100" s="43" t="s">
        <v>1220</v>
      </c>
      <c r="L100" s="48">
        <v>-1.92</v>
      </c>
      <c r="M100" s="48">
        <v>1.5</v>
      </c>
      <c r="N100" s="43" t="s">
        <v>1252</v>
      </c>
      <c r="O100" s="49"/>
      <c r="P100" s="49"/>
    </row>
    <row r="101" spans="1:16" ht="46" thickBot="1">
      <c r="A101" s="47" t="s">
        <v>1258</v>
      </c>
      <c r="B101" s="48">
        <v>-46.45</v>
      </c>
      <c r="C101" s="48">
        <v>-27.18</v>
      </c>
      <c r="D101" s="48">
        <v>23.2</v>
      </c>
      <c r="E101" s="48">
        <v>20.72</v>
      </c>
      <c r="F101" s="48">
        <v>25.84</v>
      </c>
      <c r="G101" s="48">
        <v>2</v>
      </c>
      <c r="H101" s="48">
        <v>1</v>
      </c>
      <c r="I101" s="48">
        <v>1</v>
      </c>
      <c r="J101" s="48">
        <v>20.3</v>
      </c>
      <c r="K101" s="43" t="s">
        <v>1220</v>
      </c>
      <c r="L101" s="48">
        <v>-2.9</v>
      </c>
      <c r="M101" s="48">
        <v>1.5</v>
      </c>
      <c r="N101" s="43" t="s">
        <v>1252</v>
      </c>
      <c r="O101" s="49"/>
      <c r="P101" s="49"/>
    </row>
    <row r="102" spans="1:16" ht="46" thickBot="1">
      <c r="A102" s="47" t="s">
        <v>780</v>
      </c>
      <c r="B102" s="48">
        <v>-45.88</v>
      </c>
      <c r="C102" s="48">
        <v>-27.91</v>
      </c>
      <c r="D102" s="48">
        <v>23.07</v>
      </c>
      <c r="E102" s="48">
        <v>20.7</v>
      </c>
      <c r="F102" s="48">
        <v>25.64</v>
      </c>
      <c r="G102" s="48">
        <v>2</v>
      </c>
      <c r="H102" s="48">
        <v>1</v>
      </c>
      <c r="I102" s="48">
        <v>1</v>
      </c>
      <c r="J102" s="48">
        <v>21.3</v>
      </c>
      <c r="K102" s="43" t="s">
        <v>1220</v>
      </c>
      <c r="L102" s="48">
        <v>-1.77</v>
      </c>
      <c r="M102" s="48">
        <v>1.5</v>
      </c>
      <c r="N102" s="43" t="s">
        <v>1252</v>
      </c>
      <c r="O102" s="49"/>
      <c r="P102" s="49"/>
    </row>
    <row r="103" spans="1:16" ht="46" thickBot="1">
      <c r="A103" s="47" t="s">
        <v>782</v>
      </c>
      <c r="B103" s="48">
        <v>-39.86</v>
      </c>
      <c r="C103" s="48">
        <v>-20.82</v>
      </c>
      <c r="D103" s="48">
        <v>25.51</v>
      </c>
      <c r="E103" s="48">
        <v>23.92</v>
      </c>
      <c r="F103" s="48">
        <v>27.22</v>
      </c>
      <c r="G103" s="48">
        <v>2</v>
      </c>
      <c r="H103" s="48">
        <v>2</v>
      </c>
      <c r="I103" s="48">
        <v>1</v>
      </c>
      <c r="J103" s="48">
        <v>24</v>
      </c>
      <c r="K103" s="43" t="s">
        <v>1220</v>
      </c>
      <c r="L103" s="48">
        <v>-1.51</v>
      </c>
      <c r="M103" s="48">
        <v>1.5</v>
      </c>
      <c r="N103" s="43" t="s">
        <v>1252</v>
      </c>
      <c r="O103" s="49"/>
      <c r="P103" s="49"/>
    </row>
    <row r="104" spans="1:16" ht="31" thickBot="1">
      <c r="A104" s="47" t="s">
        <v>1259</v>
      </c>
      <c r="B104" s="48">
        <v>10.37</v>
      </c>
      <c r="C104" s="48">
        <v>-5.19</v>
      </c>
      <c r="D104" s="48">
        <v>24.48</v>
      </c>
      <c r="E104" s="48">
        <v>21.05</v>
      </c>
      <c r="F104" s="48">
        <v>27.43</v>
      </c>
      <c r="G104" s="48">
        <v>3</v>
      </c>
      <c r="H104" s="48">
        <v>2</v>
      </c>
      <c r="I104" s="48">
        <v>1</v>
      </c>
      <c r="J104" s="48">
        <v>22.6</v>
      </c>
      <c r="K104" s="43" t="s">
        <v>1220</v>
      </c>
      <c r="L104" s="48">
        <v>-1.88</v>
      </c>
      <c r="M104" s="48">
        <v>1.5</v>
      </c>
      <c r="N104" s="43" t="s">
        <v>1251</v>
      </c>
      <c r="O104" s="49"/>
      <c r="P104" s="49"/>
    </row>
    <row r="105" spans="1:16" ht="46" thickBot="1">
      <c r="A105" s="47" t="s">
        <v>1260</v>
      </c>
      <c r="B105" s="48">
        <v>54.37</v>
      </c>
      <c r="C105" s="48">
        <v>14.97</v>
      </c>
      <c r="D105" s="48">
        <v>26.37</v>
      </c>
      <c r="E105" s="48">
        <v>24.78</v>
      </c>
      <c r="F105" s="48">
        <v>25.4</v>
      </c>
      <c r="G105" s="48">
        <v>2</v>
      </c>
      <c r="H105" s="48">
        <v>1</v>
      </c>
      <c r="I105" s="48">
        <v>1</v>
      </c>
      <c r="J105" s="48">
        <v>24.7</v>
      </c>
      <c r="K105" s="43" t="s">
        <v>1215</v>
      </c>
      <c r="L105" s="48">
        <v>-1.67</v>
      </c>
      <c r="M105" s="48">
        <v>1.5</v>
      </c>
      <c r="N105" s="43" t="s">
        <v>1261</v>
      </c>
      <c r="O105" s="49"/>
      <c r="P105" s="49"/>
    </row>
    <row r="106" spans="1:16" ht="46" thickBot="1">
      <c r="A106" s="47" t="s">
        <v>1262</v>
      </c>
      <c r="B106" s="48">
        <v>59.76</v>
      </c>
      <c r="C106" s="48">
        <v>16.170000000000002</v>
      </c>
      <c r="D106" s="48">
        <v>26.73</v>
      </c>
      <c r="E106" s="48">
        <v>25.9</v>
      </c>
      <c r="F106" s="48">
        <v>25.3</v>
      </c>
      <c r="G106" s="48">
        <v>2</v>
      </c>
      <c r="H106" s="48">
        <v>1</v>
      </c>
      <c r="I106" s="48">
        <v>1</v>
      </c>
      <c r="J106" s="48">
        <v>25.1</v>
      </c>
      <c r="K106" s="43" t="s">
        <v>1215</v>
      </c>
      <c r="L106" s="48">
        <v>-1.63</v>
      </c>
      <c r="M106" s="48">
        <v>1.5</v>
      </c>
      <c r="N106" s="43" t="s">
        <v>1261</v>
      </c>
      <c r="O106" s="49"/>
      <c r="P106" s="49"/>
    </row>
    <row r="107" spans="1:16" ht="46" thickBot="1">
      <c r="A107" s="47" t="s">
        <v>791</v>
      </c>
      <c r="B107" s="48">
        <v>17.54</v>
      </c>
      <c r="C107" s="48">
        <v>-35.130000000000003</v>
      </c>
      <c r="D107" s="48">
        <v>18.399999999999999</v>
      </c>
      <c r="E107" s="48">
        <v>16.21</v>
      </c>
      <c r="F107" s="48">
        <v>20.29</v>
      </c>
      <c r="G107" s="48">
        <v>2</v>
      </c>
      <c r="H107" s="48">
        <v>2</v>
      </c>
      <c r="I107" s="48">
        <v>1</v>
      </c>
      <c r="J107" s="48">
        <v>18</v>
      </c>
      <c r="K107" s="43" t="s">
        <v>1220</v>
      </c>
      <c r="L107" s="48">
        <v>-0.4</v>
      </c>
      <c r="M107" s="48">
        <v>1.5</v>
      </c>
      <c r="N107" s="43" t="s">
        <v>1263</v>
      </c>
      <c r="O107" s="49"/>
      <c r="P107" s="49"/>
    </row>
    <row r="108" spans="1:16" ht="22" customHeight="1" thickBot="1">
      <c r="A108" s="47" t="s">
        <v>821</v>
      </c>
      <c r="B108" s="48">
        <v>-19.100000000000001</v>
      </c>
      <c r="C108" s="48">
        <v>9.57</v>
      </c>
      <c r="D108" s="48">
        <v>26.61</v>
      </c>
      <c r="E108" s="48">
        <v>27.35</v>
      </c>
      <c r="F108" s="48">
        <v>24.81</v>
      </c>
      <c r="G108" s="48">
        <v>2</v>
      </c>
      <c r="H108" s="48">
        <v>2</v>
      </c>
      <c r="I108" s="48">
        <v>1</v>
      </c>
      <c r="J108" s="48">
        <v>23</v>
      </c>
      <c r="K108" s="43" t="s">
        <v>1215</v>
      </c>
      <c r="L108" s="48">
        <v>-3.61</v>
      </c>
      <c r="M108" s="48">
        <v>1.5</v>
      </c>
      <c r="N108" s="109" t="s">
        <v>1264</v>
      </c>
      <c r="O108" s="110"/>
      <c r="P108" s="49"/>
    </row>
    <row r="109" spans="1:16" ht="31" thickBot="1">
      <c r="A109" s="47" t="s">
        <v>825</v>
      </c>
      <c r="B109" s="48">
        <v>-11.96</v>
      </c>
      <c r="C109" s="48">
        <v>-1.35</v>
      </c>
      <c r="D109" s="48">
        <v>25.58</v>
      </c>
      <c r="E109" s="48">
        <v>23.37</v>
      </c>
      <c r="F109" s="48">
        <v>27.16</v>
      </c>
      <c r="G109" s="48">
        <v>2</v>
      </c>
      <c r="H109" s="48">
        <v>3</v>
      </c>
      <c r="I109" s="48">
        <v>1</v>
      </c>
      <c r="J109" s="48">
        <v>22.5</v>
      </c>
      <c r="K109" s="43" t="s">
        <v>1220</v>
      </c>
      <c r="L109" s="48">
        <v>-3.08</v>
      </c>
      <c r="M109" s="48">
        <v>1.5</v>
      </c>
      <c r="N109" s="43" t="s">
        <v>1265</v>
      </c>
      <c r="O109" s="49"/>
      <c r="P109" s="49"/>
    </row>
    <row r="110" spans="1:16" ht="31" thickBot="1">
      <c r="A110" s="47" t="s">
        <v>1266</v>
      </c>
      <c r="B110" s="48">
        <v>-11.4</v>
      </c>
      <c r="C110" s="48">
        <v>3.74</v>
      </c>
      <c r="D110" s="48">
        <v>27.64</v>
      </c>
      <c r="E110" s="48">
        <v>26.26</v>
      </c>
      <c r="F110" s="48">
        <v>28.42</v>
      </c>
      <c r="G110" s="48">
        <v>2</v>
      </c>
      <c r="H110" s="48">
        <v>3</v>
      </c>
      <c r="I110" s="48">
        <v>1</v>
      </c>
      <c r="J110" s="48">
        <v>22.4</v>
      </c>
      <c r="K110" s="43" t="s">
        <v>1215</v>
      </c>
      <c r="L110" s="48">
        <v>-5.24</v>
      </c>
      <c r="M110" s="48">
        <v>1.5</v>
      </c>
      <c r="N110" s="43" t="s">
        <v>1265</v>
      </c>
      <c r="O110" s="49"/>
      <c r="P110" s="49"/>
    </row>
    <row r="111" spans="1:16" ht="61" thickBot="1">
      <c r="A111" s="47" t="s">
        <v>1267</v>
      </c>
      <c r="B111" s="48">
        <v>-85.63</v>
      </c>
      <c r="C111" s="48">
        <v>9.06</v>
      </c>
      <c r="D111" s="48">
        <v>27.56</v>
      </c>
      <c r="E111" s="48">
        <v>27.84</v>
      </c>
      <c r="F111" s="48">
        <v>27.21</v>
      </c>
      <c r="G111" s="48">
        <v>2</v>
      </c>
      <c r="H111" s="48">
        <v>2</v>
      </c>
      <c r="I111" s="48">
        <v>1</v>
      </c>
      <c r="J111" s="48">
        <v>25.6</v>
      </c>
      <c r="K111" s="43" t="s">
        <v>1215</v>
      </c>
      <c r="L111" s="48">
        <v>-1.96</v>
      </c>
      <c r="M111" s="48">
        <v>1.5</v>
      </c>
      <c r="N111" s="43" t="s">
        <v>1268</v>
      </c>
      <c r="O111" s="49"/>
      <c r="P111" s="49"/>
    </row>
    <row r="112" spans="1:16" ht="61" thickBot="1">
      <c r="A112" s="47" t="s">
        <v>827</v>
      </c>
      <c r="B112" s="48">
        <v>-16.670000000000002</v>
      </c>
      <c r="C112" s="48">
        <v>52.43</v>
      </c>
      <c r="D112" s="48">
        <v>12.48</v>
      </c>
      <c r="E112" s="48">
        <v>15.01</v>
      </c>
      <c r="F112" s="48">
        <v>10.61</v>
      </c>
      <c r="G112" s="48">
        <v>1</v>
      </c>
      <c r="H112" s="48">
        <v>1</v>
      </c>
      <c r="I112" s="48">
        <v>1</v>
      </c>
      <c r="J112" s="48">
        <v>7.8</v>
      </c>
      <c r="K112" s="43" t="s">
        <v>1215</v>
      </c>
      <c r="L112" s="48">
        <v>-4.68</v>
      </c>
      <c r="M112" s="48">
        <v>1.5</v>
      </c>
      <c r="N112" s="43" t="s">
        <v>1239</v>
      </c>
      <c r="O112" s="49"/>
      <c r="P112" s="49"/>
    </row>
    <row r="113" spans="1:16" ht="61" thickBot="1">
      <c r="A113" s="47" t="s">
        <v>828</v>
      </c>
      <c r="B113" s="48">
        <v>-26.73</v>
      </c>
      <c r="C113" s="48">
        <v>55.26</v>
      </c>
      <c r="D113" s="48">
        <v>10.09</v>
      </c>
      <c r="E113" s="48">
        <v>12.37</v>
      </c>
      <c r="F113" s="48">
        <v>8.34</v>
      </c>
      <c r="G113" s="48">
        <v>2</v>
      </c>
      <c r="H113" s="48">
        <v>1</v>
      </c>
      <c r="I113" s="48">
        <v>1</v>
      </c>
      <c r="J113" s="48">
        <v>8.8000000000000007</v>
      </c>
      <c r="K113" s="43" t="s">
        <v>1215</v>
      </c>
      <c r="L113" s="48">
        <v>-1.29</v>
      </c>
      <c r="M113" s="48">
        <v>1.5</v>
      </c>
      <c r="N113" s="43" t="s">
        <v>1239</v>
      </c>
      <c r="O113" s="49"/>
      <c r="P113" s="49"/>
    </row>
    <row r="114" spans="1:16" ht="46" thickBot="1">
      <c r="A114" s="47" t="s">
        <v>837</v>
      </c>
      <c r="B114" s="48">
        <v>117.38</v>
      </c>
      <c r="C114" s="48">
        <v>20.12</v>
      </c>
      <c r="D114" s="48">
        <v>26.38</v>
      </c>
      <c r="E114" s="48">
        <v>28.68</v>
      </c>
      <c r="F114" s="48">
        <v>23.57</v>
      </c>
      <c r="G114" s="48">
        <v>1</v>
      </c>
      <c r="H114" s="48">
        <v>1</v>
      </c>
      <c r="I114" s="48">
        <v>1</v>
      </c>
      <c r="J114" s="48">
        <v>22.4</v>
      </c>
      <c r="K114" s="43" t="s">
        <v>1215</v>
      </c>
      <c r="L114" s="48">
        <v>-3.98</v>
      </c>
      <c r="M114" s="48">
        <v>1.5</v>
      </c>
      <c r="N114" s="43" t="s">
        <v>1269</v>
      </c>
      <c r="O114" s="49"/>
      <c r="P114" s="49"/>
    </row>
    <row r="115" spans="1:16" ht="46" thickBot="1">
      <c r="A115" s="47" t="s">
        <v>839</v>
      </c>
      <c r="B115" s="48">
        <v>111.53</v>
      </c>
      <c r="C115" s="48">
        <v>14.8</v>
      </c>
      <c r="D115" s="48">
        <v>27.32</v>
      </c>
      <c r="E115" s="48">
        <v>28.41</v>
      </c>
      <c r="F115" s="48">
        <v>25.43</v>
      </c>
      <c r="G115" s="48">
        <v>2</v>
      </c>
      <c r="H115" s="48">
        <v>1</v>
      </c>
      <c r="I115" s="48">
        <v>1</v>
      </c>
      <c r="J115" s="48">
        <v>22.4</v>
      </c>
      <c r="K115" s="43" t="s">
        <v>1215</v>
      </c>
      <c r="L115" s="48">
        <v>-4.92</v>
      </c>
      <c r="M115" s="48">
        <v>1.5</v>
      </c>
      <c r="N115" s="43" t="s">
        <v>1269</v>
      </c>
      <c r="O115" s="49"/>
      <c r="P115" s="49"/>
    </row>
    <row r="116" spans="1:16" ht="46" thickBot="1">
      <c r="A116" s="47" t="s">
        <v>1270</v>
      </c>
      <c r="B116" s="48">
        <v>112.33</v>
      </c>
      <c r="C116" s="48">
        <v>8.51</v>
      </c>
      <c r="D116" s="48">
        <v>28.3</v>
      </c>
      <c r="E116" s="48">
        <v>28.76</v>
      </c>
      <c r="F116" s="48">
        <v>27.02</v>
      </c>
      <c r="G116" s="48">
        <v>2</v>
      </c>
      <c r="H116" s="48">
        <v>1</v>
      </c>
      <c r="I116" s="48">
        <v>1</v>
      </c>
      <c r="J116" s="48">
        <v>25</v>
      </c>
      <c r="K116" s="43" t="s">
        <v>1215</v>
      </c>
      <c r="L116" s="48">
        <v>-3.3</v>
      </c>
      <c r="M116" s="48">
        <v>1.5</v>
      </c>
      <c r="N116" s="43" t="s">
        <v>1269</v>
      </c>
      <c r="O116" s="49"/>
      <c r="P116" s="49"/>
    </row>
    <row r="117" spans="1:16" ht="46" thickBot="1">
      <c r="A117" s="47" t="s">
        <v>1271</v>
      </c>
      <c r="B117" s="48">
        <v>112.21</v>
      </c>
      <c r="C117" s="48">
        <v>6.16</v>
      </c>
      <c r="D117" s="48">
        <v>28.36</v>
      </c>
      <c r="E117" s="48">
        <v>28.81</v>
      </c>
      <c r="F117" s="48">
        <v>26.94</v>
      </c>
      <c r="G117" s="48">
        <v>2</v>
      </c>
      <c r="H117" s="48">
        <v>1</v>
      </c>
      <c r="I117" s="48">
        <v>1</v>
      </c>
      <c r="J117" s="48">
        <v>24.8</v>
      </c>
      <c r="K117" s="43" t="s">
        <v>1215</v>
      </c>
      <c r="L117" s="48">
        <v>-3.56</v>
      </c>
      <c r="M117" s="48">
        <v>1.5</v>
      </c>
      <c r="N117" s="43" t="s">
        <v>1269</v>
      </c>
      <c r="O117" s="49"/>
      <c r="P117" s="49"/>
    </row>
    <row r="118" spans="1:16" ht="61" thickBot="1">
      <c r="A118" s="47" t="s">
        <v>1272</v>
      </c>
      <c r="B118" s="48">
        <v>-19.149999999999999</v>
      </c>
      <c r="C118" s="48">
        <v>53.18</v>
      </c>
      <c r="D118" s="48">
        <v>12.1</v>
      </c>
      <c r="E118" s="48">
        <v>14.58</v>
      </c>
      <c r="F118" s="48">
        <v>10.29</v>
      </c>
      <c r="G118" s="48">
        <v>1</v>
      </c>
      <c r="H118" s="48">
        <v>1</v>
      </c>
      <c r="I118" s="48">
        <v>1</v>
      </c>
      <c r="J118" s="48">
        <v>11.9</v>
      </c>
      <c r="K118" s="43" t="s">
        <v>1215</v>
      </c>
      <c r="L118" s="48">
        <v>-0.2</v>
      </c>
      <c r="M118" s="48">
        <v>1.5</v>
      </c>
      <c r="N118" s="43" t="s">
        <v>1239</v>
      </c>
      <c r="O118" s="49"/>
      <c r="P118" s="49"/>
    </row>
    <row r="119" spans="1:16" ht="31" thickBot="1">
      <c r="A119" s="47" t="s">
        <v>1273</v>
      </c>
      <c r="B119" s="48">
        <v>-28.74</v>
      </c>
      <c r="C119" s="48">
        <v>58.94</v>
      </c>
      <c r="D119" s="48">
        <v>8.6</v>
      </c>
      <c r="E119" s="48">
        <v>10.64</v>
      </c>
      <c r="F119" s="48">
        <v>7.05</v>
      </c>
      <c r="G119" s="48">
        <v>2</v>
      </c>
      <c r="H119" s="48">
        <v>1</v>
      </c>
      <c r="I119" s="48">
        <v>1</v>
      </c>
      <c r="J119" s="48">
        <v>11.4</v>
      </c>
      <c r="K119" s="43" t="s">
        <v>1215</v>
      </c>
      <c r="L119" s="48">
        <v>2.8</v>
      </c>
      <c r="M119" s="48">
        <v>1.5</v>
      </c>
      <c r="N119" s="109" t="s">
        <v>1274</v>
      </c>
      <c r="O119" s="110"/>
      <c r="P119" s="49"/>
    </row>
    <row r="120" spans="1:16" ht="31" thickBot="1">
      <c r="A120" s="47" t="s">
        <v>1275</v>
      </c>
      <c r="B120" s="48">
        <v>-33.53</v>
      </c>
      <c r="C120" s="48">
        <v>53.07</v>
      </c>
      <c r="D120" s="48">
        <v>9.17</v>
      </c>
      <c r="E120" s="48">
        <v>12.05</v>
      </c>
      <c r="F120" s="48">
        <v>7</v>
      </c>
      <c r="G120" s="48">
        <v>2</v>
      </c>
      <c r="H120" s="48">
        <v>1</v>
      </c>
      <c r="I120" s="48">
        <v>1</v>
      </c>
      <c r="J120" s="48">
        <v>11.9</v>
      </c>
      <c r="K120" s="43" t="s">
        <v>1215</v>
      </c>
      <c r="L120" s="48">
        <v>2.73</v>
      </c>
      <c r="M120" s="48">
        <v>1.5</v>
      </c>
      <c r="N120" s="109" t="s">
        <v>1274</v>
      </c>
      <c r="O120" s="110"/>
      <c r="P120" s="49"/>
    </row>
    <row r="121" spans="1:16" ht="31" thickBot="1">
      <c r="A121" s="47" t="s">
        <v>1276</v>
      </c>
      <c r="B121" s="48">
        <v>-35.53</v>
      </c>
      <c r="C121" s="48">
        <v>52.86</v>
      </c>
      <c r="D121" s="48">
        <v>8.77</v>
      </c>
      <c r="E121" s="48">
        <v>11.72</v>
      </c>
      <c r="F121" s="48">
        <v>6.47</v>
      </c>
      <c r="G121" s="48">
        <v>2</v>
      </c>
      <c r="H121" s="48">
        <v>1</v>
      </c>
      <c r="I121" s="48">
        <v>1</v>
      </c>
      <c r="J121" s="48">
        <v>11.6</v>
      </c>
      <c r="K121" s="43" t="s">
        <v>1215</v>
      </c>
      <c r="L121" s="48">
        <v>2.83</v>
      </c>
      <c r="M121" s="48">
        <v>1.5</v>
      </c>
      <c r="N121" s="109" t="s">
        <v>1274</v>
      </c>
      <c r="O121" s="110"/>
      <c r="P121" s="49"/>
    </row>
    <row r="122" spans="1:16" ht="31" thickBot="1">
      <c r="A122" s="47" t="s">
        <v>852</v>
      </c>
      <c r="B122" s="48">
        <v>-48.37</v>
      </c>
      <c r="C122" s="48">
        <v>58.21</v>
      </c>
      <c r="D122" s="48">
        <v>4.71</v>
      </c>
      <c r="E122" s="48">
        <v>7.32</v>
      </c>
      <c r="F122" s="48">
        <v>3.16</v>
      </c>
      <c r="G122" s="48">
        <v>2</v>
      </c>
      <c r="H122" s="48">
        <v>1</v>
      </c>
      <c r="I122" s="48">
        <v>1</v>
      </c>
      <c r="J122" s="48">
        <v>10.6</v>
      </c>
      <c r="K122" s="43" t="s">
        <v>1215</v>
      </c>
      <c r="L122" s="48">
        <v>5.89</v>
      </c>
      <c r="M122" s="48">
        <v>1.5</v>
      </c>
      <c r="N122" s="109" t="s">
        <v>1274</v>
      </c>
      <c r="O122" s="110"/>
      <c r="P122" s="49"/>
    </row>
    <row r="123" spans="1:16" ht="31" thickBot="1">
      <c r="A123" s="47" t="s">
        <v>1277</v>
      </c>
      <c r="B123" s="48">
        <v>-39.299999999999997</v>
      </c>
      <c r="C123" s="48">
        <v>59.49</v>
      </c>
      <c r="D123" s="48">
        <v>5.86</v>
      </c>
      <c r="E123" s="48">
        <v>8.11</v>
      </c>
      <c r="F123" s="48">
        <v>4.32</v>
      </c>
      <c r="G123" s="48">
        <v>2</v>
      </c>
      <c r="H123" s="48">
        <v>1</v>
      </c>
      <c r="I123" s="48">
        <v>1</v>
      </c>
      <c r="J123" s="48">
        <v>10.5</v>
      </c>
      <c r="K123" s="43" t="s">
        <v>1215</v>
      </c>
      <c r="L123" s="48">
        <v>4.6399999999999997</v>
      </c>
      <c r="M123" s="48">
        <v>1.5</v>
      </c>
      <c r="N123" s="109" t="s">
        <v>1274</v>
      </c>
      <c r="O123" s="110"/>
      <c r="P123" s="49"/>
    </row>
    <row r="124" spans="1:16" ht="31" thickBot="1">
      <c r="A124" s="47" t="s">
        <v>1278</v>
      </c>
      <c r="B124" s="48">
        <v>-45.68</v>
      </c>
      <c r="C124" s="48">
        <v>50.2</v>
      </c>
      <c r="D124" s="48">
        <v>7.95</v>
      </c>
      <c r="E124" s="48">
        <v>11.54</v>
      </c>
      <c r="F124" s="48">
        <v>5.32</v>
      </c>
      <c r="G124" s="48">
        <v>2</v>
      </c>
      <c r="H124" s="48">
        <v>1</v>
      </c>
      <c r="I124" s="48">
        <v>1</v>
      </c>
      <c r="J124" s="48">
        <v>12.8</v>
      </c>
      <c r="K124" s="43" t="s">
        <v>1215</v>
      </c>
      <c r="L124" s="48">
        <v>4.8499999999999996</v>
      </c>
      <c r="M124" s="48">
        <v>1.5</v>
      </c>
      <c r="N124" s="109" t="s">
        <v>1274</v>
      </c>
      <c r="O124" s="110"/>
      <c r="P124" s="49"/>
    </row>
    <row r="125" spans="1:16" ht="46" thickBot="1">
      <c r="A125" s="47" t="s">
        <v>1279</v>
      </c>
      <c r="B125" s="48">
        <v>134.72</v>
      </c>
      <c r="C125" s="48">
        <v>37.06</v>
      </c>
      <c r="D125" s="48">
        <v>16.86</v>
      </c>
      <c r="E125" s="48">
        <v>23.56</v>
      </c>
      <c r="F125" s="48">
        <v>11.31</v>
      </c>
      <c r="G125" s="48">
        <v>2</v>
      </c>
      <c r="H125" s="48">
        <v>2</v>
      </c>
      <c r="I125" s="48">
        <v>2</v>
      </c>
      <c r="J125" s="48">
        <v>17.5</v>
      </c>
      <c r="K125" s="43" t="s">
        <v>1215</v>
      </c>
      <c r="L125" s="48">
        <v>0.64</v>
      </c>
      <c r="M125" s="48">
        <v>1.5</v>
      </c>
      <c r="N125" s="43" t="s">
        <v>1280</v>
      </c>
      <c r="O125" s="49"/>
      <c r="P125" s="49"/>
    </row>
    <row r="126" spans="1:16" ht="46" thickBot="1">
      <c r="A126" s="47" t="s">
        <v>1281</v>
      </c>
      <c r="B126" s="48">
        <v>141.87</v>
      </c>
      <c r="C126" s="48">
        <v>3.53</v>
      </c>
      <c r="D126" s="48">
        <v>29.18</v>
      </c>
      <c r="E126" s="48">
        <v>29.21</v>
      </c>
      <c r="F126" s="48">
        <v>28.77</v>
      </c>
      <c r="G126" s="48">
        <v>2</v>
      </c>
      <c r="H126" s="48">
        <v>2</v>
      </c>
      <c r="I126" s="48">
        <v>2</v>
      </c>
      <c r="J126" s="48">
        <v>27.6</v>
      </c>
      <c r="K126" s="43" t="s">
        <v>1215</v>
      </c>
      <c r="L126" s="48">
        <v>-1.58</v>
      </c>
      <c r="M126" s="48">
        <v>1.5</v>
      </c>
      <c r="N126" s="43" t="s">
        <v>1282</v>
      </c>
      <c r="O126" s="49"/>
      <c r="P126" s="49"/>
    </row>
    <row r="127" spans="1:16" ht="46" thickBot="1">
      <c r="A127" s="47" t="s">
        <v>1283</v>
      </c>
      <c r="B127" s="48">
        <v>146.87</v>
      </c>
      <c r="C127" s="48">
        <v>-48.13</v>
      </c>
      <c r="D127" s="48">
        <v>9.82</v>
      </c>
      <c r="E127" s="48">
        <v>8.77</v>
      </c>
      <c r="F127" s="48">
        <v>11.12</v>
      </c>
      <c r="G127" s="48">
        <v>2</v>
      </c>
      <c r="H127" s="48">
        <v>2</v>
      </c>
      <c r="I127" s="48">
        <v>1</v>
      </c>
      <c r="J127" s="48">
        <v>9.1999999999999993</v>
      </c>
      <c r="K127" s="43" t="s">
        <v>1220</v>
      </c>
      <c r="L127" s="48">
        <v>-0.62</v>
      </c>
      <c r="M127" s="48">
        <v>1.5</v>
      </c>
      <c r="N127" s="43" t="s">
        <v>1284</v>
      </c>
      <c r="O127" s="49"/>
      <c r="P127" s="49"/>
    </row>
    <row r="128" spans="1:16" ht="46" thickBot="1">
      <c r="A128" s="47" t="s">
        <v>1285</v>
      </c>
      <c r="B128" s="48">
        <v>-12.63</v>
      </c>
      <c r="C128" s="48">
        <v>56.22</v>
      </c>
      <c r="D128" s="48">
        <v>11.25</v>
      </c>
      <c r="E128" s="48">
        <v>13.55</v>
      </c>
      <c r="F128" s="48">
        <v>9.6</v>
      </c>
      <c r="G128" s="48">
        <v>3</v>
      </c>
      <c r="H128" s="48">
        <v>2</v>
      </c>
      <c r="I128" s="48">
        <v>1</v>
      </c>
      <c r="J128" s="48">
        <v>13.6</v>
      </c>
      <c r="K128" s="43" t="s">
        <v>1215</v>
      </c>
      <c r="L128" s="48">
        <v>2.35</v>
      </c>
      <c r="M128" s="48">
        <v>1.5</v>
      </c>
      <c r="N128" s="43" t="s">
        <v>1286</v>
      </c>
      <c r="O128" s="49"/>
      <c r="P128" s="49"/>
    </row>
    <row r="129" spans="1:16" ht="31" thickBot="1">
      <c r="A129" s="47" t="s">
        <v>1287</v>
      </c>
      <c r="B129" s="48">
        <v>-3.9</v>
      </c>
      <c r="C129" s="48">
        <v>36.450000000000003</v>
      </c>
      <c r="D129" s="48">
        <v>17.87</v>
      </c>
      <c r="E129" s="48">
        <v>20.86</v>
      </c>
      <c r="F129" s="48">
        <v>15.34</v>
      </c>
      <c r="G129" s="48">
        <v>2</v>
      </c>
      <c r="H129" s="48">
        <v>2</v>
      </c>
      <c r="I129" s="48">
        <v>2</v>
      </c>
      <c r="J129" s="48">
        <v>12.7</v>
      </c>
      <c r="K129" s="43" t="s">
        <v>1215</v>
      </c>
      <c r="L129" s="48">
        <v>-5.17</v>
      </c>
      <c r="M129" s="48">
        <v>1.5</v>
      </c>
      <c r="N129" s="43" t="s">
        <v>1227</v>
      </c>
      <c r="O129" s="49"/>
      <c r="P129" s="49"/>
    </row>
    <row r="130" spans="1:16" ht="46" thickBot="1">
      <c r="A130" s="47" t="s">
        <v>1288</v>
      </c>
      <c r="B130" s="48">
        <v>139.41</v>
      </c>
      <c r="C130" s="48">
        <v>39.57</v>
      </c>
      <c r="D130" s="48">
        <v>14.15</v>
      </c>
      <c r="E130" s="48">
        <v>21.63</v>
      </c>
      <c r="F130" s="48">
        <v>7.93</v>
      </c>
      <c r="G130" s="48">
        <v>2</v>
      </c>
      <c r="H130" s="48">
        <v>1</v>
      </c>
      <c r="I130" s="48">
        <v>2</v>
      </c>
      <c r="J130" s="48">
        <v>17.8</v>
      </c>
      <c r="K130" s="43" t="s">
        <v>1215</v>
      </c>
      <c r="L130" s="48">
        <v>3.65</v>
      </c>
      <c r="M130" s="48">
        <v>1.5</v>
      </c>
      <c r="N130" s="43" t="s">
        <v>1280</v>
      </c>
      <c r="O130" s="49"/>
      <c r="P130" s="49"/>
    </row>
    <row r="131" spans="1:16" ht="31" thickBot="1">
      <c r="A131" s="47" t="s">
        <v>1289</v>
      </c>
      <c r="B131" s="48">
        <v>-123.97</v>
      </c>
      <c r="C131" s="48">
        <v>38.409999999999997</v>
      </c>
      <c r="D131" s="48">
        <v>12.9</v>
      </c>
      <c r="E131" s="48">
        <v>14.01</v>
      </c>
      <c r="F131" s="48">
        <v>11.78</v>
      </c>
      <c r="G131" s="48">
        <v>2</v>
      </c>
      <c r="H131" s="48">
        <v>3</v>
      </c>
      <c r="I131" s="48">
        <v>1</v>
      </c>
      <c r="J131" s="48">
        <v>7.2</v>
      </c>
      <c r="K131" s="43" t="s">
        <v>1215</v>
      </c>
      <c r="L131" s="48">
        <v>-5.7</v>
      </c>
      <c r="M131" s="48">
        <v>1.5</v>
      </c>
      <c r="N131" s="43" t="s">
        <v>1245</v>
      </c>
      <c r="O131" s="49"/>
      <c r="P131" s="49"/>
    </row>
    <row r="132" spans="1:16" ht="17" thickBot="1">
      <c r="A132" s="35"/>
    </row>
    <row r="133" spans="1:16" ht="31" thickBot="1">
      <c r="A133" s="52" t="s">
        <v>1290</v>
      </c>
      <c r="B133" s="45">
        <v>-109.47</v>
      </c>
      <c r="C133" s="45">
        <v>22.99</v>
      </c>
      <c r="D133" s="45">
        <v>24.32</v>
      </c>
      <c r="E133" s="45">
        <v>27.25</v>
      </c>
      <c r="F133" s="45">
        <v>21.69</v>
      </c>
      <c r="G133" s="45">
        <v>2</v>
      </c>
      <c r="H133" s="45">
        <v>2</v>
      </c>
      <c r="I133" s="45">
        <v>2</v>
      </c>
      <c r="J133" s="45">
        <v>21.8</v>
      </c>
      <c r="K133" s="41" t="s">
        <v>1215</v>
      </c>
      <c r="L133" s="45">
        <v>-2.52</v>
      </c>
      <c r="M133" s="45">
        <v>1.5</v>
      </c>
      <c r="N133" s="41" t="s">
        <v>1229</v>
      </c>
      <c r="O133" s="46"/>
      <c r="P133" s="46"/>
    </row>
    <row r="134" spans="1:16" ht="46" thickBot="1">
      <c r="A134" s="47" t="s">
        <v>875</v>
      </c>
      <c r="B134" s="48">
        <v>-61.24</v>
      </c>
      <c r="C134" s="48">
        <v>12.09</v>
      </c>
      <c r="D134" s="48">
        <v>27.42</v>
      </c>
      <c r="E134" s="48">
        <v>28.18</v>
      </c>
      <c r="F134" s="48">
        <v>26.42</v>
      </c>
      <c r="G134" s="48">
        <v>2</v>
      </c>
      <c r="H134" s="48">
        <v>1</v>
      </c>
      <c r="I134" s="48">
        <v>1</v>
      </c>
      <c r="J134" s="48">
        <v>25.1</v>
      </c>
      <c r="K134" s="43" t="s">
        <v>1215</v>
      </c>
      <c r="L134" s="48">
        <v>-2.3199999999999998</v>
      </c>
      <c r="M134" s="48">
        <v>1.5</v>
      </c>
      <c r="N134" s="43" t="s">
        <v>1291</v>
      </c>
      <c r="O134" s="49"/>
      <c r="P134" s="49"/>
    </row>
    <row r="135" spans="1:16" ht="31" thickBot="1">
      <c r="A135" s="47" t="s">
        <v>1292</v>
      </c>
      <c r="B135" s="48">
        <v>-7.07</v>
      </c>
      <c r="C135" s="48">
        <v>36.380000000000003</v>
      </c>
      <c r="D135" s="48">
        <v>18.3</v>
      </c>
      <c r="E135" s="48">
        <v>20.61</v>
      </c>
      <c r="F135" s="48">
        <v>16.059999999999999</v>
      </c>
      <c r="G135" s="48">
        <v>2</v>
      </c>
      <c r="H135" s="48">
        <v>1</v>
      </c>
      <c r="I135" s="48">
        <v>2</v>
      </c>
      <c r="J135" s="48">
        <v>15.7</v>
      </c>
      <c r="K135" s="43" t="s">
        <v>1215</v>
      </c>
      <c r="L135" s="48">
        <v>-2.6</v>
      </c>
      <c r="M135" s="48">
        <v>1.5</v>
      </c>
      <c r="N135" s="43" t="s">
        <v>1293</v>
      </c>
      <c r="O135" s="49"/>
      <c r="P135" s="49"/>
    </row>
    <row r="136" spans="1:16" ht="46" thickBot="1">
      <c r="A136" s="47" t="s">
        <v>1294</v>
      </c>
      <c r="B136" s="48">
        <v>27.29</v>
      </c>
      <c r="C136" s="48">
        <v>34.81</v>
      </c>
      <c r="D136" s="48">
        <v>20.09</v>
      </c>
      <c r="E136" s="48">
        <v>24.31</v>
      </c>
      <c r="F136" s="48">
        <v>16.420000000000002</v>
      </c>
      <c r="G136" s="48">
        <v>2</v>
      </c>
      <c r="H136" s="48">
        <v>2</v>
      </c>
      <c r="I136" s="48">
        <v>1</v>
      </c>
      <c r="J136" s="48">
        <v>11.6</v>
      </c>
      <c r="K136" s="43" t="s">
        <v>1215</v>
      </c>
      <c r="L136" s="48">
        <v>-8.49</v>
      </c>
      <c r="M136" s="48">
        <v>1.5</v>
      </c>
      <c r="N136" s="43" t="s">
        <v>1295</v>
      </c>
      <c r="O136" s="49"/>
      <c r="P136" s="49"/>
    </row>
    <row r="137" spans="1:16" ht="31" thickBot="1">
      <c r="A137" s="47" t="s">
        <v>1296</v>
      </c>
      <c r="B137" s="48">
        <v>23.19</v>
      </c>
      <c r="C137" s="48">
        <v>34.81</v>
      </c>
      <c r="D137" s="48">
        <v>19.91</v>
      </c>
      <c r="E137" s="48">
        <v>24.47</v>
      </c>
      <c r="F137" s="48">
        <v>16.05</v>
      </c>
      <c r="G137" s="48">
        <v>2</v>
      </c>
      <c r="H137" s="48">
        <v>2</v>
      </c>
      <c r="I137" s="48">
        <v>1</v>
      </c>
      <c r="J137" s="48">
        <v>9.1</v>
      </c>
      <c r="K137" s="43" t="s">
        <v>1215</v>
      </c>
      <c r="L137" s="48">
        <v>-10.81</v>
      </c>
      <c r="M137" s="48">
        <v>1.5</v>
      </c>
      <c r="N137" s="43" t="s">
        <v>1227</v>
      </c>
      <c r="O137" s="49"/>
      <c r="P137" s="49"/>
    </row>
    <row r="138" spans="1:16" ht="31" thickBot="1">
      <c r="A138" s="47" t="s">
        <v>1297</v>
      </c>
      <c r="B138" s="48">
        <v>4.0199999999999996</v>
      </c>
      <c r="C138" s="48">
        <v>38.99</v>
      </c>
      <c r="D138" s="48">
        <v>18.97</v>
      </c>
      <c r="E138" s="48">
        <v>24.46</v>
      </c>
      <c r="F138" s="48">
        <v>14.45</v>
      </c>
      <c r="G138" s="48">
        <v>2</v>
      </c>
      <c r="H138" s="48">
        <v>1</v>
      </c>
      <c r="I138" s="48">
        <v>1</v>
      </c>
      <c r="J138" s="48">
        <v>11.6</v>
      </c>
      <c r="K138" s="43" t="s">
        <v>1215</v>
      </c>
      <c r="L138" s="48">
        <v>-7.37</v>
      </c>
      <c r="M138" s="48">
        <v>1.5</v>
      </c>
      <c r="N138" s="43" t="s">
        <v>1227</v>
      </c>
      <c r="O138" s="49"/>
      <c r="P138" s="49"/>
    </row>
    <row r="139" spans="1:16" ht="31" thickBot="1">
      <c r="A139" s="47" t="s">
        <v>1298</v>
      </c>
      <c r="B139" s="48">
        <v>13.19</v>
      </c>
      <c r="C139" s="48">
        <v>37.340000000000003</v>
      </c>
      <c r="D139" s="48">
        <v>19.13</v>
      </c>
      <c r="E139" s="48">
        <v>24.05</v>
      </c>
      <c r="F139" s="48">
        <v>14.95</v>
      </c>
      <c r="G139" s="48">
        <v>2</v>
      </c>
      <c r="H139" s="48">
        <v>1</v>
      </c>
      <c r="I139" s="48">
        <v>2</v>
      </c>
      <c r="J139" s="48">
        <v>12.2</v>
      </c>
      <c r="K139" s="43" t="s">
        <v>1215</v>
      </c>
      <c r="L139" s="48">
        <v>-6.93</v>
      </c>
      <c r="M139" s="48">
        <v>1.5</v>
      </c>
      <c r="N139" s="43" t="s">
        <v>1227</v>
      </c>
      <c r="O139" s="49"/>
      <c r="P139" s="49"/>
    </row>
    <row r="140" spans="1:16" ht="46" thickBot="1">
      <c r="A140" s="47" t="s">
        <v>1299</v>
      </c>
      <c r="B140" s="48">
        <v>72.34</v>
      </c>
      <c r="C140" s="48">
        <v>15.32</v>
      </c>
      <c r="D140" s="48">
        <v>28.25</v>
      </c>
      <c r="E140" s="48">
        <v>27.92</v>
      </c>
      <c r="F140" s="48">
        <v>27.91</v>
      </c>
      <c r="G140" s="48">
        <v>2</v>
      </c>
      <c r="H140" s="48">
        <v>2</v>
      </c>
      <c r="I140" s="48">
        <v>1</v>
      </c>
      <c r="J140" s="48">
        <v>25.2</v>
      </c>
      <c r="K140" s="43" t="s">
        <v>1215</v>
      </c>
      <c r="L140" s="48">
        <v>-3.05</v>
      </c>
      <c r="M140" s="48">
        <v>1.5</v>
      </c>
      <c r="N140" s="43" t="s">
        <v>1300</v>
      </c>
      <c r="O140" s="49"/>
      <c r="P140" s="49"/>
    </row>
    <row r="141" spans="1:16" ht="46" thickBot="1">
      <c r="A141" s="47" t="s">
        <v>885</v>
      </c>
      <c r="B141" s="48">
        <v>50.52</v>
      </c>
      <c r="C141" s="48">
        <v>14.44</v>
      </c>
      <c r="D141" s="48">
        <v>26.61</v>
      </c>
      <c r="E141" s="48">
        <v>25.74</v>
      </c>
      <c r="F141" s="48">
        <v>25.48</v>
      </c>
      <c r="G141" s="48">
        <v>2</v>
      </c>
      <c r="H141" s="48">
        <v>2</v>
      </c>
      <c r="I141" s="48">
        <v>1</v>
      </c>
      <c r="J141" s="48">
        <v>24.6</v>
      </c>
      <c r="K141" s="43" t="s">
        <v>1215</v>
      </c>
      <c r="L141" s="48">
        <v>-2.0099999999999998</v>
      </c>
      <c r="M141" s="48">
        <v>1.5</v>
      </c>
      <c r="N141" s="43" t="s">
        <v>1300</v>
      </c>
      <c r="O141" s="49"/>
      <c r="P141" s="49"/>
    </row>
    <row r="142" spans="1:16" ht="46" thickBot="1">
      <c r="A142" s="47" t="s">
        <v>886</v>
      </c>
      <c r="B142" s="48">
        <v>95.03</v>
      </c>
      <c r="C142" s="48">
        <v>10.130000000000001</v>
      </c>
      <c r="D142" s="48">
        <v>28.34</v>
      </c>
      <c r="E142" s="48">
        <v>28.02</v>
      </c>
      <c r="F142" s="48">
        <v>28.07</v>
      </c>
      <c r="G142" s="48">
        <v>2</v>
      </c>
      <c r="H142" s="48">
        <v>2</v>
      </c>
      <c r="I142" s="48">
        <v>1</v>
      </c>
      <c r="J142" s="48">
        <v>25.9</v>
      </c>
      <c r="K142" s="43" t="s">
        <v>1215</v>
      </c>
      <c r="L142" s="48">
        <v>-2.44</v>
      </c>
      <c r="M142" s="48">
        <v>1.5</v>
      </c>
      <c r="N142" s="43" t="s">
        <v>1300</v>
      </c>
      <c r="O142" s="49"/>
      <c r="P142" s="49"/>
    </row>
    <row r="143" spans="1:16" ht="46" thickBot="1">
      <c r="A143" s="47" t="s">
        <v>1301</v>
      </c>
      <c r="B143" s="48">
        <v>93.08</v>
      </c>
      <c r="C143" s="48">
        <v>14.31</v>
      </c>
      <c r="D143" s="48">
        <v>28.27</v>
      </c>
      <c r="E143" s="48">
        <v>28.21</v>
      </c>
      <c r="F143" s="48">
        <v>27.48</v>
      </c>
      <c r="G143" s="48">
        <v>2</v>
      </c>
      <c r="H143" s="48">
        <v>2</v>
      </c>
      <c r="I143" s="48">
        <v>1</v>
      </c>
      <c r="J143" s="48">
        <v>26.9</v>
      </c>
      <c r="K143" s="43" t="s">
        <v>1215</v>
      </c>
      <c r="L143" s="48">
        <v>-1.37</v>
      </c>
      <c r="M143" s="48">
        <v>1.5</v>
      </c>
      <c r="N143" s="43" t="s">
        <v>1300</v>
      </c>
      <c r="O143" s="49"/>
      <c r="P143" s="49"/>
    </row>
    <row r="144" spans="1:16" ht="46" thickBot="1">
      <c r="A144" s="47" t="s">
        <v>890</v>
      </c>
      <c r="B144" s="48">
        <v>89.51</v>
      </c>
      <c r="C144" s="48">
        <v>18.28</v>
      </c>
      <c r="D144" s="48">
        <v>27.97</v>
      </c>
      <c r="E144" s="48">
        <v>28.76</v>
      </c>
      <c r="F144" s="48">
        <v>26.12</v>
      </c>
      <c r="G144" s="48">
        <v>2</v>
      </c>
      <c r="H144" s="48">
        <v>2</v>
      </c>
      <c r="I144" s="48">
        <v>1</v>
      </c>
      <c r="J144" s="48">
        <v>26.3</v>
      </c>
      <c r="K144" s="43" t="s">
        <v>1215</v>
      </c>
      <c r="L144" s="48">
        <v>-1.67</v>
      </c>
      <c r="M144" s="48">
        <v>1.5</v>
      </c>
      <c r="N144" s="43" t="s">
        <v>1300</v>
      </c>
      <c r="O144" s="49"/>
      <c r="P144" s="49"/>
    </row>
    <row r="145" spans="1:16" ht="46" thickBot="1">
      <c r="A145" s="47" t="s">
        <v>1302</v>
      </c>
      <c r="B145" s="48">
        <v>90.29</v>
      </c>
      <c r="C145" s="48">
        <v>17.239999999999998</v>
      </c>
      <c r="D145" s="48">
        <v>28.06</v>
      </c>
      <c r="E145" s="48">
        <v>28.71</v>
      </c>
      <c r="F145" s="48">
        <v>26.37</v>
      </c>
      <c r="G145" s="48">
        <v>2</v>
      </c>
      <c r="H145" s="48">
        <v>2</v>
      </c>
      <c r="I145" s="48">
        <v>1</v>
      </c>
      <c r="J145" s="48">
        <v>26.1</v>
      </c>
      <c r="K145" s="43" t="s">
        <v>1215</v>
      </c>
      <c r="L145" s="48">
        <v>-1.96</v>
      </c>
      <c r="M145" s="48">
        <v>1.5</v>
      </c>
      <c r="N145" s="43" t="s">
        <v>1300</v>
      </c>
      <c r="O145" s="49"/>
      <c r="P145" s="49"/>
    </row>
    <row r="146" spans="1:16" ht="46" thickBot="1">
      <c r="A146" s="47" t="s">
        <v>891</v>
      </c>
      <c r="B146" s="48">
        <v>76.430000000000007</v>
      </c>
      <c r="C146" s="48">
        <v>7.3</v>
      </c>
      <c r="D146" s="48">
        <v>28.22</v>
      </c>
      <c r="E146" s="48">
        <v>27.32</v>
      </c>
      <c r="F146" s="48">
        <v>28.09</v>
      </c>
      <c r="G146" s="48">
        <v>2</v>
      </c>
      <c r="H146" s="48">
        <v>2</v>
      </c>
      <c r="I146" s="48">
        <v>1</v>
      </c>
      <c r="J146" s="48">
        <v>25.8</v>
      </c>
      <c r="K146" s="43" t="s">
        <v>1215</v>
      </c>
      <c r="L146" s="48">
        <v>-2.42</v>
      </c>
      <c r="M146" s="48">
        <v>1.5</v>
      </c>
      <c r="N146" s="43" t="s">
        <v>1300</v>
      </c>
      <c r="O146" s="49"/>
      <c r="P146" s="49"/>
    </row>
    <row r="147" spans="1:16" ht="46" thickBot="1">
      <c r="A147" s="47" t="s">
        <v>893</v>
      </c>
      <c r="B147" s="48">
        <v>75.14</v>
      </c>
      <c r="C147" s="48">
        <v>10.28</v>
      </c>
      <c r="D147" s="48">
        <v>28.35</v>
      </c>
      <c r="E147" s="48">
        <v>26.68</v>
      </c>
      <c r="F147" s="48">
        <v>28.67</v>
      </c>
      <c r="G147" s="48">
        <v>2</v>
      </c>
      <c r="H147" s="48">
        <v>2</v>
      </c>
      <c r="I147" s="48">
        <v>1</v>
      </c>
      <c r="J147" s="48">
        <v>25.7</v>
      </c>
      <c r="K147" s="43" t="s">
        <v>1215</v>
      </c>
      <c r="L147" s="48">
        <v>-2.65</v>
      </c>
      <c r="M147" s="48">
        <v>1.5</v>
      </c>
      <c r="N147" s="43" t="s">
        <v>1300</v>
      </c>
      <c r="O147" s="49"/>
      <c r="P147" s="49"/>
    </row>
    <row r="148" spans="1:16" ht="46" thickBot="1">
      <c r="A148" s="47" t="s">
        <v>1303</v>
      </c>
      <c r="B148" s="48">
        <v>74.319999999999993</v>
      </c>
      <c r="C148" s="48">
        <v>11.3</v>
      </c>
      <c r="D148" s="48">
        <v>28.45</v>
      </c>
      <c r="E148" s="48">
        <v>27.04</v>
      </c>
      <c r="F148" s="48">
        <v>28.65</v>
      </c>
      <c r="G148" s="48">
        <v>2</v>
      </c>
      <c r="H148" s="48">
        <v>2</v>
      </c>
      <c r="I148" s="48">
        <v>1</v>
      </c>
      <c r="J148" s="48">
        <v>25.8</v>
      </c>
      <c r="K148" s="43" t="s">
        <v>1215</v>
      </c>
      <c r="L148" s="48">
        <v>-2.65</v>
      </c>
      <c r="M148" s="48">
        <v>1.5</v>
      </c>
      <c r="N148" s="43" t="s">
        <v>1300</v>
      </c>
      <c r="O148" s="49"/>
      <c r="P148" s="49"/>
    </row>
    <row r="149" spans="1:16" ht="46" thickBot="1">
      <c r="A149" s="47" t="s">
        <v>1304</v>
      </c>
      <c r="B149" s="48">
        <v>60.41</v>
      </c>
      <c r="C149" s="48">
        <v>19.13</v>
      </c>
      <c r="D149" s="48">
        <v>26.39</v>
      </c>
      <c r="E149" s="48">
        <v>25.61</v>
      </c>
      <c r="F149" s="48">
        <v>24.91</v>
      </c>
      <c r="G149" s="48">
        <v>2</v>
      </c>
      <c r="H149" s="48">
        <v>2</v>
      </c>
      <c r="I149" s="48">
        <v>1</v>
      </c>
      <c r="J149" s="48">
        <v>23</v>
      </c>
      <c r="K149" s="43" t="s">
        <v>1215</v>
      </c>
      <c r="L149" s="48">
        <v>-3.39</v>
      </c>
      <c r="M149" s="48">
        <v>1.5</v>
      </c>
      <c r="N149" s="43" t="s">
        <v>1300</v>
      </c>
      <c r="O149" s="49"/>
      <c r="P149" s="49"/>
    </row>
    <row r="150" spans="1:16" ht="46" thickBot="1">
      <c r="A150" s="47" t="s">
        <v>894</v>
      </c>
      <c r="B150" s="48">
        <v>59.34</v>
      </c>
      <c r="C150" s="48">
        <v>20.420000000000002</v>
      </c>
      <c r="D150" s="48">
        <v>25.75</v>
      </c>
      <c r="E150" s="48">
        <v>24.44</v>
      </c>
      <c r="F150" s="48">
        <v>24.53</v>
      </c>
      <c r="G150" s="48">
        <v>2</v>
      </c>
      <c r="H150" s="48">
        <v>1</v>
      </c>
      <c r="I150" s="48">
        <v>1</v>
      </c>
      <c r="J150" s="48">
        <v>22.5</v>
      </c>
      <c r="K150" s="43" t="s">
        <v>1215</v>
      </c>
      <c r="L150" s="48">
        <v>-3.25</v>
      </c>
      <c r="M150" s="48">
        <v>1.5</v>
      </c>
      <c r="N150" s="43" t="s">
        <v>1300</v>
      </c>
      <c r="O150" s="49"/>
      <c r="P150" s="49"/>
    </row>
    <row r="151" spans="1:16" ht="46" thickBot="1">
      <c r="A151" s="47" t="s">
        <v>895</v>
      </c>
      <c r="B151" s="48">
        <v>38.67</v>
      </c>
      <c r="C151" s="48">
        <v>-17.88</v>
      </c>
      <c r="D151" s="48">
        <v>26.67</v>
      </c>
      <c r="E151" s="48">
        <v>25.01</v>
      </c>
      <c r="F151" s="48">
        <v>28.38</v>
      </c>
      <c r="G151" s="48">
        <v>2</v>
      </c>
      <c r="H151" s="48">
        <v>2</v>
      </c>
      <c r="I151" s="48">
        <v>1</v>
      </c>
      <c r="J151" s="48">
        <v>25.2</v>
      </c>
      <c r="K151" s="43" t="s">
        <v>1220</v>
      </c>
      <c r="L151" s="48">
        <v>-1.47</v>
      </c>
      <c r="M151" s="48">
        <v>1.5</v>
      </c>
      <c r="N151" s="43" t="s">
        <v>1300</v>
      </c>
      <c r="O151" s="49"/>
      <c r="P151" s="49"/>
    </row>
    <row r="152" spans="1:16" ht="46" thickBot="1">
      <c r="A152" s="47" t="s">
        <v>1305</v>
      </c>
      <c r="B152" s="48">
        <v>37.020000000000003</v>
      </c>
      <c r="C152" s="48">
        <v>-19.350000000000001</v>
      </c>
      <c r="D152" s="48">
        <v>26.14</v>
      </c>
      <c r="E152" s="48">
        <v>24.36</v>
      </c>
      <c r="F152" s="48">
        <v>27.97</v>
      </c>
      <c r="G152" s="48">
        <v>2</v>
      </c>
      <c r="H152" s="48">
        <v>2</v>
      </c>
      <c r="I152" s="48">
        <v>1</v>
      </c>
      <c r="J152" s="48">
        <v>25.4</v>
      </c>
      <c r="K152" s="43" t="s">
        <v>1220</v>
      </c>
      <c r="L152" s="48">
        <v>-0.74</v>
      </c>
      <c r="M152" s="48">
        <v>1.5</v>
      </c>
      <c r="N152" s="43" t="s">
        <v>1300</v>
      </c>
      <c r="O152" s="49"/>
      <c r="P152" s="49"/>
    </row>
    <row r="153" spans="1:16" ht="31" thickBot="1">
      <c r="A153" s="47" t="s">
        <v>1306</v>
      </c>
      <c r="B153" s="48">
        <v>36.200000000000003</v>
      </c>
      <c r="C153" s="48">
        <v>-20.239999999999998</v>
      </c>
      <c r="D153" s="48">
        <v>25.87</v>
      </c>
      <c r="E153" s="48">
        <v>23.95</v>
      </c>
      <c r="F153" s="48">
        <v>27.78</v>
      </c>
      <c r="G153" s="48">
        <v>1</v>
      </c>
      <c r="H153" s="48">
        <v>1</v>
      </c>
      <c r="I153" s="48">
        <v>1</v>
      </c>
      <c r="J153" s="48">
        <v>24.9</v>
      </c>
      <c r="K153" s="43" t="s">
        <v>1220</v>
      </c>
      <c r="L153" s="48">
        <v>-0.97</v>
      </c>
      <c r="M153" s="48">
        <v>1.5</v>
      </c>
      <c r="N153" s="43" t="s">
        <v>1307</v>
      </c>
      <c r="O153" s="49"/>
      <c r="P153" s="49"/>
    </row>
    <row r="154" spans="1:16" ht="31" thickBot="1">
      <c r="A154" s="47" t="s">
        <v>1308</v>
      </c>
      <c r="B154" s="48">
        <v>46.04</v>
      </c>
      <c r="C154" s="48">
        <v>-0.02</v>
      </c>
      <c r="D154" s="48">
        <v>26.87</v>
      </c>
      <c r="E154" s="48">
        <v>25.48</v>
      </c>
      <c r="F154" s="48">
        <v>26.94</v>
      </c>
      <c r="G154" s="48">
        <v>2</v>
      </c>
      <c r="H154" s="48">
        <v>1</v>
      </c>
      <c r="I154" s="48">
        <v>1</v>
      </c>
      <c r="J154" s="48">
        <v>25.5</v>
      </c>
      <c r="K154" s="43" t="s">
        <v>1220</v>
      </c>
      <c r="L154" s="48">
        <v>-1.37</v>
      </c>
      <c r="M154" s="48">
        <v>1.5</v>
      </c>
      <c r="N154" s="43" t="s">
        <v>1307</v>
      </c>
      <c r="O154" s="49"/>
      <c r="P154" s="49"/>
    </row>
    <row r="155" spans="1:16" ht="31" thickBot="1">
      <c r="A155" s="47" t="s">
        <v>1309</v>
      </c>
      <c r="B155" s="48">
        <v>50.44</v>
      </c>
      <c r="C155" s="48">
        <v>3.19</v>
      </c>
      <c r="D155" s="48">
        <v>27.12</v>
      </c>
      <c r="E155" s="48">
        <v>25.61</v>
      </c>
      <c r="F155" s="48">
        <v>26.96</v>
      </c>
      <c r="G155" s="48">
        <v>2</v>
      </c>
      <c r="H155" s="48">
        <v>1</v>
      </c>
      <c r="I155" s="48">
        <v>1</v>
      </c>
      <c r="J155" s="48">
        <v>25.6</v>
      </c>
      <c r="K155" s="43" t="s">
        <v>1220</v>
      </c>
      <c r="L155" s="48">
        <v>-1.52</v>
      </c>
      <c r="M155" s="48">
        <v>1.5</v>
      </c>
      <c r="N155" s="43" t="s">
        <v>1307</v>
      </c>
      <c r="O155" s="49"/>
      <c r="P155" s="49"/>
    </row>
    <row r="156" spans="1:16" ht="46" thickBot="1">
      <c r="A156" s="47" t="s">
        <v>912</v>
      </c>
      <c r="B156" s="48">
        <v>73.88</v>
      </c>
      <c r="C156" s="48">
        <v>5.07</v>
      </c>
      <c r="D156" s="48">
        <v>28.68</v>
      </c>
      <c r="E156" s="48">
        <v>28.39</v>
      </c>
      <c r="F156" s="48">
        <v>28.35</v>
      </c>
      <c r="G156" s="48">
        <v>2</v>
      </c>
      <c r="H156" s="48">
        <v>3</v>
      </c>
      <c r="I156" s="48">
        <v>1</v>
      </c>
      <c r="J156" s="48">
        <v>25.5</v>
      </c>
      <c r="K156" s="43" t="s">
        <v>1220</v>
      </c>
      <c r="L156" s="48">
        <v>-3.18</v>
      </c>
      <c r="M156" s="48">
        <v>1.5</v>
      </c>
      <c r="N156" s="43" t="s">
        <v>1300</v>
      </c>
      <c r="O156" s="49"/>
      <c r="P156" s="49"/>
    </row>
    <row r="157" spans="1:16" ht="31" thickBot="1">
      <c r="A157" s="47" t="s">
        <v>1310</v>
      </c>
      <c r="B157" s="48">
        <v>-32.03</v>
      </c>
      <c r="C157" s="48">
        <v>37.090000000000003</v>
      </c>
      <c r="D157" s="48">
        <v>19.579999999999998</v>
      </c>
      <c r="E157" s="48">
        <v>23.33</v>
      </c>
      <c r="F157" s="48">
        <v>16.7</v>
      </c>
      <c r="G157" s="48">
        <v>2</v>
      </c>
      <c r="H157" s="48">
        <v>1</v>
      </c>
      <c r="I157" s="48">
        <v>1</v>
      </c>
      <c r="J157" s="48">
        <v>15.3</v>
      </c>
      <c r="K157" s="43" t="s">
        <v>1215</v>
      </c>
      <c r="L157" s="48">
        <v>-4.28</v>
      </c>
      <c r="M157" s="48">
        <v>1.5</v>
      </c>
      <c r="N157" s="43" t="s">
        <v>1311</v>
      </c>
      <c r="O157" s="49"/>
      <c r="P157" s="49"/>
    </row>
    <row r="158" spans="1:16" ht="46" thickBot="1">
      <c r="A158" s="47" t="s">
        <v>919</v>
      </c>
      <c r="B158" s="48">
        <v>-9.86</v>
      </c>
      <c r="C158" s="48">
        <v>40.58</v>
      </c>
      <c r="D158" s="48">
        <v>16.23</v>
      </c>
      <c r="E158" s="48">
        <v>18.579999999999998</v>
      </c>
      <c r="F158" s="48">
        <v>14.02</v>
      </c>
      <c r="G158" s="48">
        <v>2</v>
      </c>
      <c r="H158" s="48">
        <v>1</v>
      </c>
      <c r="I158" s="48">
        <v>1</v>
      </c>
      <c r="J158" s="48">
        <v>12.4</v>
      </c>
      <c r="K158" s="43" t="s">
        <v>1215</v>
      </c>
      <c r="L158" s="48">
        <v>-3.83</v>
      </c>
      <c r="M158" s="48">
        <v>1.5</v>
      </c>
      <c r="N158" s="43" t="s">
        <v>1312</v>
      </c>
      <c r="O158" s="49"/>
      <c r="P158" s="49"/>
    </row>
    <row r="159" spans="1:16" ht="46" thickBot="1">
      <c r="A159" s="47" t="s">
        <v>1313</v>
      </c>
      <c r="B159" s="48">
        <v>-10.17</v>
      </c>
      <c r="C159" s="48">
        <v>37.799999999999997</v>
      </c>
      <c r="D159" s="48">
        <v>17.649999999999999</v>
      </c>
      <c r="E159" s="48">
        <v>19.95</v>
      </c>
      <c r="F159" s="48">
        <v>15.36</v>
      </c>
      <c r="G159" s="48">
        <v>2</v>
      </c>
      <c r="H159" s="48">
        <v>1</v>
      </c>
      <c r="I159" s="48">
        <v>1</v>
      </c>
      <c r="J159" s="48">
        <v>14</v>
      </c>
      <c r="K159" s="43" t="s">
        <v>1215</v>
      </c>
      <c r="L159" s="48">
        <v>-3.65</v>
      </c>
      <c r="M159" s="48">
        <v>1.5</v>
      </c>
      <c r="N159" s="43" t="s">
        <v>1312</v>
      </c>
      <c r="O159" s="49"/>
      <c r="P159" s="49"/>
    </row>
    <row r="160" spans="1:16" ht="31" thickBot="1">
      <c r="A160" s="47" t="s">
        <v>920</v>
      </c>
      <c r="B160" s="48">
        <v>-2.62</v>
      </c>
      <c r="C160" s="48">
        <v>36.14</v>
      </c>
      <c r="D160" s="48">
        <v>18.190000000000001</v>
      </c>
      <c r="E160" s="48">
        <v>21.89</v>
      </c>
      <c r="F160" s="48">
        <v>15.11</v>
      </c>
      <c r="G160" s="48">
        <v>2</v>
      </c>
      <c r="H160" s="48">
        <v>1</v>
      </c>
      <c r="I160" s="48">
        <v>1</v>
      </c>
      <c r="J160" s="48">
        <v>11.3</v>
      </c>
      <c r="K160" s="43" t="s">
        <v>1215</v>
      </c>
      <c r="L160" s="48">
        <v>-6.89</v>
      </c>
      <c r="M160" s="48">
        <v>1.5</v>
      </c>
      <c r="N160" s="43" t="s">
        <v>1314</v>
      </c>
      <c r="O160" s="49"/>
      <c r="P160" s="49"/>
    </row>
    <row r="161" spans="1:16" ht="61" thickBot="1">
      <c r="A161" s="47" t="s">
        <v>1315</v>
      </c>
      <c r="B161" s="48">
        <v>31.25</v>
      </c>
      <c r="C161" s="48">
        <v>-33.17</v>
      </c>
      <c r="D161" s="48">
        <v>22.1</v>
      </c>
      <c r="E161" s="48">
        <v>20.14</v>
      </c>
      <c r="F161" s="48">
        <v>24.2</v>
      </c>
      <c r="G161" s="48">
        <v>2</v>
      </c>
      <c r="H161" s="48">
        <v>2</v>
      </c>
      <c r="I161" s="48">
        <v>1</v>
      </c>
      <c r="J161" s="48">
        <v>21.6</v>
      </c>
      <c r="K161" s="43" t="s">
        <v>1220</v>
      </c>
      <c r="L161" s="48">
        <v>-0.5</v>
      </c>
      <c r="M161" s="48">
        <v>1.5</v>
      </c>
      <c r="N161" s="43" t="s">
        <v>1216</v>
      </c>
      <c r="O161" s="49"/>
      <c r="P161" s="49"/>
    </row>
    <row r="162" spans="1:16" ht="31" thickBot="1">
      <c r="A162" s="47" t="s">
        <v>937</v>
      </c>
      <c r="B162" s="48">
        <v>-158.19</v>
      </c>
      <c r="C162" s="48">
        <v>21.36</v>
      </c>
      <c r="D162" s="48">
        <v>25.21</v>
      </c>
      <c r="E162" s="48">
        <v>26.2</v>
      </c>
      <c r="F162" s="48">
        <v>24.06</v>
      </c>
      <c r="G162" s="48">
        <v>2</v>
      </c>
      <c r="H162" s="48">
        <v>1</v>
      </c>
      <c r="I162" s="48">
        <v>2</v>
      </c>
      <c r="J162" s="48">
        <v>23.2</v>
      </c>
      <c r="K162" s="43" t="s">
        <v>1215</v>
      </c>
      <c r="L162" s="48">
        <v>-2.0099999999999998</v>
      </c>
      <c r="M162" s="48">
        <v>1.5</v>
      </c>
      <c r="N162" s="43" t="s">
        <v>1316</v>
      </c>
      <c r="O162" s="49"/>
      <c r="P162" s="49"/>
    </row>
    <row r="163" spans="1:16" ht="31" thickBot="1">
      <c r="A163" s="47" t="s">
        <v>1317</v>
      </c>
      <c r="B163" s="48">
        <v>-158.16999999999999</v>
      </c>
      <c r="C163" s="48">
        <v>21.33</v>
      </c>
      <c r="D163" s="48">
        <v>25.22</v>
      </c>
      <c r="E163" s="48">
        <v>26.21</v>
      </c>
      <c r="F163" s="48">
        <v>24.07</v>
      </c>
      <c r="G163" s="48">
        <v>2</v>
      </c>
      <c r="H163" s="48">
        <v>2</v>
      </c>
      <c r="I163" s="48">
        <v>2</v>
      </c>
      <c r="J163" s="48">
        <v>23.7</v>
      </c>
      <c r="K163" s="43" t="s">
        <v>1215</v>
      </c>
      <c r="L163" s="48">
        <v>-1.52</v>
      </c>
      <c r="M163" s="48">
        <v>1.5</v>
      </c>
      <c r="N163" s="43" t="s">
        <v>1316</v>
      </c>
      <c r="O163" s="49"/>
      <c r="P163" s="49"/>
    </row>
    <row r="164" spans="1:16" ht="31" thickBot="1">
      <c r="A164" s="47" t="s">
        <v>956</v>
      </c>
      <c r="B164" s="48">
        <v>-178.49</v>
      </c>
      <c r="C164" s="48">
        <v>-42.38</v>
      </c>
      <c r="D164" s="48">
        <v>14.58</v>
      </c>
      <c r="E164" s="48">
        <v>12.57</v>
      </c>
      <c r="F164" s="48">
        <v>17.3</v>
      </c>
      <c r="G164" s="48">
        <v>2</v>
      </c>
      <c r="H164" s="48">
        <v>3</v>
      </c>
      <c r="I164" s="48">
        <v>1</v>
      </c>
      <c r="J164" s="48">
        <v>10.6</v>
      </c>
      <c r="K164" s="43" t="s">
        <v>1220</v>
      </c>
      <c r="L164" s="48">
        <v>-3.98</v>
      </c>
      <c r="M164" s="48">
        <v>1.5</v>
      </c>
      <c r="N164" s="43" t="s">
        <v>1318</v>
      </c>
      <c r="O164" s="49"/>
      <c r="P164" s="49"/>
    </row>
    <row r="165" spans="1:16" ht="31" thickBot="1">
      <c r="A165" s="47" t="s">
        <v>1319</v>
      </c>
      <c r="B165" s="48">
        <v>115.88</v>
      </c>
      <c r="C165" s="48">
        <v>18.75</v>
      </c>
      <c r="D165" s="48">
        <v>26.68</v>
      </c>
      <c r="E165" s="48">
        <v>28.77</v>
      </c>
      <c r="F165" s="48">
        <v>23.93</v>
      </c>
      <c r="G165" s="48">
        <v>2</v>
      </c>
      <c r="H165" s="48">
        <v>3</v>
      </c>
      <c r="I165" s="48">
        <v>1</v>
      </c>
      <c r="J165" s="48">
        <v>22.4</v>
      </c>
      <c r="K165" s="43" t="s">
        <v>1215</v>
      </c>
      <c r="L165" s="48">
        <v>-4.28</v>
      </c>
      <c r="M165" s="48">
        <v>1.5</v>
      </c>
      <c r="N165" s="43" t="s">
        <v>1320</v>
      </c>
      <c r="O165" s="49"/>
      <c r="P165" s="49"/>
    </row>
    <row r="166" spans="1:16" ht="22" customHeight="1" thickBot="1">
      <c r="A166" s="47" t="s">
        <v>1321</v>
      </c>
      <c r="B166" s="48">
        <v>64.22</v>
      </c>
      <c r="C166" s="48">
        <v>23.59</v>
      </c>
      <c r="D166" s="48">
        <v>26.58</v>
      </c>
      <c r="E166" s="48">
        <v>27.72</v>
      </c>
      <c r="F166" s="48">
        <v>24.02</v>
      </c>
      <c r="G166" s="48">
        <v>2</v>
      </c>
      <c r="H166" s="48">
        <v>1</v>
      </c>
      <c r="I166" s="48">
        <v>1</v>
      </c>
      <c r="J166" s="48">
        <v>23.6</v>
      </c>
      <c r="K166" s="43" t="s">
        <v>1215</v>
      </c>
      <c r="L166" s="48">
        <v>-2.98</v>
      </c>
      <c r="M166" s="48">
        <v>1.5</v>
      </c>
      <c r="N166" s="109" t="s">
        <v>1322</v>
      </c>
      <c r="O166" s="110"/>
      <c r="P166" s="49"/>
    </row>
    <row r="167" spans="1:16" ht="46" thickBot="1">
      <c r="A167" s="47" t="s">
        <v>1323</v>
      </c>
      <c r="B167" s="48">
        <v>90.03</v>
      </c>
      <c r="C167" s="48">
        <v>19.97</v>
      </c>
      <c r="D167" s="48">
        <v>27.82</v>
      </c>
      <c r="E167" s="48">
        <v>28.77</v>
      </c>
      <c r="F167" s="48">
        <v>25.7</v>
      </c>
      <c r="G167" s="48">
        <v>2</v>
      </c>
      <c r="H167" s="48">
        <v>1</v>
      </c>
      <c r="I167" s="48">
        <v>1</v>
      </c>
      <c r="J167" s="48">
        <v>26.4</v>
      </c>
      <c r="K167" s="43" t="s">
        <v>1215</v>
      </c>
      <c r="L167" s="48">
        <v>-1.42</v>
      </c>
      <c r="M167" s="48">
        <v>1.5</v>
      </c>
      <c r="N167" s="43" t="s">
        <v>1324</v>
      </c>
      <c r="O167" s="49"/>
      <c r="P167" s="49"/>
    </row>
    <row r="168" spans="1:16" ht="31" thickBot="1">
      <c r="A168" s="47" t="s">
        <v>1057</v>
      </c>
      <c r="B168" s="48">
        <v>-10.18</v>
      </c>
      <c r="C168" s="48">
        <v>37.770000000000003</v>
      </c>
      <c r="D168" s="48">
        <v>17.66</v>
      </c>
      <c r="E168" s="48">
        <v>19.96</v>
      </c>
      <c r="F168" s="48">
        <v>15.38</v>
      </c>
      <c r="G168" s="48">
        <v>1</v>
      </c>
      <c r="H168" s="48">
        <v>1</v>
      </c>
      <c r="I168" s="48">
        <v>1</v>
      </c>
      <c r="J168" s="48">
        <v>13.3</v>
      </c>
      <c r="K168" s="43" t="s">
        <v>1215</v>
      </c>
      <c r="L168" s="48">
        <v>-4.3600000000000003</v>
      </c>
      <c r="M168" s="48">
        <v>1.5</v>
      </c>
      <c r="N168" s="43" t="s">
        <v>1325</v>
      </c>
      <c r="O168" s="49"/>
      <c r="P168" s="49"/>
    </row>
    <row r="169" spans="1:16" ht="61" thickBot="1">
      <c r="A169" s="47" t="s">
        <v>1058</v>
      </c>
      <c r="B169" s="48">
        <v>-32.049999999999997</v>
      </c>
      <c r="C169" s="48">
        <v>40.51</v>
      </c>
      <c r="D169" s="48">
        <v>18.079999999999998</v>
      </c>
      <c r="E169" s="48">
        <v>21.81</v>
      </c>
      <c r="F169" s="48">
        <v>15.34</v>
      </c>
      <c r="G169" s="48">
        <v>2</v>
      </c>
      <c r="H169" s="48">
        <v>1</v>
      </c>
      <c r="I169" s="48">
        <v>1</v>
      </c>
      <c r="J169" s="48">
        <v>13.7</v>
      </c>
      <c r="K169" s="43" t="s">
        <v>1215</v>
      </c>
      <c r="L169" s="48">
        <v>-4.38</v>
      </c>
      <c r="M169" s="48">
        <v>1.5</v>
      </c>
      <c r="N169" s="43" t="s">
        <v>1216</v>
      </c>
      <c r="O169" s="49"/>
      <c r="P169" s="49"/>
    </row>
    <row r="170" spans="1:16" ht="31" thickBot="1">
      <c r="A170" s="47" t="s">
        <v>1326</v>
      </c>
      <c r="B170" s="48">
        <v>-30.41</v>
      </c>
      <c r="C170" s="48">
        <v>43.35</v>
      </c>
      <c r="D170" s="48">
        <v>16.53</v>
      </c>
      <c r="E170" s="48">
        <v>19.920000000000002</v>
      </c>
      <c r="F170" s="48">
        <v>14.06</v>
      </c>
      <c r="G170" s="48">
        <v>2</v>
      </c>
      <c r="H170" s="48">
        <v>1</v>
      </c>
      <c r="I170" s="48">
        <v>1</v>
      </c>
      <c r="J170" s="48">
        <v>10</v>
      </c>
      <c r="K170" s="43" t="s">
        <v>1215</v>
      </c>
      <c r="L170" s="48">
        <v>-6.53</v>
      </c>
      <c r="M170" s="48">
        <v>1.5</v>
      </c>
      <c r="N170" s="43" t="s">
        <v>1327</v>
      </c>
      <c r="O170" s="49"/>
      <c r="P170" s="49"/>
    </row>
    <row r="171" spans="1:16" ht="31" thickBot="1">
      <c r="A171" s="47" t="s">
        <v>1059</v>
      </c>
      <c r="B171" s="48">
        <v>-21.94</v>
      </c>
      <c r="C171" s="48">
        <v>52.57</v>
      </c>
      <c r="D171" s="48">
        <v>12</v>
      </c>
      <c r="E171" s="48">
        <v>14.49</v>
      </c>
      <c r="F171" s="48">
        <v>10.19</v>
      </c>
      <c r="G171" s="48">
        <v>2</v>
      </c>
      <c r="H171" s="48">
        <v>1</v>
      </c>
      <c r="I171" s="48">
        <v>1</v>
      </c>
      <c r="J171" s="48">
        <v>9.9</v>
      </c>
      <c r="K171" s="43" t="s">
        <v>1215</v>
      </c>
      <c r="L171" s="48">
        <v>-2.1</v>
      </c>
      <c r="M171" s="48">
        <v>1.5</v>
      </c>
      <c r="N171" s="43" t="s">
        <v>1328</v>
      </c>
      <c r="O171" s="49"/>
      <c r="P171" s="49"/>
    </row>
    <row r="172" spans="1:16" ht="31" thickBot="1">
      <c r="A172" s="47" t="s">
        <v>1329</v>
      </c>
      <c r="B172" s="48">
        <v>-16.649999999999999</v>
      </c>
      <c r="C172" s="48">
        <v>25.02</v>
      </c>
      <c r="D172" s="48">
        <v>20.18</v>
      </c>
      <c r="E172" s="48">
        <v>21.22</v>
      </c>
      <c r="F172" s="48">
        <v>18.850000000000001</v>
      </c>
      <c r="G172" s="48">
        <v>2</v>
      </c>
      <c r="H172" s="48">
        <v>3</v>
      </c>
      <c r="I172" s="48">
        <v>1</v>
      </c>
      <c r="J172" s="48">
        <v>17.100000000000001</v>
      </c>
      <c r="K172" s="43" t="s">
        <v>1215</v>
      </c>
      <c r="L172" s="48">
        <v>-3.08</v>
      </c>
      <c r="M172" s="48">
        <v>1.5</v>
      </c>
      <c r="N172" s="43" t="s">
        <v>1330</v>
      </c>
      <c r="O172" s="49"/>
      <c r="P172" s="49"/>
    </row>
    <row r="173" spans="1:16" ht="46" thickBot="1">
      <c r="A173" s="47" t="s">
        <v>1331</v>
      </c>
      <c r="B173" s="48">
        <v>-25.08</v>
      </c>
      <c r="C173" s="48">
        <v>48.4</v>
      </c>
      <c r="D173" s="48">
        <v>13.71</v>
      </c>
      <c r="E173" s="48">
        <v>16.47</v>
      </c>
      <c r="F173" s="48">
        <v>11.79</v>
      </c>
      <c r="G173" s="48">
        <v>2</v>
      </c>
      <c r="H173" s="48">
        <v>2</v>
      </c>
      <c r="I173" s="48">
        <v>1</v>
      </c>
      <c r="J173" s="48">
        <v>4.9000000000000004</v>
      </c>
      <c r="K173" s="43" t="s">
        <v>1215</v>
      </c>
      <c r="L173" s="48">
        <v>-8.81</v>
      </c>
      <c r="M173" s="48">
        <v>1.5</v>
      </c>
      <c r="N173" s="43" t="s">
        <v>1332</v>
      </c>
      <c r="O173" s="49"/>
      <c r="P173" s="49"/>
    </row>
    <row r="174" spans="1:16" ht="22" customHeight="1" thickBot="1">
      <c r="A174" s="47" t="s">
        <v>1333</v>
      </c>
      <c r="B174" s="48">
        <v>-78.099999999999994</v>
      </c>
      <c r="C174" s="48">
        <v>-17.23</v>
      </c>
      <c r="D174" s="48">
        <v>19.940000000000001</v>
      </c>
      <c r="E174" s="48">
        <v>17.34</v>
      </c>
      <c r="F174" s="48">
        <v>22.76</v>
      </c>
      <c r="G174" s="48">
        <v>4</v>
      </c>
      <c r="H174" s="48">
        <v>3</v>
      </c>
      <c r="I174" s="48">
        <v>1</v>
      </c>
      <c r="J174" s="48">
        <v>17</v>
      </c>
      <c r="K174" s="43" t="s">
        <v>1220</v>
      </c>
      <c r="L174" s="48">
        <v>-2.94</v>
      </c>
      <c r="M174" s="48">
        <v>1.5</v>
      </c>
      <c r="N174" s="109" t="s">
        <v>1334</v>
      </c>
      <c r="O174" s="110"/>
      <c r="P174" s="49"/>
    </row>
    <row r="175" spans="1:16" ht="46" thickBot="1">
      <c r="A175" s="47" t="s">
        <v>1335</v>
      </c>
      <c r="B175" s="48">
        <v>51.93</v>
      </c>
      <c r="C175" s="48">
        <v>10.7</v>
      </c>
      <c r="D175" s="48">
        <v>26.03</v>
      </c>
      <c r="E175" s="48">
        <v>23.35</v>
      </c>
      <c r="F175" s="48">
        <v>26.21</v>
      </c>
      <c r="G175" s="48">
        <v>2</v>
      </c>
      <c r="H175" s="48">
        <v>2</v>
      </c>
      <c r="I175" s="48">
        <v>1</v>
      </c>
      <c r="J175" s="48">
        <v>26</v>
      </c>
      <c r="K175" s="43" t="s">
        <v>1215</v>
      </c>
      <c r="L175" s="48">
        <v>-0.03</v>
      </c>
      <c r="M175" s="48">
        <v>1.5</v>
      </c>
      <c r="N175" s="43" t="s">
        <v>1300</v>
      </c>
      <c r="O175" s="49"/>
      <c r="P175" s="49"/>
    </row>
    <row r="176" spans="1:16" ht="46" thickBot="1">
      <c r="A176" s="47" t="s">
        <v>1336</v>
      </c>
      <c r="B176" s="48">
        <v>53.25</v>
      </c>
      <c r="C176" s="48">
        <v>13.7</v>
      </c>
      <c r="D176" s="48">
        <v>26.4</v>
      </c>
      <c r="E176" s="48">
        <v>24.87</v>
      </c>
      <c r="F176" s="48">
        <v>25.47</v>
      </c>
      <c r="G176" s="48">
        <v>2</v>
      </c>
      <c r="H176" s="48">
        <v>1</v>
      </c>
      <c r="I176" s="48">
        <v>1</v>
      </c>
      <c r="J176" s="48">
        <v>24.4</v>
      </c>
      <c r="K176" s="43" t="s">
        <v>1215</v>
      </c>
      <c r="L176" s="48">
        <v>-2</v>
      </c>
      <c r="M176" s="48">
        <v>1.5</v>
      </c>
      <c r="N176" s="43" t="s">
        <v>1300</v>
      </c>
      <c r="O176" s="49"/>
      <c r="P176" s="49"/>
    </row>
    <row r="177" spans="1:16" ht="31" thickBot="1">
      <c r="A177" s="47" t="s">
        <v>1066</v>
      </c>
      <c r="B177" s="48">
        <v>179.5</v>
      </c>
      <c r="C177" s="48">
        <v>-45.08</v>
      </c>
      <c r="D177" s="48">
        <v>11.82</v>
      </c>
      <c r="E177" s="48">
        <v>9.86</v>
      </c>
      <c r="F177" s="48">
        <v>14.73</v>
      </c>
      <c r="G177" s="48">
        <v>2</v>
      </c>
      <c r="H177" s="48">
        <v>2</v>
      </c>
      <c r="I177" s="48">
        <v>1</v>
      </c>
      <c r="J177" s="48">
        <v>6.5</v>
      </c>
      <c r="K177" s="43" t="s">
        <v>1220</v>
      </c>
      <c r="L177" s="48">
        <v>-5.32</v>
      </c>
      <c r="M177" s="48">
        <v>1.5</v>
      </c>
      <c r="N177" s="43" t="s">
        <v>1318</v>
      </c>
      <c r="O177" s="49"/>
      <c r="P177" s="49"/>
    </row>
    <row r="178" spans="1:16" ht="31" thickBot="1">
      <c r="A178" s="47" t="s">
        <v>1067</v>
      </c>
      <c r="B178" s="48">
        <v>179.5</v>
      </c>
      <c r="C178" s="48">
        <v>-44.5</v>
      </c>
      <c r="D178" s="48">
        <v>12.34</v>
      </c>
      <c r="E178" s="48">
        <v>10.42</v>
      </c>
      <c r="F178" s="48">
        <v>15.25</v>
      </c>
      <c r="G178" s="48">
        <v>2</v>
      </c>
      <c r="H178" s="48">
        <v>3</v>
      </c>
      <c r="I178" s="48">
        <v>1</v>
      </c>
      <c r="J178" s="48">
        <v>10.7</v>
      </c>
      <c r="K178" s="43" t="s">
        <v>1220</v>
      </c>
      <c r="L178" s="48">
        <v>-1.64</v>
      </c>
      <c r="M178" s="48">
        <v>1.5</v>
      </c>
      <c r="N178" s="43" t="s">
        <v>1318</v>
      </c>
      <c r="O178" s="49"/>
      <c r="P178" s="49"/>
    </row>
    <row r="179" spans="1:16" ht="31" thickBot="1">
      <c r="A179" s="47" t="s">
        <v>1337</v>
      </c>
      <c r="B179" s="48">
        <v>-120.43</v>
      </c>
      <c r="C179" s="48">
        <v>33.35</v>
      </c>
      <c r="D179" s="48">
        <v>15.03</v>
      </c>
      <c r="E179" s="48">
        <v>16.52</v>
      </c>
      <c r="F179" s="48">
        <v>13.61</v>
      </c>
      <c r="G179" s="48">
        <v>4</v>
      </c>
      <c r="H179" s="48">
        <v>3</v>
      </c>
      <c r="I179" s="48">
        <v>1</v>
      </c>
      <c r="J179" s="48">
        <v>12.8</v>
      </c>
      <c r="K179" s="43" t="s">
        <v>1215</v>
      </c>
      <c r="L179" s="48">
        <v>-2.23</v>
      </c>
      <c r="M179" s="48">
        <v>1.5</v>
      </c>
      <c r="N179" s="43" t="s">
        <v>1245</v>
      </c>
      <c r="O179" s="49"/>
      <c r="P179" s="49"/>
    </row>
    <row r="180" spans="1:16" ht="31" thickBot="1">
      <c r="A180" s="47" t="s">
        <v>1151</v>
      </c>
      <c r="B180" s="48">
        <v>178.97</v>
      </c>
      <c r="C180" s="48">
        <v>-42.85</v>
      </c>
      <c r="D180" s="48">
        <v>13.98</v>
      </c>
      <c r="E180" s="48">
        <v>11.97</v>
      </c>
      <c r="F180" s="48">
        <v>16.7</v>
      </c>
      <c r="G180" s="48">
        <v>1</v>
      </c>
      <c r="H180" s="48">
        <v>2</v>
      </c>
      <c r="I180" s="48">
        <v>2</v>
      </c>
      <c r="J180" s="48">
        <v>12</v>
      </c>
      <c r="K180" s="43" t="s">
        <v>1220</v>
      </c>
      <c r="L180" s="48">
        <v>-1.98</v>
      </c>
      <c r="M180" s="48">
        <v>1.5</v>
      </c>
      <c r="N180" s="43" t="s">
        <v>1318</v>
      </c>
      <c r="O180" s="49"/>
      <c r="P180" s="49"/>
    </row>
    <row r="181" spans="1:16" ht="31" thickBot="1">
      <c r="A181" s="47" t="s">
        <v>1338</v>
      </c>
      <c r="B181" s="48">
        <v>-138.96</v>
      </c>
      <c r="C181" s="48">
        <v>0.95</v>
      </c>
      <c r="D181" s="48">
        <v>26.34</v>
      </c>
      <c r="E181" s="48">
        <v>26.13</v>
      </c>
      <c r="F181" s="48">
        <v>26.24</v>
      </c>
      <c r="G181" s="48">
        <v>2</v>
      </c>
      <c r="H181" s="48">
        <v>2</v>
      </c>
      <c r="I181" s="48">
        <v>1</v>
      </c>
      <c r="J181" s="48">
        <v>26.1</v>
      </c>
      <c r="K181" s="43" t="s">
        <v>1220</v>
      </c>
      <c r="L181" s="48">
        <v>-0.24</v>
      </c>
      <c r="M181" s="48">
        <v>1.5</v>
      </c>
      <c r="N181" s="43" t="s">
        <v>1339</v>
      </c>
      <c r="O181" s="49"/>
      <c r="P181" s="49"/>
    </row>
    <row r="182" spans="1:16" ht="31" thickBot="1">
      <c r="A182" s="47" t="s">
        <v>1152</v>
      </c>
      <c r="B182" s="48">
        <v>-131.96</v>
      </c>
      <c r="C182" s="48">
        <v>41.54</v>
      </c>
      <c r="D182" s="48">
        <v>14.18</v>
      </c>
      <c r="E182" s="48">
        <v>17.350000000000001</v>
      </c>
      <c r="F182" s="48">
        <v>11.51</v>
      </c>
      <c r="G182" s="48">
        <v>2</v>
      </c>
      <c r="H182" s="48">
        <v>3</v>
      </c>
      <c r="I182" s="48">
        <v>1</v>
      </c>
      <c r="J182" s="48">
        <v>7.6</v>
      </c>
      <c r="K182" s="43" t="s">
        <v>1215</v>
      </c>
      <c r="L182" s="48">
        <v>-6.58</v>
      </c>
      <c r="M182" s="48">
        <v>1.5</v>
      </c>
      <c r="N182" s="43" t="s">
        <v>1245</v>
      </c>
      <c r="O182" s="49"/>
      <c r="P182" s="49"/>
    </row>
    <row r="183" spans="1:16" ht="17" thickBot="1">
      <c r="A183" s="35"/>
    </row>
    <row r="184" spans="1:16" ht="31" thickBot="1">
      <c r="A184" s="52" t="s">
        <v>1154</v>
      </c>
      <c r="B184" s="45">
        <v>-125.75</v>
      </c>
      <c r="C184" s="45">
        <v>42.12</v>
      </c>
      <c r="D184" s="45">
        <v>12.53</v>
      </c>
      <c r="E184" s="45">
        <v>14.96</v>
      </c>
      <c r="F184" s="45">
        <v>10.35</v>
      </c>
      <c r="G184" s="45">
        <v>2</v>
      </c>
      <c r="H184" s="45">
        <v>1</v>
      </c>
      <c r="I184" s="45">
        <v>1</v>
      </c>
      <c r="J184" s="45">
        <v>5.4</v>
      </c>
      <c r="K184" s="41" t="s">
        <v>1215</v>
      </c>
      <c r="L184" s="45">
        <v>-7.13</v>
      </c>
      <c r="M184" s="45">
        <v>1.5</v>
      </c>
      <c r="N184" s="41" t="s">
        <v>1245</v>
      </c>
      <c r="O184" s="46"/>
      <c r="P184" s="46"/>
    </row>
    <row r="185" spans="1:16" ht="31" thickBot="1">
      <c r="A185" s="47" t="s">
        <v>1155</v>
      </c>
      <c r="B185" s="48">
        <v>-127.68</v>
      </c>
      <c r="C185" s="48">
        <v>42.26</v>
      </c>
      <c r="D185" s="48">
        <v>13.2</v>
      </c>
      <c r="E185" s="48">
        <v>16.239999999999998</v>
      </c>
      <c r="F185" s="48">
        <v>10.57</v>
      </c>
      <c r="G185" s="48">
        <v>2</v>
      </c>
      <c r="H185" s="48">
        <v>1</v>
      </c>
      <c r="I185" s="48">
        <v>1</v>
      </c>
      <c r="J185" s="48">
        <v>6.8</v>
      </c>
      <c r="K185" s="43" t="s">
        <v>1215</v>
      </c>
      <c r="L185" s="48">
        <v>-6.4</v>
      </c>
      <c r="M185" s="48">
        <v>1.5</v>
      </c>
      <c r="N185" s="43" t="s">
        <v>1245</v>
      </c>
      <c r="O185" s="49"/>
      <c r="P185" s="49"/>
    </row>
    <row r="186" spans="1:16" ht="31" thickBot="1">
      <c r="A186" s="47" t="s">
        <v>1156</v>
      </c>
      <c r="B186" s="48">
        <v>-126.91</v>
      </c>
      <c r="C186" s="48">
        <v>42.14</v>
      </c>
      <c r="D186" s="48">
        <v>12.98</v>
      </c>
      <c r="E186" s="48">
        <v>15.79</v>
      </c>
      <c r="F186" s="48">
        <v>10.51</v>
      </c>
      <c r="G186" s="48">
        <v>2</v>
      </c>
      <c r="H186" s="48">
        <v>3</v>
      </c>
      <c r="I186" s="48">
        <v>1</v>
      </c>
      <c r="J186" s="48">
        <v>7.9</v>
      </c>
      <c r="K186" s="43" t="s">
        <v>1215</v>
      </c>
      <c r="L186" s="48">
        <v>-5.08</v>
      </c>
      <c r="M186" s="48">
        <v>1.5</v>
      </c>
      <c r="N186" s="43" t="s">
        <v>1245</v>
      </c>
      <c r="O186" s="49"/>
      <c r="P186" s="49"/>
    </row>
    <row r="187" spans="1:16" ht="31" thickBot="1">
      <c r="A187" s="47" t="s">
        <v>1157</v>
      </c>
      <c r="B187" s="48">
        <v>-129</v>
      </c>
      <c r="C187" s="48">
        <v>41.8</v>
      </c>
      <c r="D187" s="48">
        <v>13.64</v>
      </c>
      <c r="E187" s="48">
        <v>16.79</v>
      </c>
      <c r="F187" s="48">
        <v>10.93</v>
      </c>
      <c r="G187" s="48">
        <v>2</v>
      </c>
      <c r="H187" s="48">
        <v>3</v>
      </c>
      <c r="I187" s="48">
        <v>1</v>
      </c>
      <c r="J187" s="48">
        <v>6</v>
      </c>
      <c r="K187" s="43" t="s">
        <v>1215</v>
      </c>
      <c r="L187" s="48">
        <v>-7.64</v>
      </c>
      <c r="M187" s="48">
        <v>1.5</v>
      </c>
      <c r="N187" s="43" t="s">
        <v>1245</v>
      </c>
      <c r="O187" s="49"/>
      <c r="P187" s="49"/>
    </row>
    <row r="188" spans="1:16" ht="31" thickBot="1">
      <c r="A188" s="47" t="s">
        <v>1159</v>
      </c>
      <c r="B188" s="48">
        <v>-126.26</v>
      </c>
      <c r="C188" s="48">
        <v>42.75</v>
      </c>
      <c r="D188" s="48">
        <v>12.69</v>
      </c>
      <c r="E188" s="48">
        <v>15.51</v>
      </c>
      <c r="F188" s="48">
        <v>10.220000000000001</v>
      </c>
      <c r="G188" s="48">
        <v>2</v>
      </c>
      <c r="H188" s="48">
        <v>3</v>
      </c>
      <c r="I188" s="48">
        <v>1</v>
      </c>
      <c r="J188" s="48">
        <v>6.7</v>
      </c>
      <c r="K188" s="43" t="s">
        <v>1215</v>
      </c>
      <c r="L188" s="48">
        <v>-5.99</v>
      </c>
      <c r="M188" s="48">
        <v>1.5</v>
      </c>
      <c r="N188" s="43" t="s">
        <v>1245</v>
      </c>
      <c r="O188" s="49"/>
      <c r="P188" s="49"/>
    </row>
    <row r="189" spans="1:16" ht="31" thickBot="1">
      <c r="A189" s="47" t="s">
        <v>1160</v>
      </c>
      <c r="B189" s="48">
        <v>-132.66999999999999</v>
      </c>
      <c r="C189" s="48">
        <v>41.33</v>
      </c>
      <c r="D189" s="48">
        <v>14.34</v>
      </c>
      <c r="E189" s="48">
        <v>17.46</v>
      </c>
      <c r="F189" s="48">
        <v>11.71</v>
      </c>
      <c r="G189" s="48">
        <v>2</v>
      </c>
      <c r="H189" s="48">
        <v>2</v>
      </c>
      <c r="I189" s="48">
        <v>1</v>
      </c>
      <c r="J189" s="48">
        <v>6.4</v>
      </c>
      <c r="K189" s="43" t="s">
        <v>1215</v>
      </c>
      <c r="L189" s="48">
        <v>-7.94</v>
      </c>
      <c r="M189" s="48">
        <v>1.5</v>
      </c>
      <c r="N189" s="43" t="s">
        <v>1245</v>
      </c>
      <c r="O189" s="49"/>
      <c r="P189" s="49"/>
    </row>
    <row r="190" spans="1:16" ht="31" thickBot="1">
      <c r="A190" s="47" t="s">
        <v>1161</v>
      </c>
      <c r="B190" s="48">
        <v>-130.62</v>
      </c>
      <c r="C190" s="48">
        <v>41.58</v>
      </c>
      <c r="D190" s="48">
        <v>14.01</v>
      </c>
      <c r="E190" s="48">
        <v>17.2</v>
      </c>
      <c r="F190" s="48">
        <v>11.29</v>
      </c>
      <c r="G190" s="48">
        <v>2</v>
      </c>
      <c r="H190" s="48">
        <v>2</v>
      </c>
      <c r="I190" s="48">
        <v>1</v>
      </c>
      <c r="J190" s="48">
        <v>6.9</v>
      </c>
      <c r="K190" s="43" t="s">
        <v>1215</v>
      </c>
      <c r="L190" s="48">
        <v>-7.11</v>
      </c>
      <c r="M190" s="48">
        <v>1.5</v>
      </c>
      <c r="N190" s="43" t="s">
        <v>1245</v>
      </c>
      <c r="O190" s="49"/>
      <c r="P190" s="49"/>
    </row>
    <row r="191" spans="1:16" ht="17" thickBot="1">
      <c r="A191" s="61"/>
      <c r="B191" s="49"/>
      <c r="C191" s="49"/>
      <c r="D191" s="49"/>
      <c r="E191" s="49"/>
      <c r="F191" s="49"/>
      <c r="G191" s="49"/>
      <c r="H191" s="49"/>
      <c r="I191" s="49"/>
      <c r="J191" s="49"/>
      <c r="K191" s="49"/>
      <c r="L191" s="49"/>
      <c r="M191" s="49"/>
      <c r="N191" s="49"/>
      <c r="O191" s="49"/>
      <c r="P191" s="49"/>
    </row>
    <row r="192" spans="1:16" ht="17" thickBot="1">
      <c r="A192" s="109" t="s">
        <v>1340</v>
      </c>
      <c r="B192" s="111"/>
      <c r="C192" s="111"/>
      <c r="D192" s="111"/>
      <c r="E192" s="111"/>
      <c r="F192" s="111"/>
      <c r="G192" s="111"/>
      <c r="H192" s="111"/>
      <c r="I192" s="111"/>
      <c r="J192" s="111"/>
      <c r="K192" s="111"/>
      <c r="L192" s="111"/>
      <c r="M192" s="111"/>
      <c r="N192" s="111"/>
      <c r="O192" s="110"/>
      <c r="P192" s="49"/>
    </row>
    <row r="193" spans="1:16" ht="17" thickBot="1">
      <c r="A193" s="109" t="s">
        <v>1341</v>
      </c>
      <c r="B193" s="111"/>
      <c r="C193" s="111"/>
      <c r="D193" s="111"/>
      <c r="E193" s="111"/>
      <c r="F193" s="111"/>
      <c r="G193" s="111"/>
      <c r="H193" s="111"/>
      <c r="I193" s="111"/>
      <c r="J193" s="111"/>
      <c r="K193" s="111"/>
      <c r="L193" s="111"/>
      <c r="M193" s="111"/>
      <c r="N193" s="111"/>
      <c r="O193" s="110"/>
      <c r="P193" s="49"/>
    </row>
    <row r="194" spans="1:16" ht="17" thickBot="1">
      <c r="A194" s="109" t="s">
        <v>1342</v>
      </c>
      <c r="B194" s="111"/>
      <c r="C194" s="111"/>
      <c r="D194" s="111"/>
      <c r="E194" s="111"/>
      <c r="F194" s="111"/>
      <c r="G194" s="111"/>
      <c r="H194" s="111"/>
      <c r="I194" s="111"/>
      <c r="J194" s="111"/>
      <c r="K194" s="111"/>
      <c r="L194" s="111"/>
      <c r="M194" s="111"/>
      <c r="N194" s="111"/>
      <c r="O194" s="110"/>
      <c r="P194" s="49"/>
    </row>
    <row r="195" spans="1:16" ht="17" thickBot="1">
      <c r="A195" s="109" t="s">
        <v>1343</v>
      </c>
      <c r="B195" s="111"/>
      <c r="C195" s="111"/>
      <c r="D195" s="111"/>
      <c r="E195" s="111"/>
      <c r="F195" s="111"/>
      <c r="G195" s="111"/>
      <c r="H195" s="111"/>
      <c r="I195" s="111"/>
      <c r="J195" s="111"/>
      <c r="K195" s="111"/>
      <c r="L195" s="111"/>
      <c r="M195" s="111"/>
      <c r="N195" s="111"/>
      <c r="O195" s="111"/>
      <c r="P195" s="110"/>
    </row>
    <row r="196" spans="1:16" ht="22" customHeight="1" thickBot="1">
      <c r="A196" s="109" t="s">
        <v>1344</v>
      </c>
      <c r="B196" s="111"/>
      <c r="C196" s="111"/>
      <c r="D196" s="111"/>
      <c r="E196" s="111"/>
      <c r="F196" s="111"/>
      <c r="G196" s="111"/>
      <c r="H196" s="111"/>
      <c r="I196" s="111"/>
      <c r="J196" s="111"/>
      <c r="K196" s="111"/>
      <c r="L196" s="111"/>
      <c r="M196" s="111"/>
      <c r="N196" s="111"/>
      <c r="O196" s="111"/>
      <c r="P196" s="110"/>
    </row>
    <row r="197" spans="1:16" ht="17" thickBot="1">
      <c r="A197" s="109" t="s">
        <v>1345</v>
      </c>
      <c r="B197" s="111"/>
      <c r="C197" s="111"/>
      <c r="D197" s="111"/>
      <c r="E197" s="111"/>
      <c r="F197" s="111"/>
      <c r="G197" s="111"/>
      <c r="H197" s="111"/>
      <c r="I197" s="111"/>
      <c r="J197" s="111"/>
      <c r="K197" s="111"/>
      <c r="L197" s="111"/>
      <c r="M197" s="111"/>
      <c r="N197" s="111"/>
      <c r="O197" s="111"/>
      <c r="P197" s="110"/>
    </row>
    <row r="198" spans="1:16" ht="22" customHeight="1" thickBot="1">
      <c r="A198" s="109" t="s">
        <v>1346</v>
      </c>
      <c r="B198" s="111"/>
      <c r="C198" s="111"/>
      <c r="D198" s="111"/>
      <c r="E198" s="111"/>
      <c r="F198" s="111"/>
      <c r="G198" s="111"/>
      <c r="H198" s="111"/>
      <c r="I198" s="111"/>
      <c r="J198" s="111"/>
      <c r="K198" s="111"/>
      <c r="L198" s="111"/>
      <c r="M198" s="111"/>
      <c r="N198" s="111"/>
      <c r="O198" s="111"/>
      <c r="P198" s="110"/>
    </row>
    <row r="199" spans="1:16">
      <c r="A199" s="136" t="s">
        <v>1347</v>
      </c>
      <c r="B199" s="138"/>
      <c r="C199" s="138"/>
      <c r="D199" s="138"/>
      <c r="E199" s="138"/>
      <c r="F199" s="138"/>
      <c r="G199" s="138"/>
      <c r="H199" s="138"/>
      <c r="I199" s="138"/>
      <c r="J199" s="138"/>
      <c r="K199" s="138"/>
      <c r="L199" s="138"/>
      <c r="M199" s="138"/>
      <c r="N199" s="138"/>
      <c r="O199" s="138"/>
      <c r="P199" s="137"/>
    </row>
    <row r="200" spans="1:16" ht="17" thickBot="1">
      <c r="A200" s="131" t="s">
        <v>1348</v>
      </c>
      <c r="B200" s="132"/>
      <c r="C200" s="132"/>
      <c r="D200" s="132"/>
      <c r="E200" s="132"/>
      <c r="F200" s="132"/>
      <c r="G200" s="132"/>
      <c r="H200" s="132"/>
      <c r="I200" s="132"/>
      <c r="J200" s="132"/>
      <c r="K200" s="132"/>
      <c r="L200" s="132"/>
      <c r="M200" s="132"/>
      <c r="N200" s="132"/>
      <c r="O200" s="132"/>
      <c r="P200" s="133"/>
    </row>
    <row r="201" spans="1:16">
      <c r="A201" s="136" t="s">
        <v>1349</v>
      </c>
      <c r="B201" s="138"/>
      <c r="C201" s="138"/>
      <c r="D201" s="138"/>
      <c r="E201" s="138"/>
      <c r="F201" s="138"/>
      <c r="G201" s="138"/>
      <c r="H201" s="138"/>
      <c r="I201" s="138"/>
      <c r="J201" s="138"/>
      <c r="K201" s="138"/>
      <c r="L201" s="138"/>
      <c r="M201" s="138"/>
      <c r="N201" s="138"/>
      <c r="O201" s="138"/>
      <c r="P201" s="137"/>
    </row>
    <row r="202" spans="1:16" ht="17" thickBot="1">
      <c r="A202" s="131" t="s">
        <v>1350</v>
      </c>
      <c r="B202" s="132"/>
      <c r="C202" s="132"/>
      <c r="D202" s="132"/>
      <c r="E202" s="132"/>
      <c r="F202" s="132"/>
      <c r="G202" s="132"/>
      <c r="H202" s="132"/>
      <c r="I202" s="132"/>
      <c r="J202" s="132"/>
      <c r="K202" s="132"/>
      <c r="L202" s="132"/>
      <c r="M202" s="132"/>
      <c r="N202" s="132"/>
      <c r="O202" s="132"/>
      <c r="P202" s="133"/>
    </row>
    <row r="203" spans="1:16" ht="17" thickBot="1">
      <c r="A203" s="109" t="s">
        <v>1351</v>
      </c>
      <c r="B203" s="111"/>
      <c r="C203" s="111"/>
      <c r="D203" s="111"/>
      <c r="E203" s="111"/>
      <c r="F203" s="111"/>
      <c r="G203" s="111"/>
      <c r="H203" s="111"/>
      <c r="I203" s="111"/>
      <c r="J203" s="111"/>
      <c r="K203" s="111"/>
      <c r="L203" s="111"/>
      <c r="M203" s="111"/>
      <c r="N203" s="111"/>
      <c r="O203" s="111"/>
      <c r="P203" s="110"/>
    </row>
    <row r="204" spans="1:16" ht="17" thickBot="1">
      <c r="A204" s="109" t="s">
        <v>1352</v>
      </c>
      <c r="B204" s="111"/>
      <c r="C204" s="111"/>
      <c r="D204" s="111"/>
      <c r="E204" s="111"/>
      <c r="F204" s="111"/>
      <c r="G204" s="111"/>
      <c r="H204" s="111"/>
      <c r="I204" s="111"/>
      <c r="J204" s="111"/>
      <c r="K204" s="111"/>
      <c r="L204" s="111"/>
      <c r="M204" s="111"/>
      <c r="N204" s="111"/>
      <c r="O204" s="111"/>
      <c r="P204" s="110"/>
    </row>
    <row r="205" spans="1:16">
      <c r="A205" s="136" t="s">
        <v>1353</v>
      </c>
      <c r="B205" s="138"/>
      <c r="C205" s="138"/>
      <c r="D205" s="138"/>
      <c r="E205" s="138"/>
      <c r="F205" s="138"/>
      <c r="G205" s="138"/>
      <c r="H205" s="138"/>
      <c r="I205" s="138"/>
      <c r="J205" s="138"/>
      <c r="K205" s="138"/>
      <c r="L205" s="138"/>
      <c r="M205" s="138"/>
      <c r="N205" s="138"/>
      <c r="O205" s="138"/>
      <c r="P205" s="137"/>
    </row>
    <row r="206" spans="1:16" ht="17" thickBot="1">
      <c r="A206" s="131" t="s">
        <v>1354</v>
      </c>
      <c r="B206" s="132"/>
      <c r="C206" s="132"/>
      <c r="D206" s="132"/>
      <c r="E206" s="132"/>
      <c r="F206" s="132"/>
      <c r="G206" s="132"/>
      <c r="H206" s="132"/>
      <c r="I206" s="132"/>
      <c r="J206" s="132"/>
      <c r="K206" s="132"/>
      <c r="L206" s="132"/>
      <c r="M206" s="132"/>
      <c r="N206" s="132"/>
      <c r="O206" s="132"/>
      <c r="P206" s="133"/>
    </row>
    <row r="207" spans="1:16" ht="17" thickBot="1">
      <c r="A207" s="109" t="s">
        <v>1355</v>
      </c>
      <c r="B207" s="111"/>
      <c r="C207" s="111"/>
      <c r="D207" s="111"/>
      <c r="E207" s="111"/>
      <c r="F207" s="111"/>
      <c r="G207" s="111"/>
      <c r="H207" s="111"/>
      <c r="I207" s="111"/>
      <c r="J207" s="111"/>
      <c r="K207" s="111"/>
      <c r="L207" s="111"/>
      <c r="M207" s="111"/>
      <c r="N207" s="111"/>
      <c r="O207" s="111"/>
      <c r="P207" s="110"/>
    </row>
    <row r="208" spans="1:16">
      <c r="A208" s="136" t="s">
        <v>1356</v>
      </c>
      <c r="B208" s="138"/>
      <c r="C208" s="138"/>
      <c r="D208" s="138"/>
      <c r="E208" s="138"/>
      <c r="F208" s="138"/>
      <c r="G208" s="138"/>
      <c r="H208" s="138"/>
      <c r="I208" s="138"/>
      <c r="J208" s="138"/>
      <c r="K208" s="138"/>
      <c r="L208" s="138"/>
      <c r="M208" s="138"/>
      <c r="N208" s="138"/>
      <c r="O208" s="138"/>
      <c r="P208" s="137"/>
    </row>
    <row r="209" spans="1:16" ht="17" thickBot="1">
      <c r="A209" s="131">
        <v>128</v>
      </c>
      <c r="B209" s="132"/>
      <c r="C209" s="132"/>
      <c r="D209" s="132"/>
      <c r="E209" s="132"/>
      <c r="F209" s="132"/>
      <c r="G209" s="132"/>
      <c r="H209" s="132"/>
      <c r="I209" s="132"/>
      <c r="J209" s="132"/>
      <c r="K209" s="132"/>
      <c r="L209" s="132"/>
      <c r="M209" s="132"/>
      <c r="N209" s="132"/>
      <c r="O209" s="132"/>
      <c r="P209" s="133"/>
    </row>
    <row r="210" spans="1:16" ht="17" thickBot="1">
      <c r="A210" s="109" t="s">
        <v>1357</v>
      </c>
      <c r="B210" s="111"/>
      <c r="C210" s="111"/>
      <c r="D210" s="111"/>
      <c r="E210" s="111"/>
      <c r="F210" s="111"/>
      <c r="G210" s="111"/>
      <c r="H210" s="111"/>
      <c r="I210" s="111"/>
      <c r="J210" s="111"/>
      <c r="K210" s="111"/>
      <c r="L210" s="111"/>
      <c r="M210" s="111"/>
      <c r="N210" s="111"/>
      <c r="O210" s="111"/>
      <c r="P210" s="110"/>
    </row>
    <row r="211" spans="1:16" ht="17" thickBot="1">
      <c r="A211" s="109" t="s">
        <v>1358</v>
      </c>
      <c r="B211" s="111"/>
      <c r="C211" s="111"/>
      <c r="D211" s="111"/>
      <c r="E211" s="111"/>
      <c r="F211" s="111"/>
      <c r="G211" s="111"/>
      <c r="H211" s="111"/>
      <c r="I211" s="111"/>
      <c r="J211" s="111"/>
      <c r="K211" s="111"/>
      <c r="L211" s="111"/>
      <c r="M211" s="111"/>
      <c r="N211" s="111"/>
      <c r="O211" s="111"/>
      <c r="P211" s="110"/>
    </row>
    <row r="212" spans="1:16" ht="17" thickBot="1">
      <c r="A212" s="109" t="s">
        <v>1359</v>
      </c>
      <c r="B212" s="111"/>
      <c r="C212" s="111"/>
      <c r="D212" s="111"/>
      <c r="E212" s="111"/>
      <c r="F212" s="111"/>
      <c r="G212" s="111"/>
      <c r="H212" s="111"/>
      <c r="I212" s="111"/>
      <c r="J212" s="111"/>
      <c r="K212" s="111"/>
      <c r="L212" s="111"/>
      <c r="M212" s="111"/>
      <c r="N212" s="111"/>
      <c r="O212" s="111"/>
      <c r="P212" s="110"/>
    </row>
    <row r="213" spans="1:16">
      <c r="A213" s="136" t="s">
        <v>1360</v>
      </c>
      <c r="B213" s="138"/>
      <c r="C213" s="138"/>
      <c r="D213" s="138"/>
      <c r="E213" s="138"/>
      <c r="F213" s="138"/>
      <c r="G213" s="138"/>
      <c r="H213" s="138"/>
      <c r="I213" s="138"/>
      <c r="J213" s="138"/>
      <c r="K213" s="138"/>
      <c r="L213" s="138"/>
      <c r="M213" s="138"/>
      <c r="N213" s="138"/>
      <c r="O213" s="138"/>
      <c r="P213" s="137"/>
    </row>
    <row r="214" spans="1:16" ht="17" thickBot="1">
      <c r="A214" s="131" t="s">
        <v>1361</v>
      </c>
      <c r="B214" s="132"/>
      <c r="C214" s="132"/>
      <c r="D214" s="132"/>
      <c r="E214" s="132"/>
      <c r="F214" s="132"/>
      <c r="G214" s="132"/>
      <c r="H214" s="132"/>
      <c r="I214" s="132"/>
      <c r="J214" s="132"/>
      <c r="K214" s="132"/>
      <c r="L214" s="132"/>
      <c r="M214" s="132"/>
      <c r="N214" s="132"/>
      <c r="O214" s="132"/>
      <c r="P214" s="133"/>
    </row>
    <row r="215" spans="1:16" ht="17" thickBot="1">
      <c r="A215" s="109" t="s">
        <v>1362</v>
      </c>
      <c r="B215" s="111"/>
      <c r="C215" s="111"/>
      <c r="D215" s="111"/>
      <c r="E215" s="111"/>
      <c r="F215" s="111"/>
      <c r="G215" s="111"/>
      <c r="H215" s="111"/>
      <c r="I215" s="111"/>
      <c r="J215" s="111"/>
      <c r="K215" s="111"/>
      <c r="L215" s="111"/>
      <c r="M215" s="111"/>
      <c r="N215" s="111"/>
      <c r="O215" s="111"/>
      <c r="P215" s="110"/>
    </row>
    <row r="216" spans="1:16">
      <c r="A216" s="136" t="s">
        <v>1363</v>
      </c>
      <c r="B216" s="138"/>
      <c r="C216" s="138"/>
      <c r="D216" s="138"/>
      <c r="E216" s="138"/>
      <c r="F216" s="138"/>
      <c r="G216" s="138"/>
      <c r="H216" s="138"/>
      <c r="I216" s="138"/>
      <c r="J216" s="138"/>
      <c r="K216" s="138"/>
      <c r="L216" s="138"/>
      <c r="M216" s="138"/>
      <c r="N216" s="138"/>
      <c r="O216" s="138"/>
      <c r="P216" s="137"/>
    </row>
    <row r="217" spans="1:16" ht="17" thickBot="1">
      <c r="A217" s="131" t="s">
        <v>1364</v>
      </c>
      <c r="B217" s="132"/>
      <c r="C217" s="132"/>
      <c r="D217" s="132"/>
      <c r="E217" s="132"/>
      <c r="F217" s="132"/>
      <c r="G217" s="132"/>
      <c r="H217" s="132"/>
      <c r="I217" s="132"/>
      <c r="J217" s="132"/>
      <c r="K217" s="132"/>
      <c r="L217" s="132"/>
      <c r="M217" s="132"/>
      <c r="N217" s="132"/>
      <c r="O217" s="132"/>
      <c r="P217" s="133"/>
    </row>
    <row r="218" spans="1:16" ht="22" customHeight="1" thickBot="1">
      <c r="A218" s="109" t="s">
        <v>1365</v>
      </c>
      <c r="B218" s="111"/>
      <c r="C218" s="111"/>
      <c r="D218" s="111"/>
      <c r="E218" s="111"/>
      <c r="F218" s="111"/>
      <c r="G218" s="111"/>
      <c r="H218" s="111"/>
      <c r="I218" s="111"/>
      <c r="J218" s="111"/>
      <c r="K218" s="111"/>
      <c r="L218" s="111"/>
      <c r="M218" s="111"/>
      <c r="N218" s="111"/>
      <c r="O218" s="111"/>
      <c r="P218" s="110"/>
    </row>
    <row r="219" spans="1:16" ht="17" thickBot="1">
      <c r="A219" s="40"/>
    </row>
    <row r="220" spans="1:16" ht="77" customHeight="1" thickBot="1">
      <c r="A220" s="109" t="s">
        <v>1366</v>
      </c>
      <c r="B220" s="110"/>
    </row>
    <row r="221" spans="1:16" ht="99" customHeight="1" thickBot="1">
      <c r="A221" s="109" t="s">
        <v>1367</v>
      </c>
      <c r="B221" s="110"/>
    </row>
    <row r="222" spans="1:16" ht="121" customHeight="1" thickBot="1">
      <c r="A222" s="109" t="s">
        <v>1368</v>
      </c>
      <c r="B222" s="110"/>
    </row>
    <row r="223" spans="1:16" ht="77" customHeight="1">
      <c r="A223" s="136" t="s">
        <v>1369</v>
      </c>
      <c r="B223" s="137"/>
    </row>
    <row r="224" spans="1:16" ht="22" customHeight="1" thickBot="1">
      <c r="A224" s="131" t="s">
        <v>1370</v>
      </c>
      <c r="B224" s="133"/>
    </row>
    <row r="225" spans="1:2" ht="33" customHeight="1" thickBot="1">
      <c r="A225" s="109" t="s">
        <v>1371</v>
      </c>
      <c r="B225" s="110"/>
    </row>
    <row r="226" spans="1:2" ht="77" customHeight="1">
      <c r="A226" s="136" t="s">
        <v>1372</v>
      </c>
      <c r="B226" s="137"/>
    </row>
    <row r="227" spans="1:2" ht="17" thickBot="1">
      <c r="A227" s="131" t="s">
        <v>1373</v>
      </c>
      <c r="B227" s="133"/>
    </row>
    <row r="228" spans="1:2" ht="66" customHeight="1">
      <c r="A228" s="136" t="s">
        <v>1374</v>
      </c>
      <c r="B228" s="137"/>
    </row>
    <row r="229" spans="1:2" ht="33" customHeight="1" thickBot="1">
      <c r="A229" s="131" t="s">
        <v>1375</v>
      </c>
      <c r="B229" s="133"/>
    </row>
    <row r="230" spans="1:2" ht="88" customHeight="1" thickBot="1">
      <c r="A230" s="109" t="s">
        <v>1376</v>
      </c>
      <c r="B230" s="110"/>
    </row>
    <row r="231" spans="1:2" ht="154" customHeight="1">
      <c r="A231" s="136" t="s">
        <v>1377</v>
      </c>
      <c r="B231" s="137"/>
    </row>
    <row r="232" spans="1:2" ht="22" customHeight="1" thickBot="1">
      <c r="A232" s="131" t="s">
        <v>1378</v>
      </c>
      <c r="B232" s="133"/>
    </row>
    <row r="233" spans="1:2" ht="99" customHeight="1" thickBot="1">
      <c r="A233" s="109" t="s">
        <v>1379</v>
      </c>
      <c r="B233" s="110"/>
    </row>
    <row r="234" spans="1:2" ht="99" customHeight="1" thickBot="1">
      <c r="A234" s="109" t="s">
        <v>1380</v>
      </c>
      <c r="B234" s="110"/>
    </row>
    <row r="235" spans="1:2" ht="110" customHeight="1" thickBot="1">
      <c r="A235" s="109" t="s">
        <v>1381</v>
      </c>
      <c r="B235" s="110"/>
    </row>
    <row r="236" spans="1:2" ht="315" thickBot="1">
      <c r="A236" s="47" t="s">
        <v>1382</v>
      </c>
      <c r="B236" s="49"/>
    </row>
    <row r="237" spans="1:2" ht="88" customHeight="1" thickBot="1">
      <c r="A237" s="109" t="s">
        <v>1383</v>
      </c>
      <c r="B237" s="110"/>
    </row>
    <row r="238" spans="1:2" ht="66" customHeight="1">
      <c r="A238" s="136" t="s">
        <v>1384</v>
      </c>
      <c r="B238" s="137"/>
    </row>
    <row r="239" spans="1:2" ht="22" customHeight="1" thickBot="1">
      <c r="A239" s="131" t="s">
        <v>1385</v>
      </c>
      <c r="B239" s="133"/>
    </row>
    <row r="240" spans="1:2" ht="121" customHeight="1" thickBot="1">
      <c r="A240" s="109" t="s">
        <v>1386</v>
      </c>
      <c r="B240" s="110"/>
    </row>
    <row r="241" spans="1:2" ht="17" thickBot="1">
      <c r="A241" s="134"/>
      <c r="B241" s="135"/>
    </row>
  </sheetData>
  <mergeCells count="78">
    <mergeCell ref="A43:C43"/>
    <mergeCell ref="A31:D31"/>
    <mergeCell ref="A33:D33"/>
    <mergeCell ref="A34:B34"/>
    <mergeCell ref="A35:B35"/>
    <mergeCell ref="A36:B36"/>
    <mergeCell ref="A37:E37"/>
    <mergeCell ref="A38:D38"/>
    <mergeCell ref="A39:E39"/>
    <mergeCell ref="A40:E40"/>
    <mergeCell ref="A41:E41"/>
    <mergeCell ref="A42:D42"/>
    <mergeCell ref="N123:O123"/>
    <mergeCell ref="A44:C44"/>
    <mergeCell ref="A45:E45"/>
    <mergeCell ref="A46:D46"/>
    <mergeCell ref="A47:D47"/>
    <mergeCell ref="A48:E48"/>
    <mergeCell ref="A49:B49"/>
    <mergeCell ref="N108:O108"/>
    <mergeCell ref="N119:O119"/>
    <mergeCell ref="N120:O120"/>
    <mergeCell ref="N121:O121"/>
    <mergeCell ref="N122:O122"/>
    <mergeCell ref="A200:P200"/>
    <mergeCell ref="N124:O124"/>
    <mergeCell ref="N166:O166"/>
    <mergeCell ref="N174:O174"/>
    <mergeCell ref="A192:O192"/>
    <mergeCell ref="A193:O193"/>
    <mergeCell ref="A194:O194"/>
    <mergeCell ref="A195:P195"/>
    <mergeCell ref="A196:P196"/>
    <mergeCell ref="A197:P197"/>
    <mergeCell ref="A198:P198"/>
    <mergeCell ref="A199:P199"/>
    <mergeCell ref="A209:P209"/>
    <mergeCell ref="A210:P210"/>
    <mergeCell ref="A211:P211"/>
    <mergeCell ref="A212:P212"/>
    <mergeCell ref="A201:P201"/>
    <mergeCell ref="A202:P202"/>
    <mergeCell ref="A203:P203"/>
    <mergeCell ref="A204:P204"/>
    <mergeCell ref="A205:P205"/>
    <mergeCell ref="A206:P206"/>
    <mergeCell ref="J1:K1"/>
    <mergeCell ref="A232:B232"/>
    <mergeCell ref="A233:B233"/>
    <mergeCell ref="A234:B234"/>
    <mergeCell ref="A235:B235"/>
    <mergeCell ref="A226:B226"/>
    <mergeCell ref="A227:B227"/>
    <mergeCell ref="A228:B228"/>
    <mergeCell ref="A229:B229"/>
    <mergeCell ref="A230:B230"/>
    <mergeCell ref="A231:B231"/>
    <mergeCell ref="A220:B220"/>
    <mergeCell ref="A221:B221"/>
    <mergeCell ref="A222:B222"/>
    <mergeCell ref="A223:B223"/>
    <mergeCell ref="A224:B224"/>
    <mergeCell ref="A239:B239"/>
    <mergeCell ref="A240:B240"/>
    <mergeCell ref="A241:B241"/>
    <mergeCell ref="F1:G1"/>
    <mergeCell ref="H1:I1"/>
    <mergeCell ref="A237:B237"/>
    <mergeCell ref="A238:B238"/>
    <mergeCell ref="A225:B225"/>
    <mergeCell ref="A213:P213"/>
    <mergeCell ref="A214:P214"/>
    <mergeCell ref="A215:P215"/>
    <mergeCell ref="A216:P216"/>
    <mergeCell ref="A217:P217"/>
    <mergeCell ref="A218:P218"/>
    <mergeCell ref="A207:P207"/>
    <mergeCell ref="A208:P208"/>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13</vt:i4>
      </vt:variant>
    </vt:vector>
  </HeadingPairs>
  <TitlesOfParts>
    <vt:vector size="13" baseType="lpstr">
      <vt:lpstr>Summary</vt:lpstr>
      <vt:lpstr>pollen</vt:lpstr>
      <vt:lpstr>dinocysts</vt:lpstr>
      <vt:lpstr>chironomids SSE details</vt:lpstr>
      <vt:lpstr>chironomids summary</vt:lpstr>
      <vt:lpstr>diatoms</vt:lpstr>
      <vt:lpstr>Radiolaria</vt:lpstr>
      <vt:lpstr>Foraminifera</vt:lpstr>
      <vt:lpstr>uk37</vt:lpstr>
      <vt:lpstr>d18O</vt:lpstr>
      <vt:lpstr>MgCa</vt:lpstr>
      <vt:lpstr>MBT</vt:lpstr>
      <vt:lpstr>Tex86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Philipp Sommer</cp:lastModifiedBy>
  <dcterms:created xsi:type="dcterms:W3CDTF">2019-10-14T10:41:47Z</dcterms:created>
  <dcterms:modified xsi:type="dcterms:W3CDTF">2019-11-13T22:35:54Z</dcterms:modified>
</cp:coreProperties>
</file>