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ant/Documents/"/>
    </mc:Choice>
  </mc:AlternateContent>
  <bookViews>
    <workbookView xWindow="0" yWindow="460" windowWidth="28800" windowHeight="16200" tabRatio="500"/>
  </bookViews>
  <sheets>
    <sheet name="Blocked, Rolling" sheetId="1" r:id="rId1"/>
    <sheet name="Loop Swapping" sheetId="2" r:id="rId2"/>
    <sheet name="Recursive" sheetId="3" r:id="rId3"/>
    <sheet name="Original" sheetId="4" r:id="rId4"/>
    <sheet name="Unrolled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9" i="1"/>
  <c r="E2" i="1"/>
  <c r="D2" i="1"/>
  <c r="I2" i="1"/>
  <c r="I9" i="1"/>
  <c r="D3" i="1"/>
  <c r="I11" i="5"/>
  <c r="I10" i="5"/>
  <c r="I9" i="5"/>
  <c r="I6" i="5"/>
  <c r="I5" i="5"/>
  <c r="I4" i="5"/>
  <c r="I3" i="5"/>
  <c r="I2" i="5"/>
  <c r="E9" i="5"/>
  <c r="D11" i="5"/>
  <c r="D10" i="5"/>
  <c r="D9" i="5"/>
  <c r="E2" i="5"/>
  <c r="D2" i="5"/>
  <c r="D6" i="5"/>
  <c r="D5" i="5"/>
  <c r="E4" i="5"/>
  <c r="D4" i="5"/>
  <c r="D3" i="5"/>
  <c r="E2" i="4"/>
  <c r="E3" i="4"/>
  <c r="D2" i="4"/>
  <c r="E14" i="5"/>
  <c r="E11" i="5"/>
  <c r="E10" i="5"/>
  <c r="E6" i="5"/>
  <c r="E5" i="5"/>
  <c r="E3" i="5"/>
  <c r="I4" i="4"/>
  <c r="E4" i="4"/>
  <c r="D4" i="4"/>
  <c r="I3" i="4"/>
  <c r="D3" i="4"/>
  <c r="I4" i="3"/>
  <c r="I3" i="3"/>
  <c r="D4" i="3"/>
  <c r="D3" i="3"/>
  <c r="D2" i="3"/>
  <c r="D3" i="2"/>
  <c r="D2" i="2"/>
  <c r="I11" i="1"/>
  <c r="I10" i="1"/>
  <c r="I6" i="1"/>
  <c r="I5" i="1"/>
  <c r="I4" i="1"/>
  <c r="I3" i="1"/>
  <c r="D14" i="1"/>
  <c r="D11" i="1"/>
  <c r="D10" i="1"/>
  <c r="D6" i="1"/>
  <c r="D5" i="1"/>
  <c r="D4" i="1"/>
  <c r="I3" i="2"/>
  <c r="E4" i="3"/>
  <c r="E3" i="3"/>
  <c r="E2" i="3"/>
  <c r="E3" i="2"/>
  <c r="E2" i="2"/>
  <c r="E14" i="1"/>
  <c r="E10" i="1"/>
  <c r="E11" i="1"/>
  <c r="E6" i="1"/>
  <c r="E5" i="1"/>
  <c r="E4" i="1"/>
  <c r="E3" i="1"/>
</calcChain>
</file>

<file path=xl/sharedStrings.xml><?xml version="1.0" encoding="utf-8"?>
<sst xmlns="http://schemas.openxmlformats.org/spreadsheetml/2006/main" count="68" uniqueCount="9">
  <si>
    <t>Cache Misses</t>
  </si>
  <si>
    <t>Cache References</t>
  </si>
  <si>
    <t>GFLOPS</t>
  </si>
  <si>
    <t>Cycles</t>
  </si>
  <si>
    <t>L1 Refrences</t>
  </si>
  <si>
    <t>L1 Misses</t>
  </si>
  <si>
    <t>Cache Miss %</t>
  </si>
  <si>
    <t>L1 Miss %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</si>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</sst>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2" fontId="8" fillId="0" borderId="0" xfId="0" applyNumberFormat="1" applyFont="1"/>
    <xf numFmtId="2" fontId="6" fillId="0" borderId="0" xfId="0" applyNumberFormat="1" applyFont="1"/>
    <xf numFmtId="2" fontId="5" fillId="0" borderId="0" xfId="0" applyNumberFormat="1" applyFont="1"/>
    <xf numFmtId="0" fontId="9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9" sqref="D9"/>
    </sheetView>
  </sheetViews>
  <sheetFormatPr baseColWidth="10" defaultRowHeight="19" x14ac:dyDescent="0.25"/>
  <cols>
    <col min="1" max="1" width="10.83203125" style="4"/>
    <col min="2" max="3" width="23.33203125" style="4" customWidth="1"/>
    <col min="4" max="4" width="22.83203125" style="4" customWidth="1"/>
    <col min="5" max="5" width="16.83203125" style="4" customWidth="1"/>
    <col min="6" max="6" width="20.1640625" style="4" customWidth="1"/>
    <col min="7" max="7" width="25.83203125" style="4" customWidth="1"/>
    <col min="8" max="8" width="24" style="4" customWidth="1"/>
    <col min="9" max="16384" width="10.83203125" style="4"/>
  </cols>
  <sheetData>
    <row r="1" spans="1:9" x14ac:dyDescent="0.25">
      <c r="A1" s="6">
        <v>2048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5</v>
      </c>
      <c r="H1" s="7" t="s">
        <v>4</v>
      </c>
      <c r="I1" s="4" t="s">
        <v>8</v>
      </c>
    </row>
    <row r="2" spans="1:9" ht="20" x14ac:dyDescent="0.25">
      <c r="A2" s="5">
        <v>8</v>
      </c>
      <c r="B2" s="1">
        <v>79882562</v>
      </c>
      <c r="C2" s="1">
        <v>715854924</v>
      </c>
      <c r="D2" s="9">
        <f>B2*100/C2</f>
        <v>11.159043448865066</v>
      </c>
      <c r="E2" s="9">
        <f>2*A1*A1*A1*2.6/(F2)</f>
        <v>1.5668072478922088</v>
      </c>
      <c r="F2" s="1">
        <v>28508714099</v>
      </c>
      <c r="G2" s="1">
        <v>743384976</v>
      </c>
      <c r="H2" s="1">
        <v>27131314862</v>
      </c>
      <c r="I2" s="11">
        <f>G2*100/H2</f>
        <v>2.7399518961065237</v>
      </c>
    </row>
    <row r="3" spans="1:9" x14ac:dyDescent="0.25">
      <c r="A3" s="7">
        <v>32</v>
      </c>
      <c r="B3" s="5">
        <v>21427307</v>
      </c>
      <c r="C3" s="5">
        <v>64657694</v>
      </c>
      <c r="D3" s="9">
        <f>B3*100/C3</f>
        <v>33.139609030906669</v>
      </c>
      <c r="E3" s="9">
        <f>2*A1*A1*A1*2.6/(F3)</f>
        <v>2.0850749389952856</v>
      </c>
      <c r="F3" s="5">
        <v>21422568102</v>
      </c>
      <c r="G3" s="5">
        <v>296352679</v>
      </c>
      <c r="H3" s="5">
        <v>26087814993</v>
      </c>
      <c r="I3" s="11">
        <f>G3*100/H3</f>
        <v>1.1359812198895105</v>
      </c>
    </row>
    <row r="4" spans="1:9" x14ac:dyDescent="0.25">
      <c r="A4" s="7">
        <v>256</v>
      </c>
      <c r="B4" s="5">
        <v>3680040</v>
      </c>
      <c r="C4" s="5">
        <v>150173154</v>
      </c>
      <c r="D4" s="9">
        <f xml:space="preserve"> B4*100/C4</f>
        <v>2.4505312047984287</v>
      </c>
      <c r="E4" s="9">
        <f xml:space="preserve"> 2*A1*A1*A1*2.6/F4</f>
        <v>1.7163168781117875</v>
      </c>
      <c r="F4" s="5">
        <v>26025298969</v>
      </c>
      <c r="G4" s="5">
        <v>323811688</v>
      </c>
      <c r="H4" s="5">
        <v>25829525512</v>
      </c>
      <c r="I4" s="11">
        <f>G4*100/H4</f>
        <v>1.2536493860468403</v>
      </c>
    </row>
    <row r="5" spans="1:9" x14ac:dyDescent="0.25">
      <c r="A5" s="7">
        <v>512</v>
      </c>
      <c r="B5" s="5">
        <v>3357210</v>
      </c>
      <c r="C5" s="5">
        <v>260586620</v>
      </c>
      <c r="D5" s="9">
        <f xml:space="preserve"> B5*100/C5</f>
        <v>1.2883278504475786</v>
      </c>
      <c r="E5" s="9">
        <f>2*A1*A1*A1*2.6/F5</f>
        <v>1.6797604984539463</v>
      </c>
      <c r="F5" s="5">
        <v>26591683707</v>
      </c>
      <c r="G5" s="5">
        <v>2243863619</v>
      </c>
      <c r="H5" s="5">
        <v>25807522434</v>
      </c>
      <c r="I5" s="11">
        <f>G5*100/H5</f>
        <v>8.6946107466861378</v>
      </c>
    </row>
    <row r="6" spans="1:9" x14ac:dyDescent="0.25">
      <c r="A6" s="7">
        <v>1024</v>
      </c>
      <c r="B6" s="5">
        <v>150371273</v>
      </c>
      <c r="C6" s="5">
        <v>313566531</v>
      </c>
      <c r="D6" s="9">
        <f xml:space="preserve"> B6*100/C6</f>
        <v>47.955141296632831</v>
      </c>
      <c r="E6" s="9">
        <f>2*A1*A1*A1*2.6/F6</f>
        <v>1.1179759484430245</v>
      </c>
      <c r="F6" s="5">
        <v>39954043681</v>
      </c>
      <c r="G6" s="5">
        <v>5369048730</v>
      </c>
      <c r="H6" s="5">
        <v>25781330494</v>
      </c>
      <c r="I6" s="11">
        <f>G6*100/H6</f>
        <v>20.825336113857741</v>
      </c>
    </row>
    <row r="7" spans="1:9" x14ac:dyDescent="0.25">
      <c r="A7" s="7"/>
      <c r="B7" s="7"/>
      <c r="C7" s="7"/>
      <c r="D7" s="9"/>
      <c r="E7" s="7"/>
      <c r="F7" s="7"/>
      <c r="G7" s="7"/>
      <c r="H7" s="7"/>
      <c r="I7" s="11"/>
    </row>
    <row r="8" spans="1:9" x14ac:dyDescent="0.25">
      <c r="A8" s="6">
        <v>512</v>
      </c>
      <c r="B8" s="7" t="s">
        <v>0</v>
      </c>
      <c r="C8" s="7" t="s">
        <v>1</v>
      </c>
      <c r="D8" s="7" t="s">
        <v>6</v>
      </c>
      <c r="E8" s="7" t="s">
        <v>2</v>
      </c>
      <c r="F8" s="7" t="s">
        <v>3</v>
      </c>
      <c r="G8" s="7" t="s">
        <v>5</v>
      </c>
      <c r="H8" s="7" t="s">
        <v>4</v>
      </c>
      <c r="I8" s="11"/>
    </row>
    <row r="9" spans="1:9" ht="20" x14ac:dyDescent="0.25">
      <c r="A9" s="7">
        <v>8</v>
      </c>
      <c r="B9" s="7">
        <v>195776</v>
      </c>
      <c r="C9" s="1">
        <v>4941165</v>
      </c>
      <c r="D9" s="9">
        <f xml:space="preserve"> B9*100/C9</f>
        <v>3.9621425311642091</v>
      </c>
      <c r="E9" s="9">
        <f>2*A8*A8*A8*2.6/(F9)</f>
        <v>2.2409107905239898</v>
      </c>
      <c r="F9" s="1">
        <v>311450232</v>
      </c>
      <c r="G9" s="7">
        <v>13963928</v>
      </c>
      <c r="H9" s="1">
        <v>426956347</v>
      </c>
      <c r="I9" s="11">
        <f>G9*100/H9</f>
        <v>3.2705751063585899</v>
      </c>
    </row>
    <row r="10" spans="1:9" x14ac:dyDescent="0.25">
      <c r="A10" s="7">
        <v>32</v>
      </c>
      <c r="B10" s="5">
        <v>73668</v>
      </c>
      <c r="C10" s="5">
        <v>920803</v>
      </c>
      <c r="D10" s="9">
        <f xml:space="preserve"> B10*100/C10</f>
        <v>8.0004083392430303</v>
      </c>
      <c r="E10" s="9">
        <f>2*A8*A8*A8*2.6/(F10)</f>
        <v>2.2645018140811319</v>
      </c>
      <c r="F10" s="7">
        <v>308205620</v>
      </c>
      <c r="G10" s="5">
        <v>1398053</v>
      </c>
      <c r="H10" s="5">
        <v>412060945</v>
      </c>
      <c r="I10" s="11">
        <f>G10*100/H10</f>
        <v>0.33928306406228331</v>
      </c>
    </row>
    <row r="11" spans="1:9" x14ac:dyDescent="0.25">
      <c r="A11" s="7">
        <v>256</v>
      </c>
      <c r="B11" s="7">
        <v>64700</v>
      </c>
      <c r="C11" s="5">
        <v>5254793</v>
      </c>
      <c r="D11" s="9">
        <f xml:space="preserve"> B11*100/C11</f>
        <v>1.2312568734867386</v>
      </c>
      <c r="E11" s="9">
        <f>2*A8*A8*A8*2.6/(F11)</f>
        <v>1.7598861314649308</v>
      </c>
      <c r="F11" s="5">
        <v>396578036</v>
      </c>
      <c r="G11" s="5">
        <v>9053430</v>
      </c>
      <c r="H11" s="7">
        <v>405663261</v>
      </c>
      <c r="I11" s="11">
        <f>G11*100/H11</f>
        <v>2.2317599029506399</v>
      </c>
    </row>
    <row r="12" spans="1:9" x14ac:dyDescent="0.25">
      <c r="A12" s="7"/>
      <c r="B12" s="7"/>
      <c r="C12" s="7"/>
      <c r="D12" s="9"/>
      <c r="E12" s="7"/>
      <c r="F12" s="7"/>
      <c r="G12" s="7"/>
      <c r="H12" s="7"/>
    </row>
    <row r="13" spans="1:9" x14ac:dyDescent="0.25">
      <c r="A13" s="6">
        <v>32</v>
      </c>
      <c r="B13" s="7" t="s">
        <v>0</v>
      </c>
      <c r="C13" s="7" t="s">
        <v>1</v>
      </c>
      <c r="D13" s="7" t="s">
        <v>6</v>
      </c>
      <c r="E13" s="7" t="s">
        <v>2</v>
      </c>
      <c r="F13" s="7" t="s">
        <v>3</v>
      </c>
      <c r="G13" s="7" t="s">
        <v>5</v>
      </c>
      <c r="H13" s="7" t="s">
        <v>4</v>
      </c>
    </row>
    <row r="14" spans="1:9" x14ac:dyDescent="0.25">
      <c r="A14" s="7">
        <v>8</v>
      </c>
      <c r="B14" s="7">
        <v>315</v>
      </c>
      <c r="C14" s="7">
        <v>2968</v>
      </c>
      <c r="D14" s="9">
        <f xml:space="preserve"> B14*100/C14</f>
        <v>10.613207547169811</v>
      </c>
      <c r="E14" s="9">
        <f>2*A13*A13*A13*2.6/(F14)</f>
        <v>0.73116806769566134</v>
      </c>
      <c r="F14" s="5">
        <v>233043</v>
      </c>
      <c r="G14" s="7"/>
      <c r="H14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baseColWidth="10" defaultRowHeight="16" x14ac:dyDescent="0.2"/>
  <cols>
    <col min="1" max="1" width="11" customWidth="1"/>
    <col min="2" max="2" width="19.1640625" customWidth="1"/>
    <col min="3" max="4" width="21.6640625" customWidth="1"/>
    <col min="5" max="5" width="17" customWidth="1"/>
    <col min="6" max="6" width="15.5" customWidth="1"/>
    <col min="7" max="7" width="19.1640625" customWidth="1"/>
    <col min="8" max="8" width="16" customWidth="1"/>
    <col min="9" max="9" width="21.5" customWidth="1"/>
  </cols>
  <sheetData>
    <row r="1" spans="1:9" ht="18" x14ac:dyDescent="0.2">
      <c r="A1" s="6"/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5</v>
      </c>
      <c r="H1" s="7" t="s">
        <v>4</v>
      </c>
      <c r="I1" s="7" t="s">
        <v>7</v>
      </c>
    </row>
    <row r="2" spans="1:9" ht="19" x14ac:dyDescent="0.25">
      <c r="A2" s="7">
        <v>32</v>
      </c>
      <c r="B2" s="5">
        <v>279</v>
      </c>
      <c r="C2" s="5">
        <v>2925</v>
      </c>
      <c r="D2" s="9">
        <f xml:space="preserve"> B2*100/C2</f>
        <v>9.5384615384615383</v>
      </c>
      <c r="E2" s="9">
        <f>2*A2*A2*A2*2.6/F2</f>
        <v>0.69181885358386996</v>
      </c>
      <c r="F2" s="5">
        <v>246298</v>
      </c>
      <c r="G2" s="5"/>
      <c r="H2" s="5"/>
      <c r="I2" s="4"/>
    </row>
    <row r="3" spans="1:9" ht="19" x14ac:dyDescent="0.25">
      <c r="A3" s="7">
        <v>512</v>
      </c>
      <c r="B3" s="5">
        <v>10888</v>
      </c>
      <c r="C3" s="5">
        <v>284499</v>
      </c>
      <c r="D3" s="9">
        <f xml:space="preserve"> B3*100/C3</f>
        <v>3.8270784783074809</v>
      </c>
      <c r="E3" s="9">
        <f>2*A3*A3*A3*2.6/F3</f>
        <v>2.5172125200138744</v>
      </c>
      <c r="F3" s="5">
        <v>277263910</v>
      </c>
      <c r="G3" s="5">
        <v>8563691</v>
      </c>
      <c r="H3" s="5">
        <v>407607621</v>
      </c>
      <c r="I3" s="11">
        <f>G3*100/H3</f>
        <v>2.1009643978172821</v>
      </c>
    </row>
    <row r="4" spans="1:9" x14ac:dyDescent="0.2">
      <c r="A4" s="2"/>
      <c r="B4" s="3"/>
      <c r="C4" s="3"/>
      <c r="D4" s="3"/>
      <c r="E4" s="2"/>
      <c r="F4" s="3"/>
      <c r="G4" s="3"/>
      <c r="H4" s="3"/>
    </row>
    <row r="5" spans="1:9" x14ac:dyDescent="0.2">
      <c r="A5" s="2"/>
      <c r="B5" s="3"/>
      <c r="C5" s="3"/>
      <c r="D5" s="3"/>
      <c r="E5" s="2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6" x14ac:dyDescent="0.2"/>
  <cols>
    <col min="2" max="2" width="16.1640625" customWidth="1"/>
    <col min="3" max="4" width="19.6640625" customWidth="1"/>
    <col min="5" max="5" width="15.83203125" customWidth="1"/>
    <col min="6" max="6" width="20.5" customWidth="1"/>
    <col min="7" max="7" width="17.1640625" customWidth="1"/>
    <col min="8" max="8" width="16.83203125" customWidth="1"/>
    <col min="9" max="9" width="13.5" customWidth="1"/>
  </cols>
  <sheetData>
    <row r="1" spans="1:9" ht="18" x14ac:dyDescent="0.2">
      <c r="A1" s="6"/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5</v>
      </c>
      <c r="H1" s="7" t="s">
        <v>4</v>
      </c>
      <c r="I1" s="7" t="s">
        <v>7</v>
      </c>
    </row>
    <row r="2" spans="1:9" ht="19" x14ac:dyDescent="0.25">
      <c r="A2" s="7">
        <v>32</v>
      </c>
      <c r="B2" s="5">
        <v>200</v>
      </c>
      <c r="C2" s="5">
        <v>2914</v>
      </c>
      <c r="D2" s="10">
        <f xml:space="preserve"> B2 * 100/C2</f>
        <v>6.8634179821551129</v>
      </c>
      <c r="E2" s="8">
        <f>2*A2*A2*A2*2.6/F2</f>
        <v>0.62030557749924464</v>
      </c>
      <c r="F2" s="5">
        <v>274693</v>
      </c>
      <c r="G2" s="5"/>
      <c r="H2" s="5"/>
      <c r="I2" s="4"/>
    </row>
    <row r="3" spans="1:9" ht="19" x14ac:dyDescent="0.25">
      <c r="A3" s="7">
        <v>512</v>
      </c>
      <c r="B3" s="5">
        <v>62509</v>
      </c>
      <c r="C3" s="5">
        <v>321366</v>
      </c>
      <c r="D3" s="10">
        <f xml:space="preserve"> B3 * 100/C3</f>
        <v>19.451030911795275</v>
      </c>
      <c r="E3" s="9">
        <f>2*A3*A3*A3*2.6/F3</f>
        <v>1.6693429829776247</v>
      </c>
      <c r="F3" s="5">
        <v>418087950</v>
      </c>
      <c r="G3" s="5">
        <v>2897021</v>
      </c>
      <c r="H3" s="5">
        <v>482203973</v>
      </c>
      <c r="I3" s="11">
        <f xml:space="preserve"> G3* 100/H3</f>
        <v>0.60078745970846659</v>
      </c>
    </row>
    <row r="4" spans="1:9" ht="19" x14ac:dyDescent="0.25">
      <c r="A4" s="7">
        <v>2048</v>
      </c>
      <c r="B4" s="7">
        <v>2720954</v>
      </c>
      <c r="C4" s="5">
        <v>15907559</v>
      </c>
      <c r="D4" s="10">
        <f xml:space="preserve"> B4 * 100/C4</f>
        <v>17.104786472896311</v>
      </c>
      <c r="E4" s="9">
        <f>2*A4*A4*A4*2.6/F4</f>
        <v>1.6122914712429972</v>
      </c>
      <c r="F4" s="5">
        <v>27704457088</v>
      </c>
      <c r="G4" s="5">
        <v>258095235</v>
      </c>
      <c r="H4" s="5">
        <v>30638828366</v>
      </c>
      <c r="I4" s="11">
        <f xml:space="preserve"> G4* 100/H4</f>
        <v>0.84237958422199022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baseColWidth="10" defaultRowHeight="16" x14ac:dyDescent="0.2"/>
  <cols>
    <col min="2" max="2" width="19.83203125" customWidth="1"/>
    <col min="3" max="3" width="18.6640625" customWidth="1"/>
    <col min="4" max="4" width="18.5" customWidth="1"/>
    <col min="5" max="5" width="16.5" customWidth="1"/>
    <col min="6" max="6" width="25.6640625" customWidth="1"/>
    <col min="7" max="7" width="22.33203125" customWidth="1"/>
    <col min="8" max="8" width="20.6640625" customWidth="1"/>
    <col min="9" max="9" width="17.33203125" customWidth="1"/>
  </cols>
  <sheetData>
    <row r="1" spans="1:9" ht="18" x14ac:dyDescent="0.2">
      <c r="A1" s="6"/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5</v>
      </c>
      <c r="H1" s="7" t="s">
        <v>4</v>
      </c>
      <c r="I1" s="7" t="s">
        <v>7</v>
      </c>
    </row>
    <row r="2" spans="1:9" ht="19" x14ac:dyDescent="0.25">
      <c r="A2" s="7">
        <v>32</v>
      </c>
      <c r="B2" s="5">
        <v>598</v>
      </c>
      <c r="C2" s="5">
        <v>2884</v>
      </c>
      <c r="D2" s="10">
        <f xml:space="preserve"> B2 * 100/C2</f>
        <v>20.735090152565881</v>
      </c>
      <c r="E2" s="9">
        <f>2*A2*A2*A2*2.6/F2</f>
        <v>0.55067463408170592</v>
      </c>
      <c r="F2" s="12">
        <v>309427</v>
      </c>
      <c r="G2" s="5"/>
      <c r="H2" s="5"/>
      <c r="I2" s="4"/>
    </row>
    <row r="3" spans="1:9" ht="20" x14ac:dyDescent="0.25">
      <c r="A3" s="7">
        <v>512</v>
      </c>
      <c r="B3" s="5">
        <v>61031</v>
      </c>
      <c r="C3" s="1">
        <v>8428938</v>
      </c>
      <c r="D3" s="10">
        <f xml:space="preserve"> B3 * 100/C3</f>
        <v>0.7240651194729395</v>
      </c>
      <c r="E3" s="9">
        <f>2*A3*A3*A3*2.6/F3</f>
        <v>1.6390197689710555</v>
      </c>
      <c r="F3" s="5">
        <v>425822921</v>
      </c>
      <c r="G3" s="1">
        <v>119638807</v>
      </c>
      <c r="H3" s="1">
        <v>405064696</v>
      </c>
      <c r="I3" s="11">
        <f xml:space="preserve"> G3* 100/H3</f>
        <v>29.535728040836222</v>
      </c>
    </row>
    <row r="4" spans="1:9" ht="20" x14ac:dyDescent="0.25">
      <c r="A4" s="7">
        <v>2048</v>
      </c>
      <c r="B4" s="1">
        <v>300273994</v>
      </c>
      <c r="C4" s="1">
        <v>1190290561</v>
      </c>
      <c r="D4" s="10">
        <f xml:space="preserve"> B4 * 100/C4</f>
        <v>25.226949102892195</v>
      </c>
      <c r="E4" s="9">
        <f>2*A4*A4*A4*2.6/F4</f>
        <v>0.2202704332161427</v>
      </c>
      <c r="F4" s="5">
        <v>202785545142</v>
      </c>
      <c r="G4" s="1">
        <v>8115320347</v>
      </c>
      <c r="H4" s="1">
        <v>25738474516</v>
      </c>
      <c r="I4" s="11">
        <f xml:space="preserve"> G4* 100/H4</f>
        <v>31.529919700389442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4" sqref="I14"/>
    </sheetView>
  </sheetViews>
  <sheetFormatPr baseColWidth="10" defaultRowHeight="16" x14ac:dyDescent="0.2"/>
  <cols>
    <col min="2" max="2" width="20" customWidth="1"/>
    <col min="3" max="3" width="21.6640625" customWidth="1"/>
    <col min="4" max="4" width="14.33203125" customWidth="1"/>
    <col min="5" max="5" width="21.5" customWidth="1"/>
    <col min="6" max="6" width="18.33203125" customWidth="1"/>
    <col min="7" max="7" width="16.5" customWidth="1"/>
    <col min="8" max="8" width="18.33203125" customWidth="1"/>
    <col min="9" max="9" width="17.6640625" customWidth="1"/>
  </cols>
  <sheetData>
    <row r="1" spans="1:9" ht="19" x14ac:dyDescent="0.25">
      <c r="A1" s="6">
        <v>2048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5</v>
      </c>
      <c r="H1" s="7" t="s">
        <v>4</v>
      </c>
      <c r="I1" s="4" t="s">
        <v>8</v>
      </c>
    </row>
    <row r="2" spans="1:9" ht="20" x14ac:dyDescent="0.25">
      <c r="A2" s="5">
        <v>8</v>
      </c>
      <c r="B2" s="5">
        <v>76056257</v>
      </c>
      <c r="C2" s="1">
        <v>715981322</v>
      </c>
      <c r="D2" s="9">
        <f>B2*100/C2</f>
        <v>10.622659371552713</v>
      </c>
      <c r="E2" s="9">
        <f>2*A1*A1*A1*2.6/(F2)</f>
        <v>1.6143458356545861</v>
      </c>
      <c r="F2" s="7">
        <v>27669201290</v>
      </c>
      <c r="G2" s="1">
        <v>744241693</v>
      </c>
      <c r="H2" s="1">
        <v>27133682688</v>
      </c>
      <c r="I2" s="11">
        <f>G2*100/H2</f>
        <v>2.7428701866891974</v>
      </c>
    </row>
    <row r="3" spans="1:9" ht="20" x14ac:dyDescent="0.25">
      <c r="A3" s="7">
        <v>32</v>
      </c>
      <c r="B3" s="5">
        <v>3291535</v>
      </c>
      <c r="C3" s="1">
        <v>17134022</v>
      </c>
      <c r="D3" s="9">
        <f>B3*100/C3</f>
        <v>19.210521615998857</v>
      </c>
      <c r="E3" s="9">
        <f>2*A1*A1*A1*2.6/(F3)</f>
        <v>1.5857407494040967</v>
      </c>
      <c r="F3" s="1">
        <v>28168324422</v>
      </c>
      <c r="G3" s="1">
        <v>262037210</v>
      </c>
      <c r="H3" s="5">
        <v>30636465563</v>
      </c>
      <c r="I3" s="11">
        <f>G3*100/H3</f>
        <v>0.85531148970547455</v>
      </c>
    </row>
    <row r="4" spans="1:9" ht="20" x14ac:dyDescent="0.25">
      <c r="A4" s="7">
        <v>256</v>
      </c>
      <c r="B4" s="1">
        <v>3700954</v>
      </c>
      <c r="C4" s="1">
        <v>17200070</v>
      </c>
      <c r="D4" s="9">
        <f>B4*100/C4</f>
        <v>21.517086849065148</v>
      </c>
      <c r="E4" s="9">
        <f>2*A1*A1*A1*2.6/F4</f>
        <v>1.5875894238054977</v>
      </c>
      <c r="F4" s="1">
        <v>28135523712</v>
      </c>
      <c r="G4" s="1">
        <v>262407617</v>
      </c>
      <c r="H4" s="1">
        <v>30640548493</v>
      </c>
      <c r="I4" s="11">
        <f>G4*100/H4</f>
        <v>0.85640639579264854</v>
      </c>
    </row>
    <row r="5" spans="1:9" ht="20" x14ac:dyDescent="0.25">
      <c r="A5" s="7">
        <v>512</v>
      </c>
      <c r="B5" s="1">
        <v>3513100</v>
      </c>
      <c r="C5" s="1">
        <v>17494781</v>
      </c>
      <c r="D5" s="9">
        <f>B5*100/C5</f>
        <v>20.080845824820557</v>
      </c>
      <c r="E5" s="9">
        <f>2*A1*A1*A1*2.6/F5</f>
        <v>1.5790541453341491</v>
      </c>
      <c r="F5" s="1">
        <v>28287604963</v>
      </c>
      <c r="G5" s="1">
        <v>264436344</v>
      </c>
      <c r="H5" s="1">
        <v>30633294176</v>
      </c>
      <c r="I5" s="11">
        <f>G5*100/H5</f>
        <v>0.86323182378203267</v>
      </c>
    </row>
    <row r="6" spans="1:9" ht="20" x14ac:dyDescent="0.25">
      <c r="A6" s="7">
        <v>1024</v>
      </c>
      <c r="B6" s="1">
        <v>3606576</v>
      </c>
      <c r="C6" s="1">
        <v>17325588</v>
      </c>
      <c r="D6" s="9">
        <f>B6*100/C6</f>
        <v>20.816470990768106</v>
      </c>
      <c r="E6" s="9">
        <f>2*A1*A1*A1*2.6/F6</f>
        <v>1.5808600336665906</v>
      </c>
      <c r="F6" s="1">
        <v>28255290745</v>
      </c>
      <c r="G6" s="1">
        <v>262859061</v>
      </c>
      <c r="H6" s="1">
        <v>30633147794</v>
      </c>
      <c r="I6" s="11">
        <f>G6*100/H6</f>
        <v>0.85808700681908123</v>
      </c>
    </row>
    <row r="7" spans="1:9" ht="19" x14ac:dyDescent="0.25">
      <c r="A7" s="7"/>
      <c r="B7" s="7"/>
      <c r="C7" s="7"/>
      <c r="D7" s="9"/>
      <c r="E7" s="7"/>
      <c r="F7" s="7"/>
      <c r="G7" s="7"/>
      <c r="H7" s="7"/>
      <c r="I7" s="11"/>
    </row>
    <row r="8" spans="1:9" ht="19" x14ac:dyDescent="0.25">
      <c r="A8" s="6">
        <v>512</v>
      </c>
      <c r="B8" s="7" t="s">
        <v>0</v>
      </c>
      <c r="C8" s="7" t="s">
        <v>1</v>
      </c>
      <c r="D8" s="7" t="s">
        <v>6</v>
      </c>
      <c r="E8" s="7" t="s">
        <v>2</v>
      </c>
      <c r="F8" s="7" t="s">
        <v>3</v>
      </c>
      <c r="G8" s="7" t="s">
        <v>5</v>
      </c>
      <c r="H8" s="7" t="s">
        <v>4</v>
      </c>
      <c r="I8" s="11"/>
    </row>
    <row r="9" spans="1:9" ht="20" x14ac:dyDescent="0.25">
      <c r="A9" s="7">
        <v>8</v>
      </c>
      <c r="B9" s="1">
        <v>74464</v>
      </c>
      <c r="C9" s="1">
        <v>331789</v>
      </c>
      <c r="D9" s="9">
        <f>B9*100/C9</f>
        <v>22.443179249462762</v>
      </c>
      <c r="E9" s="9">
        <f>2*A8*A8*A8*2.6/(F9)</f>
        <v>1.6627838850389134</v>
      </c>
      <c r="F9" s="1">
        <v>419737160</v>
      </c>
      <c r="G9" s="1">
        <v>2907381</v>
      </c>
      <c r="H9" s="1">
        <v>483235403</v>
      </c>
      <c r="I9" s="11">
        <f>G9*100/H9</f>
        <v>0.60164900625047957</v>
      </c>
    </row>
    <row r="10" spans="1:9" ht="20" x14ac:dyDescent="0.25">
      <c r="A10" s="7">
        <v>32</v>
      </c>
      <c r="B10" s="1">
        <v>109844</v>
      </c>
      <c r="C10" s="1">
        <v>389516</v>
      </c>
      <c r="D10" s="9">
        <f>B10*100/C10</f>
        <v>28.200125283685395</v>
      </c>
      <c r="E10" s="9">
        <f>2*A8*A8*A8*2.6/(F10)</f>
        <v>1.5751105392698679</v>
      </c>
      <c r="F10" s="7">
        <v>443100448</v>
      </c>
      <c r="G10" s="1">
        <v>3102647</v>
      </c>
      <c r="H10" s="1">
        <v>481352614</v>
      </c>
      <c r="I10" s="11">
        <f>G10*100/H10</f>
        <v>0.64456843273733633</v>
      </c>
    </row>
    <row r="11" spans="1:9" ht="20" x14ac:dyDescent="0.25">
      <c r="A11" s="7">
        <v>256</v>
      </c>
      <c r="B11" s="1">
        <v>81406</v>
      </c>
      <c r="C11" s="5">
        <v>349128</v>
      </c>
      <c r="D11" s="9">
        <f>B11*100/C11</f>
        <v>23.316949657432232</v>
      </c>
      <c r="E11" s="9">
        <f>2*A8*A8*A8*2.6/(F11)</f>
        <v>1.6356631639637824</v>
      </c>
      <c r="F11" s="1">
        <v>426696768</v>
      </c>
      <c r="G11" s="1">
        <v>2967964</v>
      </c>
      <c r="H11" s="1">
        <v>482943482</v>
      </c>
      <c r="I11" s="11">
        <f>G11*100/H11</f>
        <v>0.6145572123075056</v>
      </c>
    </row>
    <row r="12" spans="1:9" ht="19" x14ac:dyDescent="0.25">
      <c r="A12" s="7"/>
      <c r="B12" s="7"/>
      <c r="C12" s="7"/>
      <c r="D12" s="9"/>
      <c r="E12" s="7"/>
      <c r="F12" s="7"/>
      <c r="G12" s="7"/>
      <c r="H12" s="7"/>
      <c r="I12" s="4"/>
    </row>
    <row r="13" spans="1:9" ht="19" x14ac:dyDescent="0.25">
      <c r="A13" s="6">
        <v>32</v>
      </c>
      <c r="B13" s="7" t="s">
        <v>0</v>
      </c>
      <c r="C13" s="7" t="s">
        <v>1</v>
      </c>
      <c r="D13" s="7" t="s">
        <v>6</v>
      </c>
      <c r="E13" s="7" t="s">
        <v>2</v>
      </c>
      <c r="F13" s="7" t="s">
        <v>3</v>
      </c>
      <c r="G13" s="7" t="s">
        <v>5</v>
      </c>
      <c r="H13" s="7" t="s">
        <v>4</v>
      </c>
      <c r="I13" s="11"/>
    </row>
    <row r="14" spans="1:9" ht="19" x14ac:dyDescent="0.25">
      <c r="A14" s="7">
        <v>8</v>
      </c>
      <c r="B14" s="7">
        <v>212</v>
      </c>
      <c r="C14" s="7">
        <v>2993</v>
      </c>
      <c r="D14" s="9"/>
      <c r="E14" s="9">
        <f>2*A13*A13*A13*2.6/(F14)</f>
        <v>0.55894609772739201</v>
      </c>
      <c r="F14" s="5">
        <v>304848</v>
      </c>
      <c r="G14" s="7"/>
      <c r="H14" s="7"/>
      <c r="I14" s="4"/>
    </row>
    <row r="20" spans="6:6" ht="19" x14ac:dyDescent="0.2"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Blocked, Rolling</vt:lpstr>
      <vt:lpstr>Loop Swapping</vt:lpstr>
      <vt:lpstr>Recursive</vt:lpstr>
      <vt:lpstr>Original</vt:lpstr>
      <vt:lpstr>Unrolled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Bedwal</dc:creator>
  <cp:lastModifiedBy>Jayant Bedwal</cp:lastModifiedBy>
  <dcterms:created xsi:type="dcterms:W3CDTF">2016-09-08T23:52:08Z</dcterms:created>
  <dcterms:modified xsi:type="dcterms:W3CDTF">2016-09-09T03:33:48Z</dcterms:modified>
</cp:coreProperties>
</file>