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k\Documents\PlatformIO\Projects\Plant_Watering_Public\Calculations\"/>
    </mc:Choice>
  </mc:AlternateContent>
  <xr:revisionPtr revIDLastSave="0" documentId="13_ncr:1_{4C7F0F15-CBAC-4B54-9377-38ED9DEC48FC}" xr6:coauthVersionLast="47" xr6:coauthVersionMax="47" xr10:uidLastSave="{00000000-0000-0000-0000-000000000000}"/>
  <bookViews>
    <workbookView xWindow="-28920" yWindow="-120" windowWidth="29040" windowHeight="17640" tabRatio="500" activeTab="1" xr2:uid="{00000000-000D-0000-FFFF-FFFF00000000}"/>
  </bookViews>
  <sheets>
    <sheet name="Power" sheetId="1" r:id="rId1"/>
    <sheet name="Switching Behaviou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9" i="2" l="1"/>
  <c r="C10" i="2" s="1"/>
  <c r="C12" i="2"/>
  <c r="C13" i="2" s="1"/>
  <c r="C8" i="2"/>
  <c r="E5" i="1"/>
  <c r="E8" i="1"/>
  <c r="E7" i="1"/>
  <c r="E6" i="1"/>
  <c r="D8" i="1"/>
  <c r="C8" i="1"/>
  <c r="B8" i="1"/>
  <c r="D7" i="1"/>
  <c r="C7" i="1"/>
  <c r="B7" i="1"/>
  <c r="D6" i="1"/>
  <c r="C6" i="1"/>
  <c r="B6" i="1"/>
  <c r="C14" i="2" l="1"/>
  <c r="C16" i="2" l="1"/>
  <c r="C17" i="2" s="1"/>
  <c r="C15" i="2"/>
</calcChain>
</file>

<file path=xl/sharedStrings.xml><?xml version="1.0" encoding="utf-8"?>
<sst xmlns="http://schemas.openxmlformats.org/spreadsheetml/2006/main" count="36" uniqueCount="29">
  <si>
    <t>MOSFET</t>
  </si>
  <si>
    <t xml:space="preserve">AO3400A </t>
  </si>
  <si>
    <t xml:space="preserve">TSM320N03CX </t>
  </si>
  <si>
    <t>IRLZ14VIS</t>
  </si>
  <si>
    <t>Current</t>
  </si>
  <si>
    <t>RDS(ON)</t>
  </si>
  <si>
    <t>Power (4A)</t>
  </si>
  <si>
    <t>Power (2,5A)</t>
  </si>
  <si>
    <t>Power (0,6A)</t>
  </si>
  <si>
    <t>TPN2R805PL,L1Q</t>
  </si>
  <si>
    <t>Total Gate Charge</t>
  </si>
  <si>
    <t>Unit</t>
  </si>
  <si>
    <t>nC</t>
  </si>
  <si>
    <t>Maximum Output Current ESP32</t>
  </si>
  <si>
    <t>mA</t>
  </si>
  <si>
    <t>Maximum Output Voltage ESP32</t>
  </si>
  <si>
    <t>V</t>
  </si>
  <si>
    <t>Ohm</t>
  </si>
  <si>
    <t>Gate Resistor (R=U/I)</t>
  </si>
  <si>
    <t>s</t>
  </si>
  <si>
    <t>us</t>
  </si>
  <si>
    <t>Switching Frequency</t>
  </si>
  <si>
    <t>Hz</t>
  </si>
  <si>
    <t>kHz</t>
  </si>
  <si>
    <t>Switching Time ON (t=Q/I)</t>
  </si>
  <si>
    <t>Switching Time OFF</t>
  </si>
  <si>
    <t>Gate Resistor Pulldown</t>
  </si>
  <si>
    <t>A</t>
  </si>
  <si>
    <t>Switching Current OFF (I=U/R)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</si>
</sst>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"/>
  </numFmts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5" xfId="0" applyNumberFormat="1" applyBorder="1"/>
    <xf numFmtId="165" fontId="0" fillId="0" borderId="5" xfId="0" applyNumberFormat="1" applyBorder="1"/>
    <xf numFmtId="164" fontId="0" fillId="0" borderId="8" xfId="0" applyNumberFormat="1" applyBorder="1"/>
    <xf numFmtId="1" fontId="0" fillId="0" borderId="3" xfId="0" applyNumberFormat="1" applyBorder="1"/>
    <xf numFmtId="0" fontId="1" fillId="2" borderId="3" xfId="1" applyBorder="1"/>
    <xf numFmtId="1" fontId="1" fillId="2" borderId="8" xfId="1" applyNumberFormat="1" applyBorder="1"/>
  </cellXfs>
  <cellStyles count="2">
    <cellStyle name="60 % - Akzent6" xfId="1" builtinId="5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Normal="100" workbookViewId="0">
      <selection activeCell="A12" sqref="A12"/>
    </sheetView>
  </sheetViews>
  <sheetFormatPr baseColWidth="10" defaultColWidth="11.5703125" defaultRowHeight="12.75" x14ac:dyDescent="0.2"/>
  <cols>
    <col min="1" max="1" width="13.28515625" customWidth="1"/>
    <col min="2" max="2" width="9.7109375" customWidth="1"/>
    <col min="3" max="3" width="14.5703125" customWidth="1"/>
    <col min="4" max="4" width="10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 t="s">
        <v>4</v>
      </c>
      <c r="B2">
        <v>5</v>
      </c>
    </row>
    <row r="3" spans="1:5" x14ac:dyDescent="0.2">
      <c r="A3" t="s">
        <v>4</v>
      </c>
      <c r="B3">
        <v>2.5</v>
      </c>
    </row>
    <row r="4" spans="1:5" x14ac:dyDescent="0.2">
      <c r="A4" t="s">
        <v>4</v>
      </c>
      <c r="B4">
        <v>0.6</v>
      </c>
    </row>
    <row r="5" spans="1:5" x14ac:dyDescent="0.2">
      <c r="A5" t="s">
        <v>5</v>
      </c>
      <c r="B5">
        <v>4.8000000000000001E-2</v>
      </c>
      <c r="C5">
        <v>0.04</v>
      </c>
      <c r="D5">
        <v>0.2</v>
      </c>
      <c r="E5">
        <f>3.2/1000</f>
        <v>3.2000000000000002E-3</v>
      </c>
    </row>
    <row r="6" spans="1:5" x14ac:dyDescent="0.2">
      <c r="A6" t="s">
        <v>6</v>
      </c>
      <c r="B6">
        <f>$B2*$B2*B$5</f>
        <v>1.2</v>
      </c>
      <c r="C6">
        <f>$B$2*$B$2*C5</f>
        <v>1</v>
      </c>
      <c r="D6">
        <f>$B$2*$B$2*D5</f>
        <v>5</v>
      </c>
      <c r="E6">
        <f>$B$2*$B$2*E5</f>
        <v>0.08</v>
      </c>
    </row>
    <row r="7" spans="1:5" x14ac:dyDescent="0.2">
      <c r="A7" t="s">
        <v>7</v>
      </c>
      <c r="B7">
        <f>$B3*$B3*B$5</f>
        <v>0.3</v>
      </c>
      <c r="C7">
        <f t="shared" ref="C7:E8" si="0">$B3*$B3*C$5</f>
        <v>0.25</v>
      </c>
      <c r="D7">
        <f t="shared" si="0"/>
        <v>1.25</v>
      </c>
      <c r="E7">
        <f t="shared" si="0"/>
        <v>0.02</v>
      </c>
    </row>
    <row r="8" spans="1:5" x14ac:dyDescent="0.2">
      <c r="A8" t="s">
        <v>8</v>
      </c>
      <c r="B8">
        <f>$B4*$B4*B$5</f>
        <v>1.728E-2</v>
      </c>
      <c r="C8">
        <f t="shared" si="0"/>
        <v>1.44E-2</v>
      </c>
      <c r="D8">
        <f t="shared" si="0"/>
        <v>7.1999999999999995E-2</v>
      </c>
      <c r="E8">
        <f t="shared" si="0"/>
        <v>1.152E-3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C937-7EAE-4C66-86B1-28EA5D04937B}">
  <dimension ref="A1:C17"/>
  <sheetViews>
    <sheetView tabSelected="1" workbookViewId="0">
      <selection activeCell="C4" sqref="C4"/>
    </sheetView>
  </sheetViews>
  <sheetFormatPr baseColWidth="10" defaultRowHeight="12.75" x14ac:dyDescent="0.2"/>
  <cols>
    <col min="1" max="1" width="28.7109375" bestFit="1" customWidth="1"/>
    <col min="2" max="2" width="5" bestFit="1" customWidth="1"/>
    <col min="3" max="3" width="16.28515625" bestFit="1" customWidth="1"/>
  </cols>
  <sheetData>
    <row r="1" spans="1:3" x14ac:dyDescent="0.2">
      <c r="B1" t="s">
        <v>11</v>
      </c>
      <c r="C1" t="s">
        <v>9</v>
      </c>
    </row>
    <row r="3" spans="1:3" x14ac:dyDescent="0.2">
      <c r="A3" t="s">
        <v>13</v>
      </c>
      <c r="B3" t="s">
        <v>14</v>
      </c>
      <c r="C3">
        <v>10</v>
      </c>
    </row>
    <row r="4" spans="1:3" x14ac:dyDescent="0.2">
      <c r="A4" t="s">
        <v>15</v>
      </c>
      <c r="B4" t="s">
        <v>16</v>
      </c>
      <c r="C4">
        <v>3.3</v>
      </c>
    </row>
    <row r="5" spans="1:3" x14ac:dyDescent="0.2">
      <c r="A5" t="s">
        <v>10</v>
      </c>
      <c r="B5" t="s">
        <v>12</v>
      </c>
      <c r="C5">
        <v>39</v>
      </c>
    </row>
    <row r="8" spans="1:3" ht="15" x14ac:dyDescent="0.25">
      <c r="A8" s="1" t="s">
        <v>18</v>
      </c>
      <c r="B8" s="2" t="s">
        <v>17</v>
      </c>
      <c r="C8" s="12">
        <f>C4/(C3/1000)</f>
        <v>330</v>
      </c>
    </row>
    <row r="9" spans="1:3" x14ac:dyDescent="0.2">
      <c r="A9" s="3" t="s">
        <v>24</v>
      </c>
      <c r="B9" t="s">
        <v>19</v>
      </c>
      <c r="C9" s="4">
        <f>(C$5/1000000000)/(C3/1000)</f>
        <v>3.8999999999999999E-6</v>
      </c>
    </row>
    <row r="10" spans="1:3" x14ac:dyDescent="0.2">
      <c r="A10" s="5"/>
      <c r="B10" s="6" t="s">
        <v>20</v>
      </c>
      <c r="C10" s="7">
        <f>C9*1000000</f>
        <v>3.9</v>
      </c>
    </row>
    <row r="11" spans="1:3" ht="15" x14ac:dyDescent="0.25">
      <c r="A11" s="1" t="s">
        <v>26</v>
      </c>
      <c r="B11" s="2" t="s">
        <v>17</v>
      </c>
      <c r="C11" s="12">
        <v>3600</v>
      </c>
    </row>
    <row r="12" spans="1:3" x14ac:dyDescent="0.2">
      <c r="A12" s="3" t="s">
        <v>28</v>
      </c>
      <c r="B12" t="s">
        <v>27</v>
      </c>
      <c r="C12" s="4">
        <f>C4/C11</f>
        <v>9.1666666666666665E-4</v>
      </c>
    </row>
    <row r="13" spans="1:3" x14ac:dyDescent="0.2">
      <c r="A13" s="3"/>
      <c r="B13" t="s">
        <v>14</v>
      </c>
      <c r="C13" s="8">
        <f>C12*1000</f>
        <v>0.91666666666666663</v>
      </c>
    </row>
    <row r="14" spans="1:3" x14ac:dyDescent="0.2">
      <c r="A14" s="3" t="s">
        <v>25</v>
      </c>
      <c r="B14" t="s">
        <v>19</v>
      </c>
      <c r="C14" s="9">
        <f>($C$5/1000000000)/(C12)</f>
        <v>4.2545454545454546E-5</v>
      </c>
    </row>
    <row r="15" spans="1:3" x14ac:dyDescent="0.2">
      <c r="A15" s="5"/>
      <c r="B15" s="6" t="s">
        <v>20</v>
      </c>
      <c r="C15" s="10">
        <f>C14*1000000</f>
        <v>42.545454545454547</v>
      </c>
    </row>
    <row r="16" spans="1:3" x14ac:dyDescent="0.2">
      <c r="A16" s="1" t="s">
        <v>21</v>
      </c>
      <c r="B16" s="2" t="s">
        <v>22</v>
      </c>
      <c r="C16" s="11">
        <f>1/(C9+C14)</f>
        <v>21530.632217655118</v>
      </c>
    </row>
    <row r="17" spans="1:3" ht="15" x14ac:dyDescent="0.25">
      <c r="A17" s="5"/>
      <c r="B17" s="6" t="s">
        <v>23</v>
      </c>
      <c r="C17" s="13">
        <f>C16/1000</f>
        <v>21.530632217655118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Power</vt:lpstr>
      <vt:lpstr>Switching Behaviour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Dirk Hartmann</cp:lastModifiedBy>
  <dcterms:modified xsi:type="dcterms:W3CDTF">2023-09-12T16:49:08Z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2022-05-15T21:19:15Z</dcterms:created>
  <dc:creator/>
  <dc:description/>
  <dc:language>de-DE</dc:language>
  <cp:lastModifiedBy/>
  <dcterms:modified xsi:type="dcterms:W3CDTF">2022-05-15T21:48:38Z</dcterms:modified>
  <cp:revision>1</cp:revision>
  <dc:subject/>
  <dc:title/>
</cp:coreProperties>
</file>