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https://d.docs.live.net/beac1b046c15ecf8/Studying/Data-Science/Google-Data-Analytics-Professional-Certificate/VI. Process data from dirty to clean/"/>
    </mc:Choice>
  </mc:AlternateContent>
  <xr:revisionPtr revIDLastSave="116" documentId="11_946C2C749A30D2E0A8EE4556D7DB88624FDA2C77" xr6:coauthVersionLast="47" xr6:coauthVersionMax="47" xr10:uidLastSave="{CCFC5444-0C15-463F-8E3F-ADAF21B0BF0D}"/>
  <bookViews>
    <workbookView xWindow="-108" yWindow="-108" windowWidth="23256" windowHeight="13176" activeTab="2" xr2:uid="{00000000-000D-0000-FFFF-FFFF00000000}"/>
  </bookViews>
  <sheets>
    <sheet name="Pivot table" sheetId="2" r:id="rId1"/>
    <sheet name="Sheet1" sheetId="1" r:id="rId2"/>
    <sheet name="Sheet3" sheetId="3" r:id="rId3"/>
  </sheets>
  <calcPr calcId="191029"/>
  <pivotCaches>
    <pivotCache cacheId="7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3" l="1"/>
  <c r="C3" i="3"/>
  <c r="C4" i="3"/>
  <c r="C5" i="3"/>
  <c r="C1" i="3"/>
  <c r="B2" i="3"/>
  <c r="B3" i="3"/>
  <c r="B4" i="3"/>
  <c r="B5" i="3"/>
  <c r="B1" i="3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2" i="1"/>
  <c r="F12" i="1"/>
</calcChain>
</file>

<file path=xl/sharedStrings.xml><?xml version="1.0" encoding="utf-8"?>
<sst xmlns="http://schemas.openxmlformats.org/spreadsheetml/2006/main" count="144" uniqueCount="88">
  <si>
    <t>Product Codes</t>
  </si>
  <si>
    <t>Price</t>
  </si>
  <si>
    <t>Client</t>
  </si>
  <si>
    <t>Client Code</t>
  </si>
  <si>
    <t>Orders</t>
  </si>
  <si>
    <t>Total</t>
  </si>
  <si>
    <t>51993Masc</t>
  </si>
  <si>
    <t>Candy's Beauty Supply</t>
  </si>
  <si>
    <t>PINNC980</t>
  </si>
  <si>
    <t>49631Foun</t>
  </si>
  <si>
    <t>Rockland's</t>
  </si>
  <si>
    <t>ARLVA283</t>
  </si>
  <si>
    <t>42292Glos</t>
  </si>
  <si>
    <t>Rudiger Pharmacy</t>
  </si>
  <si>
    <t>CHEMD763</t>
  </si>
  <si>
    <t>86661Shad</t>
  </si>
  <si>
    <t>Elizabethtown Supply</t>
  </si>
  <si>
    <t>COLSC761</t>
  </si>
  <si>
    <t>49541Eyel</t>
  </si>
  <si>
    <t>ARLVA425</t>
  </si>
  <si>
    <t>58337Foun</t>
  </si>
  <si>
    <t>PINNC939</t>
  </si>
  <si>
    <t>40014Masc</t>
  </si>
  <si>
    <t>COLSC649</t>
  </si>
  <si>
    <t>86139Lips</t>
  </si>
  <si>
    <t>PINNC496</t>
  </si>
  <si>
    <t>69601Exfo</t>
  </si>
  <si>
    <t>ARLVA851</t>
  </si>
  <si>
    <t>25331Glos</t>
  </si>
  <si>
    <t>ARLVA924</t>
  </si>
  <si>
    <t>85021Foun</t>
  </si>
  <si>
    <t>CHEMD339</t>
  </si>
  <si>
    <t>69030Masc</t>
  </si>
  <si>
    <t>COLSC970</t>
  </si>
  <si>
    <t>13230Masc</t>
  </si>
  <si>
    <t>ARLVA519</t>
  </si>
  <si>
    <t>91559Eyel</t>
  </si>
  <si>
    <t>PINNC674</t>
  </si>
  <si>
    <t>62289Masc</t>
  </si>
  <si>
    <t>COLSC887</t>
  </si>
  <si>
    <t>64762Foun</t>
  </si>
  <si>
    <t>CHEMD913</t>
  </si>
  <si>
    <t>52341Foun</t>
  </si>
  <si>
    <t>COLSC741</t>
  </si>
  <si>
    <t>68713Exfo</t>
  </si>
  <si>
    <t>ARLVA727</t>
  </si>
  <si>
    <t>35073Foun</t>
  </si>
  <si>
    <t>COLSC813</t>
  </si>
  <si>
    <t>17691Masc</t>
  </si>
  <si>
    <t>COLSC533</t>
  </si>
  <si>
    <t>03485Eyel</t>
  </si>
  <si>
    <t>CHEMD887</t>
  </si>
  <si>
    <t>26156Foun</t>
  </si>
  <si>
    <t>PINNC615</t>
  </si>
  <si>
    <t>75112Foun</t>
  </si>
  <si>
    <t>COLSC133</t>
  </si>
  <si>
    <t>96799Foun</t>
  </si>
  <si>
    <t>CHEMD365</t>
  </si>
  <si>
    <t>20559Shad</t>
  </si>
  <si>
    <t>COLSC201</t>
  </si>
  <si>
    <t>32729Masc</t>
  </si>
  <si>
    <t>COLSC481</t>
  </si>
  <si>
    <t>63094Exfo</t>
  </si>
  <si>
    <t>PINNC547</t>
  </si>
  <si>
    <t>61207Foun</t>
  </si>
  <si>
    <t>CHEMD323</t>
  </si>
  <si>
    <t>17269Masc</t>
  </si>
  <si>
    <t>ARLVA876</t>
  </si>
  <si>
    <t>15143Exfo</t>
  </si>
  <si>
    <t>CHEMD584</t>
  </si>
  <si>
    <t>LEFT</t>
  </si>
  <si>
    <t>RIGHT</t>
  </si>
  <si>
    <t>MID</t>
  </si>
  <si>
    <t>CONCATENATE</t>
  </si>
  <si>
    <t>TRIM</t>
  </si>
  <si>
    <t>Row Labels</t>
  </si>
  <si>
    <t>Grand Total</t>
  </si>
  <si>
    <t>B2</t>
  </si>
  <si>
    <t>B1</t>
  </si>
  <si>
    <t>C1</t>
  </si>
  <si>
    <t>C2</t>
  </si>
  <si>
    <t>C</t>
  </si>
  <si>
    <t>A</t>
  </si>
  <si>
    <t>B</t>
  </si>
  <si>
    <t>ABC</t>
  </si>
  <si>
    <t>BCD</t>
  </si>
  <si>
    <t>CDE</t>
  </si>
  <si>
    <t>A12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</si>
</sst>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4" x14ac:knownFonts="1"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sz val="10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164" fontId="2" fillId="0" borderId="0" xfId="0" applyNumberFormat="1" applyFont="1"/>
    <xf numFmtId="164" fontId="3" fillId="0" borderId="0" xfId="0" applyNumberFormat="1" applyFont="1"/>
    <xf numFmtId="2" fontId="1" fillId="0" borderId="0" xfId="0" applyNumberFormat="1" applyFont="1"/>
    <xf numFmtId="2" fontId="2" fillId="0" borderId="0" xfId="0" applyNumberFormat="1" applyFont="1"/>
    <xf numFmtId="2" fontId="3" fillId="0" borderId="0" xfId="0" applyNumberFormat="1" applyFont="1" applyAlignment="1">
      <alignment horizontal="right"/>
    </xf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 Hồ Thành" refreshedDate="45057.720600115739" createdVersion="8" refreshedVersion="8" minRefreshableVersion="3" recordCount="30" xr:uid="{C95FBCFD-320B-46A0-9813-19CB219583DF}">
  <cacheSource type="worksheet">
    <worksheetSource ref="A1:F31" sheet="Sheet1"/>
  </cacheSource>
  <cacheFields count="6">
    <cacheField name="Product Codes" numFmtId="0">
      <sharedItems count="30">
        <s v="51993Masc"/>
        <s v="49631Foun"/>
        <s v="42292Glos"/>
        <s v="86661Shad"/>
        <s v="49541Eyel"/>
        <s v="58337Foun"/>
        <s v="40014Masc"/>
        <s v="86139Lips"/>
        <s v="69601Exfo"/>
        <s v="25331Glos"/>
        <s v="85021Foun"/>
        <s v="69030Masc"/>
        <s v="13230Masc"/>
        <s v="91559Eyel"/>
        <s v="62289Masc"/>
        <s v="64762Foun"/>
        <s v="52341Foun"/>
        <s v="68713Exfo"/>
        <s v="35073Foun"/>
        <s v="17691Masc"/>
        <s v="03485Eyel"/>
        <s v="26156Foun"/>
        <s v="75112Foun"/>
        <s v="96799Foun"/>
        <s v="20559Shad"/>
        <s v="32729Masc"/>
        <s v="63094Exfo"/>
        <s v="61207Foun"/>
        <s v="17269Masc"/>
        <s v="15143Exfo"/>
      </sharedItems>
    </cacheField>
    <cacheField name="Price" numFmtId="164">
      <sharedItems containsSemiMixedTypes="0" containsString="0" containsNumber="1" minValue="4.33" maxValue="20.04" count="30">
        <n v="9.98"/>
        <n v="14.49"/>
        <n v="6.74"/>
        <n v="5.71"/>
        <n v="7.94"/>
        <n v="13.57"/>
        <n v="8.4600000000000009"/>
        <n v="5.55"/>
        <n v="11.05"/>
        <n v="7.58"/>
        <n v="11.75"/>
        <n v="10.95"/>
        <n v="11.73"/>
        <n v="6.66"/>
        <n v="12.06"/>
        <n v="12.95"/>
        <n v="13.09"/>
        <n v="15.77"/>
        <n v="11.82"/>
        <n v="11.22"/>
        <n v="7"/>
        <n v="12.01"/>
        <n v="13.24"/>
        <n v="10.07"/>
        <n v="4.33"/>
        <n v="13.13"/>
        <n v="16.940000000000001"/>
        <n v="9.83"/>
        <n v="14.95"/>
        <n v="20.04"/>
      </sharedItems>
    </cacheField>
    <cacheField name="Client" numFmtId="0">
      <sharedItems count="4">
        <s v="Candy's Beauty Supply"/>
        <s v="Rockland's"/>
        <s v="Rudiger Pharmacy"/>
        <s v="Elizabethtown Supply"/>
      </sharedItems>
    </cacheField>
    <cacheField name="Client Code" numFmtId="0">
      <sharedItems count="30">
        <s v="PINNC980"/>
        <s v="ARLVA283"/>
        <s v="CHEMD763"/>
        <s v="COLSC761"/>
        <s v="ARLVA425"/>
        <s v="PINNC939"/>
        <s v="COLSC649"/>
        <s v="PINNC496"/>
        <s v="ARLVA851"/>
        <s v="ARLVA924"/>
        <s v="CHEMD339"/>
        <s v="COLSC970"/>
        <s v="ARLVA519"/>
        <s v="PINNC674"/>
        <s v="COLSC887"/>
        <s v="CHEMD913"/>
        <s v="COLSC741"/>
        <s v="ARLVA727"/>
        <s v="COLSC813"/>
        <s v="COLSC533"/>
        <s v="CHEMD887"/>
        <s v="PINNC615"/>
        <s v="COLSC133"/>
        <s v="CHEMD365"/>
        <s v="COLSC201"/>
        <s v="COLSC481"/>
        <s v="PINNC547"/>
        <s v="CHEMD323"/>
        <s v="ARLVA876"/>
        <s v="CHEMD584"/>
      </sharedItems>
    </cacheField>
    <cacheField name="Orders" numFmtId="2">
      <sharedItems containsSemiMixedTypes="0" containsString="0" containsNumber="1" containsInteger="1" minValue="50" maxValue="972" count="29">
        <n v="191"/>
        <n v="152"/>
        <n v="758"/>
        <n v="308"/>
        <n v="50"/>
        <n v="673"/>
        <n v="94"/>
        <n v="299"/>
        <n v="850"/>
        <n v="169"/>
        <n v="707"/>
        <n v="461"/>
        <n v="78"/>
        <n v="444"/>
        <n v="797"/>
        <n v="355"/>
        <n v="232"/>
        <n v="514"/>
        <n v="189"/>
        <n v="621"/>
        <n v="146"/>
        <n v="261"/>
        <n v="602"/>
        <n v="225"/>
        <n v="972"/>
        <n v="362"/>
        <n v="588"/>
        <n v="381"/>
        <n v="782"/>
      </sharedItems>
    </cacheField>
    <cacheField name="Total" numFmtId="164">
      <sharedItems containsSemiMixedTypes="0" containsString="0" containsNumber="1" minValue="397" maxValue="15671.28" count="30">
        <n v="1906.18"/>
        <n v="2202.48"/>
        <n v="5108.92"/>
        <n v="1758.68"/>
        <n v="397"/>
        <n v="9132.61"/>
        <n v="795.24000000000012"/>
        <n v="1659.45"/>
        <n v="9392.5"/>
        <n v="1281.02"/>
        <n v="8307.25"/>
        <n v="5047.95"/>
        <n v="914.94"/>
        <n v="2957.04"/>
        <n v="9611.82"/>
        <n v="4597.25"/>
        <n v="3036.88"/>
        <n v="8105.78"/>
        <n v="2233.98"/>
        <n v="6967.6200000000008"/>
        <n v="3227"/>
        <n v="1753.46"/>
        <n v="3455.64"/>
        <n v="6062.14"/>
        <n v="974.25"/>
        <n v="12762.36"/>
        <n v="6132.2800000000007"/>
        <n v="5780.04"/>
        <n v="5695.95"/>
        <n v="15671.2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x v="0"/>
    <x v="0"/>
    <x v="0"/>
    <x v="0"/>
    <x v="0"/>
    <x v="0"/>
  </r>
  <r>
    <x v="1"/>
    <x v="1"/>
    <x v="1"/>
    <x v="1"/>
    <x v="1"/>
    <x v="1"/>
  </r>
  <r>
    <x v="2"/>
    <x v="2"/>
    <x v="2"/>
    <x v="2"/>
    <x v="2"/>
    <x v="2"/>
  </r>
  <r>
    <x v="3"/>
    <x v="3"/>
    <x v="3"/>
    <x v="3"/>
    <x v="3"/>
    <x v="3"/>
  </r>
  <r>
    <x v="4"/>
    <x v="4"/>
    <x v="1"/>
    <x v="4"/>
    <x v="4"/>
    <x v="4"/>
  </r>
  <r>
    <x v="5"/>
    <x v="5"/>
    <x v="0"/>
    <x v="5"/>
    <x v="5"/>
    <x v="5"/>
  </r>
  <r>
    <x v="6"/>
    <x v="6"/>
    <x v="3"/>
    <x v="6"/>
    <x v="6"/>
    <x v="6"/>
  </r>
  <r>
    <x v="7"/>
    <x v="7"/>
    <x v="0"/>
    <x v="7"/>
    <x v="7"/>
    <x v="7"/>
  </r>
  <r>
    <x v="8"/>
    <x v="8"/>
    <x v="1"/>
    <x v="8"/>
    <x v="8"/>
    <x v="8"/>
  </r>
  <r>
    <x v="9"/>
    <x v="9"/>
    <x v="1"/>
    <x v="9"/>
    <x v="9"/>
    <x v="9"/>
  </r>
  <r>
    <x v="10"/>
    <x v="10"/>
    <x v="2"/>
    <x v="10"/>
    <x v="10"/>
    <x v="10"/>
  </r>
  <r>
    <x v="11"/>
    <x v="11"/>
    <x v="3"/>
    <x v="11"/>
    <x v="11"/>
    <x v="11"/>
  </r>
  <r>
    <x v="12"/>
    <x v="12"/>
    <x v="1"/>
    <x v="12"/>
    <x v="12"/>
    <x v="12"/>
  </r>
  <r>
    <x v="13"/>
    <x v="13"/>
    <x v="0"/>
    <x v="13"/>
    <x v="13"/>
    <x v="13"/>
  </r>
  <r>
    <x v="14"/>
    <x v="14"/>
    <x v="3"/>
    <x v="14"/>
    <x v="14"/>
    <x v="14"/>
  </r>
  <r>
    <x v="15"/>
    <x v="15"/>
    <x v="2"/>
    <x v="15"/>
    <x v="15"/>
    <x v="15"/>
  </r>
  <r>
    <x v="16"/>
    <x v="16"/>
    <x v="3"/>
    <x v="16"/>
    <x v="16"/>
    <x v="16"/>
  </r>
  <r>
    <x v="17"/>
    <x v="17"/>
    <x v="1"/>
    <x v="17"/>
    <x v="17"/>
    <x v="17"/>
  </r>
  <r>
    <x v="18"/>
    <x v="18"/>
    <x v="3"/>
    <x v="18"/>
    <x v="18"/>
    <x v="18"/>
  </r>
  <r>
    <x v="19"/>
    <x v="19"/>
    <x v="3"/>
    <x v="19"/>
    <x v="19"/>
    <x v="19"/>
  </r>
  <r>
    <x v="20"/>
    <x v="20"/>
    <x v="2"/>
    <x v="20"/>
    <x v="11"/>
    <x v="20"/>
  </r>
  <r>
    <x v="21"/>
    <x v="21"/>
    <x v="0"/>
    <x v="21"/>
    <x v="20"/>
    <x v="21"/>
  </r>
  <r>
    <x v="22"/>
    <x v="22"/>
    <x v="3"/>
    <x v="22"/>
    <x v="21"/>
    <x v="22"/>
  </r>
  <r>
    <x v="23"/>
    <x v="23"/>
    <x v="2"/>
    <x v="23"/>
    <x v="22"/>
    <x v="23"/>
  </r>
  <r>
    <x v="24"/>
    <x v="24"/>
    <x v="3"/>
    <x v="24"/>
    <x v="23"/>
    <x v="24"/>
  </r>
  <r>
    <x v="25"/>
    <x v="25"/>
    <x v="3"/>
    <x v="25"/>
    <x v="24"/>
    <x v="25"/>
  </r>
  <r>
    <x v="26"/>
    <x v="26"/>
    <x v="0"/>
    <x v="26"/>
    <x v="25"/>
    <x v="26"/>
  </r>
  <r>
    <x v="27"/>
    <x v="27"/>
    <x v="2"/>
    <x v="27"/>
    <x v="26"/>
    <x v="27"/>
  </r>
  <r>
    <x v="28"/>
    <x v="28"/>
    <x v="1"/>
    <x v="28"/>
    <x v="27"/>
    <x v="28"/>
  </r>
  <r>
    <x v="29"/>
    <x v="29"/>
    <x v="2"/>
    <x v="29"/>
    <x v="28"/>
    <x v="2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559268-FA71-462D-81FB-D2635A1E9717}" name="PivotTable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34" firstHeaderRow="1" firstDataRow="1" firstDataCol="1"/>
  <pivotFields count="6">
    <pivotField axis="axisRow" showAll="0">
      <items count="31">
        <item x="20"/>
        <item x="12"/>
        <item x="29"/>
        <item x="28"/>
        <item x="19"/>
        <item x="24"/>
        <item x="9"/>
        <item x="21"/>
        <item x="25"/>
        <item x="18"/>
        <item x="6"/>
        <item x="2"/>
        <item x="4"/>
        <item x="1"/>
        <item x="0"/>
        <item x="16"/>
        <item x="5"/>
        <item x="27"/>
        <item x="14"/>
        <item x="26"/>
        <item x="15"/>
        <item x="17"/>
        <item x="11"/>
        <item x="8"/>
        <item x="22"/>
        <item x="10"/>
        <item x="7"/>
        <item x="3"/>
        <item x="13"/>
        <item x="23"/>
        <item t="default"/>
      </items>
    </pivotField>
    <pivotField numFmtId="164" showAll="0">
      <items count="31">
        <item x="24"/>
        <item x="7"/>
        <item x="3"/>
        <item x="13"/>
        <item x="2"/>
        <item x="20"/>
        <item x="9"/>
        <item x="4"/>
        <item x="6"/>
        <item x="27"/>
        <item x="0"/>
        <item x="23"/>
        <item x="11"/>
        <item x="8"/>
        <item x="19"/>
        <item x="12"/>
        <item x="10"/>
        <item x="18"/>
        <item x="21"/>
        <item x="14"/>
        <item x="15"/>
        <item x="16"/>
        <item x="25"/>
        <item x="22"/>
        <item x="5"/>
        <item x="1"/>
        <item x="28"/>
        <item x="17"/>
        <item x="26"/>
        <item x="29"/>
        <item t="default"/>
      </items>
    </pivotField>
    <pivotField showAll="0">
      <items count="5">
        <item x="0"/>
        <item x="3"/>
        <item x="1"/>
        <item x="2"/>
        <item t="default"/>
      </items>
    </pivotField>
    <pivotField showAll="0">
      <items count="31">
        <item x="1"/>
        <item x="4"/>
        <item x="12"/>
        <item x="17"/>
        <item x="8"/>
        <item x="28"/>
        <item x="9"/>
        <item x="22"/>
        <item x="24"/>
        <item x="25"/>
        <item x="19"/>
        <item x="6"/>
        <item x="16"/>
        <item x="3"/>
        <item x="18"/>
        <item x="14"/>
        <item x="11"/>
        <item x="27"/>
        <item x="10"/>
        <item x="23"/>
        <item x="29"/>
        <item x="2"/>
        <item x="20"/>
        <item x="15"/>
        <item x="7"/>
        <item x="26"/>
        <item x="21"/>
        <item x="13"/>
        <item x="5"/>
        <item x="0"/>
        <item t="default"/>
      </items>
    </pivotField>
    <pivotField numFmtId="2" showAll="0">
      <items count="30">
        <item x="4"/>
        <item x="12"/>
        <item x="6"/>
        <item x="20"/>
        <item x="1"/>
        <item x="9"/>
        <item x="18"/>
        <item x="0"/>
        <item x="23"/>
        <item x="16"/>
        <item x="21"/>
        <item x="7"/>
        <item x="3"/>
        <item x="15"/>
        <item x="25"/>
        <item x="27"/>
        <item x="13"/>
        <item x="11"/>
        <item x="17"/>
        <item x="26"/>
        <item x="22"/>
        <item x="19"/>
        <item x="5"/>
        <item x="10"/>
        <item x="2"/>
        <item x="28"/>
        <item x="14"/>
        <item x="8"/>
        <item x="24"/>
        <item t="default"/>
      </items>
    </pivotField>
    <pivotField numFmtId="164" showAll="0" sortType="descending">
      <items count="31">
        <item x="29"/>
        <item x="25"/>
        <item x="14"/>
        <item x="8"/>
        <item x="5"/>
        <item x="10"/>
        <item x="17"/>
        <item x="19"/>
        <item x="26"/>
        <item x="23"/>
        <item x="27"/>
        <item x="28"/>
        <item x="2"/>
        <item x="11"/>
        <item x="15"/>
        <item x="22"/>
        <item x="20"/>
        <item x="16"/>
        <item x="13"/>
        <item x="18"/>
        <item x="1"/>
        <item x="0"/>
        <item x="3"/>
        <item x="21"/>
        <item x="7"/>
        <item x="9"/>
        <item x="24"/>
        <item x="12"/>
        <item x="6"/>
        <item x="4"/>
        <item t="default"/>
      </items>
    </pivotField>
  </pivotFields>
  <rowFields count="1">
    <field x="0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7A91E-A8A3-4E27-9A25-88A9D5D796B4}">
  <dimension ref="A3:A34"/>
  <sheetViews>
    <sheetView workbookViewId="0">
      <selection activeCell="B3" sqref="B3"/>
    </sheetView>
  </sheetViews>
  <sheetFormatPr defaultRowHeight="13.2" x14ac:dyDescent="0.25"/>
  <cols>
    <col min="1" max="1" width="13.33203125" bestFit="1" customWidth="1"/>
    <col min="2" max="2" width="21.5546875" bestFit="1" customWidth="1"/>
    <col min="3" max="3" width="20.109375" bestFit="1" customWidth="1"/>
    <col min="4" max="4" width="10.5546875" bestFit="1" customWidth="1"/>
    <col min="5" max="5" width="17.33203125" bestFit="1" customWidth="1"/>
    <col min="6" max="6" width="11.33203125" bestFit="1" customWidth="1"/>
    <col min="7" max="30" width="16.21875" bestFit="1" customWidth="1"/>
    <col min="31" max="32" width="11.33203125" bestFit="1" customWidth="1"/>
    <col min="33" max="33" width="11.44140625" bestFit="1" customWidth="1"/>
    <col min="34" max="34" width="17.33203125" bestFit="1" customWidth="1"/>
    <col min="35" max="35" width="11.44140625" bestFit="1" customWidth="1"/>
    <col min="36" max="36" width="20.109375" bestFit="1" customWidth="1"/>
    <col min="37" max="37" width="11.44140625" bestFit="1" customWidth="1"/>
    <col min="38" max="38" width="21.5546875" bestFit="1" customWidth="1"/>
    <col min="39" max="39" width="11.44140625" bestFit="1" customWidth="1"/>
    <col min="40" max="40" width="20.109375" bestFit="1" customWidth="1"/>
    <col min="41" max="41" width="11.44140625" bestFit="1" customWidth="1"/>
    <col min="42" max="42" width="17.33203125" bestFit="1" customWidth="1"/>
    <col min="43" max="43" width="11.44140625" bestFit="1" customWidth="1"/>
    <col min="44" max="44" width="20.109375" bestFit="1" customWidth="1"/>
    <col min="45" max="45" width="11.44140625" bestFit="1" customWidth="1"/>
    <col min="46" max="46" width="20.109375" bestFit="1" customWidth="1"/>
    <col min="47" max="47" width="11.44140625" bestFit="1" customWidth="1"/>
    <col min="48" max="48" width="20.109375" bestFit="1" customWidth="1"/>
    <col min="49" max="49" width="11.44140625" bestFit="1" customWidth="1"/>
    <col min="50" max="50" width="21.5546875" bestFit="1" customWidth="1"/>
    <col min="51" max="51" width="11.44140625" bestFit="1" customWidth="1"/>
    <col min="52" max="52" width="10.5546875" bestFit="1" customWidth="1"/>
    <col min="53" max="53" width="11.44140625" bestFit="1" customWidth="1"/>
    <col min="54" max="54" width="10.5546875" bestFit="1" customWidth="1"/>
    <col min="55" max="55" width="11.44140625" bestFit="1" customWidth="1"/>
    <col min="56" max="56" width="10.5546875" bestFit="1" customWidth="1"/>
    <col min="57" max="57" width="11.44140625" bestFit="1" customWidth="1"/>
    <col min="58" max="58" width="21.5546875" bestFit="1" customWidth="1"/>
    <col min="59" max="59" width="11.44140625" bestFit="1" customWidth="1"/>
    <col min="60" max="60" width="17.33203125" bestFit="1" customWidth="1"/>
    <col min="61" max="61" width="11.44140625" bestFit="1" customWidth="1"/>
    <col min="62" max="62" width="11.33203125" bestFit="1" customWidth="1"/>
  </cols>
  <sheetData>
    <row r="3" spans="1:1" x14ac:dyDescent="0.25">
      <c r="A3" s="9" t="s">
        <v>75</v>
      </c>
    </row>
    <row r="4" spans="1:1" x14ac:dyDescent="0.25">
      <c r="A4" s="10" t="s">
        <v>50</v>
      </c>
    </row>
    <row r="5" spans="1:1" x14ac:dyDescent="0.25">
      <c r="A5" s="10" t="s">
        <v>34</v>
      </c>
    </row>
    <row r="6" spans="1:1" x14ac:dyDescent="0.25">
      <c r="A6" s="10" t="s">
        <v>68</v>
      </c>
    </row>
    <row r="7" spans="1:1" x14ac:dyDescent="0.25">
      <c r="A7" s="10" t="s">
        <v>66</v>
      </c>
    </row>
    <row r="8" spans="1:1" x14ac:dyDescent="0.25">
      <c r="A8" s="10" t="s">
        <v>48</v>
      </c>
    </row>
    <row r="9" spans="1:1" x14ac:dyDescent="0.25">
      <c r="A9" s="10" t="s">
        <v>58</v>
      </c>
    </row>
    <row r="10" spans="1:1" x14ac:dyDescent="0.25">
      <c r="A10" s="10" t="s">
        <v>28</v>
      </c>
    </row>
    <row r="11" spans="1:1" x14ac:dyDescent="0.25">
      <c r="A11" s="10" t="s">
        <v>52</v>
      </c>
    </row>
    <row r="12" spans="1:1" x14ac:dyDescent="0.25">
      <c r="A12" s="10" t="s">
        <v>60</v>
      </c>
    </row>
    <row r="13" spans="1:1" x14ac:dyDescent="0.25">
      <c r="A13" s="10" t="s">
        <v>46</v>
      </c>
    </row>
    <row r="14" spans="1:1" x14ac:dyDescent="0.25">
      <c r="A14" s="10" t="s">
        <v>22</v>
      </c>
    </row>
    <row r="15" spans="1:1" x14ac:dyDescent="0.25">
      <c r="A15" s="10" t="s">
        <v>12</v>
      </c>
    </row>
    <row r="16" spans="1:1" x14ac:dyDescent="0.25">
      <c r="A16" s="10" t="s">
        <v>18</v>
      </c>
    </row>
    <row r="17" spans="1:1" x14ac:dyDescent="0.25">
      <c r="A17" s="10" t="s">
        <v>9</v>
      </c>
    </row>
    <row r="18" spans="1:1" x14ac:dyDescent="0.25">
      <c r="A18" s="10" t="s">
        <v>6</v>
      </c>
    </row>
    <row r="19" spans="1:1" x14ac:dyDescent="0.25">
      <c r="A19" s="10" t="s">
        <v>42</v>
      </c>
    </row>
    <row r="20" spans="1:1" x14ac:dyDescent="0.25">
      <c r="A20" s="10" t="s">
        <v>20</v>
      </c>
    </row>
    <row r="21" spans="1:1" x14ac:dyDescent="0.25">
      <c r="A21" s="10" t="s">
        <v>64</v>
      </c>
    </row>
    <row r="22" spans="1:1" x14ac:dyDescent="0.25">
      <c r="A22" s="10" t="s">
        <v>38</v>
      </c>
    </row>
    <row r="23" spans="1:1" x14ac:dyDescent="0.25">
      <c r="A23" s="10" t="s">
        <v>62</v>
      </c>
    </row>
    <row r="24" spans="1:1" x14ac:dyDescent="0.25">
      <c r="A24" s="10" t="s">
        <v>40</v>
      </c>
    </row>
    <row r="25" spans="1:1" x14ac:dyDescent="0.25">
      <c r="A25" s="10" t="s">
        <v>44</v>
      </c>
    </row>
    <row r="26" spans="1:1" x14ac:dyDescent="0.25">
      <c r="A26" s="10" t="s">
        <v>32</v>
      </c>
    </row>
    <row r="27" spans="1:1" x14ac:dyDescent="0.25">
      <c r="A27" s="10" t="s">
        <v>26</v>
      </c>
    </row>
    <row r="28" spans="1:1" x14ac:dyDescent="0.25">
      <c r="A28" s="10" t="s">
        <v>54</v>
      </c>
    </row>
    <row r="29" spans="1:1" x14ac:dyDescent="0.25">
      <c r="A29" s="10" t="s">
        <v>30</v>
      </c>
    </row>
    <row r="30" spans="1:1" x14ac:dyDescent="0.25">
      <c r="A30" s="10" t="s">
        <v>24</v>
      </c>
    </row>
    <row r="31" spans="1:1" x14ac:dyDescent="0.25">
      <c r="A31" s="10" t="s">
        <v>15</v>
      </c>
    </row>
    <row r="32" spans="1:1" x14ac:dyDescent="0.25">
      <c r="A32" s="10" t="s">
        <v>36</v>
      </c>
    </row>
    <row r="33" spans="1:1" x14ac:dyDescent="0.25">
      <c r="A33" s="10" t="s">
        <v>56</v>
      </c>
    </row>
    <row r="34" spans="1:1" x14ac:dyDescent="0.25">
      <c r="A34" s="10" t="s">
        <v>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S31"/>
  <sheetViews>
    <sheetView workbookViewId="0">
      <selection activeCell="C4" sqref="C4"/>
    </sheetView>
  </sheetViews>
  <sheetFormatPr defaultColWidth="14.44140625" defaultRowHeight="15.75" customHeight="1" x14ac:dyDescent="0.25"/>
  <cols>
    <col min="1" max="1" width="18.33203125" customWidth="1"/>
    <col min="2" max="2" width="8.88671875" customWidth="1"/>
    <col min="3" max="3" width="22.44140625" customWidth="1"/>
    <col min="4" max="4" width="13.33203125" customWidth="1"/>
    <col min="5" max="5" width="8.33203125" style="8" customWidth="1"/>
    <col min="6" max="6" width="12.109375" customWidth="1"/>
    <col min="7" max="7" width="6.88671875" customWidth="1"/>
    <col min="12" max="12" width="15" bestFit="1" customWidth="1"/>
    <col min="13" max="13" width="20.109375" bestFit="1" customWidth="1"/>
  </cols>
  <sheetData>
    <row r="1" spans="1:19" x14ac:dyDescent="0.25">
      <c r="A1" s="1" t="s">
        <v>0</v>
      </c>
      <c r="B1" s="1" t="s">
        <v>1</v>
      </c>
      <c r="C1" s="1" t="s">
        <v>2</v>
      </c>
      <c r="D1" s="1" t="s">
        <v>3</v>
      </c>
      <c r="E1" s="5" t="s">
        <v>4</v>
      </c>
      <c r="F1" s="1" t="s">
        <v>5</v>
      </c>
      <c r="G1" s="1"/>
      <c r="H1" s="1"/>
      <c r="I1" s="1" t="s">
        <v>70</v>
      </c>
      <c r="J1" s="1" t="s">
        <v>71</v>
      </c>
      <c r="K1" s="1" t="s">
        <v>72</v>
      </c>
      <c r="L1" s="1" t="s">
        <v>73</v>
      </c>
      <c r="M1" s="1" t="s">
        <v>74</v>
      </c>
      <c r="N1" s="1"/>
      <c r="O1" s="1"/>
      <c r="P1" s="1"/>
      <c r="Q1" s="1"/>
      <c r="R1" s="1"/>
      <c r="S1" s="1"/>
    </row>
    <row r="2" spans="1:19" x14ac:dyDescent="0.25">
      <c r="A2" s="2" t="s">
        <v>6</v>
      </c>
      <c r="B2" s="3">
        <v>9.98</v>
      </c>
      <c r="C2" s="2" t="s">
        <v>7</v>
      </c>
      <c r="D2" s="2" t="s">
        <v>8</v>
      </c>
      <c r="E2" s="6">
        <v>191</v>
      </c>
      <c r="F2" s="3">
        <v>1906.18</v>
      </c>
      <c r="I2" t="str">
        <f>LEFT(A2, 5)</f>
        <v>51993</v>
      </c>
      <c r="J2" t="str">
        <f>RIGHT(A2, 4)</f>
        <v>Masc</v>
      </c>
      <c r="K2" t="str">
        <f>MID(D2, 4, 2)</f>
        <v>NC</v>
      </c>
      <c r="L2" t="str">
        <f>CONCATENATE(I2,J2)</f>
        <v>51993Masc</v>
      </c>
      <c r="M2" t="str">
        <f>TRIM(C2)</f>
        <v>Candy's Beauty Supply</v>
      </c>
    </row>
    <row r="3" spans="1:19" x14ac:dyDescent="0.25">
      <c r="A3" s="2" t="s">
        <v>9</v>
      </c>
      <c r="B3" s="3">
        <v>14.49</v>
      </c>
      <c r="C3" s="2" t="s">
        <v>10</v>
      </c>
      <c r="D3" s="2" t="s">
        <v>11</v>
      </c>
      <c r="E3" s="6">
        <v>152</v>
      </c>
      <c r="F3" s="3">
        <v>2202.48</v>
      </c>
      <c r="I3" t="str">
        <f t="shared" ref="I3:I31" si="0">LEFT(A3, 5)</f>
        <v>49631</v>
      </c>
      <c r="J3" t="str">
        <f t="shared" ref="J3:J31" si="1">RIGHT(A3, 4)</f>
        <v>Foun</v>
      </c>
      <c r="K3" t="str">
        <f t="shared" ref="K3:K31" si="2">MID(D3, 4, 2)</f>
        <v>VA</v>
      </c>
      <c r="L3" t="str">
        <f t="shared" ref="L3:L31" si="3">CONCATENATE(I3,J3)</f>
        <v>49631Foun</v>
      </c>
      <c r="M3" t="str">
        <f t="shared" ref="M3:M31" si="4">TRIM(C3)</f>
        <v>Rockland's</v>
      </c>
    </row>
    <row r="4" spans="1:19" x14ac:dyDescent="0.25">
      <c r="A4" s="2" t="s">
        <v>12</v>
      </c>
      <c r="B4" s="3">
        <v>6.74</v>
      </c>
      <c r="C4" s="2" t="s">
        <v>13</v>
      </c>
      <c r="D4" s="2" t="s">
        <v>14</v>
      </c>
      <c r="E4" s="6">
        <v>758</v>
      </c>
      <c r="F4" s="3">
        <v>5108.92</v>
      </c>
      <c r="I4" t="str">
        <f t="shared" si="0"/>
        <v>42292</v>
      </c>
      <c r="J4" t="str">
        <f t="shared" si="1"/>
        <v>Glos</v>
      </c>
      <c r="K4" t="str">
        <f t="shared" si="2"/>
        <v>MD</v>
      </c>
      <c r="L4" t="str">
        <f t="shared" si="3"/>
        <v>42292Glos</v>
      </c>
      <c r="M4" t="str">
        <f t="shared" si="4"/>
        <v>Rudiger Pharmacy</v>
      </c>
    </row>
    <row r="5" spans="1:19" x14ac:dyDescent="0.25">
      <c r="A5" s="2" t="s">
        <v>15</v>
      </c>
      <c r="B5" s="3">
        <v>5.71</v>
      </c>
      <c r="C5" s="2" t="s">
        <v>16</v>
      </c>
      <c r="D5" s="2" t="s">
        <v>17</v>
      </c>
      <c r="E5" s="6">
        <v>308</v>
      </c>
      <c r="F5" s="3">
        <v>1758.68</v>
      </c>
      <c r="I5" t="str">
        <f t="shared" si="0"/>
        <v>86661</v>
      </c>
      <c r="J5" t="str">
        <f t="shared" si="1"/>
        <v>Shad</v>
      </c>
      <c r="K5" t="str">
        <f t="shared" si="2"/>
        <v>SC</v>
      </c>
      <c r="L5" t="str">
        <f t="shared" si="3"/>
        <v>86661Shad</v>
      </c>
      <c r="M5" t="str">
        <f t="shared" si="4"/>
        <v>Elizabethtown Supply</v>
      </c>
    </row>
    <row r="6" spans="1:19" x14ac:dyDescent="0.25">
      <c r="A6" s="2" t="s">
        <v>18</v>
      </c>
      <c r="B6" s="3">
        <v>7.94</v>
      </c>
      <c r="C6" s="2" t="s">
        <v>10</v>
      </c>
      <c r="D6" s="2" t="s">
        <v>19</v>
      </c>
      <c r="E6" s="6">
        <v>50</v>
      </c>
      <c r="F6" s="3">
        <v>397</v>
      </c>
      <c r="I6" t="str">
        <f t="shared" si="0"/>
        <v>49541</v>
      </c>
      <c r="J6" t="str">
        <f t="shared" si="1"/>
        <v>Eyel</v>
      </c>
      <c r="K6" t="str">
        <f t="shared" si="2"/>
        <v>VA</v>
      </c>
      <c r="L6" t="str">
        <f t="shared" si="3"/>
        <v>49541Eyel</v>
      </c>
      <c r="M6" t="str">
        <f t="shared" si="4"/>
        <v>Rockland's</v>
      </c>
    </row>
    <row r="7" spans="1:19" x14ac:dyDescent="0.25">
      <c r="A7" s="2" t="s">
        <v>20</v>
      </c>
      <c r="B7" s="3">
        <v>13.57</v>
      </c>
      <c r="C7" s="2" t="s">
        <v>7</v>
      </c>
      <c r="D7" s="2" t="s">
        <v>21</v>
      </c>
      <c r="E7" s="6">
        <v>673</v>
      </c>
      <c r="F7" s="3">
        <v>9132.61</v>
      </c>
      <c r="I7" t="str">
        <f t="shared" si="0"/>
        <v>58337</v>
      </c>
      <c r="J7" t="str">
        <f t="shared" si="1"/>
        <v>Foun</v>
      </c>
      <c r="K7" t="str">
        <f t="shared" si="2"/>
        <v>NC</v>
      </c>
      <c r="L7" t="str">
        <f t="shared" si="3"/>
        <v>58337Foun</v>
      </c>
      <c r="M7" t="str">
        <f t="shared" si="4"/>
        <v>Candy's Beauty Supply</v>
      </c>
    </row>
    <row r="8" spans="1:19" x14ac:dyDescent="0.25">
      <c r="A8" s="2" t="s">
        <v>22</v>
      </c>
      <c r="B8" s="3">
        <v>8.4600000000000009</v>
      </c>
      <c r="C8" s="2" t="s">
        <v>16</v>
      </c>
      <c r="D8" s="2" t="s">
        <v>23</v>
      </c>
      <c r="E8" s="6">
        <v>94</v>
      </c>
      <c r="F8" s="3">
        <v>795.24000000000012</v>
      </c>
      <c r="I8" t="str">
        <f t="shared" si="0"/>
        <v>40014</v>
      </c>
      <c r="J8" t="str">
        <f t="shared" si="1"/>
        <v>Masc</v>
      </c>
      <c r="K8" t="str">
        <f t="shared" si="2"/>
        <v>SC</v>
      </c>
      <c r="L8" t="str">
        <f t="shared" si="3"/>
        <v>40014Masc</v>
      </c>
      <c r="M8" t="str">
        <f t="shared" si="4"/>
        <v>Elizabethtown Supply</v>
      </c>
    </row>
    <row r="9" spans="1:19" x14ac:dyDescent="0.25">
      <c r="A9" s="2" t="s">
        <v>24</v>
      </c>
      <c r="B9" s="3">
        <v>5.55</v>
      </c>
      <c r="C9" s="2" t="s">
        <v>7</v>
      </c>
      <c r="D9" s="2" t="s">
        <v>25</v>
      </c>
      <c r="E9" s="6">
        <v>299</v>
      </c>
      <c r="F9" s="3">
        <v>1659.45</v>
      </c>
      <c r="I9" t="str">
        <f t="shared" si="0"/>
        <v>86139</v>
      </c>
      <c r="J9" t="str">
        <f t="shared" si="1"/>
        <v>Lips</v>
      </c>
      <c r="K9" t="str">
        <f t="shared" si="2"/>
        <v>NC</v>
      </c>
      <c r="L9" t="str">
        <f t="shared" si="3"/>
        <v>86139Lips</v>
      </c>
      <c r="M9" t="str">
        <f t="shared" si="4"/>
        <v>Candy's Beauty Supply</v>
      </c>
    </row>
    <row r="10" spans="1:19" x14ac:dyDescent="0.25">
      <c r="A10" s="2" t="s">
        <v>26</v>
      </c>
      <c r="B10" s="3">
        <v>11.05</v>
      </c>
      <c r="C10" s="2" t="s">
        <v>10</v>
      </c>
      <c r="D10" s="2" t="s">
        <v>27</v>
      </c>
      <c r="E10" s="6">
        <v>850</v>
      </c>
      <c r="F10" s="3">
        <v>9392.5</v>
      </c>
      <c r="I10" t="str">
        <f t="shared" si="0"/>
        <v>69601</v>
      </c>
      <c r="J10" t="str">
        <f t="shared" si="1"/>
        <v>Exfo</v>
      </c>
      <c r="K10" t="str">
        <f t="shared" si="2"/>
        <v>VA</v>
      </c>
      <c r="L10" t="str">
        <f t="shared" si="3"/>
        <v>69601Exfo</v>
      </c>
      <c r="M10" t="str">
        <f t="shared" si="4"/>
        <v>Rockland's</v>
      </c>
    </row>
    <row r="11" spans="1:19" x14ac:dyDescent="0.25">
      <c r="A11" s="2" t="s">
        <v>28</v>
      </c>
      <c r="B11" s="3">
        <v>7.58</v>
      </c>
      <c r="C11" s="2" t="s">
        <v>10</v>
      </c>
      <c r="D11" s="2" t="s">
        <v>29</v>
      </c>
      <c r="E11" s="6">
        <v>169</v>
      </c>
      <c r="F11" s="3">
        <v>1281.02</v>
      </c>
      <c r="I11" t="str">
        <f t="shared" si="0"/>
        <v>25331</v>
      </c>
      <c r="J11" t="str">
        <f t="shared" si="1"/>
        <v>Glos</v>
      </c>
      <c r="K11" t="str">
        <f t="shared" si="2"/>
        <v>VA</v>
      </c>
      <c r="L11" t="str">
        <f t="shared" si="3"/>
        <v>25331Glos</v>
      </c>
      <c r="M11" t="str">
        <f t="shared" si="4"/>
        <v>Rockland's</v>
      </c>
    </row>
    <row r="12" spans="1:19" x14ac:dyDescent="0.25">
      <c r="A12" s="2" t="s">
        <v>30</v>
      </c>
      <c r="B12" s="4">
        <v>11.75</v>
      </c>
      <c r="C12" s="2" t="s">
        <v>13</v>
      </c>
      <c r="D12" s="2" t="s">
        <v>31</v>
      </c>
      <c r="E12" s="7">
        <v>707</v>
      </c>
      <c r="F12" s="4">
        <f>(B12*E12)</f>
        <v>8307.25</v>
      </c>
      <c r="I12" t="str">
        <f t="shared" si="0"/>
        <v>85021</v>
      </c>
      <c r="J12" t="str">
        <f t="shared" si="1"/>
        <v>Foun</v>
      </c>
      <c r="K12" t="str">
        <f t="shared" si="2"/>
        <v>MD</v>
      </c>
      <c r="L12" t="str">
        <f t="shared" si="3"/>
        <v>85021Foun</v>
      </c>
      <c r="M12" t="str">
        <f t="shared" si="4"/>
        <v>Rudiger Pharmacy</v>
      </c>
    </row>
    <row r="13" spans="1:19" x14ac:dyDescent="0.25">
      <c r="A13" s="2" t="s">
        <v>32</v>
      </c>
      <c r="B13" s="3">
        <v>10.95</v>
      </c>
      <c r="C13" s="2" t="s">
        <v>16</v>
      </c>
      <c r="D13" s="2" t="s">
        <v>33</v>
      </c>
      <c r="E13" s="6">
        <v>461</v>
      </c>
      <c r="F13" s="3">
        <v>5047.95</v>
      </c>
      <c r="I13" t="str">
        <f t="shared" si="0"/>
        <v>69030</v>
      </c>
      <c r="J13" t="str">
        <f t="shared" si="1"/>
        <v>Masc</v>
      </c>
      <c r="K13" t="str">
        <f t="shared" si="2"/>
        <v>SC</v>
      </c>
      <c r="L13" t="str">
        <f t="shared" si="3"/>
        <v>69030Masc</v>
      </c>
      <c r="M13" t="str">
        <f t="shared" si="4"/>
        <v>Elizabethtown Supply</v>
      </c>
    </row>
    <row r="14" spans="1:19" x14ac:dyDescent="0.25">
      <c r="A14" s="2" t="s">
        <v>34</v>
      </c>
      <c r="B14" s="3">
        <v>11.73</v>
      </c>
      <c r="C14" s="2" t="s">
        <v>10</v>
      </c>
      <c r="D14" s="2" t="s">
        <v>35</v>
      </c>
      <c r="E14" s="6">
        <v>78</v>
      </c>
      <c r="F14" s="3">
        <v>914.94</v>
      </c>
      <c r="I14" t="str">
        <f t="shared" si="0"/>
        <v>13230</v>
      </c>
      <c r="J14" t="str">
        <f t="shared" si="1"/>
        <v>Masc</v>
      </c>
      <c r="K14" t="str">
        <f t="shared" si="2"/>
        <v>VA</v>
      </c>
      <c r="L14" t="str">
        <f t="shared" si="3"/>
        <v>13230Masc</v>
      </c>
      <c r="M14" t="str">
        <f t="shared" si="4"/>
        <v>Rockland's</v>
      </c>
    </row>
    <row r="15" spans="1:19" x14ac:dyDescent="0.25">
      <c r="A15" s="2" t="s">
        <v>36</v>
      </c>
      <c r="B15" s="3">
        <v>6.66</v>
      </c>
      <c r="C15" s="2" t="s">
        <v>7</v>
      </c>
      <c r="D15" s="2" t="s">
        <v>37</v>
      </c>
      <c r="E15" s="6">
        <v>444</v>
      </c>
      <c r="F15" s="3">
        <v>2957.04</v>
      </c>
      <c r="I15" t="str">
        <f t="shared" si="0"/>
        <v>91559</v>
      </c>
      <c r="J15" t="str">
        <f t="shared" si="1"/>
        <v>Eyel</v>
      </c>
      <c r="K15" t="str">
        <f t="shared" si="2"/>
        <v>NC</v>
      </c>
      <c r="L15" t="str">
        <f t="shared" si="3"/>
        <v>91559Eyel</v>
      </c>
      <c r="M15" t="str">
        <f t="shared" si="4"/>
        <v>Candy's Beauty Supply</v>
      </c>
    </row>
    <row r="16" spans="1:19" x14ac:dyDescent="0.25">
      <c r="A16" s="2" t="s">
        <v>38</v>
      </c>
      <c r="B16" s="3">
        <v>12.06</v>
      </c>
      <c r="C16" s="2" t="s">
        <v>16</v>
      </c>
      <c r="D16" s="2" t="s">
        <v>39</v>
      </c>
      <c r="E16" s="6">
        <v>797</v>
      </c>
      <c r="F16" s="3">
        <v>9611.82</v>
      </c>
      <c r="I16" t="str">
        <f t="shared" si="0"/>
        <v>62289</v>
      </c>
      <c r="J16" t="str">
        <f t="shared" si="1"/>
        <v>Masc</v>
      </c>
      <c r="K16" t="str">
        <f t="shared" si="2"/>
        <v>SC</v>
      </c>
      <c r="L16" t="str">
        <f t="shared" si="3"/>
        <v>62289Masc</v>
      </c>
      <c r="M16" t="str">
        <f t="shared" si="4"/>
        <v>Elizabethtown Supply</v>
      </c>
    </row>
    <row r="17" spans="1:13" x14ac:dyDescent="0.25">
      <c r="A17" s="2" t="s">
        <v>40</v>
      </c>
      <c r="B17" s="3">
        <v>12.95</v>
      </c>
      <c r="C17" s="2" t="s">
        <v>13</v>
      </c>
      <c r="D17" s="2" t="s">
        <v>41</v>
      </c>
      <c r="E17" s="6">
        <v>355</v>
      </c>
      <c r="F17" s="3">
        <v>4597.25</v>
      </c>
      <c r="I17" t="str">
        <f t="shared" si="0"/>
        <v>64762</v>
      </c>
      <c r="J17" t="str">
        <f t="shared" si="1"/>
        <v>Foun</v>
      </c>
      <c r="K17" t="str">
        <f t="shared" si="2"/>
        <v>MD</v>
      </c>
      <c r="L17" t="str">
        <f t="shared" si="3"/>
        <v>64762Foun</v>
      </c>
      <c r="M17" t="str">
        <f t="shared" si="4"/>
        <v>Rudiger Pharmacy</v>
      </c>
    </row>
    <row r="18" spans="1:13" x14ac:dyDescent="0.25">
      <c r="A18" s="2" t="s">
        <v>42</v>
      </c>
      <c r="B18" s="3">
        <v>13.09</v>
      </c>
      <c r="C18" s="2" t="s">
        <v>16</v>
      </c>
      <c r="D18" s="2" t="s">
        <v>43</v>
      </c>
      <c r="E18" s="6">
        <v>232</v>
      </c>
      <c r="F18" s="3">
        <v>3036.88</v>
      </c>
      <c r="I18" t="str">
        <f t="shared" si="0"/>
        <v>52341</v>
      </c>
      <c r="J18" t="str">
        <f t="shared" si="1"/>
        <v>Foun</v>
      </c>
      <c r="K18" t="str">
        <f t="shared" si="2"/>
        <v>SC</v>
      </c>
      <c r="L18" t="str">
        <f t="shared" si="3"/>
        <v>52341Foun</v>
      </c>
      <c r="M18" t="str">
        <f t="shared" si="4"/>
        <v>Elizabethtown Supply</v>
      </c>
    </row>
    <row r="19" spans="1:13" x14ac:dyDescent="0.25">
      <c r="A19" s="2" t="s">
        <v>44</v>
      </c>
      <c r="B19" s="3">
        <v>15.77</v>
      </c>
      <c r="C19" s="2" t="s">
        <v>10</v>
      </c>
      <c r="D19" s="2" t="s">
        <v>45</v>
      </c>
      <c r="E19" s="6">
        <v>514</v>
      </c>
      <c r="F19" s="3">
        <v>8105.78</v>
      </c>
      <c r="I19" t="str">
        <f t="shared" si="0"/>
        <v>68713</v>
      </c>
      <c r="J19" t="str">
        <f t="shared" si="1"/>
        <v>Exfo</v>
      </c>
      <c r="K19" t="str">
        <f t="shared" si="2"/>
        <v>VA</v>
      </c>
      <c r="L19" t="str">
        <f t="shared" si="3"/>
        <v>68713Exfo</v>
      </c>
      <c r="M19" t="str">
        <f t="shared" si="4"/>
        <v>Rockland's</v>
      </c>
    </row>
    <row r="20" spans="1:13" x14ac:dyDescent="0.25">
      <c r="A20" s="2" t="s">
        <v>46</v>
      </c>
      <c r="B20" s="3">
        <v>11.82</v>
      </c>
      <c r="C20" s="2" t="s">
        <v>16</v>
      </c>
      <c r="D20" s="2" t="s">
        <v>47</v>
      </c>
      <c r="E20" s="6">
        <v>189</v>
      </c>
      <c r="F20" s="3">
        <v>2233.98</v>
      </c>
      <c r="I20" t="str">
        <f t="shared" si="0"/>
        <v>35073</v>
      </c>
      <c r="J20" t="str">
        <f t="shared" si="1"/>
        <v>Foun</v>
      </c>
      <c r="K20" t="str">
        <f t="shared" si="2"/>
        <v>SC</v>
      </c>
      <c r="L20" t="str">
        <f t="shared" si="3"/>
        <v>35073Foun</v>
      </c>
      <c r="M20" t="str">
        <f t="shared" si="4"/>
        <v>Elizabethtown Supply</v>
      </c>
    </row>
    <row r="21" spans="1:13" x14ac:dyDescent="0.25">
      <c r="A21" s="2" t="s">
        <v>48</v>
      </c>
      <c r="B21" s="3">
        <v>11.22</v>
      </c>
      <c r="C21" s="2" t="s">
        <v>16</v>
      </c>
      <c r="D21" s="2" t="s">
        <v>49</v>
      </c>
      <c r="E21" s="6">
        <v>621</v>
      </c>
      <c r="F21" s="3">
        <v>6967.6200000000008</v>
      </c>
      <c r="I21" t="str">
        <f t="shared" si="0"/>
        <v>17691</v>
      </c>
      <c r="J21" t="str">
        <f t="shared" si="1"/>
        <v>Masc</v>
      </c>
      <c r="K21" t="str">
        <f t="shared" si="2"/>
        <v>SC</v>
      </c>
      <c r="L21" t="str">
        <f t="shared" si="3"/>
        <v>17691Masc</v>
      </c>
      <c r="M21" t="str">
        <f t="shared" si="4"/>
        <v>Elizabethtown Supply</v>
      </c>
    </row>
    <row r="22" spans="1:13" x14ac:dyDescent="0.25">
      <c r="A22" s="2" t="s">
        <v>50</v>
      </c>
      <c r="B22" s="3">
        <v>7</v>
      </c>
      <c r="C22" s="2" t="s">
        <v>13</v>
      </c>
      <c r="D22" s="2" t="s">
        <v>51</v>
      </c>
      <c r="E22" s="6">
        <v>461</v>
      </c>
      <c r="F22" s="3">
        <v>3227</v>
      </c>
      <c r="I22" t="str">
        <f t="shared" si="0"/>
        <v>03485</v>
      </c>
      <c r="J22" t="str">
        <f t="shared" si="1"/>
        <v>Eyel</v>
      </c>
      <c r="K22" t="str">
        <f t="shared" si="2"/>
        <v>MD</v>
      </c>
      <c r="L22" t="str">
        <f t="shared" si="3"/>
        <v>03485Eyel</v>
      </c>
      <c r="M22" t="str">
        <f t="shared" si="4"/>
        <v>Rudiger Pharmacy</v>
      </c>
    </row>
    <row r="23" spans="1:13" x14ac:dyDescent="0.25">
      <c r="A23" s="2" t="s">
        <v>52</v>
      </c>
      <c r="B23" s="3">
        <v>12.01</v>
      </c>
      <c r="C23" s="2" t="s">
        <v>7</v>
      </c>
      <c r="D23" s="2" t="s">
        <v>53</v>
      </c>
      <c r="E23" s="6">
        <v>146</v>
      </c>
      <c r="F23" s="3">
        <v>1753.46</v>
      </c>
      <c r="I23" t="str">
        <f t="shared" si="0"/>
        <v>26156</v>
      </c>
      <c r="J23" t="str">
        <f t="shared" si="1"/>
        <v>Foun</v>
      </c>
      <c r="K23" t="str">
        <f t="shared" si="2"/>
        <v>NC</v>
      </c>
      <c r="L23" t="str">
        <f t="shared" si="3"/>
        <v>26156Foun</v>
      </c>
      <c r="M23" t="str">
        <f t="shared" si="4"/>
        <v>Candy's Beauty Supply</v>
      </c>
    </row>
    <row r="24" spans="1:13" x14ac:dyDescent="0.25">
      <c r="A24" s="2" t="s">
        <v>54</v>
      </c>
      <c r="B24" s="3">
        <v>13.24</v>
      </c>
      <c r="C24" s="2" t="s">
        <v>16</v>
      </c>
      <c r="D24" s="2" t="s">
        <v>55</v>
      </c>
      <c r="E24" s="6">
        <v>261</v>
      </c>
      <c r="F24" s="3">
        <v>3455.64</v>
      </c>
      <c r="I24" t="str">
        <f t="shared" si="0"/>
        <v>75112</v>
      </c>
      <c r="J24" t="str">
        <f t="shared" si="1"/>
        <v>Foun</v>
      </c>
      <c r="K24" t="str">
        <f t="shared" si="2"/>
        <v>SC</v>
      </c>
      <c r="L24" t="str">
        <f t="shared" si="3"/>
        <v>75112Foun</v>
      </c>
      <c r="M24" t="str">
        <f t="shared" si="4"/>
        <v>Elizabethtown Supply</v>
      </c>
    </row>
    <row r="25" spans="1:13" x14ac:dyDescent="0.25">
      <c r="A25" s="2" t="s">
        <v>56</v>
      </c>
      <c r="B25" s="3">
        <v>10.07</v>
      </c>
      <c r="C25" s="2" t="s">
        <v>13</v>
      </c>
      <c r="D25" s="2" t="s">
        <v>57</v>
      </c>
      <c r="E25" s="6">
        <v>602</v>
      </c>
      <c r="F25" s="3">
        <v>6062.14</v>
      </c>
      <c r="I25" t="str">
        <f t="shared" si="0"/>
        <v>96799</v>
      </c>
      <c r="J25" t="str">
        <f t="shared" si="1"/>
        <v>Foun</v>
      </c>
      <c r="K25" t="str">
        <f t="shared" si="2"/>
        <v>MD</v>
      </c>
      <c r="L25" t="str">
        <f t="shared" si="3"/>
        <v>96799Foun</v>
      </c>
      <c r="M25" t="str">
        <f t="shared" si="4"/>
        <v>Rudiger Pharmacy</v>
      </c>
    </row>
    <row r="26" spans="1:13" x14ac:dyDescent="0.25">
      <c r="A26" s="2" t="s">
        <v>58</v>
      </c>
      <c r="B26" s="3">
        <v>4.33</v>
      </c>
      <c r="C26" s="2" t="s">
        <v>16</v>
      </c>
      <c r="D26" s="2" t="s">
        <v>59</v>
      </c>
      <c r="E26" s="6">
        <v>225</v>
      </c>
      <c r="F26" s="3">
        <v>974.25</v>
      </c>
      <c r="I26" t="str">
        <f t="shared" si="0"/>
        <v>20559</v>
      </c>
      <c r="J26" t="str">
        <f t="shared" si="1"/>
        <v>Shad</v>
      </c>
      <c r="K26" t="str">
        <f t="shared" si="2"/>
        <v>SC</v>
      </c>
      <c r="L26" t="str">
        <f t="shared" si="3"/>
        <v>20559Shad</v>
      </c>
      <c r="M26" t="str">
        <f t="shared" si="4"/>
        <v>Elizabethtown Supply</v>
      </c>
    </row>
    <row r="27" spans="1:13" x14ac:dyDescent="0.25">
      <c r="A27" s="2" t="s">
        <v>60</v>
      </c>
      <c r="B27" s="3">
        <v>13.13</v>
      </c>
      <c r="C27" s="2" t="s">
        <v>16</v>
      </c>
      <c r="D27" s="2" t="s">
        <v>61</v>
      </c>
      <c r="E27" s="6">
        <v>972</v>
      </c>
      <c r="F27" s="3">
        <v>12762.36</v>
      </c>
      <c r="I27" t="str">
        <f t="shared" si="0"/>
        <v>32729</v>
      </c>
      <c r="J27" t="str">
        <f t="shared" si="1"/>
        <v>Masc</v>
      </c>
      <c r="K27" t="str">
        <f t="shared" si="2"/>
        <v>SC</v>
      </c>
      <c r="L27" t="str">
        <f t="shared" si="3"/>
        <v>32729Masc</v>
      </c>
      <c r="M27" t="str">
        <f t="shared" si="4"/>
        <v>Elizabethtown Supply</v>
      </c>
    </row>
    <row r="28" spans="1:13" x14ac:dyDescent="0.25">
      <c r="A28" s="2" t="s">
        <v>62</v>
      </c>
      <c r="B28" s="3">
        <v>16.940000000000001</v>
      </c>
      <c r="C28" s="2" t="s">
        <v>7</v>
      </c>
      <c r="D28" s="2" t="s">
        <v>63</v>
      </c>
      <c r="E28" s="6">
        <v>362</v>
      </c>
      <c r="F28" s="3">
        <v>6132.2800000000007</v>
      </c>
      <c r="I28" t="str">
        <f t="shared" si="0"/>
        <v>63094</v>
      </c>
      <c r="J28" t="str">
        <f t="shared" si="1"/>
        <v>Exfo</v>
      </c>
      <c r="K28" t="str">
        <f t="shared" si="2"/>
        <v>NC</v>
      </c>
      <c r="L28" t="str">
        <f t="shared" si="3"/>
        <v>63094Exfo</v>
      </c>
      <c r="M28" t="str">
        <f t="shared" si="4"/>
        <v>Candy's Beauty Supply</v>
      </c>
    </row>
    <row r="29" spans="1:13" x14ac:dyDescent="0.25">
      <c r="A29" s="2" t="s">
        <v>64</v>
      </c>
      <c r="B29" s="3">
        <v>9.83</v>
      </c>
      <c r="C29" s="2" t="s">
        <v>13</v>
      </c>
      <c r="D29" s="2" t="s">
        <v>65</v>
      </c>
      <c r="E29" s="6">
        <v>588</v>
      </c>
      <c r="F29" s="3">
        <v>5780.04</v>
      </c>
      <c r="I29" t="str">
        <f t="shared" si="0"/>
        <v>61207</v>
      </c>
      <c r="J29" t="str">
        <f t="shared" si="1"/>
        <v>Foun</v>
      </c>
      <c r="K29" t="str">
        <f t="shared" si="2"/>
        <v>MD</v>
      </c>
      <c r="L29" t="str">
        <f t="shared" si="3"/>
        <v>61207Foun</v>
      </c>
      <c r="M29" t="str">
        <f t="shared" si="4"/>
        <v>Rudiger Pharmacy</v>
      </c>
    </row>
    <row r="30" spans="1:13" x14ac:dyDescent="0.25">
      <c r="A30" s="2" t="s">
        <v>66</v>
      </c>
      <c r="B30" s="3">
        <v>14.95</v>
      </c>
      <c r="C30" s="2" t="s">
        <v>10</v>
      </c>
      <c r="D30" s="2" t="s">
        <v>67</v>
      </c>
      <c r="E30" s="6">
        <v>381</v>
      </c>
      <c r="F30" s="3">
        <v>5695.95</v>
      </c>
      <c r="I30" t="str">
        <f t="shared" si="0"/>
        <v>17269</v>
      </c>
      <c r="J30" t="str">
        <f t="shared" si="1"/>
        <v>Masc</v>
      </c>
      <c r="K30" t="str">
        <f t="shared" si="2"/>
        <v>VA</v>
      </c>
      <c r="L30" t="str">
        <f t="shared" si="3"/>
        <v>17269Masc</v>
      </c>
      <c r="M30" t="str">
        <f t="shared" si="4"/>
        <v>Rockland's</v>
      </c>
    </row>
    <row r="31" spans="1:13" x14ac:dyDescent="0.25">
      <c r="A31" s="2" t="s">
        <v>68</v>
      </c>
      <c r="B31" s="3">
        <v>20.04</v>
      </c>
      <c r="C31" s="2" t="s">
        <v>13</v>
      </c>
      <c r="D31" s="2" t="s">
        <v>69</v>
      </c>
      <c r="E31" s="6">
        <v>782</v>
      </c>
      <c r="F31" s="3">
        <v>15671.28</v>
      </c>
      <c r="I31" t="str">
        <f t="shared" si="0"/>
        <v>15143</v>
      </c>
      <c r="J31" t="str">
        <f t="shared" si="1"/>
        <v>Exfo</v>
      </c>
      <c r="K31" t="str">
        <f t="shared" si="2"/>
        <v>MD</v>
      </c>
      <c r="L31" t="str">
        <f t="shared" si="3"/>
        <v>15143Exfo</v>
      </c>
      <c r="M31" t="str">
        <f t="shared" si="4"/>
        <v>Rudiger Pharmacy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5D9A7-CA76-4FA9-A66E-E0B16E18638A}">
  <dimension ref="A1:C12"/>
  <sheetViews>
    <sheetView tabSelected="1" workbookViewId="0"/>
  </sheetViews>
  <sheetFormatPr defaultRowHeight="13.2" x14ac:dyDescent="0.25"/>
  <sheetData>
    <row r="1" spans="1:3" x14ac:dyDescent="0.25">
      <c r="A1" t="s">
        <v>87</v>
      </c>
      <c r="B1" t="str">
        <f>VLOOKUP(LEFT(A1,1),$A$7:$B$9,2,1)</f>
        <v>ABC</v>
      </c>
      <c r="C1">
        <f>HLOOKUP(VALUE(MID(A1,2,1)),$A$11:$C$12,2,0)</f>
        <v>100</v>
      </c>
    </row>
    <row r="2" spans="1:3" x14ac:dyDescent="0.25">
      <c r="A2" t="s">
        <v>77</v>
      </c>
      <c r="B2" t="str">
        <f t="shared" ref="B2:B5" si="0">VLOOKUP(LEFT(A2,1),$A$7:$B$9,2,1)</f>
        <v>BCD</v>
      </c>
      <c r="C2">
        <f t="shared" ref="C2:C5" si="1">HLOOKUP(VALUE(MID(A2,2,1)),$A$11:$C$12,2,0)</f>
        <v>200</v>
      </c>
    </row>
    <row r="3" spans="1:3" x14ac:dyDescent="0.25">
      <c r="A3" t="s">
        <v>78</v>
      </c>
      <c r="B3" t="str">
        <f t="shared" si="0"/>
        <v>BCD</v>
      </c>
      <c r="C3">
        <f t="shared" si="1"/>
        <v>100</v>
      </c>
    </row>
    <row r="4" spans="1:3" x14ac:dyDescent="0.25">
      <c r="A4" t="s">
        <v>79</v>
      </c>
      <c r="B4" t="str">
        <f t="shared" si="0"/>
        <v>CDE</v>
      </c>
      <c r="C4">
        <f t="shared" si="1"/>
        <v>100</v>
      </c>
    </row>
    <row r="5" spans="1:3" x14ac:dyDescent="0.25">
      <c r="A5" t="s">
        <v>80</v>
      </c>
      <c r="B5" t="str">
        <f t="shared" si="0"/>
        <v>CDE</v>
      </c>
      <c r="C5">
        <f t="shared" si="1"/>
        <v>200</v>
      </c>
    </row>
    <row r="7" spans="1:3" x14ac:dyDescent="0.25">
      <c r="A7" t="s">
        <v>82</v>
      </c>
      <c r="B7" t="s">
        <v>84</v>
      </c>
    </row>
    <row r="8" spans="1:3" x14ac:dyDescent="0.25">
      <c r="A8" t="s">
        <v>83</v>
      </c>
      <c r="B8" t="s">
        <v>85</v>
      </c>
    </row>
    <row r="9" spans="1:3" x14ac:dyDescent="0.25">
      <c r="A9" t="s">
        <v>81</v>
      </c>
      <c r="B9" t="s">
        <v>86</v>
      </c>
    </row>
    <row r="11" spans="1:3" x14ac:dyDescent="0.25">
      <c r="A11">
        <v>1</v>
      </c>
      <c r="B11">
        <v>2</v>
      </c>
      <c r="C11">
        <v>3</v>
      </c>
    </row>
    <row r="12" spans="1:3" x14ac:dyDescent="0.25">
      <c r="A12">
        <v>100</v>
      </c>
      <c r="B12">
        <v>200</v>
      </c>
      <c r="C12">
        <v>300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 table</vt:lpstr>
      <vt:lpstr>Sheet1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 Hồ Thành</cp:lastModifiedBy>
  <dcterms:modified xsi:type="dcterms:W3CDTF">2023-05-11T10:35:24Z</dcterms:modified>
</cp:coreProperties>
</file>