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km.CAM\PycharmProjects\scouting_python\ClimbDocs\"/>
    </mc:Choice>
  </mc:AlternateContent>
  <bookViews>
    <workbookView xWindow="1770" yWindow="1740" windowWidth="35745" windowHeight="15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2" i="1" l="1"/>
  <c r="O51" i="1"/>
  <c r="P51" i="1" s="1"/>
  <c r="O50" i="1"/>
  <c r="P50" i="1" s="1"/>
  <c r="O44" i="1"/>
  <c r="O43" i="1"/>
  <c r="P43" i="1" s="1"/>
  <c r="O42" i="1"/>
  <c r="P42" i="1" s="1"/>
  <c r="O36" i="1"/>
  <c r="O35" i="1"/>
  <c r="P35" i="1" s="1"/>
  <c r="O34" i="1"/>
  <c r="P34" i="1" s="1"/>
  <c r="O28" i="1"/>
  <c r="O27" i="1"/>
  <c r="P27" i="1" s="1"/>
  <c r="O26" i="1"/>
  <c r="P26" i="1" s="1"/>
  <c r="O20" i="1"/>
  <c r="O19" i="1"/>
  <c r="P19" i="1" s="1"/>
  <c r="O18" i="1"/>
  <c r="P18" i="1" s="1"/>
  <c r="O11" i="1"/>
  <c r="P11" i="1" s="1"/>
  <c r="O12" i="1"/>
  <c r="N53" i="1"/>
  <c r="N52" i="1"/>
  <c r="P52" i="1" s="1"/>
  <c r="N51" i="1"/>
  <c r="N50" i="1"/>
  <c r="N49" i="1"/>
  <c r="N48" i="1"/>
  <c r="O48" i="1" s="1"/>
  <c r="P48" i="1" s="1"/>
  <c r="N47" i="1"/>
  <c r="O47" i="1" s="1"/>
  <c r="P47" i="1" s="1"/>
  <c r="N46" i="1"/>
  <c r="N45" i="1"/>
  <c r="N44" i="1"/>
  <c r="P44" i="1" s="1"/>
  <c r="N43" i="1"/>
  <c r="N42" i="1"/>
  <c r="N41" i="1"/>
  <c r="N40" i="1"/>
  <c r="O40" i="1" s="1"/>
  <c r="P40" i="1" s="1"/>
  <c r="N39" i="1"/>
  <c r="O39" i="1" s="1"/>
  <c r="P39" i="1" s="1"/>
  <c r="N38" i="1"/>
  <c r="N37" i="1"/>
  <c r="N36" i="1"/>
  <c r="P36" i="1" s="1"/>
  <c r="N35" i="1"/>
  <c r="N34" i="1"/>
  <c r="N33" i="1"/>
  <c r="O33" i="1" s="1"/>
  <c r="P33" i="1" s="1"/>
  <c r="N32" i="1"/>
  <c r="O32" i="1" s="1"/>
  <c r="P32" i="1" s="1"/>
  <c r="N31" i="1"/>
  <c r="O31" i="1" s="1"/>
  <c r="P31" i="1" s="1"/>
  <c r="N30" i="1"/>
  <c r="O30" i="1" s="1"/>
  <c r="N29" i="1"/>
  <c r="N28" i="1"/>
  <c r="P28" i="1" s="1"/>
  <c r="N27" i="1"/>
  <c r="N26" i="1"/>
  <c r="N25" i="1"/>
  <c r="O25" i="1" s="1"/>
  <c r="P25" i="1" s="1"/>
  <c r="N24" i="1"/>
  <c r="O24" i="1" s="1"/>
  <c r="P24" i="1" s="1"/>
  <c r="N23" i="1"/>
  <c r="O23" i="1" s="1"/>
  <c r="P23" i="1" s="1"/>
  <c r="N22" i="1"/>
  <c r="N21" i="1"/>
  <c r="N20" i="1"/>
  <c r="P20" i="1" s="1"/>
  <c r="N19" i="1"/>
  <c r="N18" i="1"/>
  <c r="N17" i="1"/>
  <c r="O17" i="1" s="1"/>
  <c r="P17" i="1" s="1"/>
  <c r="N16" i="1"/>
  <c r="O16" i="1" s="1"/>
  <c r="P16" i="1" s="1"/>
  <c r="N15" i="1"/>
  <c r="O15" i="1" s="1"/>
  <c r="P15" i="1" s="1"/>
  <c r="N14" i="1"/>
  <c r="O14" i="1" s="1"/>
  <c r="N13" i="1"/>
  <c r="N12" i="1"/>
  <c r="P12" i="1" s="1"/>
  <c r="N11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P53" i="1" l="1"/>
  <c r="O13" i="1"/>
  <c r="P13" i="1" s="1"/>
  <c r="O53" i="1"/>
  <c r="O22" i="1"/>
  <c r="P22" i="1" s="1"/>
  <c r="O38" i="1"/>
  <c r="P38" i="1" s="1"/>
  <c r="O46" i="1"/>
  <c r="P46" i="1" s="1"/>
  <c r="O41" i="1"/>
  <c r="P41" i="1" s="1"/>
  <c r="O49" i="1"/>
  <c r="P49" i="1" s="1"/>
  <c r="P14" i="1"/>
  <c r="P30" i="1"/>
  <c r="O29" i="1"/>
  <c r="P29" i="1" s="1"/>
  <c r="O37" i="1"/>
  <c r="P37" i="1" s="1"/>
  <c r="O21" i="1"/>
  <c r="P21" i="1" s="1"/>
  <c r="O45" i="1"/>
  <c r="P45" i="1" s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H36" i="1" s="1"/>
  <c r="D35" i="1"/>
  <c r="D3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9" i="1" l="1"/>
  <c r="I17" i="1"/>
  <c r="I25" i="1"/>
  <c r="I33" i="1"/>
  <c r="I35" i="1"/>
  <c r="I43" i="1"/>
  <c r="I51" i="1"/>
  <c r="H23" i="1"/>
  <c r="H7" i="1"/>
  <c r="H15" i="1"/>
  <c r="H5" i="1"/>
  <c r="H13" i="1"/>
  <c r="H21" i="1"/>
  <c r="H29" i="1"/>
  <c r="I36" i="1"/>
  <c r="I44" i="1"/>
  <c r="I52" i="1"/>
  <c r="H39" i="1"/>
  <c r="H47" i="1"/>
  <c r="H31" i="1"/>
  <c r="H52" i="1"/>
  <c r="H44" i="1"/>
  <c r="I40" i="1"/>
  <c r="I48" i="1"/>
  <c r="H24" i="1"/>
  <c r="I34" i="1"/>
  <c r="I42" i="1"/>
  <c r="I50" i="1"/>
  <c r="I38" i="1"/>
  <c r="I46" i="1"/>
  <c r="H40" i="1"/>
  <c r="I41" i="1"/>
  <c r="I49" i="1"/>
  <c r="H10" i="1"/>
  <c r="H26" i="1"/>
  <c r="H16" i="1"/>
  <c r="H32" i="1"/>
  <c r="H11" i="1"/>
  <c r="H19" i="1"/>
  <c r="H27" i="1"/>
  <c r="H48" i="1"/>
  <c r="H18" i="1"/>
  <c r="I39" i="1"/>
  <c r="I47" i="1"/>
  <c r="I37" i="1"/>
  <c r="I45" i="1"/>
  <c r="I53" i="1"/>
  <c r="H4" i="1"/>
  <c r="H6" i="1"/>
  <c r="H14" i="1"/>
  <c r="H22" i="1"/>
  <c r="H30" i="1"/>
  <c r="I18" i="1"/>
  <c r="H34" i="1"/>
  <c r="H38" i="1"/>
  <c r="H42" i="1"/>
  <c r="H46" i="1"/>
  <c r="H50" i="1"/>
  <c r="I11" i="1"/>
  <c r="I19" i="1"/>
  <c r="I8" i="1"/>
  <c r="I16" i="1"/>
  <c r="I24" i="1"/>
  <c r="I32" i="1"/>
  <c r="H8" i="1"/>
  <c r="I26" i="1"/>
  <c r="H35" i="1"/>
  <c r="H43" i="1"/>
  <c r="H51" i="1"/>
  <c r="I27" i="1"/>
  <c r="H9" i="1"/>
  <c r="H17" i="1"/>
  <c r="H25" i="1"/>
  <c r="H33" i="1"/>
  <c r="H12" i="1"/>
  <c r="H20" i="1"/>
  <c r="H28" i="1"/>
  <c r="I10" i="1"/>
  <c r="H37" i="1"/>
  <c r="H41" i="1"/>
  <c r="H45" i="1"/>
  <c r="H49" i="1"/>
  <c r="H53" i="1"/>
  <c r="I4" i="1"/>
  <c r="I12" i="1"/>
  <c r="I20" i="1"/>
  <c r="I28" i="1"/>
  <c r="I5" i="1"/>
  <c r="I13" i="1"/>
  <c r="I21" i="1"/>
  <c r="I29" i="1"/>
  <c r="I6" i="1"/>
  <c r="I14" i="1"/>
  <c r="I22" i="1"/>
  <c r="I30" i="1"/>
  <c r="I7" i="1"/>
  <c r="I15" i="1"/>
  <c r="I23" i="1"/>
  <c r="I31" i="1"/>
  <c r="J7" i="1" l="1"/>
  <c r="J24" i="1"/>
  <c r="J36" i="1"/>
  <c r="J5" i="1"/>
  <c r="J22" i="1"/>
  <c r="J48" i="1"/>
  <c r="J51" i="1"/>
  <c r="J20" i="1"/>
  <c r="J32" i="1"/>
  <c r="J30" i="1"/>
  <c r="J10" i="1"/>
  <c r="J28" i="1"/>
  <c r="J45" i="1"/>
  <c r="J40" i="1"/>
  <c r="J18" i="1"/>
  <c r="J15" i="1"/>
  <c r="J13" i="1"/>
  <c r="J41" i="1"/>
  <c r="J44" i="1"/>
  <c r="J16" i="1"/>
  <c r="J46" i="1"/>
  <c r="J43" i="1"/>
  <c r="J12" i="1"/>
  <c r="J37" i="1"/>
  <c r="J38" i="1"/>
  <c r="J35" i="1"/>
  <c r="J8" i="1"/>
  <c r="J47" i="1"/>
  <c r="J50" i="1"/>
  <c r="J33" i="1"/>
  <c r="J27" i="1"/>
  <c r="J14" i="1"/>
  <c r="J19" i="1"/>
  <c r="J31" i="1"/>
  <c r="J29" i="1"/>
  <c r="J11" i="1"/>
  <c r="J39" i="1"/>
  <c r="J42" i="1"/>
  <c r="J25" i="1"/>
  <c r="J6" i="1"/>
  <c r="J23" i="1"/>
  <c r="J21" i="1"/>
  <c r="J26" i="1"/>
  <c r="J34" i="1"/>
  <c r="J17" i="1"/>
  <c r="J49" i="1"/>
  <c r="J52" i="1"/>
  <c r="J9" i="1"/>
  <c r="K32" i="1"/>
  <c r="L32" i="1"/>
  <c r="K41" i="1"/>
  <c r="L41" i="1"/>
  <c r="K48" i="1"/>
  <c r="L48" i="1"/>
  <c r="L44" i="1"/>
  <c r="K44" i="1"/>
  <c r="L30" i="1"/>
  <c r="K30" i="1"/>
  <c r="L53" i="1"/>
  <c r="K53" i="1"/>
  <c r="K22" i="1"/>
  <c r="L22" i="1"/>
  <c r="K10" i="1"/>
  <c r="L10" i="1"/>
  <c r="L27" i="1"/>
  <c r="K27" i="1"/>
  <c r="K16" i="1"/>
  <c r="L16" i="1"/>
  <c r="L45" i="1"/>
  <c r="K45" i="1"/>
  <c r="L46" i="1"/>
  <c r="K46" i="1"/>
  <c r="L43" i="1"/>
  <c r="K43" i="1"/>
  <c r="L7" i="1"/>
  <c r="K7" i="1"/>
  <c r="K36" i="1"/>
  <c r="L36" i="1"/>
  <c r="K8" i="1"/>
  <c r="L8" i="1"/>
  <c r="L18" i="1"/>
  <c r="K18" i="1"/>
  <c r="K37" i="1"/>
  <c r="L37" i="1"/>
  <c r="L38" i="1"/>
  <c r="K38" i="1"/>
  <c r="L35" i="1"/>
  <c r="K35" i="1"/>
  <c r="K28" i="1"/>
  <c r="L28" i="1"/>
  <c r="L51" i="1"/>
  <c r="K51" i="1"/>
  <c r="K47" i="1"/>
  <c r="L47" i="1"/>
  <c r="K50" i="1"/>
  <c r="L50" i="1"/>
  <c r="K33" i="1"/>
  <c r="L33" i="1"/>
  <c r="L20" i="1"/>
  <c r="K20" i="1"/>
  <c r="K12" i="1"/>
  <c r="L12" i="1"/>
  <c r="L6" i="1"/>
  <c r="K6" i="1"/>
  <c r="L11" i="1"/>
  <c r="K11" i="1"/>
  <c r="K39" i="1"/>
  <c r="L39" i="1"/>
  <c r="K42" i="1"/>
  <c r="L42" i="1"/>
  <c r="K25" i="1"/>
  <c r="L25" i="1"/>
  <c r="L5" i="1"/>
  <c r="K5" i="1"/>
  <c r="K24" i="1"/>
  <c r="L24" i="1"/>
  <c r="L4" i="1"/>
  <c r="K4" i="1"/>
  <c r="K19" i="1"/>
  <c r="L19" i="1"/>
  <c r="K31" i="1"/>
  <c r="L31" i="1"/>
  <c r="L29" i="1"/>
  <c r="K29" i="1"/>
  <c r="K23" i="1"/>
  <c r="L23" i="1"/>
  <c r="K21" i="1"/>
  <c r="L21" i="1"/>
  <c r="L26" i="1"/>
  <c r="K26" i="1"/>
  <c r="L34" i="1"/>
  <c r="K34" i="1"/>
  <c r="K17" i="1"/>
  <c r="L17" i="1"/>
  <c r="K40" i="1"/>
  <c r="L40" i="1"/>
  <c r="L14" i="1"/>
  <c r="K14" i="1"/>
  <c r="K15" i="1"/>
  <c r="L15" i="1"/>
  <c r="K13" i="1"/>
  <c r="L13" i="1"/>
  <c r="K49" i="1"/>
  <c r="L49" i="1"/>
  <c r="L52" i="1"/>
  <c r="K52" i="1"/>
  <c r="K9" i="1"/>
  <c r="L9" i="1"/>
</calcChain>
</file>

<file path=xl/sharedStrings.xml><?xml version="1.0" encoding="utf-8"?>
<sst xmlns="http://schemas.openxmlformats.org/spreadsheetml/2006/main" count="21" uniqueCount="21">
  <si>
    <t>initial velocity (ft/s)</t>
  </si>
  <si>
    <t>v^2</t>
  </si>
  <si>
    <t>sqrt term</t>
  </si>
  <si>
    <t>gdH</t>
  </si>
  <si>
    <t>Angle (deg)</t>
  </si>
  <si>
    <t>plus (ang)</t>
  </si>
  <si>
    <t>minus (ang)</t>
  </si>
  <si>
    <t>https://www.amesweb.info/Physics/Projectile-Motion-Calculator.aspx</t>
  </si>
  <si>
    <t>Fixed speed, determine angle to hit x/y coordinates</t>
  </si>
  <si>
    <t>Distance to wall (x)</t>
  </si>
  <si>
    <t>target height (y) (ft)</t>
  </si>
  <si>
    <t>Distance to wall (xY)</t>
  </si>
  <si>
    <t>Velocity (ft/sec)</t>
  </si>
  <si>
    <t>Distance to target (camera)</t>
  </si>
  <si>
    <t>Flight time to target (s)</t>
  </si>
  <si>
    <t>flight time for full range (s)</t>
  </si>
  <si>
    <t>Varying both angle and initial velocity to hit x/y at zenith</t>
  </si>
  <si>
    <t>Eq 11</t>
  </si>
  <si>
    <t>a2+b2=c2</t>
  </si>
  <si>
    <t>Eq 7/8</t>
  </si>
  <si>
    <t>Eq 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</si>
</sst>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esweb.info/Physics/Projectile-Motion-Calcula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A5" sqref="A5"/>
    </sheetView>
  </sheetViews>
  <sheetFormatPr defaultRowHeight="15" x14ac:dyDescent="0.25"/>
  <cols>
    <col min="1" max="1" width="18.5703125" customWidth="1"/>
    <col min="2" max="2" width="17.85546875" customWidth="1"/>
    <col min="8" max="8" width="10.7109375" customWidth="1"/>
    <col min="9" max="10" width="12" customWidth="1"/>
    <col min="11" max="11" width="25.85546875" customWidth="1"/>
    <col min="12" max="12" width="22.42578125" customWidth="1"/>
    <col min="13" max="13" width="25.42578125" customWidth="1"/>
    <col min="14" max="14" width="21.5703125" customWidth="1"/>
    <col min="15" max="15" width="12.85546875" customWidth="1"/>
    <col min="16" max="16" width="15.7109375" customWidth="1"/>
  </cols>
  <sheetData>
    <row r="1" spans="1:18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2"/>
      <c r="M1" s="5" t="s">
        <v>16</v>
      </c>
      <c r="N1" s="5"/>
      <c r="O1" s="5"/>
      <c r="P1" s="5"/>
    </row>
    <row r="2" spans="1:18" x14ac:dyDescent="0.25">
      <c r="A2" s="2"/>
      <c r="B2" s="2"/>
      <c r="C2" s="2"/>
      <c r="D2" s="5" t="s">
        <v>17</v>
      </c>
      <c r="E2" s="5"/>
      <c r="F2" s="5"/>
      <c r="G2" s="5"/>
      <c r="H2" s="5"/>
      <c r="I2" s="5"/>
      <c r="J2" s="2"/>
      <c r="N2" s="3" t="s">
        <v>18</v>
      </c>
      <c r="O2" s="3" t="s">
        <v>19</v>
      </c>
      <c r="P2" s="3" t="s">
        <v>20</v>
      </c>
    </row>
    <row r="3" spans="1:18" x14ac:dyDescent="0.25">
      <c r="A3" t="s">
        <v>0</v>
      </c>
      <c r="B3" t="s">
        <v>9</v>
      </c>
      <c r="D3" t="s">
        <v>1</v>
      </c>
      <c r="E3" t="s">
        <v>2</v>
      </c>
      <c r="F3" t="s">
        <v>3</v>
      </c>
      <c r="H3" t="s">
        <v>5</v>
      </c>
      <c r="I3" t="s">
        <v>6</v>
      </c>
      <c r="K3" t="s">
        <v>15</v>
      </c>
      <c r="L3" t="s">
        <v>14</v>
      </c>
      <c r="M3" t="s">
        <v>13</v>
      </c>
      <c r="N3" t="s">
        <v>11</v>
      </c>
      <c r="O3" t="s">
        <v>4</v>
      </c>
      <c r="P3" t="s">
        <v>12</v>
      </c>
      <c r="R3" s="1" t="s">
        <v>7</v>
      </c>
    </row>
    <row r="4" spans="1:18" x14ac:dyDescent="0.25">
      <c r="A4">
        <v>48</v>
      </c>
      <c r="B4">
        <v>1</v>
      </c>
      <c r="D4">
        <f>$A$4^2</f>
        <v>2304</v>
      </c>
      <c r="E4">
        <f>SQRT($A$4^4-32.2*((32.2*($B4^2))+(2*($A$7)*($A$4^2))))</f>
        <v>2066.0919534231771</v>
      </c>
      <c r="F4">
        <f>32.2*B4</f>
        <v>32.200000000000003</v>
      </c>
      <c r="H4">
        <f>DEGREES(ATAN((D4+E4)/F4))</f>
        <v>89.577837095130079</v>
      </c>
      <c r="I4">
        <f>DEGREES(ATAN((D4-E4)/F4))</f>
        <v>82.292060550713956</v>
      </c>
      <c r="K4">
        <f>(2*$A$4*SIN(RADIANS(I4)))/32.2</f>
        <v>2.9544286920681371</v>
      </c>
      <c r="L4">
        <f>B4/($A$4*(COS(I4*3.14159/180)))</f>
        <v>0.15532808153639766</v>
      </c>
      <c r="M4">
        <v>1</v>
      </c>
    </row>
    <row r="5" spans="1:18" x14ac:dyDescent="0.25">
      <c r="B5">
        <v>2</v>
      </c>
      <c r="D5">
        <f t="shared" ref="D5:D53" si="0">$A$4^2</f>
        <v>2304</v>
      </c>
      <c r="E5">
        <f t="shared" ref="E5:E53" si="1">SQRT($A$4^4-32.2*((32.2*($B5^2))+(2*($A$7)*($A$4^2))))</f>
        <v>2065.339061752331</v>
      </c>
      <c r="F5">
        <f t="shared" ref="F5:F53" si="2">32.2*B5</f>
        <v>64.400000000000006</v>
      </c>
      <c r="H5">
        <f t="shared" ref="H5:H33" si="3">DEGREES(ATAN((D5+E5)/F5))</f>
        <v>89.155574564290589</v>
      </c>
      <c r="I5">
        <f t="shared" ref="I5:I33" si="4">DEGREES(ATAN((D5-E5)/F5))</f>
        <v>74.899029534786564</v>
      </c>
      <c r="J5">
        <f>ABS((ABS(I5-I4)+ABS(I5-I6))/2)</f>
        <v>7.1118818149800092</v>
      </c>
      <c r="K5">
        <f t="shared" ref="K5:K53" si="5">(2*$A$4*SIN(RADIANS(I5)))/32.2</f>
        <v>2.8784145640666283</v>
      </c>
      <c r="L5">
        <f t="shared" ref="L5:L53" si="6">B5/($A$4*(COS(I5*3.14159/180)))</f>
        <v>0.15993535378502702</v>
      </c>
      <c r="M5">
        <v>2</v>
      </c>
    </row>
    <row r="6" spans="1:18" x14ac:dyDescent="0.25">
      <c r="A6" t="s">
        <v>10</v>
      </c>
      <c r="B6">
        <v>3</v>
      </c>
      <c r="D6">
        <f t="shared" si="0"/>
        <v>2304</v>
      </c>
      <c r="E6">
        <f t="shared" si="1"/>
        <v>2064.0836320265707</v>
      </c>
      <c r="F6">
        <f t="shared" si="2"/>
        <v>96.600000000000009</v>
      </c>
      <c r="H6">
        <f t="shared" si="3"/>
        <v>88.733112565597892</v>
      </c>
      <c r="I6">
        <f t="shared" si="4"/>
        <v>68.068296920753937</v>
      </c>
      <c r="J6">
        <f t="shared" ref="J6:J52" si="7">ABS((ABS(I6-I5)+ABS(I6-I7))/2)</f>
        <v>6.477130827880309</v>
      </c>
      <c r="K6">
        <f t="shared" si="5"/>
        <v>2.7656041613254509</v>
      </c>
      <c r="L6">
        <f t="shared" si="6"/>
        <v>0.16733509247188283</v>
      </c>
      <c r="M6">
        <v>3</v>
      </c>
    </row>
    <row r="7" spans="1:18" x14ac:dyDescent="0.25">
      <c r="A7">
        <v>7</v>
      </c>
      <c r="B7">
        <v>4</v>
      </c>
      <c r="D7">
        <f t="shared" si="0"/>
        <v>2304</v>
      </c>
      <c r="E7">
        <f t="shared" si="1"/>
        <v>2062.3247464936262</v>
      </c>
      <c r="F7">
        <f t="shared" si="2"/>
        <v>128.80000000000001</v>
      </c>
      <c r="H7">
        <f t="shared" si="3"/>
        <v>88.310350824031829</v>
      </c>
      <c r="I7">
        <f t="shared" si="4"/>
        <v>61.944767879025946</v>
      </c>
      <c r="J7">
        <f t="shared" si="7"/>
        <v>5.7465815621550789</v>
      </c>
      <c r="K7">
        <f t="shared" si="5"/>
        <v>2.6310398619946436</v>
      </c>
      <c r="L7">
        <f t="shared" si="6"/>
        <v>0.17718308658009918</v>
      </c>
      <c r="M7">
        <v>4</v>
      </c>
    </row>
    <row r="8" spans="1:18" x14ac:dyDescent="0.25">
      <c r="B8">
        <v>5</v>
      </c>
      <c r="D8">
        <f t="shared" si="0"/>
        <v>2304</v>
      </c>
      <c r="E8">
        <f t="shared" si="1"/>
        <v>2060.0611155982729</v>
      </c>
      <c r="F8">
        <f t="shared" si="2"/>
        <v>161</v>
      </c>
      <c r="H8">
        <f t="shared" si="3"/>
        <v>87.887188411581818</v>
      </c>
      <c r="I8">
        <f t="shared" si="4"/>
        <v>56.575133796443779</v>
      </c>
      <c r="J8">
        <f t="shared" si="7"/>
        <v>5.0047930237179692</v>
      </c>
      <c r="K8">
        <f t="shared" si="5"/>
        <v>2.4882749145520782</v>
      </c>
      <c r="L8">
        <f t="shared" si="6"/>
        <v>0.18910385205624991</v>
      </c>
      <c r="M8">
        <v>5</v>
      </c>
    </row>
    <row r="9" spans="1:18" x14ac:dyDescent="0.25">
      <c r="B9">
        <v>6</v>
      </c>
      <c r="D9">
        <f t="shared" si="0"/>
        <v>2304</v>
      </c>
      <c r="E9">
        <f t="shared" si="1"/>
        <v>2057.291073231982</v>
      </c>
      <c r="F9">
        <f t="shared" si="2"/>
        <v>193.20000000000002</v>
      </c>
      <c r="H9">
        <f t="shared" si="3"/>
        <v>87.463523523405513</v>
      </c>
      <c r="I9">
        <f t="shared" si="4"/>
        <v>51.935181831590008</v>
      </c>
      <c r="J9">
        <f t="shared" si="7"/>
        <v>4.307193522520592</v>
      </c>
      <c r="K9">
        <f t="shared" si="5"/>
        <v>2.3472708299635707</v>
      </c>
      <c r="L9">
        <f t="shared" si="6"/>
        <v>0.20274002231635502</v>
      </c>
      <c r="M9">
        <v>6</v>
      </c>
    </row>
    <row r="10" spans="1:18" x14ac:dyDescent="0.25">
      <c r="B10">
        <v>7</v>
      </c>
      <c r="D10">
        <f t="shared" si="0"/>
        <v>2304</v>
      </c>
      <c r="E10">
        <f t="shared" si="1"/>
        <v>2054.0125705554969</v>
      </c>
      <c r="F10">
        <f t="shared" si="2"/>
        <v>225.40000000000003</v>
      </c>
      <c r="H10">
        <f t="shared" si="3"/>
        <v>87.039253248597404</v>
      </c>
      <c r="I10">
        <f t="shared" si="4"/>
        <v>47.960746751402596</v>
      </c>
      <c r="J10">
        <f t="shared" si="7"/>
        <v>3.6817649999892588</v>
      </c>
      <c r="K10">
        <f t="shared" si="5"/>
        <v>2.2142198184868143</v>
      </c>
      <c r="L10">
        <f t="shared" si="6"/>
        <v>0.2177786738749295</v>
      </c>
      <c r="M10">
        <v>7</v>
      </c>
    </row>
    <row r="11" spans="1:18" x14ac:dyDescent="0.25">
      <c r="B11">
        <v>8</v>
      </c>
      <c r="D11">
        <f t="shared" si="0"/>
        <v>2304</v>
      </c>
      <c r="E11">
        <f t="shared" si="1"/>
        <v>2050.2231683404616</v>
      </c>
      <c r="F11">
        <f t="shared" si="2"/>
        <v>257.60000000000002</v>
      </c>
      <c r="H11">
        <f t="shared" si="3"/>
        <v>86.614273334098144</v>
      </c>
      <c r="I11">
        <f t="shared" si="4"/>
        <v>44.57165183161149</v>
      </c>
      <c r="J11">
        <f t="shared" si="7"/>
        <v>3.1371205202481462</v>
      </c>
      <c r="K11">
        <f t="shared" si="5"/>
        <v>2.0923250049432212</v>
      </c>
      <c r="L11">
        <f t="shared" si="6"/>
        <v>0.23395956053108657</v>
      </c>
      <c r="M11">
        <v>8</v>
      </c>
      <c r="N11">
        <f t="shared" ref="N11:N53" si="8">SQRT(M11^2-$A$7^2)</f>
        <v>3.872983346207417</v>
      </c>
      <c r="O11">
        <f>DEGREES(ATAN((4*$A$7)/(2*N11)))</f>
        <v>74.53633809338055</v>
      </c>
      <c r="P11">
        <f>SQRT((N11^2*32.2)/($N11*SIN(2*RADIANS($O11))-2*$A$7*COS(RADIANS(O11))^2))</f>
        <v>22.029525641738182</v>
      </c>
    </row>
    <row r="12" spans="1:18" x14ac:dyDescent="0.25">
      <c r="B12">
        <v>9</v>
      </c>
      <c r="D12">
        <f t="shared" si="0"/>
        <v>2304</v>
      </c>
      <c r="E12">
        <f t="shared" si="1"/>
        <v>2045.9200277625712</v>
      </c>
      <c r="F12">
        <f t="shared" si="2"/>
        <v>289.8</v>
      </c>
      <c r="H12">
        <f t="shared" si="3"/>
        <v>86.188477940191902</v>
      </c>
      <c r="I12">
        <f t="shared" si="4"/>
        <v>41.686505710906303</v>
      </c>
      <c r="J12">
        <f t="shared" si="7"/>
        <v>2.6706955094931111</v>
      </c>
      <c r="K12">
        <f t="shared" si="5"/>
        <v>1.9827711447930731</v>
      </c>
      <c r="L12">
        <f t="shared" si="6"/>
        <v>0.25107283583836881</v>
      </c>
      <c r="M12">
        <v>9</v>
      </c>
      <c r="N12">
        <f t="shared" si="8"/>
        <v>5.6568542494923806</v>
      </c>
      <c r="O12">
        <f>DEGREES(ATAN((4*$A$7)/(2*N12)))</f>
        <v>67.998286325550183</v>
      </c>
      <c r="P12">
        <f t="shared" ref="P12:P53" si="9">SQRT((N12^2*32.2)/($N12*SIN(2*RADIANS($O12))-2*$A$7*COS(RADIANS(O12))^2))</f>
        <v>22.899781658347752</v>
      </c>
    </row>
    <row r="13" spans="1:18" x14ac:dyDescent="0.25">
      <c r="B13">
        <v>10</v>
      </c>
      <c r="D13">
        <f t="shared" si="0"/>
        <v>2304</v>
      </c>
      <c r="E13">
        <f t="shared" si="1"/>
        <v>2041.0998995639582</v>
      </c>
      <c r="F13">
        <f t="shared" si="2"/>
        <v>322</v>
      </c>
      <c r="H13">
        <f t="shared" si="3"/>
        <v>85.761759385933402</v>
      </c>
      <c r="I13">
        <f t="shared" si="4"/>
        <v>39.230260812625268</v>
      </c>
      <c r="J13">
        <f t="shared" si="7"/>
        <v>2.2746606513884799</v>
      </c>
      <c r="K13">
        <f t="shared" si="5"/>
        <v>1.8855309378146696</v>
      </c>
      <c r="L13">
        <f t="shared" si="6"/>
        <v>0.26895222192232709</v>
      </c>
      <c r="M13">
        <v>10</v>
      </c>
      <c r="N13">
        <f t="shared" si="8"/>
        <v>7.1414284285428504</v>
      </c>
      <c r="O13">
        <f t="shared" ref="O13:O53" si="10">DEGREES(ATAN((4*$A$7)/(2*N13)))</f>
        <v>62.973779346894062</v>
      </c>
      <c r="P13">
        <f t="shared" si="9"/>
        <v>23.83484843669034</v>
      </c>
    </row>
    <row r="14" spans="1:18" x14ac:dyDescent="0.25">
      <c r="B14">
        <v>11</v>
      </c>
      <c r="D14">
        <f t="shared" si="0"/>
        <v>2304</v>
      </c>
      <c r="E14">
        <f t="shared" si="1"/>
        <v>2035.7591114864254</v>
      </c>
      <c r="F14">
        <f t="shared" si="2"/>
        <v>354.20000000000005</v>
      </c>
      <c r="H14">
        <f t="shared" si="3"/>
        <v>85.334007882719135</v>
      </c>
      <c r="I14">
        <f t="shared" si="4"/>
        <v>37.137184408129343</v>
      </c>
      <c r="J14">
        <f t="shared" si="7"/>
        <v>1.9394674515801533</v>
      </c>
      <c r="K14">
        <f t="shared" si="5"/>
        <v>1.7999269116573935</v>
      </c>
      <c r="L14">
        <f t="shared" si="6"/>
        <v>0.28746712185059015</v>
      </c>
      <c r="M14">
        <v>11</v>
      </c>
      <c r="N14">
        <f t="shared" si="8"/>
        <v>8.4852813742385695</v>
      </c>
      <c r="O14">
        <f t="shared" si="10"/>
        <v>58.78030155263162</v>
      </c>
      <c r="P14">
        <f t="shared" si="9"/>
        <v>24.827404213892354</v>
      </c>
    </row>
    <row r="15" spans="1:18" x14ac:dyDescent="0.25">
      <c r="B15">
        <v>12</v>
      </c>
      <c r="D15">
        <f t="shared" si="0"/>
        <v>2304</v>
      </c>
      <c r="E15">
        <f t="shared" si="1"/>
        <v>2029.8935538594135</v>
      </c>
      <c r="F15">
        <f t="shared" si="2"/>
        <v>386.40000000000003</v>
      </c>
      <c r="H15">
        <f t="shared" si="3"/>
        <v>84.905111254064309</v>
      </c>
      <c r="I15">
        <f t="shared" si="4"/>
        <v>35.351325909464961</v>
      </c>
      <c r="J15">
        <f t="shared" si="7"/>
        <v>1.655691640793659</v>
      </c>
      <c r="K15">
        <f t="shared" si="5"/>
        <v>1.7249843283597355</v>
      </c>
      <c r="L15">
        <f t="shared" si="6"/>
        <v>0.30651532061439429</v>
      </c>
      <c r="M15">
        <v>12</v>
      </c>
      <c r="N15">
        <f t="shared" si="8"/>
        <v>9.7467943448089631</v>
      </c>
      <c r="O15">
        <f t="shared" si="10"/>
        <v>55.154379867229714</v>
      </c>
      <c r="P15">
        <f t="shared" si="9"/>
        <v>25.870832997798892</v>
      </c>
    </row>
    <row r="16" spans="1:18" x14ac:dyDescent="0.25">
      <c r="B16">
        <v>13</v>
      </c>
      <c r="D16">
        <f t="shared" si="0"/>
        <v>2304</v>
      </c>
      <c r="E16">
        <f t="shared" si="1"/>
        <v>2023.4986632068724</v>
      </c>
      <c r="F16">
        <f t="shared" si="2"/>
        <v>418.6</v>
      </c>
      <c r="H16">
        <f t="shared" si="3"/>
        <v>84.474954639464357</v>
      </c>
      <c r="I16">
        <f t="shared" si="4"/>
        <v>33.825801126542025</v>
      </c>
      <c r="J16">
        <f t="shared" si="7"/>
        <v>1.4148474561965756</v>
      </c>
      <c r="K16">
        <f t="shared" si="5"/>
        <v>1.6596365620776485</v>
      </c>
      <c r="L16">
        <f t="shared" si="6"/>
        <v>0.32601685128875463</v>
      </c>
      <c r="M16">
        <v>13</v>
      </c>
      <c r="N16">
        <f t="shared" si="8"/>
        <v>10.954451150103322</v>
      </c>
      <c r="O16">
        <f t="shared" si="10"/>
        <v>51.958213116777969</v>
      </c>
      <c r="P16">
        <f t="shared" si="9"/>
        <v>26.959228475607386</v>
      </c>
    </row>
    <row r="17" spans="2:16" x14ac:dyDescent="0.25">
      <c r="B17">
        <v>14</v>
      </c>
      <c r="D17">
        <f t="shared" si="0"/>
        <v>2304</v>
      </c>
      <c r="E17">
        <f t="shared" si="1"/>
        <v>2016.5694037151313</v>
      </c>
      <c r="F17">
        <f t="shared" si="2"/>
        <v>450.80000000000007</v>
      </c>
      <c r="H17">
        <f t="shared" si="3"/>
        <v>84.04342018000618</v>
      </c>
      <c r="I17">
        <f t="shared" si="4"/>
        <v>32.52163099707181</v>
      </c>
      <c r="J17">
        <f t="shared" si="7"/>
        <v>1.2096471657914005</v>
      </c>
      <c r="K17">
        <f t="shared" si="5"/>
        <v>1.6028362059383383</v>
      </c>
      <c r="L17">
        <f t="shared" si="6"/>
        <v>0.34590908724803465</v>
      </c>
      <c r="M17">
        <v>14</v>
      </c>
      <c r="N17">
        <f t="shared" si="8"/>
        <v>12.124355652982141</v>
      </c>
      <c r="O17">
        <f t="shared" si="10"/>
        <v>49.106605350869096</v>
      </c>
      <c r="P17">
        <f t="shared" si="9"/>
        <v>28.087363706834434</v>
      </c>
    </row>
    <row r="18" spans="2:16" x14ac:dyDescent="0.25">
      <c r="B18">
        <v>15</v>
      </c>
      <c r="D18">
        <f t="shared" si="0"/>
        <v>2304</v>
      </c>
      <c r="E18">
        <f t="shared" si="1"/>
        <v>2009.1002463789605</v>
      </c>
      <c r="F18">
        <f t="shared" si="2"/>
        <v>483.00000000000006</v>
      </c>
      <c r="H18">
        <f t="shared" si="3"/>
        <v>83.610386683140803</v>
      </c>
      <c r="I18">
        <f t="shared" si="4"/>
        <v>31.406506794959224</v>
      </c>
      <c r="J18">
        <f t="shared" si="7"/>
        <v>1.0339912650742029</v>
      </c>
      <c r="K18">
        <f t="shared" si="5"/>
        <v>1.5536096257590106</v>
      </c>
      <c r="L18">
        <f t="shared" si="6"/>
        <v>0.36614291590378328</v>
      </c>
      <c r="M18">
        <v>15</v>
      </c>
      <c r="N18">
        <f t="shared" si="8"/>
        <v>13.266499161421599</v>
      </c>
      <c r="O18">
        <f t="shared" si="10"/>
        <v>46.54095209118789</v>
      </c>
      <c r="P18">
        <f t="shared" si="9"/>
        <v>29.250641018617014</v>
      </c>
    </row>
    <row r="19" spans="2:16" x14ac:dyDescent="0.25">
      <c r="B19">
        <v>16</v>
      </c>
      <c r="D19">
        <f t="shared" si="0"/>
        <v>2304</v>
      </c>
      <c r="E19">
        <f t="shared" si="1"/>
        <v>2001.0851456147486</v>
      </c>
      <c r="F19">
        <f t="shared" si="2"/>
        <v>515.20000000000005</v>
      </c>
      <c r="H19">
        <f t="shared" si="3"/>
        <v>83.17572926373343</v>
      </c>
      <c r="I19">
        <f t="shared" si="4"/>
        <v>30.453648466923404</v>
      </c>
      <c r="J19">
        <f t="shared" si="7"/>
        <v>0.88284535057926838</v>
      </c>
      <c r="K19">
        <f t="shared" si="5"/>
        <v>1.5110792058075189</v>
      </c>
      <c r="L19">
        <f t="shared" si="6"/>
        <v>0.38667979463089547</v>
      </c>
      <c r="M19">
        <v>16</v>
      </c>
      <c r="N19">
        <f t="shared" si="8"/>
        <v>14.387494569938159</v>
      </c>
      <c r="O19">
        <f t="shared" si="10"/>
        <v>44.217950544908774</v>
      </c>
      <c r="P19">
        <f t="shared" si="9"/>
        <v>30.445032435522219</v>
      </c>
    </row>
    <row r="20" spans="2:16" x14ac:dyDescent="0.25">
      <c r="B20">
        <v>17</v>
      </c>
      <c r="D20">
        <f t="shared" si="0"/>
        <v>2304</v>
      </c>
      <c r="E20">
        <f t="shared" si="1"/>
        <v>1992.5175130974383</v>
      </c>
      <c r="F20">
        <f t="shared" si="2"/>
        <v>547.40000000000009</v>
      </c>
      <c r="H20">
        <f t="shared" si="3"/>
        <v>82.73931895815889</v>
      </c>
      <c r="I20">
        <f t="shared" si="4"/>
        <v>29.640816093800687</v>
      </c>
      <c r="J20">
        <f t="shared" si="7"/>
        <v>0.752082633797162</v>
      </c>
      <c r="K20">
        <f t="shared" si="5"/>
        <v>1.4744680184202763</v>
      </c>
      <c r="L20">
        <f t="shared" si="6"/>
        <v>0.40748949832325826</v>
      </c>
      <c r="M20">
        <v>17</v>
      </c>
      <c r="N20">
        <f t="shared" si="8"/>
        <v>15.491933384829668</v>
      </c>
      <c r="O20">
        <f t="shared" si="10"/>
        <v>42.103998659695506</v>
      </c>
      <c r="P20">
        <f t="shared" si="9"/>
        <v>31.667017541915751</v>
      </c>
    </row>
    <row r="21" spans="2:16" x14ac:dyDescent="0.25">
      <c r="B21">
        <v>18</v>
      </c>
      <c r="D21">
        <f t="shared" si="0"/>
        <v>2304</v>
      </c>
      <c r="E21">
        <f t="shared" si="1"/>
        <v>1983.3901885408225</v>
      </c>
      <c r="F21">
        <f t="shared" si="2"/>
        <v>579.6</v>
      </c>
      <c r="H21">
        <f t="shared" si="3"/>
        <v>82.301022307804175</v>
      </c>
      <c r="I21">
        <f t="shared" si="4"/>
        <v>28.94948319932908</v>
      </c>
      <c r="J21">
        <f t="shared" si="7"/>
        <v>0.63832878524701187</v>
      </c>
      <c r="K21">
        <f t="shared" si="5"/>
        <v>1.4430955327306534</v>
      </c>
      <c r="L21">
        <f t="shared" si="6"/>
        <v>0.42854839821512863</v>
      </c>
      <c r="M21">
        <v>18</v>
      </c>
      <c r="N21">
        <f t="shared" si="8"/>
        <v>16.583123951777001</v>
      </c>
      <c r="O21">
        <f t="shared" si="10"/>
        <v>40.172119906849431</v>
      </c>
      <c r="P21">
        <f t="shared" si="9"/>
        <v>32.913523056640408</v>
      </c>
    </row>
    <row r="22" spans="2:16" x14ac:dyDescent="0.25">
      <c r="B22">
        <v>19</v>
      </c>
      <c r="D22">
        <f t="shared" si="0"/>
        <v>2304</v>
      </c>
      <c r="E22">
        <f t="shared" si="1"/>
        <v>1973.695407098066</v>
      </c>
      <c r="F22">
        <f t="shared" si="2"/>
        <v>611.80000000000007</v>
      </c>
      <c r="H22">
        <f t="shared" si="3"/>
        <v>81.860700907861414</v>
      </c>
      <c r="I22">
        <f t="shared" si="4"/>
        <v>28.364158523306664</v>
      </c>
      <c r="J22">
        <f t="shared" si="7"/>
        <v>0.53882394843737202</v>
      </c>
      <c r="K22">
        <f t="shared" si="5"/>
        <v>1.4163692431863579</v>
      </c>
      <c r="L22">
        <f t="shared" si="6"/>
        <v>0.44983814486649171</v>
      </c>
      <c r="M22">
        <v>19</v>
      </c>
      <c r="N22">
        <f t="shared" si="8"/>
        <v>17.663521732655695</v>
      </c>
      <c r="O22">
        <f t="shared" si="10"/>
        <v>38.400129866246424</v>
      </c>
      <c r="P22">
        <f t="shared" si="9"/>
        <v>34.181866537683405</v>
      </c>
    </row>
    <row r="23" spans="2:16" x14ac:dyDescent="0.25">
      <c r="B23">
        <v>20</v>
      </c>
      <c r="D23">
        <f t="shared" si="0"/>
        <v>2304</v>
      </c>
      <c r="E23">
        <f t="shared" si="1"/>
        <v>1963.4247630097773</v>
      </c>
      <c r="F23">
        <f t="shared" si="2"/>
        <v>644</v>
      </c>
      <c r="H23">
        <f t="shared" si="3"/>
        <v>81.418210916734395</v>
      </c>
      <c r="I23">
        <f t="shared" si="4"/>
        <v>27.871835302454336</v>
      </c>
      <c r="J23">
        <f t="shared" si="7"/>
        <v>0.45130611055309267</v>
      </c>
      <c r="K23">
        <f t="shared" si="5"/>
        <v>1.3937748908855365</v>
      </c>
      <c r="L23">
        <f t="shared" si="6"/>
        <v>0.4713446576594113</v>
      </c>
      <c r="M23">
        <v>20</v>
      </c>
      <c r="N23">
        <f t="shared" si="8"/>
        <v>18.734993995195193</v>
      </c>
      <c r="O23">
        <f t="shared" si="10"/>
        <v>36.769465004884587</v>
      </c>
      <c r="P23">
        <f t="shared" si="9"/>
        <v>35.469705383608705</v>
      </c>
    </row>
    <row r="24" spans="2:16" x14ac:dyDescent="0.25">
      <c r="B24">
        <v>21</v>
      </c>
      <c r="D24">
        <f t="shared" si="0"/>
        <v>2304</v>
      </c>
      <c r="E24">
        <f t="shared" si="1"/>
        <v>1952.5691690693059</v>
      </c>
      <c r="F24">
        <f t="shared" si="2"/>
        <v>676.2</v>
      </c>
      <c r="H24">
        <f t="shared" si="3"/>
        <v>80.973402520721535</v>
      </c>
      <c r="I24">
        <f t="shared" si="4"/>
        <v>27.461546302200478</v>
      </c>
      <c r="J24">
        <f t="shared" si="7"/>
        <v>0.37391521519200666</v>
      </c>
      <c r="K24">
        <f t="shared" si="5"/>
        <v>1.3748666761050703</v>
      </c>
      <c r="L24">
        <f t="shared" si="6"/>
        <v>0.4930573469947323</v>
      </c>
      <c r="M24">
        <v>21</v>
      </c>
      <c r="N24">
        <f t="shared" si="8"/>
        <v>19.798989873223331</v>
      </c>
      <c r="O24">
        <f t="shared" si="10"/>
        <v>35.264389682754654</v>
      </c>
      <c r="P24">
        <f t="shared" si="9"/>
        <v>36.774991502378349</v>
      </c>
    </row>
    <row r="25" spans="2:16" x14ac:dyDescent="0.25">
      <c r="B25">
        <v>22</v>
      </c>
      <c r="D25">
        <f t="shared" si="0"/>
        <v>2304</v>
      </c>
      <c r="E25">
        <f t="shared" si="1"/>
        <v>1941.118811407483</v>
      </c>
      <c r="F25">
        <f t="shared" si="2"/>
        <v>708.40000000000009</v>
      </c>
      <c r="H25">
        <f t="shared" si="3"/>
        <v>80.526119347859805</v>
      </c>
      <c r="I25">
        <f t="shared" si="4"/>
        <v>27.124004872070323</v>
      </c>
      <c r="J25">
        <f t="shared" si="7"/>
        <v>0.30511553097355382</v>
      </c>
      <c r="K25">
        <f t="shared" si="5"/>
        <v>1.3592581398474917</v>
      </c>
      <c r="L25">
        <f t="shared" si="6"/>
        <v>0.51496851384714915</v>
      </c>
      <c r="M25">
        <v>22</v>
      </c>
      <c r="N25">
        <f t="shared" si="8"/>
        <v>20.85665361461421</v>
      </c>
      <c r="O25">
        <f t="shared" si="10"/>
        <v>33.87143263606643</v>
      </c>
      <c r="P25">
        <f t="shared" si="9"/>
        <v>38.095931541307671</v>
      </c>
    </row>
    <row r="26" spans="2:16" x14ac:dyDescent="0.25">
      <c r="B26">
        <v>23</v>
      </c>
      <c r="D26">
        <f t="shared" si="0"/>
        <v>2304</v>
      </c>
      <c r="E26">
        <f t="shared" si="1"/>
        <v>1929.0630990198324</v>
      </c>
      <c r="F26">
        <f t="shared" si="2"/>
        <v>740.6</v>
      </c>
      <c r="H26">
        <f t="shared" si="3"/>
        <v>80.076197823893679</v>
      </c>
      <c r="I26">
        <f t="shared" si="4"/>
        <v>26.851315240253371</v>
      </c>
      <c r="J26">
        <f t="shared" si="7"/>
        <v>0.2436333129997319</v>
      </c>
      <c r="K26">
        <f t="shared" si="5"/>
        <v>1.3466139946455602</v>
      </c>
      <c r="L26">
        <f t="shared" si="6"/>
        <v>0.53707288531708719</v>
      </c>
      <c r="M26">
        <v>23</v>
      </c>
      <c r="N26">
        <f t="shared" si="8"/>
        <v>21.908902300206645</v>
      </c>
      <c r="O26">
        <f t="shared" si="10"/>
        <v>32.578970392804123</v>
      </c>
      <c r="P26">
        <f t="shared" si="9"/>
        <v>39.430952309068068</v>
      </c>
    </row>
    <row r="27" spans="2:16" x14ac:dyDescent="0.25">
      <c r="B27">
        <v>24</v>
      </c>
      <c r="D27">
        <f t="shared" si="0"/>
        <v>2304</v>
      </c>
      <c r="E27">
        <f t="shared" si="1"/>
        <v>1916.3906073658366</v>
      </c>
      <c r="F27">
        <f t="shared" si="2"/>
        <v>772.80000000000007</v>
      </c>
      <c r="H27">
        <f t="shared" si="3"/>
        <v>79.623466462241112</v>
      </c>
      <c r="I27">
        <f t="shared" si="4"/>
        <v>26.636738246070859</v>
      </c>
      <c r="J27">
        <f t="shared" si="7"/>
        <v>0.18840693078669091</v>
      </c>
      <c r="K27">
        <f t="shared" si="5"/>
        <v>1.3366429727705345</v>
      </c>
      <c r="L27">
        <f t="shared" si="6"/>
        <v>0.55936725528022435</v>
      </c>
      <c r="M27">
        <v>24</v>
      </c>
      <c r="N27">
        <f t="shared" si="8"/>
        <v>22.956480566497994</v>
      </c>
      <c r="O27">
        <f t="shared" si="10"/>
        <v>31.376909380994121</v>
      </c>
      <c r="P27">
        <f t="shared" si="9"/>
        <v>40.778670895457104</v>
      </c>
    </row>
    <row r="28" spans="2:16" x14ac:dyDescent="0.25">
      <c r="B28">
        <v>25</v>
      </c>
      <c r="D28">
        <f t="shared" si="0"/>
        <v>2304</v>
      </c>
      <c r="E28">
        <f t="shared" si="1"/>
        <v>1903.0890152591392</v>
      </c>
      <c r="F28">
        <f t="shared" si="2"/>
        <v>805.00000000000011</v>
      </c>
      <c r="H28">
        <f t="shared" si="3"/>
        <v>79.167745078528739</v>
      </c>
      <c r="I28">
        <f t="shared" si="4"/>
        <v>26.474501378679989</v>
      </c>
      <c r="J28">
        <f t="shared" si="7"/>
        <v>0.13854700264734987</v>
      </c>
      <c r="K28">
        <f t="shared" si="5"/>
        <v>1.3290916529162218</v>
      </c>
      <c r="L28">
        <f t="shared" si="6"/>
        <v>0.58185020703042534</v>
      </c>
      <c r="M28">
        <v>25</v>
      </c>
      <c r="N28">
        <f t="shared" si="8"/>
        <v>24</v>
      </c>
      <c r="O28">
        <f t="shared" si="10"/>
        <v>30.256437163529263</v>
      </c>
      <c r="P28">
        <f t="shared" si="9"/>
        <v>42.137868954184192</v>
      </c>
    </row>
    <row r="29" spans="2:16" x14ac:dyDescent="0.25">
      <c r="B29">
        <v>26</v>
      </c>
      <c r="D29">
        <f t="shared" si="0"/>
        <v>2304</v>
      </c>
      <c r="E29">
        <f t="shared" si="1"/>
        <v>1889.1450341358125</v>
      </c>
      <c r="F29">
        <f t="shared" si="2"/>
        <v>837.2</v>
      </c>
      <c r="H29">
        <f t="shared" si="3"/>
        <v>78.708843918716056</v>
      </c>
      <c r="I29">
        <f t="shared" si="4"/>
        <v>26.359644240776159</v>
      </c>
      <c r="J29">
        <f t="shared" si="7"/>
        <v>9.3304493052766446E-2</v>
      </c>
      <c r="K29">
        <f t="shared" si="5"/>
        <v>1.3237391777745173</v>
      </c>
      <c r="L29">
        <f t="shared" si="6"/>
        <v>0.6045219006209599</v>
      </c>
      <c r="M29">
        <v>26</v>
      </c>
      <c r="N29">
        <f t="shared" si="8"/>
        <v>25.03996805109783</v>
      </c>
      <c r="O29">
        <f t="shared" si="10"/>
        <v>29.209823860627374</v>
      </c>
      <c r="P29">
        <f t="shared" si="9"/>
        <v>43.507470622871203</v>
      </c>
    </row>
    <row r="30" spans="2:16" x14ac:dyDescent="0.25">
      <c r="B30">
        <v>27</v>
      </c>
      <c r="D30">
        <f t="shared" si="0"/>
        <v>2304</v>
      </c>
      <c r="E30">
        <f t="shared" si="1"/>
        <v>1874.5443286302939</v>
      </c>
      <c r="F30">
        <f t="shared" si="2"/>
        <v>869.40000000000009</v>
      </c>
      <c r="H30">
        <f t="shared" si="3"/>
        <v>78.246562687965678</v>
      </c>
      <c r="I30">
        <f t="shared" si="4"/>
        <v>26.287892392574456</v>
      </c>
      <c r="J30">
        <f t="shared" si="7"/>
        <v>5.2045119012198882E-2</v>
      </c>
      <c r="K30">
        <f t="shared" si="5"/>
        <v>1.320392757940869</v>
      </c>
      <c r="L30">
        <f t="shared" si="6"/>
        <v>0.62738391195453636</v>
      </c>
      <c r="M30">
        <v>27</v>
      </c>
      <c r="N30">
        <f t="shared" si="8"/>
        <v>26.076809620810597</v>
      </c>
      <c r="O30">
        <f t="shared" si="10"/>
        <v>28.23026112500165</v>
      </c>
      <c r="P30">
        <f t="shared" si="9"/>
        <v>44.886523590048725</v>
      </c>
    </row>
    <row r="31" spans="2:16" x14ac:dyDescent="0.25">
      <c r="B31">
        <v>28</v>
      </c>
      <c r="D31">
        <f t="shared" si="0"/>
        <v>2304</v>
      </c>
      <c r="E31">
        <f t="shared" si="1"/>
        <v>1859.2714271993748</v>
      </c>
      <c r="F31">
        <f t="shared" si="2"/>
        <v>901.60000000000014</v>
      </c>
      <c r="H31">
        <f t="shared" si="3"/>
        <v>77.780689465174717</v>
      </c>
      <c r="I31">
        <f t="shared" si="4"/>
        <v>26.255554002751762</v>
      </c>
      <c r="J31">
        <f t="shared" si="7"/>
        <v>1.8109643432108413E-2</v>
      </c>
      <c r="K31">
        <f t="shared" si="5"/>
        <v>1.3188838571010451</v>
      </c>
      <c r="L31">
        <f t="shared" si="6"/>
        <v>0.65043911394625009</v>
      </c>
      <c r="M31">
        <v>28</v>
      </c>
      <c r="N31">
        <f t="shared" si="8"/>
        <v>27.110883423451916</v>
      </c>
      <c r="O31">
        <f t="shared" si="10"/>
        <v>27.311729924029198</v>
      </c>
      <c r="P31">
        <f t="shared" si="9"/>
        <v>46.274182866907537</v>
      </c>
    </row>
    <row r="32" spans="2:16" x14ac:dyDescent="0.25">
      <c r="B32">
        <v>29</v>
      </c>
      <c r="D32">
        <f t="shared" si="0"/>
        <v>2304</v>
      </c>
      <c r="E32">
        <f t="shared" si="1"/>
        <v>1843.3096213061983</v>
      </c>
      <c r="F32">
        <f t="shared" si="2"/>
        <v>933.80000000000007</v>
      </c>
      <c r="H32">
        <f t="shared" si="3"/>
        <v>77.3109994853682</v>
      </c>
      <c r="I32">
        <f t="shared" si="4"/>
        <v>26.259434899793284</v>
      </c>
      <c r="J32">
        <f t="shared" si="7"/>
        <v>2.0607267393527806E-2</v>
      </c>
      <c r="K32">
        <f t="shared" si="5"/>
        <v>1.3190649609399183</v>
      </c>
      <c r="L32">
        <f t="shared" si="6"/>
        <v>0.67369159257501554</v>
      </c>
      <c r="M32">
        <v>29</v>
      </c>
      <c r="N32">
        <f t="shared" si="8"/>
        <v>28.142494558940577</v>
      </c>
      <c r="O32">
        <f t="shared" si="10"/>
        <v>26.448890873897117</v>
      </c>
      <c r="P32">
        <f t="shared" si="9"/>
        <v>47.66969687338068</v>
      </c>
    </row>
    <row r="33" spans="2:16" x14ac:dyDescent="0.25">
      <c r="B33">
        <v>30</v>
      </c>
      <c r="D33">
        <f t="shared" si="0"/>
        <v>2304</v>
      </c>
      <c r="E33">
        <f t="shared" si="1"/>
        <v>1826.6408513990921</v>
      </c>
      <c r="F33">
        <f t="shared" si="2"/>
        <v>966.00000000000011</v>
      </c>
      <c r="H33">
        <f t="shared" si="3"/>
        <v>76.837253768857494</v>
      </c>
      <c r="I33">
        <f t="shared" si="4"/>
        <v>26.296768537538817</v>
      </c>
      <c r="J33">
        <f t="shared" si="7"/>
        <v>5.2861606796417604E-2</v>
      </c>
      <c r="K33">
        <f t="shared" si="5"/>
        <v>1.3208068430012645</v>
      </c>
      <c r="L33">
        <f t="shared" si="6"/>
        <v>0.69714659256279476</v>
      </c>
      <c r="M33">
        <v>30</v>
      </c>
      <c r="N33">
        <f t="shared" si="8"/>
        <v>29.171904291629644</v>
      </c>
      <c r="O33">
        <f t="shared" si="10"/>
        <v>25.636992523004285</v>
      </c>
      <c r="P33">
        <f t="shared" si="9"/>
        <v>49.072395498895304</v>
      </c>
    </row>
    <row r="34" spans="2:16" x14ac:dyDescent="0.25">
      <c r="B34">
        <v>31</v>
      </c>
      <c r="D34">
        <f t="shared" si="0"/>
        <v>2304</v>
      </c>
      <c r="E34">
        <f t="shared" si="1"/>
        <v>1809.2455775819931</v>
      </c>
      <c r="F34">
        <f t="shared" si="2"/>
        <v>998.2</v>
      </c>
      <c r="H34">
        <f t="shared" ref="H34:H53" si="11">DEGREES(ATAN((D34+E34)/F34))</f>
        <v>76.359197572036265</v>
      </c>
      <c r="I34">
        <f t="shared" ref="I34:I53" si="12">DEGREES(ATAN((D34-E34)/F34))</f>
        <v>26.365158113386119</v>
      </c>
      <c r="J34">
        <f t="shared" si="7"/>
        <v>8.2880055526164398E-2</v>
      </c>
      <c r="K34">
        <f t="shared" si="5"/>
        <v>1.323996252327333</v>
      </c>
      <c r="L34">
        <f t="shared" si="6"/>
        <v>0.72081048893614019</v>
      </c>
      <c r="M34">
        <v>31</v>
      </c>
      <c r="N34" s="4">
        <f t="shared" si="8"/>
        <v>30.199337741082999</v>
      </c>
      <c r="O34" s="4">
        <f t="shared" si="10"/>
        <v>24.871794114543967</v>
      </c>
      <c r="P34" s="4">
        <f t="shared" si="9"/>
        <v>50.48167984526664</v>
      </c>
    </row>
    <row r="35" spans="2:16" x14ac:dyDescent="0.25">
      <c r="B35">
        <v>32</v>
      </c>
      <c r="D35">
        <f t="shared" si="0"/>
        <v>2304</v>
      </c>
      <c r="E35">
        <f t="shared" si="1"/>
        <v>1791.1026324585646</v>
      </c>
      <c r="F35">
        <f t="shared" si="2"/>
        <v>1030.4000000000001</v>
      </c>
      <c r="H35">
        <f t="shared" si="11"/>
        <v>75.876558629735044</v>
      </c>
      <c r="I35">
        <f t="shared" si="12"/>
        <v>26.462528648591146</v>
      </c>
      <c r="J35">
        <f t="shared" si="7"/>
        <v>0.11096458893893946</v>
      </c>
      <c r="K35">
        <f t="shared" si="5"/>
        <v>1.32853395886861</v>
      </c>
      <c r="L35">
        <f t="shared" si="6"/>
        <v>0.74469078195080185</v>
      </c>
      <c r="M35">
        <v>32</v>
      </c>
      <c r="N35">
        <f t="shared" si="8"/>
        <v>31.22498999199199</v>
      </c>
      <c r="O35">
        <f t="shared" si="10"/>
        <v>24.149500158183997</v>
      </c>
      <c r="P35">
        <f t="shared" si="9"/>
        <v>51.897013401543639</v>
      </c>
    </row>
    <row r="36" spans="2:16" x14ac:dyDescent="0.25">
      <c r="B36">
        <v>33</v>
      </c>
      <c r="D36">
        <f t="shared" si="0"/>
        <v>2304</v>
      </c>
      <c r="E36">
        <f t="shared" si="1"/>
        <v>1772.1890531204619</v>
      </c>
      <c r="F36">
        <f t="shared" si="2"/>
        <v>1062.6000000000001</v>
      </c>
      <c r="H36">
        <f t="shared" si="11"/>
        <v>75.38904515293936</v>
      </c>
      <c r="I36">
        <f t="shared" si="12"/>
        <v>26.587087291263998</v>
      </c>
      <c r="J36">
        <f t="shared" si="7"/>
        <v>0.13738090613946596</v>
      </c>
      <c r="K36">
        <f t="shared" si="5"/>
        <v>1.3343331028182126</v>
      </c>
      <c r="L36">
        <f t="shared" si="6"/>
        <v>0.76879611388927083</v>
      </c>
      <c r="M36">
        <v>33</v>
      </c>
      <c r="N36">
        <f t="shared" si="8"/>
        <v>32.249030993194197</v>
      </c>
      <c r="O36">
        <f t="shared" si="10"/>
        <v>23.466704721091798</v>
      </c>
      <c r="P36">
        <f t="shared" si="9"/>
        <v>53.317914437832243</v>
      </c>
    </row>
    <row r="37" spans="2:16" x14ac:dyDescent="0.25">
      <c r="B37">
        <v>34</v>
      </c>
      <c r="D37">
        <f t="shared" si="0"/>
        <v>2304</v>
      </c>
      <c r="E37">
        <f t="shared" si="1"/>
        <v>1752.4798886149877</v>
      </c>
      <c r="F37">
        <f t="shared" si="2"/>
        <v>1094.8000000000002</v>
      </c>
      <c r="H37">
        <f t="shared" si="11"/>
        <v>74.896343538070369</v>
      </c>
      <c r="I37">
        <f t="shared" si="12"/>
        <v>26.737290460870078</v>
      </c>
      <c r="J37">
        <f t="shared" si="7"/>
        <v>0.16236472412091274</v>
      </c>
      <c r="K37">
        <f t="shared" si="5"/>
        <v>1.3413178030078472</v>
      </c>
      <c r="L37">
        <f t="shared" si="6"/>
        <v>0.79313630714613326</v>
      </c>
      <c r="M37">
        <v>34</v>
      </c>
      <c r="N37">
        <f t="shared" si="8"/>
        <v>33.271609519228249</v>
      </c>
      <c r="O37">
        <f t="shared" si="10"/>
        <v>22.820343779504636</v>
      </c>
      <c r="P37">
        <f t="shared" si="9"/>
        <v>54.743949437357927</v>
      </c>
    </row>
    <row r="38" spans="2:16" x14ac:dyDescent="0.25">
      <c r="B38">
        <v>35</v>
      </c>
      <c r="D38">
        <f t="shared" si="0"/>
        <v>2304</v>
      </c>
      <c r="E38">
        <f t="shared" si="1"/>
        <v>1731.9479784335324</v>
      </c>
      <c r="F38">
        <f t="shared" si="2"/>
        <v>1127</v>
      </c>
      <c r="H38">
        <f t="shared" si="11"/>
        <v>74.398115734514406</v>
      </c>
      <c r="I38">
        <f t="shared" si="12"/>
        <v>26.911816739505824</v>
      </c>
      <c r="J38">
        <f t="shared" si="7"/>
        <v>0.18612709288961504</v>
      </c>
      <c r="K38">
        <f t="shared" si="5"/>
        <v>1.3494219873169462</v>
      </c>
      <c r="L38">
        <f t="shared" si="6"/>
        <v>0.81772242385817351</v>
      </c>
      <c r="M38">
        <v>35</v>
      </c>
      <c r="N38">
        <f t="shared" si="8"/>
        <v>34.292856398964496</v>
      </c>
      <c r="O38">
        <f t="shared" si="10"/>
        <v>22.207654298596484</v>
      </c>
      <c r="P38">
        <f t="shared" si="9"/>
        <v>56.174727413668876</v>
      </c>
    </row>
    <row r="39" spans="2:16" x14ac:dyDescent="0.25">
      <c r="B39">
        <v>36</v>
      </c>
      <c r="D39">
        <f t="shared" si="0"/>
        <v>2304</v>
      </c>
      <c r="E39">
        <f t="shared" si="1"/>
        <v>1710.5636965632116</v>
      </c>
      <c r="F39">
        <f t="shared" si="2"/>
        <v>1159.2</v>
      </c>
      <c r="H39">
        <f t="shared" si="11"/>
        <v>73.893996205100208</v>
      </c>
      <c r="I39">
        <f t="shared" si="12"/>
        <v>27.109544646649308</v>
      </c>
      <c r="J39">
        <f t="shared" si="7"/>
        <v>0.20885894213697398</v>
      </c>
      <c r="K39">
        <f t="shared" si="5"/>
        <v>1.358588414805511</v>
      </c>
      <c r="L39">
        <f t="shared" si="6"/>
        <v>0.84256684817037664</v>
      </c>
      <c r="M39">
        <v>36</v>
      </c>
      <c r="N39">
        <f t="shared" si="8"/>
        <v>35.312887166019152</v>
      </c>
      <c r="O39">
        <f t="shared" si="10"/>
        <v>21.626138960127285</v>
      </c>
      <c r="P39">
        <f t="shared" si="9"/>
        <v>57.609894983414087</v>
      </c>
    </row>
    <row r="40" spans="2:16" x14ac:dyDescent="0.25">
      <c r="B40">
        <v>37</v>
      </c>
      <c r="D40">
        <f t="shared" si="0"/>
        <v>2304</v>
      </c>
      <c r="E40">
        <f t="shared" si="1"/>
        <v>1688.2946543776059</v>
      </c>
      <c r="F40">
        <f t="shared" si="2"/>
        <v>1191.4000000000001</v>
      </c>
      <c r="H40">
        <f t="shared" si="11"/>
        <v>73.383588399011273</v>
      </c>
      <c r="I40">
        <f t="shared" si="12"/>
        <v>27.329534623779772</v>
      </c>
      <c r="J40">
        <f t="shared" si="7"/>
        <v>0.23073503365327319</v>
      </c>
      <c r="K40">
        <f t="shared" si="5"/>
        <v>1.3687678651408399</v>
      </c>
      <c r="L40">
        <f t="shared" si="6"/>
        <v>0.86768339310943454</v>
      </c>
      <c r="M40">
        <v>37</v>
      </c>
      <c r="N40">
        <f t="shared" si="8"/>
        <v>36.331804249169899</v>
      </c>
      <c r="O40">
        <f t="shared" si="10"/>
        <v>21.073535654265658</v>
      </c>
      <c r="P40">
        <f t="shared" si="9"/>
        <v>59.049132085069644</v>
      </c>
    </row>
    <row r="41" spans="2:16" x14ac:dyDescent="0.25">
      <c r="B41">
        <v>38</v>
      </c>
      <c r="D41">
        <f t="shared" si="0"/>
        <v>2304</v>
      </c>
      <c r="E41">
        <f t="shared" si="1"/>
        <v>1665.105354024183</v>
      </c>
      <c r="F41">
        <f t="shared" si="2"/>
        <v>1223.6000000000001</v>
      </c>
      <c r="H41">
        <f t="shared" si="11"/>
        <v>72.866460637162319</v>
      </c>
      <c r="I41">
        <f t="shared" si="12"/>
        <v>27.571014713955854</v>
      </c>
      <c r="J41">
        <f t="shared" si="7"/>
        <v>0.25191746714594387</v>
      </c>
      <c r="K41">
        <f t="shared" si="5"/>
        <v>1.3799184760230367</v>
      </c>
      <c r="L41">
        <f t="shared" si="6"/>
        <v>0.89308743502140386</v>
      </c>
      <c r="M41">
        <v>38</v>
      </c>
      <c r="N41">
        <f t="shared" si="8"/>
        <v>37.349698793966198</v>
      </c>
      <c r="O41">
        <f t="shared" si="10"/>
        <v>20.54779100789791</v>
      </c>
      <c r="P41">
        <f t="shared" si="9"/>
        <v>60.492148250826737</v>
      </c>
    </row>
    <row r="42" spans="2:16" x14ac:dyDescent="0.25">
      <c r="B42">
        <v>39</v>
      </c>
      <c r="D42">
        <f t="shared" si="0"/>
        <v>2304</v>
      </c>
      <c r="E42">
        <f t="shared" si="1"/>
        <v>1640.9567818806195</v>
      </c>
      <c r="F42">
        <f t="shared" si="2"/>
        <v>1255.8000000000002</v>
      </c>
      <c r="H42">
        <f t="shared" si="11"/>
        <v>72.342141284971547</v>
      </c>
      <c r="I42">
        <f t="shared" si="12"/>
        <v>27.833369558071659</v>
      </c>
      <c r="J42">
        <f t="shared" si="7"/>
        <v>0.27255886895104098</v>
      </c>
      <c r="K42">
        <f t="shared" si="5"/>
        <v>1.3920052139047461</v>
      </c>
      <c r="L42">
        <f t="shared" si="6"/>
        <v>0.91879607968813748</v>
      </c>
      <c r="M42">
        <v>39</v>
      </c>
      <c r="N42">
        <f t="shared" si="8"/>
        <v>38.366652186501753</v>
      </c>
      <c r="O42">
        <f t="shared" si="10"/>
        <v>20.047037346493077</v>
      </c>
      <c r="P42">
        <f t="shared" si="9"/>
        <v>61.938679353050453</v>
      </c>
    </row>
    <row r="43" spans="2:16" x14ac:dyDescent="0.25">
      <c r="B43">
        <v>40</v>
      </c>
      <c r="D43">
        <f t="shared" si="0"/>
        <v>2304</v>
      </c>
      <c r="E43">
        <f t="shared" si="1"/>
        <v>1615.8059289407252</v>
      </c>
      <c r="F43">
        <f t="shared" si="2"/>
        <v>1288</v>
      </c>
      <c r="H43">
        <f t="shared" si="11"/>
        <v>71.810113054793774</v>
      </c>
      <c r="I43">
        <f t="shared" si="12"/>
        <v>28.116132451857936</v>
      </c>
      <c r="J43">
        <f t="shared" si="7"/>
        <v>0.29280538247123289</v>
      </c>
      <c r="K43">
        <f t="shared" si="5"/>
        <v>1.404999467533429</v>
      </c>
      <c r="L43">
        <f t="shared" si="6"/>
        <v>0.9448283656537857</v>
      </c>
      <c r="M43">
        <v>40</v>
      </c>
      <c r="N43">
        <f t="shared" si="8"/>
        <v>39.382737335030434</v>
      </c>
      <c r="O43">
        <f t="shared" si="10"/>
        <v>19.569572587299678</v>
      </c>
      <c r="P43">
        <f t="shared" si="9"/>
        <v>63.388484758668895</v>
      </c>
    </row>
    <row r="44" spans="2:16" x14ac:dyDescent="0.25">
      <c r="B44">
        <v>41</v>
      </c>
      <c r="D44">
        <f t="shared" si="0"/>
        <v>2304</v>
      </c>
      <c r="E44">
        <f t="shared" si="1"/>
        <v>1589.6052214307801</v>
      </c>
      <c r="F44">
        <f t="shared" si="2"/>
        <v>1320.2</v>
      </c>
      <c r="H44">
        <f t="shared" si="11"/>
        <v>71.269806237352682</v>
      </c>
      <c r="I44">
        <f t="shared" si="12"/>
        <v>28.418980323014125</v>
      </c>
      <c r="J44">
        <f t="shared" si="7"/>
        <v>0.31279957582983364</v>
      </c>
      <c r="K44">
        <f t="shared" si="5"/>
        <v>1.4188787579173932</v>
      </c>
      <c r="L44">
        <f t="shared" si="6"/>
        <v>0.97120551208116335</v>
      </c>
      <c r="M44">
        <v>41</v>
      </c>
      <c r="N44">
        <f t="shared" si="8"/>
        <v>40.39801975344831</v>
      </c>
      <c r="O44">
        <f t="shared" si="10"/>
        <v>19.113842643556296</v>
      </c>
      <c r="P44">
        <f t="shared" si="9"/>
        <v>64.841344834912221</v>
      </c>
    </row>
    <row r="45" spans="2:16" x14ac:dyDescent="0.25">
      <c r="B45">
        <v>42</v>
      </c>
      <c r="D45">
        <f t="shared" si="0"/>
        <v>2304</v>
      </c>
      <c r="E45">
        <f t="shared" si="1"/>
        <v>1562.3018402344662</v>
      </c>
      <c r="F45">
        <f t="shared" si="2"/>
        <v>1352.4</v>
      </c>
      <c r="H45">
        <f t="shared" si="11"/>
        <v>70.720590604508004</v>
      </c>
      <c r="I45">
        <f t="shared" si="12"/>
        <v>28.741731603517604</v>
      </c>
      <c r="J45">
        <f t="shared" si="7"/>
        <v>0.33268338670165676</v>
      </c>
      <c r="K45">
        <f t="shared" si="5"/>
        <v>1.4336265624516451</v>
      </c>
      <c r="L45">
        <f t="shared" si="6"/>
        <v>0.99795122077303478</v>
      </c>
      <c r="M45">
        <v>42</v>
      </c>
      <c r="N45">
        <f t="shared" si="8"/>
        <v>41.41255848169731</v>
      </c>
      <c r="O45">
        <f t="shared" si="10"/>
        <v>18.678425986451597</v>
      </c>
      <c r="P45">
        <f t="shared" si="9"/>
        <v>66.297058758288827</v>
      </c>
    </row>
    <row r="46" spans="2:16" x14ac:dyDescent="0.25">
      <c r="B46">
        <v>43</v>
      </c>
      <c r="D46">
        <f t="shared" si="0"/>
        <v>2304</v>
      </c>
      <c r="E46">
        <f t="shared" si="1"/>
        <v>1533.8369013685906</v>
      </c>
      <c r="F46">
        <f t="shared" si="2"/>
        <v>1384.6000000000001</v>
      </c>
      <c r="H46">
        <f t="shared" si="11"/>
        <v>70.161765649145821</v>
      </c>
      <c r="I46">
        <f t="shared" si="12"/>
        <v>29.084347096417439</v>
      </c>
      <c r="J46">
        <f t="shared" si="7"/>
        <v>0.3526012379545751</v>
      </c>
      <c r="K46">
        <f t="shared" si="5"/>
        <v>1.4492322554022392</v>
      </c>
      <c r="L46">
        <f t="shared" si="6"/>
        <v>1.0250920450534267</v>
      </c>
      <c r="M46">
        <v>43</v>
      </c>
      <c r="N46">
        <f t="shared" si="8"/>
        <v>42.426406871192853</v>
      </c>
      <c r="O46">
        <f t="shared" si="10"/>
        <v>18.262020066776483</v>
      </c>
      <c r="P46">
        <f t="shared" si="9"/>
        <v>67.755442585817406</v>
      </c>
    </row>
    <row r="47" spans="2:16" x14ac:dyDescent="0.25">
      <c r="B47">
        <v>44</v>
      </c>
      <c r="D47">
        <f t="shared" si="0"/>
        <v>2304</v>
      </c>
      <c r="E47">
        <f t="shared" si="1"/>
        <v>1504.1444611472659</v>
      </c>
      <c r="F47">
        <f t="shared" si="2"/>
        <v>1416.8000000000002</v>
      </c>
      <c r="H47">
        <f t="shared" si="11"/>
        <v>69.592548723928374</v>
      </c>
      <c r="I47">
        <f t="shared" si="12"/>
        <v>29.446934079426754</v>
      </c>
      <c r="J47">
        <f t="shared" si="7"/>
        <v>0.37270348322862823</v>
      </c>
      <c r="K47">
        <f t="shared" si="5"/>
        <v>1.4656911720787356</v>
      </c>
      <c r="L47">
        <f t="shared" si="6"/>
        <v>1.052657842323085</v>
      </c>
      <c r="M47">
        <v>44</v>
      </c>
      <c r="N47">
        <f t="shared" si="8"/>
        <v>43.439613257946945</v>
      </c>
      <c r="O47">
        <f t="shared" si="10"/>
        <v>17.863429343895213</v>
      </c>
      <c r="P47">
        <f t="shared" si="9"/>
        <v>69.216327553547643</v>
      </c>
    </row>
    <row r="48" spans="2:16" x14ac:dyDescent="0.25">
      <c r="B48">
        <v>45</v>
      </c>
      <c r="D48">
        <f t="shared" si="0"/>
        <v>2304</v>
      </c>
      <c r="E48">
        <f t="shared" si="1"/>
        <v>1473.150297831148</v>
      </c>
      <c r="F48">
        <f t="shared" si="2"/>
        <v>1449.0000000000002</v>
      </c>
      <c r="H48">
        <f t="shared" si="11"/>
        <v>69.012060497316966</v>
      </c>
      <c r="I48">
        <f t="shared" si="12"/>
        <v>29.829754062874695</v>
      </c>
      <c r="J48">
        <f t="shared" si="7"/>
        <v>0.39315038334711616</v>
      </c>
      <c r="K48">
        <f t="shared" si="5"/>
        <v>1.4830048102869795</v>
      </c>
      <c r="L48">
        <f t="shared" si="6"/>
        <v>1.0806823327428663</v>
      </c>
      <c r="M48">
        <v>45</v>
      </c>
      <c r="N48">
        <f t="shared" si="8"/>
        <v>44.45222154178574</v>
      </c>
      <c r="O48">
        <f t="shared" si="10"/>
        <v>17.481554707636992</v>
      </c>
      <c r="P48">
        <f t="shared" si="9"/>
        <v>70.679558572475528</v>
      </c>
    </row>
    <row r="49" spans="2:16" x14ac:dyDescent="0.25">
      <c r="B49">
        <v>46</v>
      </c>
      <c r="D49">
        <f t="shared" si="0"/>
        <v>2304</v>
      </c>
      <c r="E49">
        <f t="shared" si="1"/>
        <v>1440.7704050264217</v>
      </c>
      <c r="F49">
        <f t="shared" si="2"/>
        <v>1481.2</v>
      </c>
      <c r="H49">
        <f t="shared" si="11"/>
        <v>68.41930694499375</v>
      </c>
      <c r="I49">
        <f t="shared" si="12"/>
        <v>30.233234846120986</v>
      </c>
      <c r="J49">
        <f t="shared" si="7"/>
        <v>0.41411687984209955</v>
      </c>
      <c r="K49">
        <f t="shared" si="5"/>
        <v>1.5011811907102446</v>
      </c>
      <c r="L49">
        <f t="shared" si="6"/>
        <v>1.1092037943513604</v>
      </c>
      <c r="M49">
        <v>46</v>
      </c>
      <c r="N49">
        <f t="shared" si="8"/>
        <v>45.464271686677222</v>
      </c>
      <c r="O49">
        <f t="shared" si="10"/>
        <v>17.115384110405316</v>
      </c>
      <c r="P49">
        <f t="shared" si="9"/>
        <v>72.144992896250258</v>
      </c>
    </row>
    <row r="50" spans="2:16" x14ac:dyDescent="0.25">
      <c r="B50">
        <v>47</v>
      </c>
      <c r="D50">
        <f t="shared" si="0"/>
        <v>2304</v>
      </c>
      <c r="E50">
        <f t="shared" si="1"/>
        <v>1406.9091086491692</v>
      </c>
      <c r="F50">
        <f t="shared" si="2"/>
        <v>1513.4</v>
      </c>
      <c r="H50">
        <f t="shared" si="11"/>
        <v>67.813156810455936</v>
      </c>
      <c r="I50">
        <f t="shared" si="12"/>
        <v>30.657987822558894</v>
      </c>
      <c r="J50">
        <f t="shared" si="7"/>
        <v>0.43579853297698179</v>
      </c>
      <c r="K50">
        <f t="shared" si="5"/>
        <v>1.5202354086991143</v>
      </c>
      <c r="L50">
        <f t="shared" si="6"/>
        <v>1.1382659360470189</v>
      </c>
      <c r="M50">
        <v>47</v>
      </c>
      <c r="N50">
        <f t="shared" si="8"/>
        <v>46.475800154489001</v>
      </c>
      <c r="O50">
        <f t="shared" si="10"/>
        <v>16.763984253356522</v>
      </c>
      <c r="P50">
        <f t="shared" si="9"/>
        <v>73.612498938699275</v>
      </c>
    </row>
    <row r="51" spans="2:16" x14ac:dyDescent="0.25">
      <c r="B51">
        <v>48</v>
      </c>
      <c r="D51">
        <f t="shared" si="0"/>
        <v>2304</v>
      </c>
      <c r="E51">
        <f t="shared" si="1"/>
        <v>1371.45668542612</v>
      </c>
      <c r="F51">
        <f t="shared" si="2"/>
        <v>1545.6000000000001</v>
      </c>
      <c r="H51">
        <f t="shared" si="11"/>
        <v>67.192313057761936</v>
      </c>
      <c r="I51">
        <f t="shared" si="12"/>
        <v>31.10483191207495</v>
      </c>
      <c r="J51">
        <f t="shared" si="7"/>
        <v>0.45841914859411936</v>
      </c>
      <c r="K51">
        <f t="shared" si="5"/>
        <v>1.5401904250704224</v>
      </c>
      <c r="L51">
        <f t="shared" si="6"/>
        <v>1.1679190059142224</v>
      </c>
      <c r="M51">
        <v>48</v>
      </c>
      <c r="N51">
        <f t="shared" si="8"/>
        <v>47.486840282335066</v>
      </c>
      <c r="O51">
        <f t="shared" si="10"/>
        <v>16.426493192823195</v>
      </c>
      <c r="P51">
        <f t="shared" si="9"/>
        <v>75.08195522227696</v>
      </c>
    </row>
    <row r="52" spans="2:16" x14ac:dyDescent="0.25">
      <c r="B52">
        <v>49</v>
      </c>
      <c r="D52">
        <f t="shared" si="0"/>
        <v>2304</v>
      </c>
      <c r="E52">
        <f t="shared" si="1"/>
        <v>1334.2863111041795</v>
      </c>
      <c r="F52">
        <f t="shared" si="2"/>
        <v>1577.8000000000002</v>
      </c>
      <c r="H52">
        <f t="shared" si="11"/>
        <v>66.555276234408851</v>
      </c>
      <c r="I52">
        <f t="shared" si="12"/>
        <v>31.574826119747133</v>
      </c>
      <c r="J52">
        <f t="shared" si="7"/>
        <v>0.48224086511817177</v>
      </c>
      <c r="K52">
        <f t="shared" si="5"/>
        <v>1.5610781653163643</v>
      </c>
      <c r="L52">
        <f t="shared" si="6"/>
        <v>1.1982212159903696</v>
      </c>
      <c r="M52">
        <v>49</v>
      </c>
      <c r="N52">
        <f t="shared" si="8"/>
        <v>48.497422611928563</v>
      </c>
      <c r="O52">
        <f t="shared" si="10"/>
        <v>16.102113751986014</v>
      </c>
      <c r="P52">
        <f t="shared" si="9"/>
        <v>76.553249441156993</v>
      </c>
    </row>
    <row r="53" spans="2:16" x14ac:dyDescent="0.25">
      <c r="B53">
        <v>50</v>
      </c>
      <c r="D53">
        <f t="shared" si="0"/>
        <v>2304</v>
      </c>
      <c r="E53">
        <f t="shared" si="1"/>
        <v>1295.2500916811393</v>
      </c>
      <c r="F53">
        <f t="shared" si="2"/>
        <v>1610.0000000000002</v>
      </c>
      <c r="H53">
        <f t="shared" si="11"/>
        <v>65.90029675201005</v>
      </c>
      <c r="I53">
        <f t="shared" si="12"/>
        <v>32.069313642311293</v>
      </c>
      <c r="K53">
        <f t="shared" si="5"/>
        <v>1.5829410290103874</v>
      </c>
      <c r="L53">
        <f t="shared" si="6"/>
        <v>1.2292406000901648</v>
      </c>
      <c r="M53">
        <v>50</v>
      </c>
      <c r="N53">
        <f t="shared" si="8"/>
        <v>49.507575177946251</v>
      </c>
      <c r="O53">
        <f t="shared" si="10"/>
        <v>15.79010763872629</v>
      </c>
      <c r="P53">
        <f t="shared" si="9"/>
        <v>78.026277624913021</v>
      </c>
    </row>
  </sheetData>
  <mergeCells count="3">
    <mergeCell ref="A1:I1"/>
    <mergeCell ref="M1:P1"/>
    <mergeCell ref="D2:I2"/>
  </mergeCells>
  <conditionalFormatting sqref="J5:J52">
    <cfRule type="cellIs" dxfId="1" priority="2" operator="lessThan">
      <formula>0.25</formula>
    </cfRule>
    <cfRule type="cellIs" dxfId="0" priority="1" operator="lessThan">
      <formula>0.5</formula>
    </cfRule>
  </conditionalFormatting>
  <hyperlinks>
    <hyperlink ref="R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8865147AFF24AB375D50FF50275CC" ma:contentTypeVersion="12" ma:contentTypeDescription="Create a new document." ma:contentTypeScope="" ma:versionID="f9b0d62cb886a56f0b7d43dab15b6006">
  <xsd:schema xmlns:xsd="http://www.w3.org/2001/XMLSchema" xmlns:xs="http://www.w3.org/2001/XMLSchema" xmlns:p="http://schemas.microsoft.com/office/2006/metadata/properties" xmlns:ns3="c80f9090-dba5-4240-9290-1d08e9826033" xmlns:ns4="6f7aafed-a314-43a3-9141-02303bb8467f" targetNamespace="http://schemas.microsoft.com/office/2006/metadata/properties" ma:root="true" ma:fieldsID="8f3431596e460fc9f0805a0cf6549931" ns3:_="" ns4:_="">
    <xsd:import namespace="c80f9090-dba5-4240-9290-1d08e9826033"/>
    <xsd:import namespace="6f7aafed-a314-43a3-9141-02303bb846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f9090-dba5-4240-9290-1d08e98260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afed-a314-43a3-9141-02303bb8467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82C596-1C43-4210-ACDE-5ECEB6C18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0f9090-dba5-4240-9290-1d08e9826033"/>
    <ds:schemaRef ds:uri="6f7aafed-a314-43a3-9141-02303bb846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D59B85-DA36-4301-B1D4-BEA9CFE46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78BB45-8D03-4021-9073-4F53B7AC6C2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6f7aafed-a314-43a3-9141-02303bb8467f"/>
    <ds:schemaRef ds:uri="http://schemas.microsoft.com/office/infopath/2007/PartnerControls"/>
    <ds:schemaRef ds:uri="c80f9090-dba5-4240-9290-1d08e98260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Maciejewski</dc:creator>
  <cp:lastModifiedBy>Mark Maciejewski</cp:lastModifiedBy>
  <dcterms:created xsi:type="dcterms:W3CDTF">2020-01-23T21:39:13Z</dcterms:created>
  <dcterms:modified xsi:type="dcterms:W3CDTF">2020-03-02T20:05:13Z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0x0101005768865147AFF24AB375D50FF50275CC</vt:lpwstr>
  </property>
  <property fmtid="{D5CDD505-2E9C-101B-9397-08002B2CF9AE}" pid="3" name="WorkbookGuid">
    <vt:lpwstr>097c46d5-82ab-4ad4-a266-d3acfa17a11f</vt:lpwstr>
  </property>
</Properties>
</file>