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uki-uki-diasuki\final report\"/>
    </mc:Choice>
  </mc:AlternateContent>
  <xr:revisionPtr revIDLastSave="0" documentId="13_ncr:1_{2716A44D-4CD6-4AEB-BE39-DFF878CB3CBC}" xr6:coauthVersionLast="36" xr6:coauthVersionMax="47" xr10:uidLastSave="{00000000-0000-0000-0000-000000000000}"/>
  <bookViews>
    <workbookView xWindow="0" yWindow="495" windowWidth="28800" windowHeight="18735" activeTab="5" xr2:uid="{00000000-000D-0000-FFFF-FFFF00000000}"/>
  </bookViews>
  <sheets>
    <sheet name="percisionRate_LSTM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definedNames>
    <definedName name="_xlchart.v1.0" hidden="1">percisionRate_LSTM!$B$2:$B$41</definedName>
    <definedName name="_xlchart.v1.1" hidden="1">percisionRate_LSTM!$C$2:$C$41</definedName>
    <definedName name="_xlchart.v1.10" hidden="1">半導體!$G$2:$G$11</definedName>
    <definedName name="_xlchart.v1.11" hidden="1">半導體!$H$1</definedName>
    <definedName name="_xlchart.v1.12" hidden="1">半導體!$H$2:$H$11</definedName>
    <definedName name="_xlchart.v1.13" hidden="1">半導體!$I$2:$I$11</definedName>
    <definedName name="_xlchart.v1.14" hidden="1">半導體!$B$1</definedName>
    <definedName name="_xlchart.v1.15" hidden="1">半導體!$B$2:$B$11</definedName>
    <definedName name="_xlchart.v1.16" hidden="1">半導體!$C$1</definedName>
    <definedName name="_xlchart.v1.17" hidden="1">半導體!$C$2:$C$11</definedName>
    <definedName name="_xlchart.v1.18" hidden="1">半導體!$G$1</definedName>
    <definedName name="_xlchart.v1.19" hidden="1">半導體!$G$2:$G$11</definedName>
    <definedName name="_xlchart.v1.2" hidden="1">percisionRate_LSTM!$G$2:$G$41</definedName>
    <definedName name="_xlchart.v1.20" hidden="1">半導體!$H$1</definedName>
    <definedName name="_xlchart.v1.21" hidden="1">半導體!$H$2:$H$11</definedName>
    <definedName name="_xlchart.v1.22" hidden="1">半導體!$I$2:$I$11</definedName>
    <definedName name="_xlchart.v1.23" hidden="1">食品!$B$2:$B$11</definedName>
    <definedName name="_xlchart.v1.24" hidden="1">食品!$C$1</definedName>
    <definedName name="_xlchart.v1.25" hidden="1">食品!$C$2:$C$11</definedName>
    <definedName name="_xlchart.v1.26" hidden="1">食品!$G$1</definedName>
    <definedName name="_xlchart.v1.27" hidden="1">食品!$G$2:$G$11</definedName>
    <definedName name="_xlchart.v1.28" hidden="1">食品!$H$1</definedName>
    <definedName name="_xlchart.v1.29" hidden="1">食品!$H$2:$H$11</definedName>
    <definedName name="_xlchart.v1.3" hidden="1">percisionRate_LSTM!$H$2:$H$41</definedName>
    <definedName name="_xlchart.v1.30" hidden="1">食品!$I$2:$I$11</definedName>
    <definedName name="_xlchart.v1.31" hidden="1">航運!$B$1</definedName>
    <definedName name="_xlchart.v1.32" hidden="1">航運!$B$2:$B$11</definedName>
    <definedName name="_xlchart.v1.33" hidden="1">航運!$C$1</definedName>
    <definedName name="_xlchart.v1.34" hidden="1">航運!$C$2:$C$11</definedName>
    <definedName name="_xlchart.v1.35" hidden="1">航運!$G$1</definedName>
    <definedName name="_xlchart.v1.36" hidden="1">航運!$G$2:$G$11</definedName>
    <definedName name="_xlchart.v1.37" hidden="1">航運!$H$1</definedName>
    <definedName name="_xlchart.v1.38" hidden="1">航運!$H$2:$H$11</definedName>
    <definedName name="_xlchart.v1.39" hidden="1">航運!$I$2:$I$11</definedName>
    <definedName name="_xlchart.v1.4" hidden="1">percisionRate_LSTM!$I$2:$I$41</definedName>
    <definedName name="_xlchart.v1.40" hidden="1">通訊!$B$1</definedName>
    <definedName name="_xlchart.v1.41" hidden="1">通訊!$B$2:$B$11</definedName>
    <definedName name="_xlchart.v1.42" hidden="1">通訊!$C$1</definedName>
    <definedName name="_xlchart.v1.43" hidden="1">通訊!$C$2:$C$11</definedName>
    <definedName name="_xlchart.v1.44" hidden="1">通訊!$G$1</definedName>
    <definedName name="_xlchart.v1.45" hidden="1">通訊!$G$2:$G$11</definedName>
    <definedName name="_xlchart.v1.46" hidden="1">通訊!$H$1</definedName>
    <definedName name="_xlchart.v1.47" hidden="1">通訊!$H$2:$H$11</definedName>
    <definedName name="_xlchart.v1.48" hidden="1">通訊!$I$2:$I$11</definedName>
    <definedName name="_xlchart.v1.49" hidden="1">percisionRate_LSTM!$B$2:$B$41</definedName>
    <definedName name="_xlchart.v1.5" hidden="1">半導體!$B$1</definedName>
    <definedName name="_xlchart.v1.50" hidden="1">percisionRate_LSTM!$C$2:$C$41</definedName>
    <definedName name="_xlchart.v1.51" hidden="1">percisionRate_LSTM!$G$2:$G$41</definedName>
    <definedName name="_xlchart.v1.52" hidden="1">percisionRate_LSTM!$H$2:$H$41</definedName>
    <definedName name="_xlchart.v1.53" hidden="1">percisionRate_LSTM!$I$2:$I$41</definedName>
    <definedName name="_xlchart.v1.6" hidden="1">半導體!$B$2:$B$11</definedName>
    <definedName name="_xlchart.v1.7" hidden="1">半導體!$C$1</definedName>
    <definedName name="_xlchart.v1.8" hidden="1">半導體!$C$2:$C$11</definedName>
    <definedName name="_xlchart.v1.9" hidden="1">半導體!$G$1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6" l="1"/>
  <c r="C41" i="6"/>
  <c r="D39" i="6"/>
  <c r="C39" i="6"/>
  <c r="M9" i="6"/>
  <c r="L12" i="6"/>
  <c r="K11" i="6"/>
  <c r="J11" i="6"/>
  <c r="J10" i="6"/>
  <c r="E33" i="6"/>
  <c r="D36" i="6"/>
  <c r="C35" i="6"/>
  <c r="B35" i="6"/>
  <c r="B34" i="6"/>
  <c r="F27" i="6"/>
  <c r="E30" i="6"/>
  <c r="E29" i="6"/>
  <c r="E27" i="6"/>
  <c r="D30" i="6"/>
  <c r="B30" i="6"/>
  <c r="B29" i="6"/>
  <c r="F21" i="6"/>
  <c r="E23" i="6"/>
  <c r="E21" i="6"/>
  <c r="D24" i="6"/>
  <c r="B24" i="6"/>
  <c r="B23" i="6"/>
  <c r="D18" i="6"/>
  <c r="C17" i="6"/>
  <c r="B17" i="6"/>
  <c r="B16" i="6"/>
  <c r="D12" i="6"/>
  <c r="D11" i="6"/>
  <c r="C11" i="6"/>
  <c r="C10" i="6"/>
  <c r="C9" i="6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X16" i="5"/>
  <c r="F42" i="6" s="1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F30" i="6" s="1"/>
  <c r="G16" i="5"/>
  <c r="F24" i="6" s="1"/>
  <c r="F16" i="5"/>
  <c r="E16" i="5"/>
  <c r="D16" i="5"/>
  <c r="F36" i="6" s="1"/>
  <c r="C16" i="5"/>
  <c r="F18" i="6" s="1"/>
  <c r="B16" i="5"/>
  <c r="F12" i="6" s="1"/>
  <c r="X15" i="5"/>
  <c r="E42" i="6" s="1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E24" i="6" s="1"/>
  <c r="F15" i="5"/>
  <c r="E15" i="5"/>
  <c r="D15" i="5"/>
  <c r="E36" i="6" s="1"/>
  <c r="C15" i="5"/>
  <c r="E18" i="6" s="1"/>
  <c r="B15" i="5"/>
  <c r="E12" i="6" s="1"/>
  <c r="X14" i="5"/>
  <c r="D42" i="6" s="1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X13" i="5"/>
  <c r="K12" i="6" s="1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C30" i="6" s="1"/>
  <c r="G13" i="5"/>
  <c r="C24" i="6" s="1"/>
  <c r="F13" i="5"/>
  <c r="E13" i="5"/>
  <c r="D13" i="5"/>
  <c r="C36" i="6" s="1"/>
  <c r="C13" i="5"/>
  <c r="C18" i="6" s="1"/>
  <c r="B13" i="5"/>
  <c r="C12" i="6" s="1"/>
  <c r="X12" i="5"/>
  <c r="B42" i="6" s="1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B36" i="6" s="1"/>
  <c r="C12" i="5"/>
  <c r="B18" i="6" s="1"/>
  <c r="B12" i="5"/>
  <c r="B12" i="6" s="1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X16" i="4"/>
  <c r="N11" i="6" s="1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F29" i="6" s="1"/>
  <c r="G16" i="4"/>
  <c r="F23" i="6" s="1"/>
  <c r="F16" i="4"/>
  <c r="E16" i="4"/>
  <c r="D16" i="4"/>
  <c r="F35" i="6" s="1"/>
  <c r="C16" i="4"/>
  <c r="F17" i="6" s="1"/>
  <c r="B16" i="4"/>
  <c r="F11" i="6" s="1"/>
  <c r="X15" i="4"/>
  <c r="M11" i="6" s="1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E35" i="6" s="1"/>
  <c r="C15" i="4"/>
  <c r="E17" i="6" s="1"/>
  <c r="B15" i="4"/>
  <c r="E11" i="6" s="1"/>
  <c r="X14" i="4"/>
  <c r="D41" i="6" s="1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D29" i="6" s="1"/>
  <c r="G14" i="4"/>
  <c r="D23" i="6" s="1"/>
  <c r="F14" i="4"/>
  <c r="E14" i="4"/>
  <c r="D14" i="4"/>
  <c r="D35" i="6" s="1"/>
  <c r="C14" i="4"/>
  <c r="D17" i="6" s="1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29" i="6" s="1"/>
  <c r="G13" i="4"/>
  <c r="C23" i="6" s="1"/>
  <c r="F13" i="4"/>
  <c r="E13" i="4"/>
  <c r="D13" i="4"/>
  <c r="C13" i="4"/>
  <c r="B13" i="4"/>
  <c r="X12" i="4"/>
  <c r="B41" i="6" s="1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11" i="6" s="1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X16" i="3"/>
  <c r="F40" i="6" s="1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28" i="6" s="1"/>
  <c r="G16" i="3"/>
  <c r="F22" i="6" s="1"/>
  <c r="F16" i="3"/>
  <c r="E16" i="3"/>
  <c r="D16" i="3"/>
  <c r="F34" i="6" s="1"/>
  <c r="C16" i="3"/>
  <c r="F16" i="6" s="1"/>
  <c r="B16" i="3"/>
  <c r="F10" i="6" s="1"/>
  <c r="X15" i="3"/>
  <c r="E40" i="6" s="1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E28" i="6" s="1"/>
  <c r="G15" i="3"/>
  <c r="E22" i="6" s="1"/>
  <c r="F15" i="3"/>
  <c r="E15" i="3"/>
  <c r="D15" i="3"/>
  <c r="E34" i="6" s="1"/>
  <c r="C15" i="3"/>
  <c r="E16" i="6" s="1"/>
  <c r="B15" i="3"/>
  <c r="E10" i="6" s="1"/>
  <c r="X14" i="3"/>
  <c r="L10" i="6" s="1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D28" i="6" s="1"/>
  <c r="G14" i="3"/>
  <c r="D22" i="6" s="1"/>
  <c r="F14" i="3"/>
  <c r="E14" i="3"/>
  <c r="D14" i="3"/>
  <c r="D34" i="6" s="1"/>
  <c r="C14" i="3"/>
  <c r="D16" i="6" s="1"/>
  <c r="B14" i="3"/>
  <c r="D10" i="6" s="1"/>
  <c r="X13" i="3"/>
  <c r="C40" i="6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C28" i="6" s="1"/>
  <c r="G13" i="3"/>
  <c r="C22" i="6" s="1"/>
  <c r="F13" i="3"/>
  <c r="E13" i="3"/>
  <c r="D13" i="3"/>
  <c r="C34" i="6" s="1"/>
  <c r="C13" i="3"/>
  <c r="C16" i="6" s="1"/>
  <c r="B13" i="3"/>
  <c r="X12" i="3"/>
  <c r="B40" i="6" s="1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B28" i="6" s="1"/>
  <c r="G12" i="3"/>
  <c r="B22" i="6" s="1"/>
  <c r="F12" i="3"/>
  <c r="E12" i="3"/>
  <c r="D12" i="3"/>
  <c r="C12" i="3"/>
  <c r="B12" i="3"/>
  <c r="B10" i="6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C16" i="2"/>
  <c r="F15" i="6" s="1"/>
  <c r="D16" i="2"/>
  <c r="F33" i="6" s="1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N9" i="6" s="1"/>
  <c r="C15" i="2"/>
  <c r="E15" i="6" s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39" i="6" s="1"/>
  <c r="C14" i="2"/>
  <c r="D15" i="6" s="1"/>
  <c r="D14" i="2"/>
  <c r="D33" i="6" s="1"/>
  <c r="E14" i="2"/>
  <c r="F14" i="2"/>
  <c r="G14" i="2"/>
  <c r="D21" i="6" s="1"/>
  <c r="H14" i="2"/>
  <c r="D27" i="6" s="1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L9" i="6" s="1"/>
  <c r="C13" i="2"/>
  <c r="C15" i="6" s="1"/>
  <c r="D13" i="2"/>
  <c r="C33" i="6" s="1"/>
  <c r="E13" i="2"/>
  <c r="F13" i="2"/>
  <c r="G13" i="2"/>
  <c r="C21" i="6" s="1"/>
  <c r="H13" i="2"/>
  <c r="C27" i="6" s="1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K9" i="6" s="1"/>
  <c r="C12" i="2"/>
  <c r="B15" i="6" s="1"/>
  <c r="D12" i="2"/>
  <c r="B33" i="6" s="1"/>
  <c r="E12" i="2"/>
  <c r="F12" i="2"/>
  <c r="G12" i="2"/>
  <c r="B21" i="6" s="1"/>
  <c r="H12" i="2"/>
  <c r="B27" i="6" s="1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39" i="6" s="1"/>
  <c r="B14" i="2"/>
  <c r="D9" i="6" s="1"/>
  <c r="B17" i="2"/>
  <c r="B16" i="2"/>
  <c r="F9" i="6" s="1"/>
  <c r="B15" i="2"/>
  <c r="E9" i="6" s="1"/>
  <c r="B13" i="2"/>
  <c r="B12" i="2"/>
  <c r="B9" i="6" s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B47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B4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B46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B42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J9" i="6" l="1"/>
  <c r="L11" i="6"/>
  <c r="J12" i="6"/>
  <c r="M10" i="6"/>
  <c r="E41" i="6"/>
  <c r="F39" i="6"/>
  <c r="K10" i="6"/>
  <c r="M12" i="6"/>
  <c r="C42" i="6"/>
  <c r="N10" i="6"/>
  <c r="D40" i="6"/>
  <c r="N12" i="6"/>
</calcChain>
</file>

<file path=xl/sharedStrings.xml><?xml version="1.0" encoding="utf-8"?>
<sst xmlns="http://schemas.openxmlformats.org/spreadsheetml/2006/main" count="268" uniqueCount="44">
  <si>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</si>
  <si>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</si>
  <si>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</si>
  <si>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</si>
  <si>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</si>
  <si>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</si>
  <si>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</si>
  <si>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</si>
  <si>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</si>
  <si>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</si>
  <si>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</si>
  <si>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</si>
  <si>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</si>
  <si>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</si>
  <si>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</si>
  <si>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</si>
  <si>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</si>
  <si>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</si>
  <si>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</si>
  <si>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</si>
  <si>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</si>
  <si>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MAE</t>
  </si>
  <si>
    <t>MSE</t>
  </si>
  <si>
    <t>RMSE</t>
  </si>
  <si>
    <t>min</t>
    <phoneticPr fontId="18" type="noConversion"/>
  </si>
  <si>
    <t>q1</t>
    <phoneticPr fontId="18" type="noConversion"/>
  </si>
  <si>
    <t>q2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</si>
  <si>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</si>
  <si>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</si>
  <si>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</si>
  <si>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</si>
  <si>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</si>
  <si>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</si>
  <si>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</si>
  <si>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</si>
  <si>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</si>
  <si>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q0</t>
    <phoneticPr fontId="18" type="noConversion"/>
  </si>
  <si>
    <t>q4</t>
    <phoneticPr fontId="18" type="noConversion"/>
  </si>
  <si>
    <t>percision 0</t>
    <phoneticPr fontId="18" type="noConversion"/>
  </si>
  <si>
    <t>percision 1</t>
    <phoneticPr fontId="18" type="noConversion"/>
  </si>
  <si>
    <t>recall 1</t>
    <phoneticPr fontId="18" type="noConversion"/>
  </si>
  <si>
    <t>recall 0</t>
    <phoneticPr fontId="18" type="noConversion"/>
  </si>
  <si>
    <t>accuracy</t>
    <phoneticPr fontId="18" type="noConversion"/>
  </si>
  <si>
    <t>RMSE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</si>
</sst>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LSTM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統整!$A$33</c:f>
              <c:strCache>
                <c:ptCount val="1"/>
                <c:pt idx="0">
                  <c:v>半導體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統整!$B$8:$F$8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統整!$B$33:$F$33</c:f>
              <c:numCache>
                <c:formatCode>General</c:formatCode>
                <c:ptCount val="5"/>
                <c:pt idx="0">
                  <c:v>0.8</c:v>
                </c:pt>
                <c:pt idx="1">
                  <c:v>0.82499999999999996</c:v>
                </c:pt>
                <c:pt idx="2">
                  <c:v>0.84499999999999997</c:v>
                </c:pt>
                <c:pt idx="3">
                  <c:v>0.86749999999999994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A-41C9-B4F7-5161B369F694}"/>
            </c:ext>
          </c:extLst>
        </c:ser>
        <c:ser>
          <c:idx val="1"/>
          <c:order val="1"/>
          <c:tx>
            <c:strRef>
              <c:f>統整!$A$34</c:f>
              <c:strCache>
                <c:ptCount val="1"/>
                <c:pt idx="0">
                  <c:v>食品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統整!$B$8:$F$8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統整!$B$34:$F$34</c:f>
              <c:numCache>
                <c:formatCode>General</c:formatCode>
                <c:ptCount val="5"/>
                <c:pt idx="0">
                  <c:v>0.78</c:v>
                </c:pt>
                <c:pt idx="1">
                  <c:v>0.82250000000000001</c:v>
                </c:pt>
                <c:pt idx="2">
                  <c:v>0.83499999999999996</c:v>
                </c:pt>
                <c:pt idx="3">
                  <c:v>0.85749999999999993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A-41C9-B4F7-5161B369F694}"/>
            </c:ext>
          </c:extLst>
        </c:ser>
        <c:ser>
          <c:idx val="2"/>
          <c:order val="2"/>
          <c:tx>
            <c:strRef>
              <c:f>統整!$A$35</c:f>
              <c:strCache>
                <c:ptCount val="1"/>
                <c:pt idx="0">
                  <c:v>航運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統整!$B$8:$F$8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統整!$B$35:$F$35</c:f>
              <c:numCache>
                <c:formatCode>General</c:formatCode>
                <c:ptCount val="5"/>
                <c:pt idx="0">
                  <c:v>0.76</c:v>
                </c:pt>
                <c:pt idx="1">
                  <c:v>0.85</c:v>
                </c:pt>
                <c:pt idx="2">
                  <c:v>0.86</c:v>
                </c:pt>
                <c:pt idx="3">
                  <c:v>0.87749999999999995</c:v>
                </c:pt>
                <c:pt idx="4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CA-41C9-B4F7-5161B369F694}"/>
            </c:ext>
          </c:extLst>
        </c:ser>
        <c:ser>
          <c:idx val="3"/>
          <c:order val="3"/>
          <c:tx>
            <c:strRef>
              <c:f>統整!$A$36</c:f>
              <c:strCache>
                <c:ptCount val="1"/>
                <c:pt idx="0">
                  <c:v>通訊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統整!$B$8:$F$8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統整!$B$36:$F$36</c:f>
              <c:numCache>
                <c:formatCode>General</c:formatCode>
                <c:ptCount val="5"/>
                <c:pt idx="0">
                  <c:v>0.76</c:v>
                </c:pt>
                <c:pt idx="1">
                  <c:v>0.77</c:v>
                </c:pt>
                <c:pt idx="2">
                  <c:v>0.85499999999999998</c:v>
                </c:pt>
                <c:pt idx="3">
                  <c:v>0.86749999999999994</c:v>
                </c:pt>
                <c:pt idx="4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A-41C9-B4F7-5161B369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94016"/>
        <c:axId val="465393312"/>
      </c:scatterChart>
      <c:valAx>
        <c:axId val="5005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5393312"/>
        <c:crosses val="autoZero"/>
        <c:crossBetween val="midCat"/>
      </c:valAx>
      <c:valAx>
        <c:axId val="465393312"/>
        <c:scaling>
          <c:orientation val="minMax"/>
          <c:max val="0.9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05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plotArea>
      <cx:plotAreaRegion>
        <cx:plotSurface>
          <cx:spPr>
            <a:effectLst>
              <a:softEdge rad="0"/>
            </a:effectLst>
          </cx:spPr>
        </cx:plotSurface>
        <cx:series layoutId="boxWhisker" uniqueId="{7062E7B1-0739-FA43-9784-7CD14410F669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5569FA-0E12-0643-ADDF-248CC26A0CAB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1E442A-5500-6F4A-B338-DB03C0CFEC8F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5CD37E0-467E-1441-8D19-9E4F000A9FA7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D1FE7AC-2579-7647-A787-49278CEB89E4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400000006"/>
        <cx:tickLabels/>
      </cx:axis>
      <cx:axis id="1">
        <cx:valScaling max="0.95000000000000007" min="0.60000000000000009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  <cx:data id="3">
      <cx:numDim type="val">
        <cx:f>_xlchart.v1.12</cx:f>
      </cx:numDim>
    </cx:data>
    <cx:data id="4">
      <cx:numDim type="val">
        <cx:f>_xlchart.v1.13</cx:f>
      </cx:numDim>
    </cx:data>
  </cx:chartData>
  <cx:chart>
    <cx:title pos="t" align="ctr" overlay="0">
      <cx:tx>
        <cx:txData>
          <cx:v>LSTM_半導體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LSTM_半導體</a:t>
          </a:r>
        </a:p>
      </cx:txPr>
    </cx:title>
    <cx:plotArea>
      <cx:plotAreaRegion>
        <cx:series layoutId="boxWhisker" uniqueId="{9F56E8A6-3148-DC42-9B27-31DEBA7114CB}">
          <cx:tx>
            <cx:txData>
              <cx:f>_xlchart.v1.5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3C3D61D-DE3B-BE4E-A1F6-67D9A148B3A2}">
          <cx:tx>
            <cx:txData>
              <cx:f>_xlchart.v1.7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BD617B-6F3C-A44A-BBB4-D0D1C3CB7807}">
          <cx:tx>
            <cx:txData>
              <cx:f>_xlchart.v1.9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FC81329-AC04-0F4A-9040-D1869E2F5EF6}">
          <cx:tx>
            <cx:txData>
              <cx:f>_xlchart.v1.11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7CDDDEC-7D22-D547-9812-B8D48771CA19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TW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baseline="0">
                <a:solidFill>
                  <a:schemeClr val="bg2">
                    <a:lumMod val="50000"/>
                  </a:schemeClr>
                </a:solidFill>
                <a:effectLst/>
              </a:rPr>
              <a:t>LSTM_</a:t>
            </a:r>
            <a:r>
              <a:rPr lang="en-TW" sz="1400" b="0" i="0" baseline="0">
                <a:solidFill>
                  <a:schemeClr val="bg2">
                    <a:lumMod val="50000"/>
                  </a:schemeClr>
                </a:solidFill>
                <a:effectLst/>
              </a:rPr>
              <a:t>食品</a:t>
            </a:r>
            <a:endParaRPr lang="en-TW" sz="1400">
              <a:solidFill>
                <a:schemeClr val="bg2">
                  <a:lumMod val="50000"/>
                </a:schemeClr>
              </a:solidFill>
              <a:effectLst/>
            </a:endParaRPr>
          </a:p>
        </cx:rich>
      </cx:tx>
    </cx:title>
    <cx:plotArea>
      <cx:plotAreaRegion>
        <cx:series layoutId="boxWhisker" uniqueId="{252A1A7E-B389-4643-A817-D3C2AC58AC1B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2653A5-79FA-2946-9F23-546C734B3D18}">
          <cx:tx>
            <cx:txData>
              <cx:f>_xlchart.v1.24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B557D84-0E3D-3946-95ED-5CF3C33F5245}">
          <cx:tx>
            <cx:txData>
              <cx:f>_xlchart.v1.26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10B2BB1-ED98-BA42-B1AE-8916D92123D1}">
          <cx:tx>
            <cx:txData>
              <cx:f>_xlchart.v1.28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3E60FCA-0C58-F64A-A9F0-640EF9F56CB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_xlchart.v1.34</cx:f>
      </cx:numDim>
    </cx:data>
    <cx:data id="2">
      <cx:numDim type="val">
        <cx:f>_xlchart.v1.36</cx:f>
      </cx:numDim>
    </cx:data>
    <cx:data id="3">
      <cx:numDim type="val">
        <cx:f>_xlchart.v1.38</cx:f>
      </cx:numDim>
    </cx:data>
    <cx:data id="4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LSTM_航運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548DB919-032B-5F4D-A062-8044F792EF25}">
          <cx:tx>
            <cx:txData>
              <cx:f>_xlchart.v1.31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3F2198-2901-1440-8E78-FDC2A334E53F}">
          <cx:tx>
            <cx:txData>
              <cx:f>_xlchart.v1.33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FCC6B46-84CA-4A48-850C-3ED1CBC80EBF}">
          <cx:tx>
            <cx:txData>
              <cx:f>_xlchart.v1.35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CCCDD7C-0FDA-8B4B-97A4-8BFA1BC24518}">
          <cx:tx>
            <cx:txData>
              <cx:f>_xlchart.v1.37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48B1FCE-A69D-B845-8616-77EF612EDA0B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LSTM_通訊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8E64D6D-FACE-4B40-8543-2F4DFAC167C2}">
          <cx:tx>
            <cx:txData>
              <cx:f>_xlchart.v1.40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6C7E53-FE37-874F-A107-469768BA700D}">
          <cx:tx>
            <cx:txData>
              <cx:f>_xlchart.v1.42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12041D3-2B26-0947-8C7D-037165EA409B}">
          <cx:tx>
            <cx:txData>
              <cx:f>_xlchart.v1.44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3BC176-5B43-3F4D-90D8-BB048EA7EAC4}">
          <cx:tx>
            <cx:txData>
              <cx:f>_xlchart.v1.46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1FD20E2-73B8-374D-9385-F83027293C2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_xlchart.v1.50</cx:f>
      </cx:numDim>
    </cx:data>
    <cx:data id="2">
      <cx:numDim type="val">
        <cx:f>_xlchart.v1.51</cx:f>
      </cx:numDim>
    </cx:data>
    <cx:data id="3">
      <cx:numDim type="val">
        <cx:f>_xlchart.v1.52</cx:f>
      </cx:numDim>
    </cx:data>
    <cx:data id="4">
      <cx:numDim type="val">
        <cx:f>_xlchart.v1.53</cx:f>
      </cx:numDim>
    </cx:data>
  </cx:chartData>
  <cx:chart>
    <cx:title pos="t" align="ctr" overlay="0">
      <cx:tx>
        <cx:txData>
          <cx:v>LSTM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LSTM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7062E7B1-0739-FA43-9784-7CD14410F669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5569FA-0E12-0643-ADDF-248CC26A0CAB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1E442A-5500-6F4A-B338-DB03C0CFEC8F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5CD37E0-467E-1441-8D19-9E4F000A9FA7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D1FE7AC-2579-7647-A787-49278CEB89E4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50</xdr:row>
      <xdr:rowOff>95249</xdr:rowOff>
    </xdr:from>
    <xdr:to>
      <xdr:col>17</xdr:col>
      <xdr:colOff>496956</xdr:colOff>
      <xdr:row>70</xdr:row>
      <xdr:rowOff>33130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16148A-1E49-15FC-A237-26AB35DECC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7613" y="10440227"/>
              <a:ext cx="4305300" cy="4079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18</xdr:row>
      <xdr:rowOff>193675</xdr:rowOff>
    </xdr:from>
    <xdr:to>
      <xdr:col>17</xdr:col>
      <xdr:colOff>431800</xdr:colOff>
      <xdr:row>32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BFB3C0-7DC2-A90D-755D-7135E4E3C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8400" y="3965575"/>
              <a:ext cx="4572000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139700</xdr:rowOff>
    </xdr:from>
    <xdr:to>
      <xdr:col>14</xdr:col>
      <xdr:colOff>450850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590593-830F-578F-C057-21307ED2F9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4475" y="454025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152400</xdr:rowOff>
    </xdr:from>
    <xdr:to>
      <xdr:col>14</xdr:col>
      <xdr:colOff>450850</xdr:colOff>
      <xdr:row>35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E9423E-F47B-4B08-FF75-198D590E40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4475" y="4543425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139700</xdr:rowOff>
    </xdr:from>
    <xdr:to>
      <xdr:col>14</xdr:col>
      <xdr:colOff>450850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C9BA68-9F0E-C09C-1030-3970188DC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4475" y="454025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127000</xdr:rowOff>
    </xdr:from>
    <xdr:to>
      <xdr:col>15</xdr:col>
      <xdr:colOff>317500</xdr:colOff>
      <xdr:row>37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65833D-07F8-A740-9066-4EBA9EA28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0125" y="4318000"/>
              <a:ext cx="5651500" cy="3571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14</xdr:col>
      <xdr:colOff>163995</xdr:colOff>
      <xdr:row>6</xdr:row>
      <xdr:rowOff>80133</xdr:rowOff>
    </xdr:from>
    <xdr:to>
      <xdr:col>21</xdr:col>
      <xdr:colOff>2070</xdr:colOff>
      <xdr:row>19</xdr:row>
      <xdr:rowOff>99183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6966DC-F508-4A10-80A7-67E68536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opLeftCell="C46" zoomScale="115" zoomScaleNormal="115" workbookViewId="0">
      <selection activeCell="J54" sqref="J54"/>
    </sheetView>
  </sheetViews>
  <sheetFormatPr defaultColWidth="8.875"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s="3" customFormat="1" x14ac:dyDescent="0.25">
      <c r="A2" s="3">
        <v>1210</v>
      </c>
      <c r="B2" s="3">
        <v>0.85</v>
      </c>
      <c r="C2" s="3">
        <v>0.83</v>
      </c>
      <c r="D2" s="3">
        <v>0.84</v>
      </c>
      <c r="E2" s="3">
        <v>0.84</v>
      </c>
      <c r="F2" s="3">
        <v>0.84</v>
      </c>
      <c r="G2" s="3">
        <v>0.81</v>
      </c>
      <c r="H2" s="3">
        <v>0.87</v>
      </c>
      <c r="I2" s="3">
        <v>0.84</v>
      </c>
      <c r="J2" s="3">
        <v>0.84</v>
      </c>
      <c r="K2" s="3">
        <v>0.84</v>
      </c>
      <c r="L2" s="3">
        <v>0.83</v>
      </c>
      <c r="M2" s="3">
        <v>0.85</v>
      </c>
      <c r="N2" s="3">
        <v>0.84</v>
      </c>
      <c r="O2" s="3">
        <v>0.84</v>
      </c>
      <c r="P2" s="3">
        <v>0.84</v>
      </c>
      <c r="Q2" s="3">
        <v>126</v>
      </c>
      <c r="R2" s="3">
        <v>139</v>
      </c>
      <c r="S2" s="3">
        <v>265</v>
      </c>
      <c r="T2" s="3">
        <v>265</v>
      </c>
      <c r="U2" s="3">
        <v>265</v>
      </c>
      <c r="V2" s="3">
        <v>0.72733314830852003</v>
      </c>
      <c r="W2" s="3">
        <v>0.79810221707947004</v>
      </c>
      <c r="X2" s="3">
        <v>0.89336566817819396</v>
      </c>
    </row>
    <row r="3" spans="1:24" s="3" customFormat="1" x14ac:dyDescent="0.25">
      <c r="A3" s="3">
        <v>1215</v>
      </c>
      <c r="B3" s="3">
        <v>0.8</v>
      </c>
      <c r="C3" s="3">
        <v>0.85</v>
      </c>
      <c r="D3" s="3">
        <v>0.83</v>
      </c>
      <c r="E3" s="3">
        <v>0.83</v>
      </c>
      <c r="F3" s="3">
        <v>0.83</v>
      </c>
      <c r="G3" s="3">
        <v>0.81</v>
      </c>
      <c r="H3" s="3">
        <v>0.85</v>
      </c>
      <c r="I3" s="3">
        <v>0.83</v>
      </c>
      <c r="J3" s="3">
        <v>0.83</v>
      </c>
      <c r="K3" s="3">
        <v>0.83</v>
      </c>
      <c r="L3" s="3">
        <v>0.8</v>
      </c>
      <c r="M3" s="3">
        <v>0.85</v>
      </c>
      <c r="N3" s="3">
        <v>0.83</v>
      </c>
      <c r="O3" s="3">
        <v>0.83</v>
      </c>
      <c r="P3" s="3">
        <v>0.83</v>
      </c>
      <c r="Q3" s="3">
        <v>113</v>
      </c>
      <c r="R3" s="3">
        <v>152</v>
      </c>
      <c r="S3" s="3">
        <v>265</v>
      </c>
      <c r="T3" s="3">
        <v>265</v>
      </c>
      <c r="U3" s="3">
        <v>265</v>
      </c>
      <c r="V3" s="3">
        <v>0.74583935777196297</v>
      </c>
      <c r="W3" s="3">
        <v>1.14091425888515</v>
      </c>
      <c r="X3" s="3">
        <v>1.0681358803472301</v>
      </c>
    </row>
    <row r="4" spans="1:24" s="3" customFormat="1" x14ac:dyDescent="0.25">
      <c r="A4" s="3">
        <v>1216</v>
      </c>
      <c r="B4" s="3">
        <v>0.75</v>
      </c>
      <c r="C4" s="3">
        <v>0.81</v>
      </c>
      <c r="D4" s="3">
        <v>0.78</v>
      </c>
      <c r="E4" s="3">
        <v>0.78</v>
      </c>
      <c r="F4" s="3">
        <v>0.79</v>
      </c>
      <c r="G4" s="3">
        <v>0.8</v>
      </c>
      <c r="H4" s="3">
        <v>0.77</v>
      </c>
      <c r="I4" s="3">
        <v>0.78</v>
      </c>
      <c r="J4" s="3">
        <v>0.79</v>
      </c>
      <c r="K4" s="3">
        <v>0.78</v>
      </c>
      <c r="L4" s="3">
        <v>0.77</v>
      </c>
      <c r="M4" s="3">
        <v>0.79</v>
      </c>
      <c r="N4" s="3">
        <v>0.78</v>
      </c>
      <c r="O4" s="3">
        <v>0.78</v>
      </c>
      <c r="P4" s="3">
        <v>0.79</v>
      </c>
      <c r="Q4" s="3">
        <v>123</v>
      </c>
      <c r="R4" s="3">
        <v>142</v>
      </c>
      <c r="S4" s="3">
        <v>265</v>
      </c>
      <c r="T4" s="3">
        <v>265</v>
      </c>
      <c r="U4" s="3">
        <v>265</v>
      </c>
      <c r="V4" s="3">
        <v>1.3466543406360501</v>
      </c>
      <c r="W4" s="3">
        <v>2.61686343555058</v>
      </c>
      <c r="X4" s="3">
        <v>1.6176722274770501</v>
      </c>
    </row>
    <row r="5" spans="1:24" s="3" customFormat="1" x14ac:dyDescent="0.25">
      <c r="A5" s="3">
        <v>1218</v>
      </c>
      <c r="B5" s="3">
        <v>0.81</v>
      </c>
      <c r="C5" s="3">
        <v>0.9</v>
      </c>
      <c r="D5" s="3">
        <v>0.86</v>
      </c>
      <c r="E5" s="3">
        <v>0.86</v>
      </c>
      <c r="F5" s="3">
        <v>0.86</v>
      </c>
      <c r="G5" s="3">
        <v>0.88</v>
      </c>
      <c r="H5" s="3">
        <v>0.85</v>
      </c>
      <c r="I5" s="3">
        <v>0.86</v>
      </c>
      <c r="J5" s="3">
        <v>0.86</v>
      </c>
      <c r="K5" s="3">
        <v>0.86</v>
      </c>
      <c r="L5" s="3">
        <v>0.84</v>
      </c>
      <c r="M5" s="3">
        <v>0.87</v>
      </c>
      <c r="N5" s="3">
        <v>0.86</v>
      </c>
      <c r="O5" s="3">
        <v>0.86</v>
      </c>
      <c r="P5" s="3">
        <v>0.86</v>
      </c>
      <c r="Q5" s="3">
        <v>114</v>
      </c>
      <c r="R5" s="3">
        <v>151</v>
      </c>
      <c r="S5" s="3">
        <v>265</v>
      </c>
      <c r="T5" s="3">
        <v>265</v>
      </c>
      <c r="U5" s="3">
        <v>265</v>
      </c>
      <c r="V5" s="3">
        <v>0.68412825991072701</v>
      </c>
      <c r="W5" s="3">
        <v>0.50876258078694203</v>
      </c>
      <c r="X5" s="3">
        <v>0.71327594995691601</v>
      </c>
    </row>
    <row r="6" spans="1:24" s="3" customFormat="1" x14ac:dyDescent="0.25">
      <c r="A6" s="3">
        <v>1227</v>
      </c>
      <c r="B6" s="3">
        <v>0.88</v>
      </c>
      <c r="C6" s="3">
        <v>0.76</v>
      </c>
      <c r="D6" s="3">
        <v>0.83</v>
      </c>
      <c r="E6" s="3">
        <v>0.82</v>
      </c>
      <c r="F6" s="3">
        <v>0.83</v>
      </c>
      <c r="G6" s="3">
        <v>0.83</v>
      </c>
      <c r="H6" s="3">
        <v>0.83</v>
      </c>
      <c r="I6" s="3">
        <v>0.83</v>
      </c>
      <c r="J6" s="3">
        <v>0.83</v>
      </c>
      <c r="K6" s="3">
        <v>0.83</v>
      </c>
      <c r="L6" s="3">
        <v>0.86</v>
      </c>
      <c r="M6" s="3">
        <v>0.79</v>
      </c>
      <c r="N6" s="3">
        <v>0.83</v>
      </c>
      <c r="O6" s="3">
        <v>0.82</v>
      </c>
      <c r="P6" s="3">
        <v>0.83</v>
      </c>
      <c r="Q6" s="3">
        <v>161</v>
      </c>
      <c r="R6" s="3">
        <v>104</v>
      </c>
      <c r="S6" s="3">
        <v>265</v>
      </c>
      <c r="T6" s="3">
        <v>265</v>
      </c>
      <c r="U6" s="3">
        <v>265</v>
      </c>
      <c r="V6" s="3">
        <v>0.29155947991137199</v>
      </c>
      <c r="W6" s="3">
        <v>0.15325820085293701</v>
      </c>
      <c r="X6" s="3">
        <v>0.39148205687226201</v>
      </c>
    </row>
    <row r="7" spans="1:24" s="3" customFormat="1" x14ac:dyDescent="0.25">
      <c r="A7" s="3">
        <v>1229</v>
      </c>
      <c r="B7" s="3">
        <v>0.86</v>
      </c>
      <c r="C7" s="3">
        <v>0.9</v>
      </c>
      <c r="D7" s="3">
        <v>0.88</v>
      </c>
      <c r="E7" s="3">
        <v>0.88</v>
      </c>
      <c r="F7" s="3">
        <v>0.88</v>
      </c>
      <c r="G7" s="3">
        <v>0.81</v>
      </c>
      <c r="H7" s="3">
        <v>0.92</v>
      </c>
      <c r="I7" s="3">
        <v>0.88</v>
      </c>
      <c r="J7" s="3">
        <v>0.87</v>
      </c>
      <c r="K7" s="3">
        <v>0.88</v>
      </c>
      <c r="L7" s="3">
        <v>0.83</v>
      </c>
      <c r="M7" s="3">
        <v>0.91</v>
      </c>
      <c r="N7" s="3">
        <v>0.88</v>
      </c>
      <c r="O7" s="3">
        <v>0.87</v>
      </c>
      <c r="P7" s="3">
        <v>0.88</v>
      </c>
      <c r="Q7" s="3">
        <v>95</v>
      </c>
      <c r="R7" s="3">
        <v>170</v>
      </c>
      <c r="S7" s="3">
        <v>265</v>
      </c>
      <c r="T7" s="3">
        <v>265</v>
      </c>
      <c r="U7" s="3">
        <v>265</v>
      </c>
      <c r="V7" s="3">
        <v>0.61825097195607204</v>
      </c>
      <c r="W7" s="3">
        <v>0.67968848768474899</v>
      </c>
      <c r="X7" s="3">
        <v>0.82443222140133998</v>
      </c>
    </row>
    <row r="8" spans="1:24" s="3" customFormat="1" x14ac:dyDescent="0.25">
      <c r="A8" s="3">
        <v>1231</v>
      </c>
      <c r="B8" s="3">
        <v>0.7</v>
      </c>
      <c r="C8" s="3">
        <v>0.9</v>
      </c>
      <c r="D8" s="3">
        <v>0.82</v>
      </c>
      <c r="E8" s="3">
        <v>0.8</v>
      </c>
      <c r="F8" s="3">
        <v>0.83</v>
      </c>
      <c r="G8" s="3">
        <v>0.83</v>
      </c>
      <c r="H8" s="3">
        <v>0.81</v>
      </c>
      <c r="I8" s="3">
        <v>0.82</v>
      </c>
      <c r="J8" s="3">
        <v>0.82</v>
      </c>
      <c r="K8" s="3">
        <v>0.82</v>
      </c>
      <c r="L8" s="3">
        <v>0.76</v>
      </c>
      <c r="M8" s="3">
        <v>0.85</v>
      </c>
      <c r="N8" s="3">
        <v>0.82</v>
      </c>
      <c r="O8" s="3">
        <v>0.8</v>
      </c>
      <c r="P8" s="3">
        <v>0.82</v>
      </c>
      <c r="Q8" s="3">
        <v>93</v>
      </c>
      <c r="R8" s="3">
        <v>172</v>
      </c>
      <c r="S8" s="3">
        <v>265</v>
      </c>
      <c r="T8" s="3">
        <v>265</v>
      </c>
      <c r="U8" s="3">
        <v>265</v>
      </c>
      <c r="V8" s="3">
        <v>1.0012393712457599</v>
      </c>
      <c r="W8" s="3">
        <v>1.66433594499828</v>
      </c>
      <c r="X8" s="3">
        <v>1.2900914483083299</v>
      </c>
    </row>
    <row r="9" spans="1:24" s="3" customFormat="1" x14ac:dyDescent="0.25">
      <c r="A9" s="3">
        <v>1232</v>
      </c>
      <c r="B9" s="3">
        <v>0.82</v>
      </c>
      <c r="C9" s="3">
        <v>0.81</v>
      </c>
      <c r="D9" s="3">
        <v>0.81</v>
      </c>
      <c r="E9" s="3">
        <v>0.81</v>
      </c>
      <c r="F9" s="3">
        <v>0.81</v>
      </c>
      <c r="G9" s="3">
        <v>0.78</v>
      </c>
      <c r="H9" s="3">
        <v>0.84</v>
      </c>
      <c r="I9" s="3">
        <v>0.81</v>
      </c>
      <c r="J9" s="3">
        <v>0.81</v>
      </c>
      <c r="K9" s="3">
        <v>0.81</v>
      </c>
      <c r="L9" s="3">
        <v>0.8</v>
      </c>
      <c r="M9" s="3">
        <v>0.83</v>
      </c>
      <c r="N9" s="3">
        <v>0.81</v>
      </c>
      <c r="O9" s="3">
        <v>0.81</v>
      </c>
      <c r="P9" s="3">
        <v>0.81</v>
      </c>
      <c r="Q9" s="3">
        <v>125</v>
      </c>
      <c r="R9" s="3">
        <v>140</v>
      </c>
      <c r="S9" s="3">
        <v>265</v>
      </c>
      <c r="T9" s="3">
        <v>265</v>
      </c>
      <c r="U9" s="3">
        <v>265</v>
      </c>
      <c r="V9" s="3">
        <v>3.5789861945386199</v>
      </c>
      <c r="W9" s="3">
        <v>15.1448445680691</v>
      </c>
      <c r="X9" s="3">
        <v>3.8916377745197601</v>
      </c>
    </row>
    <row r="10" spans="1:24" s="3" customFormat="1" x14ac:dyDescent="0.25">
      <c r="A10" s="3">
        <v>1434</v>
      </c>
      <c r="B10" s="3">
        <v>0.92</v>
      </c>
      <c r="C10" s="3">
        <v>0.87</v>
      </c>
      <c r="D10" s="3">
        <v>0.9</v>
      </c>
      <c r="E10" s="3">
        <v>0.9</v>
      </c>
      <c r="F10" s="3">
        <v>0.9</v>
      </c>
      <c r="G10" s="3">
        <v>0.89</v>
      </c>
      <c r="H10" s="3">
        <v>0.91</v>
      </c>
      <c r="I10" s="3">
        <v>0.9</v>
      </c>
      <c r="J10" s="3">
        <v>0.9</v>
      </c>
      <c r="K10" s="3">
        <v>0.9</v>
      </c>
      <c r="L10" s="3">
        <v>0.9</v>
      </c>
      <c r="M10" s="3">
        <v>0.89</v>
      </c>
      <c r="N10" s="3">
        <v>0.9</v>
      </c>
      <c r="O10" s="3">
        <v>0.9</v>
      </c>
      <c r="P10" s="3">
        <v>0.9</v>
      </c>
      <c r="Q10" s="3">
        <v>143</v>
      </c>
      <c r="R10" s="3">
        <v>120</v>
      </c>
      <c r="S10" s="3">
        <v>263</v>
      </c>
      <c r="T10" s="3">
        <v>263</v>
      </c>
      <c r="U10" s="3">
        <v>263</v>
      </c>
      <c r="V10" s="3">
        <v>9.3596605366174201E-2</v>
      </c>
      <c r="W10" s="3">
        <v>1.68108002241356E-2</v>
      </c>
      <c r="X10" s="3">
        <v>0.12965647004347899</v>
      </c>
    </row>
    <row r="11" spans="1:24" s="3" customFormat="1" x14ac:dyDescent="0.25">
      <c r="A11" s="3">
        <v>1702</v>
      </c>
      <c r="B11" s="3">
        <v>0.83</v>
      </c>
      <c r="C11" s="3">
        <v>0.87</v>
      </c>
      <c r="D11" s="3">
        <v>0.85</v>
      </c>
      <c r="E11" s="3">
        <v>0.85</v>
      </c>
      <c r="F11" s="3">
        <v>0.85</v>
      </c>
      <c r="G11" s="3">
        <v>0.87</v>
      </c>
      <c r="H11" s="3">
        <v>0.83</v>
      </c>
      <c r="I11" s="3">
        <v>0.85</v>
      </c>
      <c r="J11" s="3">
        <v>0.85</v>
      </c>
      <c r="K11" s="3">
        <v>0.85</v>
      </c>
      <c r="L11" s="3">
        <v>0.85</v>
      </c>
      <c r="M11" s="3">
        <v>0.85</v>
      </c>
      <c r="N11" s="3">
        <v>0.85</v>
      </c>
      <c r="O11" s="3">
        <v>0.85</v>
      </c>
      <c r="P11" s="3">
        <v>0.85</v>
      </c>
      <c r="Q11" s="3">
        <v>128</v>
      </c>
      <c r="R11" s="3">
        <v>137</v>
      </c>
      <c r="S11" s="3">
        <v>265</v>
      </c>
      <c r="T11" s="3">
        <v>265</v>
      </c>
      <c r="U11" s="3">
        <v>265</v>
      </c>
      <c r="V11" s="3">
        <v>0.70869385744490698</v>
      </c>
      <c r="W11" s="3">
        <v>0.67485959487598701</v>
      </c>
      <c r="X11" s="3">
        <v>0.821498383976491</v>
      </c>
    </row>
    <row r="12" spans="1:24" s="2" customFormat="1" x14ac:dyDescent="0.25">
      <c r="A12" s="2">
        <v>2330</v>
      </c>
      <c r="B12" s="2">
        <v>0.79</v>
      </c>
      <c r="C12" s="2">
        <v>0.85</v>
      </c>
      <c r="D12" s="2">
        <v>0.82</v>
      </c>
      <c r="E12" s="2">
        <v>0.82</v>
      </c>
      <c r="F12" s="2">
        <v>0.82</v>
      </c>
      <c r="G12" s="2">
        <v>0.84</v>
      </c>
      <c r="H12" s="2">
        <v>0.81</v>
      </c>
      <c r="I12" s="2">
        <v>0.82</v>
      </c>
      <c r="J12" s="2">
        <v>0.82</v>
      </c>
      <c r="K12" s="2">
        <v>0.82</v>
      </c>
      <c r="L12" s="2">
        <v>0.81</v>
      </c>
      <c r="M12" s="2">
        <v>0.83</v>
      </c>
      <c r="N12" s="2">
        <v>0.82</v>
      </c>
      <c r="O12" s="2">
        <v>0.82</v>
      </c>
      <c r="P12" s="2">
        <v>0.82</v>
      </c>
      <c r="Q12" s="2">
        <v>122</v>
      </c>
      <c r="R12" s="2">
        <v>143</v>
      </c>
      <c r="S12" s="2">
        <v>265</v>
      </c>
      <c r="T12" s="2">
        <v>265</v>
      </c>
      <c r="U12" s="2">
        <v>265</v>
      </c>
      <c r="V12" s="2">
        <v>9.08649344966096</v>
      </c>
      <c r="W12" s="2">
        <v>180.537701132846</v>
      </c>
      <c r="X12" s="2">
        <v>13.4364318601646</v>
      </c>
    </row>
    <row r="13" spans="1:24" s="2" customFormat="1" x14ac:dyDescent="0.25">
      <c r="A13" s="2">
        <v>2337</v>
      </c>
      <c r="B13" s="2">
        <v>0.85</v>
      </c>
      <c r="C13" s="2">
        <v>0.83</v>
      </c>
      <c r="D13" s="2">
        <v>0.84</v>
      </c>
      <c r="E13" s="2">
        <v>0.84</v>
      </c>
      <c r="F13" s="2">
        <v>0.84</v>
      </c>
      <c r="G13" s="2">
        <v>0.82</v>
      </c>
      <c r="H13" s="2">
        <v>0.86</v>
      </c>
      <c r="I13" s="2">
        <v>0.84</v>
      </c>
      <c r="J13" s="2">
        <v>0.84</v>
      </c>
      <c r="K13" s="2">
        <v>0.84</v>
      </c>
      <c r="L13" s="2">
        <v>0.83</v>
      </c>
      <c r="M13" s="2">
        <v>0.85</v>
      </c>
      <c r="N13" s="2">
        <v>0.84</v>
      </c>
      <c r="O13" s="2">
        <v>0.84</v>
      </c>
      <c r="P13" s="2">
        <v>0.84</v>
      </c>
      <c r="Q13" s="2">
        <v>129</v>
      </c>
      <c r="R13" s="2">
        <v>135</v>
      </c>
      <c r="S13" s="2">
        <v>264</v>
      </c>
      <c r="T13" s="2">
        <v>264</v>
      </c>
      <c r="U13" s="2">
        <v>264</v>
      </c>
      <c r="V13" s="2">
        <v>1.06423896905147</v>
      </c>
      <c r="W13" s="2">
        <v>1.6618948524786099</v>
      </c>
      <c r="X13" s="2">
        <v>1.28914500832087</v>
      </c>
    </row>
    <row r="14" spans="1:24" s="2" customFormat="1" x14ac:dyDescent="0.25">
      <c r="A14" s="2">
        <v>2344</v>
      </c>
      <c r="B14" s="2">
        <v>0.84</v>
      </c>
      <c r="C14" s="2">
        <v>0.92</v>
      </c>
      <c r="D14" s="2">
        <v>0.88</v>
      </c>
      <c r="E14" s="2">
        <v>0.88</v>
      </c>
      <c r="F14" s="2">
        <v>0.88</v>
      </c>
      <c r="G14" s="2">
        <v>0.88</v>
      </c>
      <c r="H14" s="2">
        <v>0.89</v>
      </c>
      <c r="I14" s="2">
        <v>0.88</v>
      </c>
      <c r="J14" s="2">
        <v>0.88</v>
      </c>
      <c r="K14" s="2">
        <v>0.88</v>
      </c>
      <c r="L14" s="2">
        <v>0.86</v>
      </c>
      <c r="M14" s="2">
        <v>0.9</v>
      </c>
      <c r="N14" s="2">
        <v>0.88</v>
      </c>
      <c r="O14" s="2">
        <v>0.88</v>
      </c>
      <c r="P14" s="2">
        <v>0.88</v>
      </c>
      <c r="Q14" s="2">
        <v>105</v>
      </c>
      <c r="R14" s="2">
        <v>160</v>
      </c>
      <c r="S14" s="2">
        <v>265</v>
      </c>
      <c r="T14" s="2">
        <v>265</v>
      </c>
      <c r="U14" s="2">
        <v>265</v>
      </c>
      <c r="V14" s="2">
        <v>1.0701721156858</v>
      </c>
      <c r="W14" s="2">
        <v>1.57330851085195</v>
      </c>
      <c r="X14" s="2">
        <v>1.2543159533594199</v>
      </c>
    </row>
    <row r="15" spans="1:24" s="5" customFormat="1" x14ac:dyDescent="0.25">
      <c r="A15" s="5">
        <v>2345</v>
      </c>
      <c r="B15" s="5">
        <v>0.89</v>
      </c>
      <c r="C15" s="5">
        <v>0.86</v>
      </c>
      <c r="D15" s="5">
        <v>0.88</v>
      </c>
      <c r="E15" s="5">
        <v>0.87</v>
      </c>
      <c r="F15" s="5">
        <v>0.88</v>
      </c>
      <c r="G15" s="5">
        <v>0.87</v>
      </c>
      <c r="H15" s="5">
        <v>0.88</v>
      </c>
      <c r="I15" s="5">
        <v>0.88</v>
      </c>
      <c r="J15" s="5">
        <v>0.88</v>
      </c>
      <c r="K15" s="5">
        <v>0.88</v>
      </c>
      <c r="L15" s="5">
        <v>0.88</v>
      </c>
      <c r="M15" s="5">
        <v>0.87</v>
      </c>
      <c r="N15" s="5">
        <v>0.88</v>
      </c>
      <c r="O15" s="5">
        <v>0.88</v>
      </c>
      <c r="P15" s="5">
        <v>0.88</v>
      </c>
      <c r="Q15" s="5">
        <v>140</v>
      </c>
      <c r="R15" s="5">
        <v>125</v>
      </c>
      <c r="S15" s="5">
        <v>265</v>
      </c>
      <c r="T15" s="5">
        <v>265</v>
      </c>
      <c r="U15" s="5">
        <v>265</v>
      </c>
      <c r="V15" s="5">
        <v>14.7193517605763</v>
      </c>
      <c r="W15" s="5">
        <v>254.186618973912</v>
      </c>
      <c r="X15" s="5">
        <v>15.9432311334281</v>
      </c>
    </row>
    <row r="16" spans="1:24" s="2" customFormat="1" x14ac:dyDescent="0.25">
      <c r="A16" s="2">
        <v>2379</v>
      </c>
      <c r="B16" s="2">
        <v>0.78</v>
      </c>
      <c r="C16" s="2">
        <v>0.87</v>
      </c>
      <c r="D16" s="2">
        <v>0.84</v>
      </c>
      <c r="E16" s="2">
        <v>0.82</v>
      </c>
      <c r="F16" s="2">
        <v>0.84</v>
      </c>
      <c r="G16" s="2">
        <v>0.77</v>
      </c>
      <c r="H16" s="2">
        <v>0.88</v>
      </c>
      <c r="I16" s="2">
        <v>0.84</v>
      </c>
      <c r="J16" s="2">
        <v>0.82</v>
      </c>
      <c r="K16" s="2">
        <v>0.84</v>
      </c>
      <c r="L16" s="2">
        <v>0.77</v>
      </c>
      <c r="M16" s="2">
        <v>0.87</v>
      </c>
      <c r="N16" s="2">
        <v>0.84</v>
      </c>
      <c r="O16" s="2">
        <v>0.82</v>
      </c>
      <c r="P16" s="2">
        <v>0.84</v>
      </c>
      <c r="Q16" s="2">
        <v>96</v>
      </c>
      <c r="R16" s="2">
        <v>169</v>
      </c>
      <c r="S16" s="2">
        <v>265</v>
      </c>
      <c r="T16" s="2">
        <v>265</v>
      </c>
      <c r="U16" s="2">
        <v>265</v>
      </c>
      <c r="V16" s="2">
        <v>8.1934436726120197</v>
      </c>
      <c r="W16" s="2">
        <v>115.090179980353</v>
      </c>
      <c r="X16" s="2">
        <v>10.7280091340543</v>
      </c>
    </row>
    <row r="17" spans="1:24" s="2" customFormat="1" x14ac:dyDescent="0.25">
      <c r="A17" s="2">
        <v>2408</v>
      </c>
      <c r="B17" s="2">
        <v>0.87</v>
      </c>
      <c r="C17" s="2">
        <v>0.86</v>
      </c>
      <c r="D17" s="2">
        <v>0.86</v>
      </c>
      <c r="E17" s="2">
        <v>0.86</v>
      </c>
      <c r="F17" s="2">
        <v>0.86</v>
      </c>
      <c r="G17" s="2">
        <v>0.84</v>
      </c>
      <c r="H17" s="2">
        <v>0.88</v>
      </c>
      <c r="I17" s="2">
        <v>0.86</v>
      </c>
      <c r="J17" s="2">
        <v>0.86</v>
      </c>
      <c r="K17" s="2">
        <v>0.86</v>
      </c>
      <c r="L17" s="2">
        <v>0.86</v>
      </c>
      <c r="M17" s="2">
        <v>0.87</v>
      </c>
      <c r="N17" s="2">
        <v>0.86</v>
      </c>
      <c r="O17" s="2">
        <v>0.86</v>
      </c>
      <c r="P17" s="2">
        <v>0.86</v>
      </c>
      <c r="Q17" s="2">
        <v>128</v>
      </c>
      <c r="R17" s="2">
        <v>136</v>
      </c>
      <c r="S17" s="2">
        <v>264</v>
      </c>
      <c r="T17" s="2">
        <v>264</v>
      </c>
      <c r="U17" s="2">
        <v>264</v>
      </c>
      <c r="V17" s="2">
        <v>2.3910043947624402</v>
      </c>
      <c r="W17" s="2">
        <v>7.3405303825979598</v>
      </c>
      <c r="X17" s="2">
        <v>2.70934131895521</v>
      </c>
    </row>
    <row r="18" spans="1:24" s="5" customFormat="1" x14ac:dyDescent="0.25">
      <c r="A18" s="5">
        <v>2412</v>
      </c>
      <c r="B18" s="5">
        <v>0.76</v>
      </c>
      <c r="C18" s="5">
        <v>0.77</v>
      </c>
      <c r="D18" s="5">
        <v>0.76</v>
      </c>
      <c r="E18" s="5">
        <v>0.76</v>
      </c>
      <c r="F18" s="5">
        <v>0.76</v>
      </c>
      <c r="G18" s="5">
        <v>0.65</v>
      </c>
      <c r="H18" s="5">
        <v>0.85</v>
      </c>
      <c r="I18" s="5">
        <v>0.76</v>
      </c>
      <c r="J18" s="5">
        <v>0.75</v>
      </c>
      <c r="K18" s="5">
        <v>0.76</v>
      </c>
      <c r="L18" s="5">
        <v>0.7</v>
      </c>
      <c r="M18" s="5">
        <v>0.81</v>
      </c>
      <c r="N18" s="5">
        <v>0.76</v>
      </c>
      <c r="O18" s="5">
        <v>0.75</v>
      </c>
      <c r="P18" s="5">
        <v>0.76</v>
      </c>
      <c r="Q18" s="5">
        <v>110</v>
      </c>
      <c r="R18" s="5">
        <v>152</v>
      </c>
      <c r="S18" s="5">
        <v>262</v>
      </c>
      <c r="T18" s="5">
        <v>262</v>
      </c>
      <c r="U18" s="5">
        <v>262</v>
      </c>
      <c r="V18" s="5">
        <v>0.85921049627638901</v>
      </c>
      <c r="W18" s="5">
        <v>0.96514818669867197</v>
      </c>
      <c r="X18" s="5">
        <v>0.98241955736776299</v>
      </c>
    </row>
    <row r="19" spans="1:24" s="5" customFormat="1" x14ac:dyDescent="0.25">
      <c r="A19" s="5">
        <v>2412</v>
      </c>
      <c r="B19" s="5">
        <v>0.74</v>
      </c>
      <c r="C19" s="5">
        <v>0.77</v>
      </c>
      <c r="D19" s="5">
        <v>0.76</v>
      </c>
      <c r="E19" s="5">
        <v>0.75</v>
      </c>
      <c r="F19" s="5">
        <v>0.75</v>
      </c>
      <c r="G19" s="5">
        <v>0.65</v>
      </c>
      <c r="H19" s="5">
        <v>0.84</v>
      </c>
      <c r="I19" s="5">
        <v>0.76</v>
      </c>
      <c r="J19" s="5">
        <v>0.74</v>
      </c>
      <c r="K19" s="5">
        <v>0.76</v>
      </c>
      <c r="L19" s="5">
        <v>0.69</v>
      </c>
      <c r="M19" s="5">
        <v>0.8</v>
      </c>
      <c r="N19" s="5">
        <v>0.76</v>
      </c>
      <c r="O19" s="5">
        <v>0.74</v>
      </c>
      <c r="P19" s="5">
        <v>0.75</v>
      </c>
      <c r="Q19" s="5">
        <v>110</v>
      </c>
      <c r="R19" s="5">
        <v>152</v>
      </c>
      <c r="S19" s="5">
        <v>262</v>
      </c>
      <c r="T19" s="5">
        <v>262</v>
      </c>
      <c r="U19" s="5">
        <v>262</v>
      </c>
      <c r="V19" s="5">
        <v>0.63500001048313703</v>
      </c>
      <c r="W19" s="5">
        <v>0.56835957226856104</v>
      </c>
      <c r="X19" s="5">
        <v>0.75389626094613404</v>
      </c>
    </row>
    <row r="20" spans="1:24" s="5" customFormat="1" x14ac:dyDescent="0.25">
      <c r="A20" s="5">
        <v>2439</v>
      </c>
      <c r="B20" s="5">
        <v>0.87</v>
      </c>
      <c r="C20" s="5">
        <v>0.82</v>
      </c>
      <c r="D20" s="5">
        <v>0.85</v>
      </c>
      <c r="E20" s="5">
        <v>0.84</v>
      </c>
      <c r="F20" s="5">
        <v>0.85</v>
      </c>
      <c r="G20" s="5">
        <v>0.91</v>
      </c>
      <c r="H20" s="5">
        <v>0.75</v>
      </c>
      <c r="I20" s="5">
        <v>0.85</v>
      </c>
      <c r="J20" s="5">
        <v>0.83</v>
      </c>
      <c r="K20" s="5">
        <v>0.85</v>
      </c>
      <c r="L20" s="5">
        <v>0.89</v>
      </c>
      <c r="M20" s="5">
        <v>0.78</v>
      </c>
      <c r="N20" s="5">
        <v>0.85</v>
      </c>
      <c r="O20" s="5">
        <v>0.83</v>
      </c>
      <c r="P20" s="5">
        <v>0.85</v>
      </c>
      <c r="Q20" s="5">
        <v>170</v>
      </c>
      <c r="R20" s="5">
        <v>95</v>
      </c>
      <c r="S20" s="5">
        <v>265</v>
      </c>
      <c r="T20" s="5">
        <v>265</v>
      </c>
      <c r="U20" s="5">
        <v>265</v>
      </c>
      <c r="V20" s="5">
        <v>1.2254171142578101</v>
      </c>
      <c r="W20" s="5">
        <v>2.6561179185696799</v>
      </c>
      <c r="X20" s="5">
        <v>1.6297600800638301</v>
      </c>
    </row>
    <row r="21" spans="1:24" s="2" customFormat="1" x14ac:dyDescent="0.25">
      <c r="A21" s="2">
        <v>2449</v>
      </c>
      <c r="B21" s="2">
        <v>0.82</v>
      </c>
      <c r="C21" s="2">
        <v>0.9</v>
      </c>
      <c r="D21" s="2">
        <v>0.87</v>
      </c>
      <c r="E21" s="2">
        <v>0.86</v>
      </c>
      <c r="F21" s="2">
        <v>0.87</v>
      </c>
      <c r="G21" s="2">
        <v>0.81</v>
      </c>
      <c r="H21" s="2">
        <v>0.9</v>
      </c>
      <c r="I21" s="2">
        <v>0.87</v>
      </c>
      <c r="J21" s="2">
        <v>0.85</v>
      </c>
      <c r="K21" s="2">
        <v>0.87</v>
      </c>
      <c r="L21" s="2">
        <v>0.81</v>
      </c>
      <c r="M21" s="2">
        <v>0.9</v>
      </c>
      <c r="N21" s="2">
        <v>0.87</v>
      </c>
      <c r="O21" s="2">
        <v>0.86</v>
      </c>
      <c r="P21" s="2">
        <v>0.87</v>
      </c>
      <c r="Q21" s="2">
        <v>94</v>
      </c>
      <c r="R21" s="2">
        <v>171</v>
      </c>
      <c r="S21" s="2">
        <v>265</v>
      </c>
      <c r="T21" s="2">
        <v>265</v>
      </c>
      <c r="U21" s="2">
        <v>265</v>
      </c>
      <c r="V21" s="2">
        <v>0.95519640307156495</v>
      </c>
      <c r="W21" s="2">
        <v>1.62806659738236</v>
      </c>
      <c r="X21" s="2">
        <v>1.2759571299155601</v>
      </c>
    </row>
    <row r="22" spans="1:24" s="2" customFormat="1" x14ac:dyDescent="0.25">
      <c r="A22" s="2">
        <v>2454</v>
      </c>
      <c r="B22" s="2">
        <v>0.73</v>
      </c>
      <c r="C22" s="2">
        <v>0.86</v>
      </c>
      <c r="D22" s="2">
        <v>0.81</v>
      </c>
      <c r="E22" s="2">
        <v>0.79</v>
      </c>
      <c r="F22" s="2">
        <v>0.81</v>
      </c>
      <c r="G22" s="2">
        <v>0.77</v>
      </c>
      <c r="H22" s="2">
        <v>0.83</v>
      </c>
      <c r="I22" s="2">
        <v>0.81</v>
      </c>
      <c r="J22" s="2">
        <v>0.8</v>
      </c>
      <c r="K22" s="2">
        <v>0.81</v>
      </c>
      <c r="L22" s="2">
        <v>0.75</v>
      </c>
      <c r="M22" s="2">
        <v>0.84</v>
      </c>
      <c r="N22" s="2">
        <v>0.81</v>
      </c>
      <c r="O22" s="2">
        <v>0.8</v>
      </c>
      <c r="P22" s="2">
        <v>0.81</v>
      </c>
      <c r="Q22" s="2">
        <v>99</v>
      </c>
      <c r="R22" s="2">
        <v>166</v>
      </c>
      <c r="S22" s="2">
        <v>265</v>
      </c>
      <c r="T22" s="2">
        <v>265</v>
      </c>
      <c r="U22" s="2">
        <v>265</v>
      </c>
      <c r="V22" s="2">
        <v>11.7000912533166</v>
      </c>
      <c r="W22" s="2">
        <v>236.78424967829901</v>
      </c>
      <c r="X22" s="2">
        <v>15.387795478179999</v>
      </c>
    </row>
    <row r="23" spans="1:24" s="5" customFormat="1" x14ac:dyDescent="0.25">
      <c r="A23" s="5">
        <v>2455</v>
      </c>
      <c r="B23" s="5">
        <v>0.87</v>
      </c>
      <c r="C23" s="5">
        <v>0.86</v>
      </c>
      <c r="D23" s="5">
        <v>0.87</v>
      </c>
      <c r="E23" s="5">
        <v>0.87</v>
      </c>
      <c r="F23" s="5">
        <v>0.87</v>
      </c>
      <c r="G23" s="5">
        <v>0.82</v>
      </c>
      <c r="H23" s="5">
        <v>0.9</v>
      </c>
      <c r="I23" s="5">
        <v>0.87</v>
      </c>
      <c r="J23" s="5">
        <v>0.86</v>
      </c>
      <c r="K23" s="5">
        <v>0.87</v>
      </c>
      <c r="L23" s="5">
        <v>0.84</v>
      </c>
      <c r="M23" s="5">
        <v>0.88</v>
      </c>
      <c r="N23" s="5">
        <v>0.87</v>
      </c>
      <c r="O23" s="5">
        <v>0.86</v>
      </c>
      <c r="P23" s="5">
        <v>0.86</v>
      </c>
      <c r="Q23" s="5">
        <v>115</v>
      </c>
      <c r="R23" s="5">
        <v>145</v>
      </c>
      <c r="S23" s="5">
        <v>260</v>
      </c>
      <c r="T23" s="5">
        <v>260</v>
      </c>
      <c r="U23" s="5">
        <v>260</v>
      </c>
      <c r="V23" s="5">
        <v>1.9169547177828199</v>
      </c>
      <c r="W23" s="5">
        <v>4.9986295648519299</v>
      </c>
      <c r="X23" s="5">
        <v>2.2357615178842098</v>
      </c>
    </row>
    <row r="24" spans="1:24" s="4" customFormat="1" x14ac:dyDescent="0.25">
      <c r="A24" s="4">
        <v>2459</v>
      </c>
      <c r="B24" s="4">
        <v>0.87</v>
      </c>
      <c r="C24" s="4">
        <v>0.84</v>
      </c>
      <c r="D24" s="4">
        <v>0.85</v>
      </c>
      <c r="E24" s="4">
        <v>0.85</v>
      </c>
      <c r="F24" s="4">
        <v>0.85</v>
      </c>
      <c r="G24" s="4">
        <v>0.8</v>
      </c>
      <c r="H24" s="4">
        <v>0.9</v>
      </c>
      <c r="I24" s="4">
        <v>0.85</v>
      </c>
      <c r="J24" s="4">
        <v>0.85</v>
      </c>
      <c r="K24" s="4">
        <v>0.85</v>
      </c>
      <c r="L24" s="4">
        <v>0.83</v>
      </c>
      <c r="M24" s="4">
        <v>0.87</v>
      </c>
      <c r="N24" s="4">
        <v>0.85</v>
      </c>
      <c r="O24" s="4">
        <v>0.85</v>
      </c>
      <c r="P24" s="4">
        <v>0.85</v>
      </c>
      <c r="Q24" s="4">
        <v>121</v>
      </c>
      <c r="R24" s="4">
        <v>143</v>
      </c>
      <c r="S24" s="4">
        <v>264</v>
      </c>
      <c r="T24" s="4">
        <v>264</v>
      </c>
      <c r="U24" s="4">
        <v>264</v>
      </c>
      <c r="V24" s="4">
        <v>0.49540480238018503</v>
      </c>
      <c r="W24" s="4">
        <v>0.34391715494095099</v>
      </c>
      <c r="X24" s="4">
        <v>0.58644450286531902</v>
      </c>
    </row>
    <row r="25" spans="1:24" s="2" customFormat="1" x14ac:dyDescent="0.25">
      <c r="A25" s="2">
        <v>2468</v>
      </c>
      <c r="B25" s="2">
        <v>0.82</v>
      </c>
      <c r="C25" s="2">
        <v>0.87</v>
      </c>
      <c r="D25" s="2">
        <v>0.85</v>
      </c>
      <c r="E25" s="2">
        <v>0.85</v>
      </c>
      <c r="F25" s="2">
        <v>0.85</v>
      </c>
      <c r="G25" s="2">
        <v>0.84</v>
      </c>
      <c r="H25" s="2">
        <v>0.86</v>
      </c>
      <c r="I25" s="2">
        <v>0.85</v>
      </c>
      <c r="J25" s="2">
        <v>0.85</v>
      </c>
      <c r="K25" s="2">
        <v>0.85</v>
      </c>
      <c r="L25" s="2">
        <v>0.83</v>
      </c>
      <c r="M25" s="2">
        <v>0.86</v>
      </c>
      <c r="N25" s="2">
        <v>0.85</v>
      </c>
      <c r="O25" s="2">
        <v>0.85</v>
      </c>
      <c r="P25" s="2">
        <v>0.85</v>
      </c>
      <c r="Q25" s="2">
        <v>116</v>
      </c>
      <c r="R25" s="2">
        <v>149</v>
      </c>
      <c r="S25" s="2">
        <v>265</v>
      </c>
      <c r="T25" s="2">
        <v>265</v>
      </c>
      <c r="U25" s="2">
        <v>265</v>
      </c>
      <c r="V25" s="2">
        <v>7.6386742933741106E-2</v>
      </c>
      <c r="W25" s="2">
        <v>1.3942422356302501E-2</v>
      </c>
      <c r="X25" s="2">
        <v>0.11807803502896901</v>
      </c>
    </row>
    <row r="26" spans="1:24" s="5" customFormat="1" x14ac:dyDescent="0.25">
      <c r="A26" s="5">
        <v>2498</v>
      </c>
      <c r="B26" s="5">
        <v>0.89</v>
      </c>
      <c r="C26" s="5">
        <v>0.86</v>
      </c>
      <c r="D26" s="5">
        <v>0.87</v>
      </c>
      <c r="E26" s="5">
        <v>0.87</v>
      </c>
      <c r="F26" s="5">
        <v>0.87</v>
      </c>
      <c r="G26" s="5">
        <v>0.83</v>
      </c>
      <c r="H26" s="5">
        <v>0.91</v>
      </c>
      <c r="I26" s="5">
        <v>0.87</v>
      </c>
      <c r="J26" s="5">
        <v>0.87</v>
      </c>
      <c r="K26" s="5">
        <v>0.87</v>
      </c>
      <c r="L26" s="5">
        <v>0.86</v>
      </c>
      <c r="M26" s="5">
        <v>0.88</v>
      </c>
      <c r="N26" s="5">
        <v>0.87</v>
      </c>
      <c r="O26" s="5">
        <v>0.87</v>
      </c>
      <c r="P26" s="5">
        <v>0.87</v>
      </c>
      <c r="Q26" s="5">
        <v>125</v>
      </c>
      <c r="R26" s="5">
        <v>140</v>
      </c>
      <c r="S26" s="5">
        <v>265</v>
      </c>
      <c r="T26" s="5">
        <v>265</v>
      </c>
      <c r="U26" s="5">
        <v>265</v>
      </c>
      <c r="V26" s="5">
        <v>1.2792552124599199</v>
      </c>
      <c r="W26" s="5">
        <v>7.3183562060365199</v>
      </c>
      <c r="X26" s="5">
        <v>2.70524605277163</v>
      </c>
    </row>
    <row r="27" spans="1:24" s="4" customFormat="1" x14ac:dyDescent="0.25">
      <c r="A27" s="4">
        <v>2603</v>
      </c>
      <c r="B27" s="4">
        <v>0.79</v>
      </c>
      <c r="C27" s="4">
        <v>0.88</v>
      </c>
      <c r="D27" s="4">
        <v>0.85</v>
      </c>
      <c r="E27" s="4">
        <v>0.83</v>
      </c>
      <c r="F27" s="4">
        <v>0.84</v>
      </c>
      <c r="G27" s="4">
        <v>0.78</v>
      </c>
      <c r="H27" s="4">
        <v>0.88</v>
      </c>
      <c r="I27" s="4">
        <v>0.85</v>
      </c>
      <c r="J27" s="4">
        <v>0.83</v>
      </c>
      <c r="K27" s="4">
        <v>0.85</v>
      </c>
      <c r="L27" s="4">
        <v>0.78</v>
      </c>
      <c r="M27" s="4">
        <v>0.88</v>
      </c>
      <c r="N27" s="4">
        <v>0.85</v>
      </c>
      <c r="O27" s="4">
        <v>0.83</v>
      </c>
      <c r="P27" s="4">
        <v>0.85</v>
      </c>
      <c r="Q27" s="4">
        <v>95</v>
      </c>
      <c r="R27" s="4">
        <v>170</v>
      </c>
      <c r="S27" s="4">
        <v>265</v>
      </c>
      <c r="T27" s="4">
        <v>265</v>
      </c>
      <c r="U27" s="4">
        <v>265</v>
      </c>
      <c r="V27" s="4">
        <v>4.1352838776786296</v>
      </c>
      <c r="W27" s="4">
        <v>26.399958380115098</v>
      </c>
      <c r="X27" s="4">
        <v>5.1380889813349002</v>
      </c>
    </row>
    <row r="28" spans="1:24" s="4" customFormat="1" x14ac:dyDescent="0.25">
      <c r="A28" s="4">
        <v>2607</v>
      </c>
      <c r="B28" s="4">
        <v>0.86</v>
      </c>
      <c r="C28" s="4">
        <v>0.9</v>
      </c>
      <c r="D28" s="4">
        <v>0.88</v>
      </c>
      <c r="E28" s="4">
        <v>0.88</v>
      </c>
      <c r="F28" s="4">
        <v>0.88</v>
      </c>
      <c r="G28" s="4">
        <v>0.87</v>
      </c>
      <c r="H28" s="4">
        <v>0.89</v>
      </c>
      <c r="I28" s="4">
        <v>0.88</v>
      </c>
      <c r="J28" s="4">
        <v>0.88</v>
      </c>
      <c r="K28" s="4">
        <v>0.88</v>
      </c>
      <c r="L28" s="4">
        <v>0.87</v>
      </c>
      <c r="M28" s="4">
        <v>0.9</v>
      </c>
      <c r="N28" s="4">
        <v>0.88</v>
      </c>
      <c r="O28" s="4">
        <v>0.88</v>
      </c>
      <c r="P28" s="4">
        <v>0.88</v>
      </c>
      <c r="Q28" s="4">
        <v>116</v>
      </c>
      <c r="R28" s="4">
        <v>149</v>
      </c>
      <c r="S28" s="4">
        <v>265</v>
      </c>
      <c r="T28" s="4">
        <v>265</v>
      </c>
      <c r="U28" s="4">
        <v>265</v>
      </c>
      <c r="V28" s="4">
        <v>0.83986322597287699</v>
      </c>
      <c r="W28" s="4">
        <v>1.349169729352</v>
      </c>
      <c r="X28" s="4">
        <v>1.1615376573112</v>
      </c>
    </row>
    <row r="29" spans="1:24" s="4" customFormat="1" x14ac:dyDescent="0.25">
      <c r="A29" s="4">
        <v>2609</v>
      </c>
      <c r="B29" s="4">
        <v>0.82</v>
      </c>
      <c r="C29" s="4">
        <v>0.91</v>
      </c>
      <c r="D29" s="4">
        <v>0.88</v>
      </c>
      <c r="E29" s="4">
        <v>0.87</v>
      </c>
      <c r="F29" s="4">
        <v>0.88</v>
      </c>
      <c r="G29" s="4">
        <v>0.82</v>
      </c>
      <c r="H29" s="4">
        <v>0.91</v>
      </c>
      <c r="I29" s="4">
        <v>0.88</v>
      </c>
      <c r="J29" s="4">
        <v>0.87</v>
      </c>
      <c r="K29" s="4">
        <v>0.88</v>
      </c>
      <c r="L29" s="4">
        <v>0.82</v>
      </c>
      <c r="M29" s="4">
        <v>0.91</v>
      </c>
      <c r="N29" s="4">
        <v>0.88</v>
      </c>
      <c r="O29" s="4">
        <v>0.87</v>
      </c>
      <c r="P29" s="4">
        <v>0.88</v>
      </c>
      <c r="Q29" s="4">
        <v>91</v>
      </c>
      <c r="R29" s="4">
        <v>173</v>
      </c>
      <c r="S29" s="4">
        <v>264</v>
      </c>
      <c r="T29" s="4">
        <v>264</v>
      </c>
      <c r="U29" s="4">
        <v>264</v>
      </c>
      <c r="V29" s="4">
        <v>5.4537858539639004</v>
      </c>
      <c r="W29" s="4">
        <v>51.3601960761589</v>
      </c>
      <c r="X29" s="4">
        <v>7.1666028267344997</v>
      </c>
    </row>
    <row r="30" spans="1:24" s="4" customFormat="1" x14ac:dyDescent="0.25">
      <c r="A30" s="4">
        <v>2610</v>
      </c>
      <c r="B30" s="4">
        <v>0.87</v>
      </c>
      <c r="C30" s="4">
        <v>0.89</v>
      </c>
      <c r="D30" s="4">
        <v>0.88</v>
      </c>
      <c r="E30" s="4">
        <v>0.88</v>
      </c>
      <c r="F30" s="4">
        <v>0.88</v>
      </c>
      <c r="G30" s="4">
        <v>0.85</v>
      </c>
      <c r="H30" s="4">
        <v>0.91</v>
      </c>
      <c r="I30" s="4">
        <v>0.88</v>
      </c>
      <c r="J30" s="4">
        <v>0.88</v>
      </c>
      <c r="K30" s="4">
        <v>0.88</v>
      </c>
      <c r="L30" s="4">
        <v>0.86</v>
      </c>
      <c r="M30" s="4">
        <v>0.9</v>
      </c>
      <c r="N30" s="4">
        <v>0.88</v>
      </c>
      <c r="O30" s="4">
        <v>0.88</v>
      </c>
      <c r="P30" s="4">
        <v>0.88</v>
      </c>
      <c r="Q30" s="4">
        <v>113</v>
      </c>
      <c r="R30" s="4">
        <v>152</v>
      </c>
      <c r="S30" s="4">
        <v>265</v>
      </c>
      <c r="T30" s="4">
        <v>265</v>
      </c>
      <c r="U30" s="4">
        <v>265</v>
      </c>
      <c r="V30" s="4">
        <v>0.39422710608716199</v>
      </c>
      <c r="W30" s="4">
        <v>0.23757212756295201</v>
      </c>
      <c r="X30" s="4">
        <v>0.48741371294102098</v>
      </c>
    </row>
    <row r="31" spans="1:24" s="4" customFormat="1" x14ac:dyDescent="0.25">
      <c r="A31" s="4">
        <v>2615</v>
      </c>
      <c r="B31" s="4">
        <v>0.83</v>
      </c>
      <c r="C31" s="4">
        <v>0.89</v>
      </c>
      <c r="D31" s="4">
        <v>0.87</v>
      </c>
      <c r="E31" s="4">
        <v>0.86</v>
      </c>
      <c r="F31" s="4">
        <v>0.87</v>
      </c>
      <c r="G31" s="4">
        <v>0.84</v>
      </c>
      <c r="H31" s="4">
        <v>0.89</v>
      </c>
      <c r="I31" s="4">
        <v>0.87</v>
      </c>
      <c r="J31" s="4">
        <v>0.86</v>
      </c>
      <c r="K31" s="4">
        <v>0.87</v>
      </c>
      <c r="L31" s="4">
        <v>0.84</v>
      </c>
      <c r="M31" s="4">
        <v>0.89</v>
      </c>
      <c r="N31" s="4">
        <v>0.87</v>
      </c>
      <c r="O31" s="4">
        <v>0.86</v>
      </c>
      <c r="P31" s="4">
        <v>0.87</v>
      </c>
      <c r="Q31" s="4">
        <v>108</v>
      </c>
      <c r="R31" s="4">
        <v>157</v>
      </c>
      <c r="S31" s="4">
        <v>265</v>
      </c>
      <c r="T31" s="4">
        <v>265</v>
      </c>
      <c r="U31" s="4">
        <v>265</v>
      </c>
      <c r="V31" s="4">
        <v>12.8426724093455</v>
      </c>
      <c r="W31" s="4">
        <v>216.183110006779</v>
      </c>
      <c r="X31" s="4">
        <v>14.7031666659525</v>
      </c>
    </row>
    <row r="32" spans="1:24" s="4" customFormat="1" x14ac:dyDescent="0.25">
      <c r="A32" s="4">
        <v>2618</v>
      </c>
      <c r="B32" s="4">
        <v>0.79</v>
      </c>
      <c r="C32" s="4">
        <v>0.87</v>
      </c>
      <c r="D32" s="4">
        <v>0.83</v>
      </c>
      <c r="E32" s="4">
        <v>0.83</v>
      </c>
      <c r="F32" s="4">
        <v>0.84</v>
      </c>
      <c r="G32" s="4">
        <v>0.82</v>
      </c>
      <c r="H32" s="4">
        <v>0.84</v>
      </c>
      <c r="I32" s="4">
        <v>0.83</v>
      </c>
      <c r="J32" s="4">
        <v>0.83</v>
      </c>
      <c r="K32" s="4">
        <v>0.83</v>
      </c>
      <c r="L32" s="4">
        <v>0.81</v>
      </c>
      <c r="M32" s="4">
        <v>0.86</v>
      </c>
      <c r="N32" s="4">
        <v>0.83</v>
      </c>
      <c r="O32" s="4">
        <v>0.83</v>
      </c>
      <c r="P32" s="4">
        <v>0.83</v>
      </c>
      <c r="Q32" s="4">
        <v>111</v>
      </c>
      <c r="R32" s="4">
        <v>154</v>
      </c>
      <c r="S32" s="4">
        <v>265</v>
      </c>
      <c r="T32" s="4">
        <v>265</v>
      </c>
      <c r="U32" s="4">
        <v>265</v>
      </c>
      <c r="V32" s="4">
        <v>0.61322467919115697</v>
      </c>
      <c r="W32" s="4">
        <v>0.55036425137217904</v>
      </c>
      <c r="X32" s="4">
        <v>0.74186538628795595</v>
      </c>
    </row>
    <row r="33" spans="1:24" s="4" customFormat="1" x14ac:dyDescent="0.25">
      <c r="A33" s="4">
        <v>2633</v>
      </c>
      <c r="B33" s="4">
        <v>0.77</v>
      </c>
      <c r="C33" s="4">
        <v>0.75</v>
      </c>
      <c r="D33" s="4">
        <v>0.76</v>
      </c>
      <c r="E33" s="4">
        <v>0.76</v>
      </c>
      <c r="F33" s="4">
        <v>0.76</v>
      </c>
      <c r="G33" s="4">
        <v>0.81</v>
      </c>
      <c r="H33" s="4">
        <v>0.7</v>
      </c>
      <c r="I33" s="4">
        <v>0.76</v>
      </c>
      <c r="J33" s="4">
        <v>0.76</v>
      </c>
      <c r="K33" s="4">
        <v>0.76</v>
      </c>
      <c r="L33" s="4">
        <v>0.79</v>
      </c>
      <c r="M33" s="4">
        <v>0.72</v>
      </c>
      <c r="N33" s="4">
        <v>0.76</v>
      </c>
      <c r="O33" s="4">
        <v>0.76</v>
      </c>
      <c r="P33" s="4">
        <v>0.76</v>
      </c>
      <c r="Q33" s="4">
        <v>54</v>
      </c>
      <c r="R33" s="4">
        <v>43</v>
      </c>
      <c r="S33" s="4">
        <v>97</v>
      </c>
      <c r="T33" s="4">
        <v>97</v>
      </c>
      <c r="U33" s="4">
        <v>97</v>
      </c>
      <c r="V33" s="4">
        <v>0.111692923319708</v>
      </c>
      <c r="W33" s="4">
        <v>1.7114263979809599E-2</v>
      </c>
      <c r="X33" s="4">
        <v>0.13082149662731099</v>
      </c>
    </row>
    <row r="34" spans="1:24" s="4" customFormat="1" ht="15.75" customHeight="1" x14ac:dyDescent="0.25">
      <c r="A34" s="4">
        <v>2634</v>
      </c>
      <c r="B34" s="4">
        <v>0.85</v>
      </c>
      <c r="C34" s="4">
        <v>0.87</v>
      </c>
      <c r="D34" s="4">
        <v>0.86</v>
      </c>
      <c r="E34" s="4">
        <v>0.86</v>
      </c>
      <c r="F34" s="4">
        <v>0.86</v>
      </c>
      <c r="G34" s="4">
        <v>0.83</v>
      </c>
      <c r="H34" s="4">
        <v>0.88</v>
      </c>
      <c r="I34" s="4">
        <v>0.86</v>
      </c>
      <c r="J34" s="4">
        <v>0.86</v>
      </c>
      <c r="K34" s="4">
        <v>0.86</v>
      </c>
      <c r="L34" s="4">
        <v>0.84</v>
      </c>
      <c r="M34" s="4">
        <v>0.88</v>
      </c>
      <c r="N34" s="4">
        <v>0.86</v>
      </c>
      <c r="O34" s="4">
        <v>0.86</v>
      </c>
      <c r="P34" s="4">
        <v>0.86</v>
      </c>
      <c r="Q34" s="4">
        <v>66</v>
      </c>
      <c r="R34" s="4">
        <v>84</v>
      </c>
      <c r="S34" s="4">
        <v>150</v>
      </c>
      <c r="T34" s="4">
        <v>150</v>
      </c>
      <c r="U34" s="4">
        <v>150</v>
      </c>
      <c r="V34" s="4">
        <v>0.16498792572021501</v>
      </c>
      <c r="W34" s="4">
        <v>4.0147786175076403E-2</v>
      </c>
      <c r="X34" s="4">
        <v>0.200369124804887</v>
      </c>
    </row>
    <row r="35" spans="1:24" s="4" customFormat="1" x14ac:dyDescent="0.25">
      <c r="A35" s="4">
        <v>2637</v>
      </c>
      <c r="B35" s="4">
        <v>0.79</v>
      </c>
      <c r="C35" s="4">
        <v>0.9</v>
      </c>
      <c r="D35" s="4">
        <v>0.86</v>
      </c>
      <c r="E35" s="4">
        <v>0.84</v>
      </c>
      <c r="F35" s="4">
        <v>0.86</v>
      </c>
      <c r="G35" s="4">
        <v>0.84</v>
      </c>
      <c r="H35" s="4">
        <v>0.87</v>
      </c>
      <c r="I35" s="4">
        <v>0.86</v>
      </c>
      <c r="J35" s="4">
        <v>0.85</v>
      </c>
      <c r="K35" s="4">
        <v>0.86</v>
      </c>
      <c r="L35" s="4">
        <v>0.81</v>
      </c>
      <c r="M35" s="4">
        <v>0.88</v>
      </c>
      <c r="N35" s="4">
        <v>0.86</v>
      </c>
      <c r="O35" s="4">
        <v>0.85</v>
      </c>
      <c r="P35" s="4">
        <v>0.86</v>
      </c>
      <c r="Q35" s="4">
        <v>91</v>
      </c>
      <c r="R35" s="4">
        <v>151</v>
      </c>
      <c r="S35" s="4">
        <v>242</v>
      </c>
      <c r="T35" s="4">
        <v>242</v>
      </c>
      <c r="U35" s="4">
        <v>242</v>
      </c>
      <c r="V35" s="4">
        <v>4.2393239729069396</v>
      </c>
      <c r="W35" s="4">
        <v>22.818997568661398</v>
      </c>
      <c r="X35" s="4">
        <v>4.7769234417835698</v>
      </c>
    </row>
    <row r="36" spans="1:24" s="2" customFormat="1" x14ac:dyDescent="0.25">
      <c r="A36" s="2">
        <v>3034</v>
      </c>
      <c r="B36" s="2">
        <v>0.85</v>
      </c>
      <c r="C36" s="2">
        <v>0.93</v>
      </c>
      <c r="D36" s="2">
        <v>0.9</v>
      </c>
      <c r="E36" s="2">
        <v>0.89</v>
      </c>
      <c r="F36" s="2">
        <v>0.9</v>
      </c>
      <c r="G36" s="2">
        <v>0.89</v>
      </c>
      <c r="H36" s="2">
        <v>0.91</v>
      </c>
      <c r="I36" s="2">
        <v>0.9</v>
      </c>
      <c r="J36" s="2">
        <v>0.9</v>
      </c>
      <c r="K36" s="2">
        <v>0.9</v>
      </c>
      <c r="L36" s="2">
        <v>0.87</v>
      </c>
      <c r="M36" s="2">
        <v>0.92</v>
      </c>
      <c r="N36" s="2">
        <v>0.9</v>
      </c>
      <c r="O36" s="2">
        <v>0.89</v>
      </c>
      <c r="P36" s="2">
        <v>0.9</v>
      </c>
      <c r="Q36" s="2">
        <v>96</v>
      </c>
      <c r="R36" s="2">
        <v>169</v>
      </c>
      <c r="S36" s="2">
        <v>265</v>
      </c>
      <c r="T36" s="2">
        <v>265</v>
      </c>
      <c r="U36" s="2">
        <v>265</v>
      </c>
      <c r="V36" s="2">
        <v>13.9437550670695</v>
      </c>
      <c r="W36" s="2">
        <v>243.703312004731</v>
      </c>
      <c r="X36" s="2">
        <v>15.6109997118932</v>
      </c>
    </row>
    <row r="37" spans="1:24" s="2" customFormat="1" x14ac:dyDescent="0.25">
      <c r="A37" s="2">
        <v>3035</v>
      </c>
      <c r="B37" s="2">
        <v>0.65</v>
      </c>
      <c r="C37" s="2">
        <v>0.9</v>
      </c>
      <c r="D37" s="2">
        <v>0.8</v>
      </c>
      <c r="E37" s="2">
        <v>0.77</v>
      </c>
      <c r="F37" s="2">
        <v>0.82</v>
      </c>
      <c r="G37" s="2">
        <v>0.8</v>
      </c>
      <c r="H37" s="2">
        <v>0.81</v>
      </c>
      <c r="I37" s="2">
        <v>0.8</v>
      </c>
      <c r="J37" s="2">
        <v>0.8</v>
      </c>
      <c r="K37" s="2">
        <v>0.8</v>
      </c>
      <c r="L37" s="2">
        <v>0.72</v>
      </c>
      <c r="M37" s="2">
        <v>0.85</v>
      </c>
      <c r="N37" s="2">
        <v>0.8</v>
      </c>
      <c r="O37" s="2">
        <v>0.78</v>
      </c>
      <c r="P37" s="2">
        <v>0.81</v>
      </c>
      <c r="Q37" s="2">
        <v>83</v>
      </c>
      <c r="R37" s="2">
        <v>181</v>
      </c>
      <c r="S37" s="2">
        <v>264</v>
      </c>
      <c r="T37" s="2">
        <v>264</v>
      </c>
      <c r="U37" s="2">
        <v>264</v>
      </c>
      <c r="V37" s="2">
        <v>5.6024303811969096</v>
      </c>
      <c r="W37" s="2">
        <v>33.146118572712901</v>
      </c>
      <c r="X37" s="2">
        <v>5.75726658864368</v>
      </c>
    </row>
    <row r="38" spans="1:24" s="5" customFormat="1" x14ac:dyDescent="0.25">
      <c r="A38" s="5">
        <v>3045</v>
      </c>
      <c r="B38" s="5">
        <v>0.77</v>
      </c>
      <c r="C38" s="5">
        <v>0.76</v>
      </c>
      <c r="D38" s="5">
        <v>0.76</v>
      </c>
      <c r="E38" s="5">
        <v>0.76</v>
      </c>
      <c r="F38" s="5">
        <v>0.76</v>
      </c>
      <c r="G38" s="5">
        <v>0.71</v>
      </c>
      <c r="H38" s="5">
        <v>0.81</v>
      </c>
      <c r="I38" s="5">
        <v>0.76</v>
      </c>
      <c r="J38" s="5">
        <v>0.76</v>
      </c>
      <c r="K38" s="5">
        <v>0.76</v>
      </c>
      <c r="L38" s="5">
        <v>0.74</v>
      </c>
      <c r="M38" s="5">
        <v>0.78</v>
      </c>
      <c r="N38" s="5">
        <v>0.76</v>
      </c>
      <c r="O38" s="5">
        <v>0.76</v>
      </c>
      <c r="P38" s="5">
        <v>0.76</v>
      </c>
      <c r="Q38" s="5">
        <v>125</v>
      </c>
      <c r="R38" s="5">
        <v>137</v>
      </c>
      <c r="S38" s="5">
        <v>262</v>
      </c>
      <c r="T38" s="5">
        <v>262</v>
      </c>
      <c r="U38" s="5">
        <v>262</v>
      </c>
      <c r="V38" s="5">
        <v>0.28064465238847802</v>
      </c>
      <c r="W38" s="5">
        <v>0.17555175788747299</v>
      </c>
      <c r="X38" s="5">
        <v>0.41898897108095001</v>
      </c>
    </row>
    <row r="39" spans="1:24" s="5" customFormat="1" x14ac:dyDescent="0.25">
      <c r="A39" s="5">
        <v>3596</v>
      </c>
      <c r="B39" s="5">
        <v>0.83</v>
      </c>
      <c r="C39" s="5">
        <v>0.88</v>
      </c>
      <c r="D39" s="5">
        <v>0.86</v>
      </c>
      <c r="E39" s="5">
        <v>0.86</v>
      </c>
      <c r="F39" s="5">
        <v>0.86</v>
      </c>
      <c r="G39" s="5">
        <v>0.85</v>
      </c>
      <c r="H39" s="5">
        <v>0.86</v>
      </c>
      <c r="I39" s="5">
        <v>0.86</v>
      </c>
      <c r="J39" s="5">
        <v>0.86</v>
      </c>
      <c r="K39" s="5">
        <v>0.86</v>
      </c>
      <c r="L39" s="5">
        <v>0.84</v>
      </c>
      <c r="M39" s="5">
        <v>0.87</v>
      </c>
      <c r="N39" s="5">
        <v>0.86</v>
      </c>
      <c r="O39" s="5">
        <v>0.86</v>
      </c>
      <c r="P39" s="5">
        <v>0.86</v>
      </c>
      <c r="Q39" s="5">
        <v>117</v>
      </c>
      <c r="R39" s="5">
        <v>148</v>
      </c>
      <c r="S39" s="5">
        <v>265</v>
      </c>
      <c r="T39" s="5">
        <v>265</v>
      </c>
      <c r="U39" s="5">
        <v>265</v>
      </c>
      <c r="V39" s="5">
        <v>1.68291238000257</v>
      </c>
      <c r="W39" s="5">
        <v>3.2980816580197398</v>
      </c>
      <c r="X39" s="5">
        <v>1.8160621294492501</v>
      </c>
    </row>
    <row r="40" spans="1:24" s="5" customFormat="1" x14ac:dyDescent="0.25">
      <c r="A40" s="5">
        <v>3682</v>
      </c>
      <c r="B40" s="5">
        <v>0.85</v>
      </c>
      <c r="C40" s="5">
        <v>0.86</v>
      </c>
      <c r="D40" s="5">
        <v>0.86</v>
      </c>
      <c r="E40" s="5">
        <v>0.86</v>
      </c>
      <c r="F40" s="5">
        <v>0.86</v>
      </c>
      <c r="G40" s="5">
        <v>0.91</v>
      </c>
      <c r="H40" s="5">
        <v>0.78</v>
      </c>
      <c r="I40" s="5">
        <v>0.86</v>
      </c>
      <c r="J40" s="5">
        <v>0.85</v>
      </c>
      <c r="K40" s="5">
        <v>0.86</v>
      </c>
      <c r="L40" s="5">
        <v>0.88</v>
      </c>
      <c r="M40" s="5">
        <v>0.82</v>
      </c>
      <c r="N40" s="5">
        <v>0.86</v>
      </c>
      <c r="O40" s="5">
        <v>0.85</v>
      </c>
      <c r="P40" s="5">
        <v>0.86</v>
      </c>
      <c r="Q40" s="5">
        <v>102</v>
      </c>
      <c r="R40" s="5">
        <v>73</v>
      </c>
      <c r="S40" s="5">
        <v>175</v>
      </c>
      <c r="T40" s="5">
        <v>175</v>
      </c>
      <c r="U40" s="5">
        <v>175</v>
      </c>
      <c r="V40" s="5">
        <v>0.14409851880754701</v>
      </c>
      <c r="W40" s="5">
        <v>2.4158940806226201E-2</v>
      </c>
      <c r="X40" s="5">
        <v>0.155431466589703</v>
      </c>
    </row>
    <row r="41" spans="1:24" s="5" customFormat="1" x14ac:dyDescent="0.25">
      <c r="A41" s="5">
        <v>4904</v>
      </c>
      <c r="B41" s="5">
        <v>0.8</v>
      </c>
      <c r="C41" s="5">
        <v>0.8</v>
      </c>
      <c r="D41" s="5">
        <v>0.8</v>
      </c>
      <c r="E41" s="5">
        <v>0.8</v>
      </c>
      <c r="F41" s="5">
        <v>0.8</v>
      </c>
      <c r="G41" s="5">
        <v>0.75</v>
      </c>
      <c r="H41" s="5">
        <v>0.84</v>
      </c>
      <c r="I41" s="5">
        <v>0.8</v>
      </c>
      <c r="J41" s="5">
        <v>0.8</v>
      </c>
      <c r="K41" s="5">
        <v>0.8</v>
      </c>
      <c r="L41" s="5">
        <v>0.77</v>
      </c>
      <c r="M41" s="5">
        <v>0.82</v>
      </c>
      <c r="N41" s="5">
        <v>0.8</v>
      </c>
      <c r="O41" s="5">
        <v>0.8</v>
      </c>
      <c r="P41" s="5">
        <v>0.8</v>
      </c>
      <c r="Q41" s="5">
        <v>121</v>
      </c>
      <c r="R41" s="5">
        <v>142</v>
      </c>
      <c r="S41" s="5">
        <v>263</v>
      </c>
      <c r="T41" s="5">
        <v>263</v>
      </c>
      <c r="U41" s="5">
        <v>263</v>
      </c>
      <c r="V41" s="5">
        <v>0.14750791136302799</v>
      </c>
      <c r="W41" s="5">
        <v>3.5078265061608202E-2</v>
      </c>
      <c r="X41" s="5">
        <v>0.18729192471008499</v>
      </c>
    </row>
    <row r="42" spans="1:24" x14ac:dyDescent="0.25">
      <c r="A42" t="s">
        <v>24</v>
      </c>
      <c r="B42" s="1">
        <f t="shared" ref="B42:X42" si="0">QUARTILE(B2:B41,0)</f>
        <v>0.65</v>
      </c>
      <c r="C42" s="1">
        <f t="shared" si="0"/>
        <v>0.75</v>
      </c>
      <c r="D42" s="1">
        <f t="shared" si="0"/>
        <v>0.76</v>
      </c>
      <c r="E42" s="1">
        <f t="shared" si="0"/>
        <v>0.75</v>
      </c>
      <c r="F42" s="1">
        <f t="shared" si="0"/>
        <v>0.75</v>
      </c>
      <c r="G42" s="1">
        <f t="shared" si="0"/>
        <v>0.65</v>
      </c>
      <c r="H42" s="1">
        <f t="shared" si="0"/>
        <v>0.7</v>
      </c>
      <c r="I42" s="1">
        <f t="shared" si="0"/>
        <v>0.76</v>
      </c>
      <c r="J42" s="1">
        <f t="shared" si="0"/>
        <v>0.74</v>
      </c>
      <c r="K42" s="1">
        <f t="shared" si="0"/>
        <v>0.76</v>
      </c>
      <c r="L42" s="1">
        <f t="shared" si="0"/>
        <v>0.69</v>
      </c>
      <c r="M42" s="1">
        <f t="shared" si="0"/>
        <v>0.72</v>
      </c>
      <c r="N42" s="1">
        <f t="shared" si="0"/>
        <v>0.76</v>
      </c>
      <c r="O42" s="1">
        <f t="shared" si="0"/>
        <v>0.74</v>
      </c>
      <c r="P42" s="1">
        <f t="shared" si="0"/>
        <v>0.75</v>
      </c>
      <c r="Q42" s="1">
        <f t="shared" si="0"/>
        <v>54</v>
      </c>
      <c r="R42" s="1">
        <f t="shared" si="0"/>
        <v>43</v>
      </c>
      <c r="S42" s="1">
        <f t="shared" si="0"/>
        <v>97</v>
      </c>
      <c r="T42" s="1">
        <f t="shared" si="0"/>
        <v>97</v>
      </c>
      <c r="U42" s="1">
        <f t="shared" si="0"/>
        <v>97</v>
      </c>
      <c r="V42" s="1">
        <f t="shared" si="0"/>
        <v>7.6386742933741106E-2</v>
      </c>
      <c r="W42" s="1">
        <f t="shared" si="0"/>
        <v>1.3942422356302501E-2</v>
      </c>
      <c r="X42" s="1">
        <f t="shared" si="0"/>
        <v>0.11807803502896901</v>
      </c>
    </row>
    <row r="43" spans="1:24" x14ac:dyDescent="0.25">
      <c r="A43" t="s">
        <v>25</v>
      </c>
      <c r="B43" s="1">
        <f t="shared" ref="B43:X43" si="1">QUARTILE(B2:B41,1)</f>
        <v>0.79</v>
      </c>
      <c r="C43" s="1">
        <f t="shared" si="1"/>
        <v>0.83</v>
      </c>
      <c r="D43" s="1">
        <f t="shared" si="1"/>
        <v>0.82</v>
      </c>
      <c r="E43" s="1">
        <f t="shared" si="1"/>
        <v>0.8175</v>
      </c>
      <c r="F43" s="1">
        <f t="shared" si="1"/>
        <v>0.8274999999999999</v>
      </c>
      <c r="G43" s="1">
        <f t="shared" si="1"/>
        <v>0.8</v>
      </c>
      <c r="H43" s="1">
        <f t="shared" si="1"/>
        <v>0.83</v>
      </c>
      <c r="I43" s="1">
        <f t="shared" si="1"/>
        <v>0.82</v>
      </c>
      <c r="J43" s="1">
        <f t="shared" si="1"/>
        <v>0.82</v>
      </c>
      <c r="K43" s="1">
        <f t="shared" si="1"/>
        <v>0.82</v>
      </c>
      <c r="L43" s="1">
        <f t="shared" si="1"/>
        <v>0.78750000000000009</v>
      </c>
      <c r="M43" s="1">
        <f t="shared" si="1"/>
        <v>0.83</v>
      </c>
      <c r="N43" s="1">
        <f t="shared" si="1"/>
        <v>0.82</v>
      </c>
      <c r="O43" s="1">
        <f t="shared" si="1"/>
        <v>0.8175</v>
      </c>
      <c r="P43" s="1">
        <f t="shared" si="1"/>
        <v>0.82</v>
      </c>
      <c r="Q43" s="1">
        <f t="shared" si="1"/>
        <v>96</v>
      </c>
      <c r="R43" s="1">
        <f t="shared" si="1"/>
        <v>137</v>
      </c>
      <c r="S43" s="1">
        <f t="shared" si="1"/>
        <v>263.75</v>
      </c>
      <c r="T43" s="1">
        <f t="shared" si="1"/>
        <v>263.75</v>
      </c>
      <c r="U43" s="1">
        <f t="shared" si="1"/>
        <v>263.75</v>
      </c>
      <c r="V43" s="1">
        <f t="shared" si="1"/>
        <v>0.58376970998841404</v>
      </c>
      <c r="W43" s="1">
        <f t="shared" si="1"/>
        <v>0.46755122432544427</v>
      </c>
      <c r="X43" s="1">
        <f t="shared" si="1"/>
        <v>0.68156808818401671</v>
      </c>
    </row>
    <row r="44" spans="1:24" x14ac:dyDescent="0.25">
      <c r="A44" t="s">
        <v>27</v>
      </c>
      <c r="B44" s="1">
        <f>QUARTILE(B2:B41,2)</f>
        <v>0.82499999999999996</v>
      </c>
      <c r="C44" s="1">
        <f t="shared" ref="C44:X44" si="2">QUARTILE(C2:C41,2)</f>
        <v>0.86499999999999999</v>
      </c>
      <c r="D44" s="1">
        <f t="shared" si="2"/>
        <v>0.85</v>
      </c>
      <c r="E44" s="1">
        <f t="shared" si="2"/>
        <v>0.84499999999999997</v>
      </c>
      <c r="F44" s="1">
        <f t="shared" si="2"/>
        <v>0.85</v>
      </c>
      <c r="G44" s="1">
        <f t="shared" si="2"/>
        <v>0.82499999999999996</v>
      </c>
      <c r="H44" s="1">
        <f t="shared" si="2"/>
        <v>0.86</v>
      </c>
      <c r="I44" s="1">
        <f t="shared" si="2"/>
        <v>0.85</v>
      </c>
      <c r="J44" s="1">
        <f t="shared" si="2"/>
        <v>0.85</v>
      </c>
      <c r="K44" s="1">
        <f t="shared" si="2"/>
        <v>0.85</v>
      </c>
      <c r="L44" s="1">
        <f t="shared" si="2"/>
        <v>0.83</v>
      </c>
      <c r="M44" s="1">
        <f t="shared" si="2"/>
        <v>0.86499999999999999</v>
      </c>
      <c r="N44" s="1">
        <f t="shared" si="2"/>
        <v>0.85</v>
      </c>
      <c r="O44" s="1">
        <f t="shared" si="2"/>
        <v>0.85</v>
      </c>
      <c r="P44" s="1">
        <f t="shared" si="2"/>
        <v>0.85</v>
      </c>
      <c r="Q44" s="1">
        <f t="shared" si="2"/>
        <v>113.5</v>
      </c>
      <c r="R44" s="1">
        <f t="shared" si="2"/>
        <v>148.5</v>
      </c>
      <c r="S44" s="1">
        <f t="shared" si="2"/>
        <v>265</v>
      </c>
      <c r="T44" s="1">
        <f t="shared" si="2"/>
        <v>265</v>
      </c>
      <c r="U44" s="1">
        <f t="shared" si="2"/>
        <v>265</v>
      </c>
      <c r="V44" s="1">
        <f t="shared" si="2"/>
        <v>0.97821788715866242</v>
      </c>
      <c r="W44" s="1">
        <f t="shared" si="2"/>
        <v>1.600687554117155</v>
      </c>
      <c r="X44" s="1">
        <f t="shared" si="2"/>
        <v>1.26513654163749</v>
      </c>
    </row>
    <row r="45" spans="1:24" x14ac:dyDescent="0.25">
      <c r="A45" t="s">
        <v>28</v>
      </c>
      <c r="B45" s="1">
        <f>QUARTILE(B2:B41,3)</f>
        <v>0.86</v>
      </c>
      <c r="C45" s="1">
        <f t="shared" ref="C45:X45" si="3">QUARTILE(C2:C41,3)</f>
        <v>0.89250000000000007</v>
      </c>
      <c r="D45" s="1">
        <f t="shared" si="3"/>
        <v>0.87</v>
      </c>
      <c r="E45" s="1">
        <f t="shared" si="3"/>
        <v>0.86250000000000004</v>
      </c>
      <c r="F45" s="1">
        <f t="shared" si="3"/>
        <v>0.87</v>
      </c>
      <c r="G45" s="1">
        <f t="shared" si="3"/>
        <v>0.85</v>
      </c>
      <c r="H45" s="1">
        <f t="shared" si="3"/>
        <v>0.89</v>
      </c>
      <c r="I45" s="1">
        <f t="shared" si="3"/>
        <v>0.87</v>
      </c>
      <c r="J45" s="1">
        <f t="shared" si="3"/>
        <v>0.86</v>
      </c>
      <c r="K45" s="1">
        <f t="shared" si="3"/>
        <v>0.87</v>
      </c>
      <c r="L45" s="1">
        <f t="shared" si="3"/>
        <v>0.86</v>
      </c>
      <c r="M45" s="1">
        <f t="shared" si="3"/>
        <v>0.88</v>
      </c>
      <c r="N45" s="1">
        <f t="shared" si="3"/>
        <v>0.87</v>
      </c>
      <c r="O45" s="1">
        <f t="shared" si="3"/>
        <v>0.86</v>
      </c>
      <c r="P45" s="1">
        <f t="shared" si="3"/>
        <v>0.87</v>
      </c>
      <c r="Q45" s="1">
        <f t="shared" si="3"/>
        <v>125</v>
      </c>
      <c r="R45" s="1">
        <f t="shared" si="3"/>
        <v>157.75</v>
      </c>
      <c r="S45" s="1">
        <f t="shared" si="3"/>
        <v>265</v>
      </c>
      <c r="T45" s="1">
        <f t="shared" si="3"/>
        <v>265</v>
      </c>
      <c r="U45" s="1">
        <f t="shared" si="3"/>
        <v>265</v>
      </c>
      <c r="V45" s="1">
        <f t="shared" si="3"/>
        <v>3.7180606153236222</v>
      </c>
      <c r="W45" s="1">
        <f t="shared" si="3"/>
        <v>17.063382818217175</v>
      </c>
      <c r="X45" s="1">
        <f t="shared" si="3"/>
        <v>4.1129591913357126</v>
      </c>
    </row>
    <row r="46" spans="1:24" x14ac:dyDescent="0.25">
      <c r="A46" t="s">
        <v>29</v>
      </c>
      <c r="B46" s="1">
        <f>QUARTILE(B2:B41,4)</f>
        <v>0.92</v>
      </c>
      <c r="C46" s="1">
        <f t="shared" ref="C46:X46" si="4">QUARTILE(C2:C41,4)</f>
        <v>0.93</v>
      </c>
      <c r="D46" s="1">
        <f t="shared" si="4"/>
        <v>0.9</v>
      </c>
      <c r="E46" s="1">
        <f t="shared" si="4"/>
        <v>0.9</v>
      </c>
      <c r="F46" s="1">
        <f t="shared" si="4"/>
        <v>0.9</v>
      </c>
      <c r="G46" s="1">
        <f t="shared" si="4"/>
        <v>0.91</v>
      </c>
      <c r="H46" s="1">
        <f t="shared" si="4"/>
        <v>0.92</v>
      </c>
      <c r="I46" s="1">
        <f t="shared" si="4"/>
        <v>0.9</v>
      </c>
      <c r="J46" s="1">
        <f t="shared" si="4"/>
        <v>0.9</v>
      </c>
      <c r="K46" s="1">
        <f t="shared" si="4"/>
        <v>0.9</v>
      </c>
      <c r="L46" s="1">
        <f t="shared" si="4"/>
        <v>0.9</v>
      </c>
      <c r="M46" s="1">
        <f t="shared" si="4"/>
        <v>0.92</v>
      </c>
      <c r="N46" s="1">
        <f t="shared" si="4"/>
        <v>0.9</v>
      </c>
      <c r="O46" s="1">
        <f t="shared" si="4"/>
        <v>0.9</v>
      </c>
      <c r="P46" s="1">
        <f t="shared" si="4"/>
        <v>0.9</v>
      </c>
      <c r="Q46" s="1">
        <f t="shared" si="4"/>
        <v>170</v>
      </c>
      <c r="R46" s="1">
        <f t="shared" si="4"/>
        <v>181</v>
      </c>
      <c r="S46" s="1">
        <f t="shared" si="4"/>
        <v>265</v>
      </c>
      <c r="T46" s="1">
        <f t="shared" si="4"/>
        <v>265</v>
      </c>
      <c r="U46" s="1">
        <f t="shared" si="4"/>
        <v>265</v>
      </c>
      <c r="V46" s="1">
        <f t="shared" si="4"/>
        <v>14.7193517605763</v>
      </c>
      <c r="W46" s="1">
        <f t="shared" si="4"/>
        <v>254.186618973912</v>
      </c>
      <c r="X46" s="1">
        <f t="shared" si="4"/>
        <v>15.9432311334281</v>
      </c>
    </row>
    <row r="47" spans="1:24" x14ac:dyDescent="0.25">
      <c r="A47" t="s">
        <v>30</v>
      </c>
      <c r="B47" s="1">
        <f>STDEV(B2:B41)</f>
        <v>5.583342900872016E-2</v>
      </c>
      <c r="C47" s="1">
        <f t="shared" ref="C47:X47" si="5">STDEV(C2:C41)</f>
        <v>4.684330124782915E-2</v>
      </c>
      <c r="D47" s="1">
        <f t="shared" si="5"/>
        <v>3.8733143562799159E-2</v>
      </c>
      <c r="E47" s="1">
        <f t="shared" si="5"/>
        <v>4.0044046261905664E-2</v>
      </c>
      <c r="F47" s="1">
        <f t="shared" si="5"/>
        <v>3.8329709973683158E-2</v>
      </c>
      <c r="G47" s="1">
        <f t="shared" si="5"/>
        <v>5.7643911324792241E-2</v>
      </c>
      <c r="H47" s="1">
        <f t="shared" si="5"/>
        <v>4.8463573420848255E-2</v>
      </c>
      <c r="I47" s="1">
        <f t="shared" si="5"/>
        <v>3.8733143562799159E-2</v>
      </c>
      <c r="J47" s="1">
        <f t="shared" si="5"/>
        <v>3.9156981890452573E-2</v>
      </c>
      <c r="K47" s="1">
        <f t="shared" si="5"/>
        <v>3.8733143562799159E-2</v>
      </c>
      <c r="L47" s="1">
        <f t="shared" si="5"/>
        <v>5.114020446596311E-2</v>
      </c>
      <c r="M47" s="1">
        <f t="shared" si="5"/>
        <v>4.3079384087209661E-2</v>
      </c>
      <c r="N47" s="1">
        <f t="shared" si="5"/>
        <v>3.8733143562799159E-2</v>
      </c>
      <c r="O47" s="1">
        <f t="shared" si="5"/>
        <v>4.0248427266613741E-2</v>
      </c>
      <c r="P47" s="1">
        <f t="shared" si="5"/>
        <v>3.8534034240808403E-2</v>
      </c>
      <c r="Q47" s="1">
        <f t="shared" si="5"/>
        <v>21.948365980882706</v>
      </c>
      <c r="R47" s="1">
        <f t="shared" si="5"/>
        <v>28.521685407099241</v>
      </c>
      <c r="S47" s="1">
        <f t="shared" si="5"/>
        <v>34.25169844188531</v>
      </c>
      <c r="T47" s="1">
        <f t="shared" si="5"/>
        <v>34.25169844188531</v>
      </c>
      <c r="U47" s="1">
        <f t="shared" si="5"/>
        <v>34.25169844188531</v>
      </c>
      <c r="V47" s="1">
        <f t="shared" si="5"/>
        <v>4.1186375824196819</v>
      </c>
      <c r="W47" s="1">
        <f t="shared" si="5"/>
        <v>76.17063305537512</v>
      </c>
      <c r="X47" s="1">
        <f t="shared" si="5"/>
        <v>4.9106454137313671</v>
      </c>
    </row>
    <row r="51" spans="1:7" x14ac:dyDescent="0.25">
      <c r="B51" t="s">
        <v>1</v>
      </c>
      <c r="C51" t="s">
        <v>2</v>
      </c>
      <c r="D51" t="s">
        <v>6</v>
      </c>
      <c r="E51" t="s">
        <v>7</v>
      </c>
      <c r="F51" t="s">
        <v>42</v>
      </c>
    </row>
    <row r="52" spans="1:7" x14ac:dyDescent="0.25">
      <c r="A52" t="s">
        <v>24</v>
      </c>
      <c r="B52" s="1">
        <v>0.65</v>
      </c>
      <c r="C52" s="1">
        <v>0.75</v>
      </c>
      <c r="D52" s="1">
        <v>0.65</v>
      </c>
      <c r="E52" s="1">
        <v>0.7</v>
      </c>
      <c r="F52" s="1">
        <v>0.75</v>
      </c>
      <c r="G52" s="1"/>
    </row>
    <row r="53" spans="1:7" x14ac:dyDescent="0.25">
      <c r="A53" t="s">
        <v>25</v>
      </c>
      <c r="B53" s="1">
        <v>0.79</v>
      </c>
      <c r="C53" s="1">
        <v>0.83</v>
      </c>
      <c r="D53" s="1">
        <v>0.8</v>
      </c>
      <c r="E53" s="1">
        <v>0.83</v>
      </c>
      <c r="F53" s="1">
        <v>0.8175</v>
      </c>
      <c r="G53" s="1"/>
    </row>
    <row r="54" spans="1:7" x14ac:dyDescent="0.25">
      <c r="A54" t="s">
        <v>27</v>
      </c>
      <c r="B54" s="1">
        <v>0.82499999999999996</v>
      </c>
      <c r="C54" s="1">
        <v>0.86499999999999999</v>
      </c>
      <c r="D54" s="1">
        <v>0.82499999999999996</v>
      </c>
      <c r="E54" s="1">
        <v>0.86</v>
      </c>
      <c r="F54" s="1">
        <v>0.84499999999999997</v>
      </c>
      <c r="G54" s="1"/>
    </row>
    <row r="55" spans="1:7" x14ac:dyDescent="0.25">
      <c r="A55" t="s">
        <v>28</v>
      </c>
      <c r="B55" s="1">
        <v>0.86</v>
      </c>
      <c r="C55" s="1">
        <v>0.89250000000000007</v>
      </c>
      <c r="D55" s="1">
        <v>0.85</v>
      </c>
      <c r="E55" s="1">
        <v>0.89</v>
      </c>
      <c r="F55" s="1">
        <v>0.86250000000000004</v>
      </c>
      <c r="G55" s="1"/>
    </row>
    <row r="56" spans="1:7" x14ac:dyDescent="0.25">
      <c r="A56" t="s">
        <v>29</v>
      </c>
      <c r="B56" s="1">
        <v>0.92</v>
      </c>
      <c r="C56" s="1">
        <v>0.93</v>
      </c>
      <c r="D56" s="1">
        <v>0.91</v>
      </c>
      <c r="E56" s="1">
        <v>0.92</v>
      </c>
      <c r="F56" s="1">
        <v>0.9</v>
      </c>
      <c r="G56" s="1"/>
    </row>
    <row r="57" spans="1:7" x14ac:dyDescent="0.25">
      <c r="B57">
        <v>5.583342900872016E-2</v>
      </c>
      <c r="C57">
        <v>4.684330124782915E-2</v>
      </c>
      <c r="D57">
        <v>5.7643911324792241E-2</v>
      </c>
      <c r="E57">
        <v>4.8463573420848255E-2</v>
      </c>
      <c r="F57">
        <v>4.0044046261905664E-2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opLeftCell="A10" workbookViewId="0">
      <selection activeCell="P31" sqref="P31"/>
    </sheetView>
  </sheetViews>
  <sheetFormatPr defaultColWidth="9" defaultRowHeight="16.5" x14ac:dyDescent="0.25"/>
  <cols>
    <col min="1" max="16384" width="9" style="6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25">
      <c r="A2" s="6">
        <v>2330</v>
      </c>
      <c r="B2" s="6">
        <v>0.79</v>
      </c>
      <c r="C2" s="6">
        <v>0.85</v>
      </c>
      <c r="D2" s="6">
        <v>0.82</v>
      </c>
      <c r="E2" s="6">
        <v>0.82</v>
      </c>
      <c r="F2" s="6">
        <v>0.82</v>
      </c>
      <c r="G2" s="6">
        <v>0.84</v>
      </c>
      <c r="H2" s="6">
        <v>0.81</v>
      </c>
      <c r="I2" s="6">
        <v>0.82</v>
      </c>
      <c r="J2" s="6">
        <v>0.82</v>
      </c>
      <c r="K2" s="6">
        <v>0.82</v>
      </c>
      <c r="L2" s="6">
        <v>0.81</v>
      </c>
      <c r="M2" s="6">
        <v>0.83</v>
      </c>
      <c r="N2" s="6">
        <v>0.82</v>
      </c>
      <c r="O2" s="6">
        <v>0.82</v>
      </c>
      <c r="P2" s="6">
        <v>0.82</v>
      </c>
      <c r="Q2" s="6">
        <v>122</v>
      </c>
      <c r="R2" s="6">
        <v>143</v>
      </c>
      <c r="S2" s="6">
        <v>265</v>
      </c>
      <c r="T2" s="6">
        <v>265</v>
      </c>
      <c r="U2" s="6">
        <v>265</v>
      </c>
      <c r="V2" s="6">
        <v>9.08649344966096</v>
      </c>
      <c r="W2" s="6">
        <v>180.537701132846</v>
      </c>
      <c r="X2" s="6">
        <v>13.4364318601646</v>
      </c>
    </row>
    <row r="3" spans="1:24" x14ac:dyDescent="0.25">
      <c r="A3" s="6">
        <v>2337</v>
      </c>
      <c r="B3" s="6">
        <v>0.85</v>
      </c>
      <c r="C3" s="6">
        <v>0.83</v>
      </c>
      <c r="D3" s="6">
        <v>0.84</v>
      </c>
      <c r="E3" s="6">
        <v>0.84</v>
      </c>
      <c r="F3" s="6">
        <v>0.84</v>
      </c>
      <c r="G3" s="6">
        <v>0.82</v>
      </c>
      <c r="H3" s="6">
        <v>0.86</v>
      </c>
      <c r="I3" s="6">
        <v>0.84</v>
      </c>
      <c r="J3" s="6">
        <v>0.84</v>
      </c>
      <c r="K3" s="6">
        <v>0.84</v>
      </c>
      <c r="L3" s="6">
        <v>0.83</v>
      </c>
      <c r="M3" s="6">
        <v>0.85</v>
      </c>
      <c r="N3" s="6">
        <v>0.84</v>
      </c>
      <c r="O3" s="6">
        <v>0.84</v>
      </c>
      <c r="P3" s="6">
        <v>0.84</v>
      </c>
      <c r="Q3" s="6">
        <v>129</v>
      </c>
      <c r="R3" s="6">
        <v>135</v>
      </c>
      <c r="S3" s="6">
        <v>264</v>
      </c>
      <c r="T3" s="6">
        <v>264</v>
      </c>
      <c r="U3" s="6">
        <v>264</v>
      </c>
      <c r="V3" s="6">
        <v>1.06423896905147</v>
      </c>
      <c r="W3" s="6">
        <v>1.6618948524786099</v>
      </c>
      <c r="X3" s="6">
        <v>1.28914500832087</v>
      </c>
    </row>
    <row r="4" spans="1:24" x14ac:dyDescent="0.25">
      <c r="A4" s="6">
        <v>2344</v>
      </c>
      <c r="B4" s="6">
        <v>0.84</v>
      </c>
      <c r="C4" s="6">
        <v>0.92</v>
      </c>
      <c r="D4" s="6">
        <v>0.88</v>
      </c>
      <c r="E4" s="6">
        <v>0.88</v>
      </c>
      <c r="F4" s="6">
        <v>0.88</v>
      </c>
      <c r="G4" s="6">
        <v>0.88</v>
      </c>
      <c r="H4" s="6">
        <v>0.89</v>
      </c>
      <c r="I4" s="6">
        <v>0.88</v>
      </c>
      <c r="J4" s="6">
        <v>0.88</v>
      </c>
      <c r="K4" s="6">
        <v>0.88</v>
      </c>
      <c r="L4" s="6">
        <v>0.86</v>
      </c>
      <c r="M4" s="6">
        <v>0.9</v>
      </c>
      <c r="N4" s="6">
        <v>0.88</v>
      </c>
      <c r="O4" s="6">
        <v>0.88</v>
      </c>
      <c r="P4" s="6">
        <v>0.88</v>
      </c>
      <c r="Q4" s="6">
        <v>105</v>
      </c>
      <c r="R4" s="6">
        <v>160</v>
      </c>
      <c r="S4" s="6">
        <v>265</v>
      </c>
      <c r="T4" s="6">
        <v>265</v>
      </c>
      <c r="U4" s="6">
        <v>265</v>
      </c>
      <c r="V4" s="6">
        <v>1.0701721156858</v>
      </c>
      <c r="W4" s="6">
        <v>1.57330851085195</v>
      </c>
      <c r="X4" s="6">
        <v>1.2543159533594199</v>
      </c>
    </row>
    <row r="5" spans="1:24" x14ac:dyDescent="0.25">
      <c r="A5" s="6">
        <v>2379</v>
      </c>
      <c r="B5" s="6">
        <v>0.78</v>
      </c>
      <c r="C5" s="6">
        <v>0.87</v>
      </c>
      <c r="D5" s="6">
        <v>0.84</v>
      </c>
      <c r="E5" s="6">
        <v>0.82</v>
      </c>
      <c r="F5" s="6">
        <v>0.84</v>
      </c>
      <c r="G5" s="6">
        <v>0.77</v>
      </c>
      <c r="H5" s="6">
        <v>0.88</v>
      </c>
      <c r="I5" s="6">
        <v>0.84</v>
      </c>
      <c r="J5" s="6">
        <v>0.82</v>
      </c>
      <c r="K5" s="6">
        <v>0.84</v>
      </c>
      <c r="L5" s="6">
        <v>0.77</v>
      </c>
      <c r="M5" s="6">
        <v>0.87</v>
      </c>
      <c r="N5" s="6">
        <v>0.84</v>
      </c>
      <c r="O5" s="6">
        <v>0.82</v>
      </c>
      <c r="P5" s="6">
        <v>0.84</v>
      </c>
      <c r="Q5" s="6">
        <v>96</v>
      </c>
      <c r="R5" s="6">
        <v>169</v>
      </c>
      <c r="S5" s="6">
        <v>265</v>
      </c>
      <c r="T5" s="6">
        <v>265</v>
      </c>
      <c r="U5" s="6">
        <v>265</v>
      </c>
      <c r="V5" s="6">
        <v>8.1934436726120197</v>
      </c>
      <c r="W5" s="6">
        <v>115.090179980353</v>
      </c>
      <c r="X5" s="6">
        <v>10.7280091340543</v>
      </c>
    </row>
    <row r="6" spans="1:24" x14ac:dyDescent="0.25">
      <c r="A6" s="6">
        <v>2408</v>
      </c>
      <c r="B6" s="6">
        <v>0.87</v>
      </c>
      <c r="C6" s="6">
        <v>0.86</v>
      </c>
      <c r="D6" s="6">
        <v>0.86</v>
      </c>
      <c r="E6" s="6">
        <v>0.86</v>
      </c>
      <c r="F6" s="6">
        <v>0.86</v>
      </c>
      <c r="G6" s="6">
        <v>0.84</v>
      </c>
      <c r="H6" s="6">
        <v>0.88</v>
      </c>
      <c r="I6" s="6">
        <v>0.86</v>
      </c>
      <c r="J6" s="6">
        <v>0.86</v>
      </c>
      <c r="K6" s="6">
        <v>0.86</v>
      </c>
      <c r="L6" s="6">
        <v>0.86</v>
      </c>
      <c r="M6" s="6">
        <v>0.87</v>
      </c>
      <c r="N6" s="6">
        <v>0.86</v>
      </c>
      <c r="O6" s="6">
        <v>0.86</v>
      </c>
      <c r="P6" s="6">
        <v>0.86</v>
      </c>
      <c r="Q6" s="6">
        <v>128</v>
      </c>
      <c r="R6" s="6">
        <v>136</v>
      </c>
      <c r="S6" s="6">
        <v>264</v>
      </c>
      <c r="T6" s="6">
        <v>264</v>
      </c>
      <c r="U6" s="6">
        <v>264</v>
      </c>
      <c r="V6" s="6">
        <v>2.3910043947624402</v>
      </c>
      <c r="W6" s="6">
        <v>7.3405303825979598</v>
      </c>
      <c r="X6" s="6">
        <v>2.70934131895521</v>
      </c>
    </row>
    <row r="7" spans="1:24" x14ac:dyDescent="0.25">
      <c r="A7" s="6">
        <v>2449</v>
      </c>
      <c r="B7" s="6">
        <v>0.82</v>
      </c>
      <c r="C7" s="6">
        <v>0.9</v>
      </c>
      <c r="D7" s="6">
        <v>0.87</v>
      </c>
      <c r="E7" s="6">
        <v>0.86</v>
      </c>
      <c r="F7" s="6">
        <v>0.87</v>
      </c>
      <c r="G7" s="6">
        <v>0.81</v>
      </c>
      <c r="H7" s="6">
        <v>0.9</v>
      </c>
      <c r="I7" s="6">
        <v>0.87</v>
      </c>
      <c r="J7" s="6">
        <v>0.85</v>
      </c>
      <c r="K7" s="6">
        <v>0.87</v>
      </c>
      <c r="L7" s="6">
        <v>0.81</v>
      </c>
      <c r="M7" s="6">
        <v>0.9</v>
      </c>
      <c r="N7" s="6">
        <v>0.87</v>
      </c>
      <c r="O7" s="6">
        <v>0.86</v>
      </c>
      <c r="P7" s="6">
        <v>0.87</v>
      </c>
      <c r="Q7" s="6">
        <v>94</v>
      </c>
      <c r="R7" s="6">
        <v>171</v>
      </c>
      <c r="S7" s="6">
        <v>265</v>
      </c>
      <c r="T7" s="6">
        <v>265</v>
      </c>
      <c r="U7" s="6">
        <v>265</v>
      </c>
      <c r="V7" s="6">
        <v>0.95519640307156495</v>
      </c>
      <c r="W7" s="6">
        <v>1.62806659738236</v>
      </c>
      <c r="X7" s="6">
        <v>1.2759571299155601</v>
      </c>
    </row>
    <row r="8" spans="1:24" x14ac:dyDescent="0.25">
      <c r="A8" s="6">
        <v>2454</v>
      </c>
      <c r="B8" s="6">
        <v>0.73</v>
      </c>
      <c r="C8" s="6">
        <v>0.86</v>
      </c>
      <c r="D8" s="6">
        <v>0.81</v>
      </c>
      <c r="E8" s="6">
        <v>0.79</v>
      </c>
      <c r="F8" s="6">
        <v>0.81</v>
      </c>
      <c r="G8" s="6">
        <v>0.77</v>
      </c>
      <c r="H8" s="6">
        <v>0.83</v>
      </c>
      <c r="I8" s="6">
        <v>0.81</v>
      </c>
      <c r="J8" s="6">
        <v>0.8</v>
      </c>
      <c r="K8" s="6">
        <v>0.81</v>
      </c>
      <c r="L8" s="6">
        <v>0.75</v>
      </c>
      <c r="M8" s="6">
        <v>0.84</v>
      </c>
      <c r="N8" s="6">
        <v>0.81</v>
      </c>
      <c r="O8" s="6">
        <v>0.8</v>
      </c>
      <c r="P8" s="6">
        <v>0.81</v>
      </c>
      <c r="Q8" s="6">
        <v>99</v>
      </c>
      <c r="R8" s="6">
        <v>166</v>
      </c>
      <c r="S8" s="6">
        <v>265</v>
      </c>
      <c r="T8" s="6">
        <v>265</v>
      </c>
      <c r="U8" s="6">
        <v>265</v>
      </c>
      <c r="V8" s="6">
        <v>11.7000912533166</v>
      </c>
      <c r="W8" s="6">
        <v>236.78424967829901</v>
      </c>
      <c r="X8" s="6">
        <v>15.387795478179999</v>
      </c>
    </row>
    <row r="9" spans="1:24" x14ac:dyDescent="0.25">
      <c r="A9" s="6">
        <v>2468</v>
      </c>
      <c r="B9" s="6">
        <v>0.82</v>
      </c>
      <c r="C9" s="6">
        <v>0.87</v>
      </c>
      <c r="D9" s="6">
        <v>0.85</v>
      </c>
      <c r="E9" s="6">
        <v>0.85</v>
      </c>
      <c r="F9" s="6">
        <v>0.85</v>
      </c>
      <c r="G9" s="6">
        <v>0.84</v>
      </c>
      <c r="H9" s="6">
        <v>0.86</v>
      </c>
      <c r="I9" s="6">
        <v>0.85</v>
      </c>
      <c r="J9" s="6">
        <v>0.85</v>
      </c>
      <c r="K9" s="6">
        <v>0.85</v>
      </c>
      <c r="L9" s="6">
        <v>0.83</v>
      </c>
      <c r="M9" s="6">
        <v>0.86</v>
      </c>
      <c r="N9" s="6">
        <v>0.85</v>
      </c>
      <c r="O9" s="6">
        <v>0.85</v>
      </c>
      <c r="P9" s="6">
        <v>0.85</v>
      </c>
      <c r="Q9" s="6">
        <v>116</v>
      </c>
      <c r="R9" s="6">
        <v>149</v>
      </c>
      <c r="S9" s="6">
        <v>265</v>
      </c>
      <c r="T9" s="6">
        <v>265</v>
      </c>
      <c r="U9" s="6">
        <v>265</v>
      </c>
      <c r="V9" s="6">
        <v>7.6386742933741106E-2</v>
      </c>
      <c r="W9" s="6">
        <v>1.3942422356302501E-2</v>
      </c>
      <c r="X9" s="6">
        <v>0.11807803502896901</v>
      </c>
    </row>
    <row r="10" spans="1:24" x14ac:dyDescent="0.25">
      <c r="A10" s="6">
        <v>3034</v>
      </c>
      <c r="B10" s="6">
        <v>0.85</v>
      </c>
      <c r="C10" s="6">
        <v>0.93</v>
      </c>
      <c r="D10" s="6">
        <v>0.9</v>
      </c>
      <c r="E10" s="6">
        <v>0.89</v>
      </c>
      <c r="F10" s="6">
        <v>0.9</v>
      </c>
      <c r="G10" s="6">
        <v>0.89</v>
      </c>
      <c r="H10" s="6">
        <v>0.91</v>
      </c>
      <c r="I10" s="6">
        <v>0.9</v>
      </c>
      <c r="J10" s="6">
        <v>0.9</v>
      </c>
      <c r="K10" s="6">
        <v>0.9</v>
      </c>
      <c r="L10" s="6">
        <v>0.87</v>
      </c>
      <c r="M10" s="6">
        <v>0.92</v>
      </c>
      <c r="N10" s="6">
        <v>0.9</v>
      </c>
      <c r="O10" s="6">
        <v>0.89</v>
      </c>
      <c r="P10" s="6">
        <v>0.9</v>
      </c>
      <c r="Q10" s="6">
        <v>96</v>
      </c>
      <c r="R10" s="6">
        <v>169</v>
      </c>
      <c r="S10" s="6">
        <v>265</v>
      </c>
      <c r="T10" s="6">
        <v>265</v>
      </c>
      <c r="U10" s="6">
        <v>265</v>
      </c>
      <c r="V10" s="6">
        <v>13.9437550670695</v>
      </c>
      <c r="W10" s="6">
        <v>243.703312004731</v>
      </c>
      <c r="X10" s="6">
        <v>15.6109997118932</v>
      </c>
    </row>
    <row r="11" spans="1:24" x14ac:dyDescent="0.25">
      <c r="A11" s="6">
        <v>3035</v>
      </c>
      <c r="B11" s="6">
        <v>0.65</v>
      </c>
      <c r="C11" s="6">
        <v>0.9</v>
      </c>
      <c r="D11" s="6">
        <v>0.8</v>
      </c>
      <c r="E11" s="6">
        <v>0.77</v>
      </c>
      <c r="F11" s="6">
        <v>0.82</v>
      </c>
      <c r="G11" s="6">
        <v>0.8</v>
      </c>
      <c r="H11" s="6">
        <v>0.81</v>
      </c>
      <c r="I11" s="6">
        <v>0.8</v>
      </c>
      <c r="J11" s="6">
        <v>0.8</v>
      </c>
      <c r="K11" s="6">
        <v>0.8</v>
      </c>
      <c r="L11" s="6">
        <v>0.72</v>
      </c>
      <c r="M11" s="6">
        <v>0.85</v>
      </c>
      <c r="N11" s="6">
        <v>0.8</v>
      </c>
      <c r="O11" s="6">
        <v>0.78</v>
      </c>
      <c r="P11" s="6">
        <v>0.81</v>
      </c>
      <c r="Q11" s="6">
        <v>83</v>
      </c>
      <c r="R11" s="6">
        <v>181</v>
      </c>
      <c r="S11" s="6">
        <v>264</v>
      </c>
      <c r="T11" s="6">
        <v>264</v>
      </c>
      <c r="U11" s="6">
        <v>264</v>
      </c>
      <c r="V11" s="6">
        <v>5.6024303811969096</v>
      </c>
      <c r="W11" s="6">
        <v>33.146118572712901</v>
      </c>
      <c r="X11" s="6">
        <v>5.75726658864368</v>
      </c>
    </row>
    <row r="12" spans="1:24" x14ac:dyDescent="0.25">
      <c r="A12" s="6" t="s">
        <v>24</v>
      </c>
      <c r="B12" s="1">
        <f>QUARTILE(B2:B11,0)</f>
        <v>0.65</v>
      </c>
      <c r="C12" s="1">
        <f t="shared" ref="C12:X12" si="0">QUARTILE(C2:C11,0)</f>
        <v>0.83</v>
      </c>
      <c r="D12" s="1">
        <f t="shared" si="0"/>
        <v>0.8</v>
      </c>
      <c r="E12" s="1">
        <f t="shared" si="0"/>
        <v>0.77</v>
      </c>
      <c r="F12" s="1">
        <f t="shared" si="0"/>
        <v>0.81</v>
      </c>
      <c r="G12" s="1">
        <f t="shared" si="0"/>
        <v>0.77</v>
      </c>
      <c r="H12" s="1">
        <f t="shared" si="0"/>
        <v>0.81</v>
      </c>
      <c r="I12" s="1">
        <f t="shared" si="0"/>
        <v>0.8</v>
      </c>
      <c r="J12" s="1">
        <f t="shared" si="0"/>
        <v>0.8</v>
      </c>
      <c r="K12" s="1">
        <f t="shared" si="0"/>
        <v>0.8</v>
      </c>
      <c r="L12" s="1">
        <f t="shared" si="0"/>
        <v>0.72</v>
      </c>
      <c r="M12" s="1">
        <f t="shared" si="0"/>
        <v>0.83</v>
      </c>
      <c r="N12" s="1">
        <f t="shared" si="0"/>
        <v>0.8</v>
      </c>
      <c r="O12" s="1">
        <f t="shared" si="0"/>
        <v>0.78</v>
      </c>
      <c r="P12" s="1">
        <f t="shared" si="0"/>
        <v>0.81</v>
      </c>
      <c r="Q12" s="1">
        <f t="shared" si="0"/>
        <v>83</v>
      </c>
      <c r="R12" s="1">
        <f t="shared" si="0"/>
        <v>135</v>
      </c>
      <c r="S12" s="1">
        <f t="shared" si="0"/>
        <v>264</v>
      </c>
      <c r="T12" s="1">
        <f t="shared" si="0"/>
        <v>264</v>
      </c>
      <c r="U12" s="1">
        <f t="shared" si="0"/>
        <v>264</v>
      </c>
      <c r="V12" s="1">
        <f t="shared" si="0"/>
        <v>7.6386742933741106E-2</v>
      </c>
      <c r="W12" s="1">
        <f t="shared" si="0"/>
        <v>1.3942422356302501E-2</v>
      </c>
      <c r="X12" s="1">
        <f t="shared" si="0"/>
        <v>0.11807803502896901</v>
      </c>
    </row>
    <row r="13" spans="1:24" x14ac:dyDescent="0.25">
      <c r="A13" s="6" t="s">
        <v>25</v>
      </c>
      <c r="B13" s="1">
        <f>QUARTILE(B2:B11,1)</f>
        <v>0.78249999999999997</v>
      </c>
      <c r="C13" s="1">
        <f t="shared" ref="C13:X13" si="1">QUARTILE(C2:C11,1)</f>
        <v>0.86</v>
      </c>
      <c r="D13" s="1">
        <f t="shared" si="1"/>
        <v>0.82499999999999996</v>
      </c>
      <c r="E13" s="1">
        <f t="shared" si="1"/>
        <v>0.82</v>
      </c>
      <c r="F13" s="1">
        <f t="shared" si="1"/>
        <v>0.82499999999999996</v>
      </c>
      <c r="G13" s="1">
        <f t="shared" si="1"/>
        <v>0.80249999999999999</v>
      </c>
      <c r="H13" s="1">
        <f t="shared" si="1"/>
        <v>0.83749999999999991</v>
      </c>
      <c r="I13" s="1">
        <f t="shared" si="1"/>
        <v>0.82499999999999996</v>
      </c>
      <c r="J13" s="1">
        <f t="shared" si="1"/>
        <v>0.82</v>
      </c>
      <c r="K13" s="1">
        <f t="shared" si="1"/>
        <v>0.82499999999999996</v>
      </c>
      <c r="L13" s="1">
        <f t="shared" si="1"/>
        <v>0.78</v>
      </c>
      <c r="M13" s="1">
        <f t="shared" si="1"/>
        <v>0.85</v>
      </c>
      <c r="N13" s="1">
        <f t="shared" si="1"/>
        <v>0.82499999999999996</v>
      </c>
      <c r="O13" s="1">
        <f t="shared" si="1"/>
        <v>0.82</v>
      </c>
      <c r="P13" s="1">
        <f t="shared" si="1"/>
        <v>0.82499999999999996</v>
      </c>
      <c r="Q13" s="1">
        <f t="shared" si="1"/>
        <v>96</v>
      </c>
      <c r="R13" s="1">
        <f t="shared" si="1"/>
        <v>144.5</v>
      </c>
      <c r="S13" s="1">
        <f t="shared" si="1"/>
        <v>264.25</v>
      </c>
      <c r="T13" s="1">
        <f t="shared" si="1"/>
        <v>264.25</v>
      </c>
      <c r="U13" s="1">
        <f t="shared" si="1"/>
        <v>264.25</v>
      </c>
      <c r="V13" s="1">
        <f t="shared" si="1"/>
        <v>1.0657222557100525</v>
      </c>
      <c r="W13" s="1">
        <f t="shared" si="1"/>
        <v>1.6365236611564224</v>
      </c>
      <c r="X13" s="1">
        <f t="shared" si="1"/>
        <v>1.2792540995168875</v>
      </c>
    </row>
    <row r="14" spans="1:24" x14ac:dyDescent="0.25">
      <c r="A14" s="6" t="s">
        <v>27</v>
      </c>
      <c r="B14" s="1">
        <f>QUARTILE(B2:B11,2)</f>
        <v>0.82</v>
      </c>
      <c r="C14" s="1">
        <f t="shared" ref="C14:X14" si="2">QUARTILE(C2:C11,2)</f>
        <v>0.87</v>
      </c>
      <c r="D14" s="1">
        <f t="shared" si="2"/>
        <v>0.84499999999999997</v>
      </c>
      <c r="E14" s="1">
        <f t="shared" si="2"/>
        <v>0.84499999999999997</v>
      </c>
      <c r="F14" s="1">
        <f t="shared" si="2"/>
        <v>0.84499999999999997</v>
      </c>
      <c r="G14" s="1">
        <f t="shared" si="2"/>
        <v>0.83</v>
      </c>
      <c r="H14" s="1">
        <f t="shared" si="2"/>
        <v>0.87</v>
      </c>
      <c r="I14" s="1">
        <f t="shared" si="2"/>
        <v>0.84499999999999997</v>
      </c>
      <c r="J14" s="1">
        <f t="shared" si="2"/>
        <v>0.84499999999999997</v>
      </c>
      <c r="K14" s="1">
        <f t="shared" si="2"/>
        <v>0.84499999999999997</v>
      </c>
      <c r="L14" s="1">
        <f t="shared" si="2"/>
        <v>0.82000000000000006</v>
      </c>
      <c r="M14" s="1">
        <f t="shared" si="2"/>
        <v>0.86499999999999999</v>
      </c>
      <c r="N14" s="1">
        <f t="shared" si="2"/>
        <v>0.84499999999999997</v>
      </c>
      <c r="O14" s="1">
        <f t="shared" si="2"/>
        <v>0.84499999999999997</v>
      </c>
      <c r="P14" s="1">
        <f t="shared" si="2"/>
        <v>0.84499999999999997</v>
      </c>
      <c r="Q14" s="1">
        <f t="shared" si="2"/>
        <v>102</v>
      </c>
      <c r="R14" s="1">
        <f t="shared" si="2"/>
        <v>163</v>
      </c>
      <c r="S14" s="1">
        <f t="shared" si="2"/>
        <v>265</v>
      </c>
      <c r="T14" s="1">
        <f t="shared" si="2"/>
        <v>265</v>
      </c>
      <c r="U14" s="1">
        <f t="shared" si="2"/>
        <v>265</v>
      </c>
      <c r="V14" s="1">
        <f t="shared" si="2"/>
        <v>3.9967173879796749</v>
      </c>
      <c r="W14" s="1">
        <f t="shared" si="2"/>
        <v>20.243324477655428</v>
      </c>
      <c r="X14" s="1">
        <f t="shared" si="2"/>
        <v>4.233303953799445</v>
      </c>
    </row>
    <row r="15" spans="1:24" x14ac:dyDescent="0.25">
      <c r="A15" s="6" t="s">
        <v>28</v>
      </c>
      <c r="B15" s="1">
        <f>QUARTILE(B2:B11,3)</f>
        <v>0.84749999999999992</v>
      </c>
      <c r="C15" s="1">
        <f t="shared" ref="C15:X15" si="3">QUARTILE(C2:C11,3)</f>
        <v>0.9</v>
      </c>
      <c r="D15" s="1">
        <f t="shared" si="3"/>
        <v>0.86749999999999994</v>
      </c>
      <c r="E15" s="1">
        <f t="shared" si="3"/>
        <v>0.86</v>
      </c>
      <c r="F15" s="1">
        <f t="shared" si="3"/>
        <v>0.86749999999999994</v>
      </c>
      <c r="G15" s="1">
        <f t="shared" si="3"/>
        <v>0.84</v>
      </c>
      <c r="H15" s="1">
        <f t="shared" si="3"/>
        <v>0.88749999999999996</v>
      </c>
      <c r="I15" s="1">
        <f t="shared" si="3"/>
        <v>0.86749999999999994</v>
      </c>
      <c r="J15" s="1">
        <f t="shared" si="3"/>
        <v>0.85749999999999993</v>
      </c>
      <c r="K15" s="1">
        <f t="shared" si="3"/>
        <v>0.86749999999999994</v>
      </c>
      <c r="L15" s="1">
        <f t="shared" si="3"/>
        <v>0.85250000000000004</v>
      </c>
      <c r="M15" s="1">
        <f t="shared" si="3"/>
        <v>0.89250000000000007</v>
      </c>
      <c r="N15" s="1">
        <f t="shared" si="3"/>
        <v>0.86749999999999994</v>
      </c>
      <c r="O15" s="1">
        <f t="shared" si="3"/>
        <v>0.86</v>
      </c>
      <c r="P15" s="1">
        <f t="shared" si="3"/>
        <v>0.86749999999999994</v>
      </c>
      <c r="Q15" s="1">
        <f t="shared" si="3"/>
        <v>120.5</v>
      </c>
      <c r="R15" s="1">
        <f t="shared" si="3"/>
        <v>169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8.863231005398724</v>
      </c>
      <c r="W15" s="1">
        <f t="shared" si="3"/>
        <v>164.17582084472275</v>
      </c>
      <c r="X15" s="1">
        <f t="shared" si="3"/>
        <v>12.759326178637025</v>
      </c>
    </row>
    <row r="16" spans="1:24" x14ac:dyDescent="0.25">
      <c r="A16" s="6" t="s">
        <v>29</v>
      </c>
      <c r="B16" s="1">
        <f>QUARTILE(B2:B11,4)</f>
        <v>0.87</v>
      </c>
      <c r="C16" s="1">
        <f t="shared" ref="C16:X16" si="4">QUARTILE(C2:C11,4)</f>
        <v>0.93</v>
      </c>
      <c r="D16" s="1">
        <f t="shared" si="4"/>
        <v>0.9</v>
      </c>
      <c r="E16" s="1">
        <f t="shared" si="4"/>
        <v>0.89</v>
      </c>
      <c r="F16" s="1">
        <f t="shared" si="4"/>
        <v>0.9</v>
      </c>
      <c r="G16" s="1">
        <f t="shared" si="4"/>
        <v>0.89</v>
      </c>
      <c r="H16" s="1">
        <f t="shared" si="4"/>
        <v>0.91</v>
      </c>
      <c r="I16" s="1">
        <f t="shared" si="4"/>
        <v>0.9</v>
      </c>
      <c r="J16" s="1">
        <f t="shared" si="4"/>
        <v>0.9</v>
      </c>
      <c r="K16" s="1">
        <f t="shared" si="4"/>
        <v>0.9</v>
      </c>
      <c r="L16" s="1">
        <f t="shared" si="4"/>
        <v>0.87</v>
      </c>
      <c r="M16" s="1">
        <f t="shared" si="4"/>
        <v>0.92</v>
      </c>
      <c r="N16" s="1">
        <f t="shared" si="4"/>
        <v>0.9</v>
      </c>
      <c r="O16" s="1">
        <f t="shared" si="4"/>
        <v>0.89</v>
      </c>
      <c r="P16" s="1">
        <f t="shared" si="4"/>
        <v>0.9</v>
      </c>
      <c r="Q16" s="1">
        <f t="shared" si="4"/>
        <v>129</v>
      </c>
      <c r="R16" s="1">
        <f t="shared" si="4"/>
        <v>181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13.9437550670695</v>
      </c>
      <c r="W16" s="1">
        <f t="shared" si="4"/>
        <v>243.703312004731</v>
      </c>
      <c r="X16" s="1">
        <f t="shared" si="4"/>
        <v>15.6109997118932</v>
      </c>
    </row>
    <row r="17" spans="1:24" x14ac:dyDescent="0.25">
      <c r="A17" s="6" t="s">
        <v>31</v>
      </c>
      <c r="B17" s="1">
        <f>STDEV(B2:B11)</f>
        <v>6.6833125519211389E-2</v>
      </c>
      <c r="C17" s="1">
        <f t="shared" ref="C17:X17" si="5">STDEV(C2:C11)</f>
        <v>3.2128215360057333E-2</v>
      </c>
      <c r="D17" s="1">
        <f t="shared" si="5"/>
        <v>3.1640339933558088E-2</v>
      </c>
      <c r="E17" s="1">
        <f t="shared" si="5"/>
        <v>3.823901439919996E-2</v>
      </c>
      <c r="F17" s="1">
        <f t="shared" si="5"/>
        <v>2.8848262031225085E-2</v>
      </c>
      <c r="G17" s="1">
        <f t="shared" si="5"/>
        <v>4.0606512887576149E-2</v>
      </c>
      <c r="H17" s="1">
        <f t="shared" si="5"/>
        <v>3.5916569992135938E-2</v>
      </c>
      <c r="I17" s="1">
        <f t="shared" si="5"/>
        <v>3.1640339933558088E-2</v>
      </c>
      <c r="J17" s="1">
        <f t="shared" si="5"/>
        <v>3.293090409394258E-2</v>
      </c>
      <c r="K17" s="1">
        <f t="shared" si="5"/>
        <v>3.1640339933558088E-2</v>
      </c>
      <c r="L17" s="1">
        <f t="shared" si="5"/>
        <v>5.0210667303981438E-2</v>
      </c>
      <c r="M17" s="1">
        <f t="shared" si="5"/>
        <v>2.9230881691191698E-2</v>
      </c>
      <c r="N17" s="1">
        <f t="shared" si="5"/>
        <v>3.1640339933558088E-2</v>
      </c>
      <c r="O17" s="1">
        <f t="shared" si="5"/>
        <v>3.496029493900505E-2</v>
      </c>
      <c r="P17" s="1">
        <f t="shared" si="5"/>
        <v>3.0110906108363238E-2</v>
      </c>
      <c r="Q17" s="1">
        <f t="shared" si="5"/>
        <v>15.935983043275247</v>
      </c>
      <c r="R17" s="1">
        <f t="shared" si="5"/>
        <v>16.079317287883974</v>
      </c>
      <c r="S17" s="1">
        <f t="shared" si="5"/>
        <v>0.48304589153964789</v>
      </c>
      <c r="T17" s="1">
        <f t="shared" si="5"/>
        <v>0.48304589153964789</v>
      </c>
      <c r="U17" s="1">
        <f t="shared" si="5"/>
        <v>0.48304589153964789</v>
      </c>
      <c r="V17" s="1">
        <f t="shared" si="5"/>
        <v>5.0422456690600699</v>
      </c>
      <c r="W17" s="1">
        <f t="shared" si="5"/>
        <v>102.72688065179156</v>
      </c>
      <c r="X17" s="1">
        <f t="shared" si="5"/>
        <v>6.3678424543791277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E31" sqref="E31"/>
    </sheetView>
  </sheetViews>
  <sheetFormatPr defaultColWidth="8.875" defaultRowHeight="16.5" x14ac:dyDescent="0.25"/>
  <sheetData>
    <row r="1" spans="1:24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5">
      <c r="A2" s="6">
        <v>1210</v>
      </c>
      <c r="B2" s="6">
        <v>0.85</v>
      </c>
      <c r="C2" s="6">
        <v>0.83</v>
      </c>
      <c r="D2" s="6">
        <v>0.84</v>
      </c>
      <c r="E2" s="6">
        <v>0.84</v>
      </c>
      <c r="F2" s="6">
        <v>0.84</v>
      </c>
      <c r="G2" s="6">
        <v>0.81</v>
      </c>
      <c r="H2" s="6">
        <v>0.87</v>
      </c>
      <c r="I2" s="6">
        <v>0.84</v>
      </c>
      <c r="J2" s="6">
        <v>0.84</v>
      </c>
      <c r="K2" s="6">
        <v>0.84</v>
      </c>
      <c r="L2" s="6">
        <v>0.83</v>
      </c>
      <c r="M2" s="6">
        <v>0.85</v>
      </c>
      <c r="N2" s="6">
        <v>0.84</v>
      </c>
      <c r="O2" s="6">
        <v>0.84</v>
      </c>
      <c r="P2" s="6">
        <v>0.84</v>
      </c>
      <c r="Q2" s="6">
        <v>126</v>
      </c>
      <c r="R2" s="6">
        <v>139</v>
      </c>
      <c r="S2" s="6">
        <v>265</v>
      </c>
      <c r="T2" s="6">
        <v>265</v>
      </c>
      <c r="U2" s="6">
        <v>265</v>
      </c>
      <c r="V2" s="6">
        <v>0.72733314830852003</v>
      </c>
      <c r="W2" s="6">
        <v>0.79810221707947004</v>
      </c>
      <c r="X2" s="6">
        <v>0.89336566817819396</v>
      </c>
    </row>
    <row r="3" spans="1:24" s="6" customFormat="1" x14ac:dyDescent="0.25">
      <c r="A3" s="6">
        <v>1215</v>
      </c>
      <c r="B3" s="6">
        <v>0.8</v>
      </c>
      <c r="C3" s="6">
        <v>0.85</v>
      </c>
      <c r="D3" s="6">
        <v>0.83</v>
      </c>
      <c r="E3" s="6">
        <v>0.83</v>
      </c>
      <c r="F3" s="6">
        <v>0.83</v>
      </c>
      <c r="G3" s="6">
        <v>0.81</v>
      </c>
      <c r="H3" s="6">
        <v>0.85</v>
      </c>
      <c r="I3" s="6">
        <v>0.83</v>
      </c>
      <c r="J3" s="6">
        <v>0.83</v>
      </c>
      <c r="K3" s="6">
        <v>0.83</v>
      </c>
      <c r="L3" s="6">
        <v>0.8</v>
      </c>
      <c r="M3" s="6">
        <v>0.85</v>
      </c>
      <c r="N3" s="6">
        <v>0.83</v>
      </c>
      <c r="O3" s="6">
        <v>0.83</v>
      </c>
      <c r="P3" s="6">
        <v>0.83</v>
      </c>
      <c r="Q3" s="6">
        <v>113</v>
      </c>
      <c r="R3" s="6">
        <v>152</v>
      </c>
      <c r="S3" s="6">
        <v>265</v>
      </c>
      <c r="T3" s="6">
        <v>265</v>
      </c>
      <c r="U3" s="6">
        <v>265</v>
      </c>
      <c r="V3" s="6">
        <v>0.74583935777196297</v>
      </c>
      <c r="W3" s="6">
        <v>1.14091425888515</v>
      </c>
      <c r="X3" s="6">
        <v>1.0681358803472301</v>
      </c>
    </row>
    <row r="4" spans="1:24" s="6" customFormat="1" x14ac:dyDescent="0.25">
      <c r="A4" s="6">
        <v>1216</v>
      </c>
      <c r="B4" s="6">
        <v>0.75</v>
      </c>
      <c r="C4" s="6">
        <v>0.81</v>
      </c>
      <c r="D4" s="6">
        <v>0.78</v>
      </c>
      <c r="E4" s="6">
        <v>0.78</v>
      </c>
      <c r="F4" s="6">
        <v>0.79</v>
      </c>
      <c r="G4" s="6">
        <v>0.8</v>
      </c>
      <c r="H4" s="6">
        <v>0.77</v>
      </c>
      <c r="I4" s="6">
        <v>0.78</v>
      </c>
      <c r="J4" s="6">
        <v>0.79</v>
      </c>
      <c r="K4" s="6">
        <v>0.78</v>
      </c>
      <c r="L4" s="6">
        <v>0.77</v>
      </c>
      <c r="M4" s="6">
        <v>0.79</v>
      </c>
      <c r="N4" s="6">
        <v>0.78</v>
      </c>
      <c r="O4" s="6">
        <v>0.78</v>
      </c>
      <c r="P4" s="6">
        <v>0.79</v>
      </c>
      <c r="Q4" s="6">
        <v>123</v>
      </c>
      <c r="R4" s="6">
        <v>142</v>
      </c>
      <c r="S4" s="6">
        <v>265</v>
      </c>
      <c r="T4" s="6">
        <v>265</v>
      </c>
      <c r="U4" s="6">
        <v>265</v>
      </c>
      <c r="V4" s="6">
        <v>1.3466543406360501</v>
      </c>
      <c r="W4" s="6">
        <v>2.61686343555058</v>
      </c>
      <c r="X4" s="6">
        <v>1.6176722274770501</v>
      </c>
    </row>
    <row r="5" spans="1:24" s="6" customFormat="1" x14ac:dyDescent="0.25">
      <c r="A5" s="6">
        <v>1218</v>
      </c>
      <c r="B5" s="6">
        <v>0.81</v>
      </c>
      <c r="C5" s="6">
        <v>0.9</v>
      </c>
      <c r="D5" s="6">
        <v>0.86</v>
      </c>
      <c r="E5" s="6">
        <v>0.86</v>
      </c>
      <c r="F5" s="6">
        <v>0.86</v>
      </c>
      <c r="G5" s="6">
        <v>0.88</v>
      </c>
      <c r="H5" s="6">
        <v>0.85</v>
      </c>
      <c r="I5" s="6">
        <v>0.86</v>
      </c>
      <c r="J5" s="6">
        <v>0.86</v>
      </c>
      <c r="K5" s="6">
        <v>0.86</v>
      </c>
      <c r="L5" s="6">
        <v>0.84</v>
      </c>
      <c r="M5" s="6">
        <v>0.87</v>
      </c>
      <c r="N5" s="6">
        <v>0.86</v>
      </c>
      <c r="O5" s="6">
        <v>0.86</v>
      </c>
      <c r="P5" s="6">
        <v>0.86</v>
      </c>
      <c r="Q5" s="6">
        <v>114</v>
      </c>
      <c r="R5" s="6">
        <v>151</v>
      </c>
      <c r="S5" s="6">
        <v>265</v>
      </c>
      <c r="T5" s="6">
        <v>265</v>
      </c>
      <c r="U5" s="6">
        <v>265</v>
      </c>
      <c r="V5" s="6">
        <v>0.68412825991072701</v>
      </c>
      <c r="W5" s="6">
        <v>0.50876258078694203</v>
      </c>
      <c r="X5" s="6">
        <v>0.71327594995691601</v>
      </c>
    </row>
    <row r="6" spans="1:24" s="6" customFormat="1" x14ac:dyDescent="0.25">
      <c r="A6" s="6">
        <v>1227</v>
      </c>
      <c r="B6" s="6">
        <v>0.88</v>
      </c>
      <c r="C6" s="6">
        <v>0.76</v>
      </c>
      <c r="D6" s="6">
        <v>0.83</v>
      </c>
      <c r="E6" s="6">
        <v>0.82</v>
      </c>
      <c r="F6" s="6">
        <v>0.83</v>
      </c>
      <c r="G6" s="6">
        <v>0.83</v>
      </c>
      <c r="H6" s="6">
        <v>0.83</v>
      </c>
      <c r="I6" s="6">
        <v>0.83</v>
      </c>
      <c r="J6" s="6">
        <v>0.83</v>
      </c>
      <c r="K6" s="6">
        <v>0.83</v>
      </c>
      <c r="L6" s="6">
        <v>0.86</v>
      </c>
      <c r="M6" s="6">
        <v>0.79</v>
      </c>
      <c r="N6" s="6">
        <v>0.83</v>
      </c>
      <c r="O6" s="6">
        <v>0.82</v>
      </c>
      <c r="P6" s="6">
        <v>0.83</v>
      </c>
      <c r="Q6" s="6">
        <v>161</v>
      </c>
      <c r="R6" s="6">
        <v>104</v>
      </c>
      <c r="S6" s="6">
        <v>265</v>
      </c>
      <c r="T6" s="6">
        <v>265</v>
      </c>
      <c r="U6" s="6">
        <v>265</v>
      </c>
      <c r="V6" s="6">
        <v>0.29155947991137199</v>
      </c>
      <c r="W6" s="6">
        <v>0.15325820085293701</v>
      </c>
      <c r="X6" s="6">
        <v>0.39148205687226201</v>
      </c>
    </row>
    <row r="7" spans="1:24" s="6" customFormat="1" x14ac:dyDescent="0.25">
      <c r="A7" s="6">
        <v>1229</v>
      </c>
      <c r="B7" s="6">
        <v>0.86</v>
      </c>
      <c r="C7" s="6">
        <v>0.9</v>
      </c>
      <c r="D7" s="6">
        <v>0.88</v>
      </c>
      <c r="E7" s="6">
        <v>0.88</v>
      </c>
      <c r="F7" s="6">
        <v>0.88</v>
      </c>
      <c r="G7" s="6">
        <v>0.81</v>
      </c>
      <c r="H7" s="6">
        <v>0.92</v>
      </c>
      <c r="I7" s="6">
        <v>0.88</v>
      </c>
      <c r="J7" s="6">
        <v>0.87</v>
      </c>
      <c r="K7" s="6">
        <v>0.88</v>
      </c>
      <c r="L7" s="6">
        <v>0.83</v>
      </c>
      <c r="M7" s="6">
        <v>0.91</v>
      </c>
      <c r="N7" s="6">
        <v>0.88</v>
      </c>
      <c r="O7" s="6">
        <v>0.87</v>
      </c>
      <c r="P7" s="6">
        <v>0.88</v>
      </c>
      <c r="Q7" s="6">
        <v>95</v>
      </c>
      <c r="R7" s="6">
        <v>170</v>
      </c>
      <c r="S7" s="6">
        <v>265</v>
      </c>
      <c r="T7" s="6">
        <v>265</v>
      </c>
      <c r="U7" s="6">
        <v>265</v>
      </c>
      <c r="V7" s="6">
        <v>0.61825097195607204</v>
      </c>
      <c r="W7" s="6">
        <v>0.67968848768474899</v>
      </c>
      <c r="X7" s="6">
        <v>0.82443222140133998</v>
      </c>
    </row>
    <row r="8" spans="1:24" s="6" customFormat="1" x14ac:dyDescent="0.25">
      <c r="A8" s="6">
        <v>1231</v>
      </c>
      <c r="B8" s="6">
        <v>0.7</v>
      </c>
      <c r="C8" s="6">
        <v>0.9</v>
      </c>
      <c r="D8" s="6">
        <v>0.82</v>
      </c>
      <c r="E8" s="6">
        <v>0.8</v>
      </c>
      <c r="F8" s="6">
        <v>0.83</v>
      </c>
      <c r="G8" s="6">
        <v>0.83</v>
      </c>
      <c r="H8" s="6">
        <v>0.81</v>
      </c>
      <c r="I8" s="6">
        <v>0.82</v>
      </c>
      <c r="J8" s="6">
        <v>0.82</v>
      </c>
      <c r="K8" s="6">
        <v>0.82</v>
      </c>
      <c r="L8" s="6">
        <v>0.76</v>
      </c>
      <c r="M8" s="6">
        <v>0.85</v>
      </c>
      <c r="N8" s="6">
        <v>0.82</v>
      </c>
      <c r="O8" s="6">
        <v>0.8</v>
      </c>
      <c r="P8" s="6">
        <v>0.82</v>
      </c>
      <c r="Q8" s="6">
        <v>93</v>
      </c>
      <c r="R8" s="6">
        <v>172</v>
      </c>
      <c r="S8" s="6">
        <v>265</v>
      </c>
      <c r="T8" s="6">
        <v>265</v>
      </c>
      <c r="U8" s="6">
        <v>265</v>
      </c>
      <c r="V8" s="6">
        <v>1.0012393712457599</v>
      </c>
      <c r="W8" s="6">
        <v>1.66433594499828</v>
      </c>
      <c r="X8" s="6">
        <v>1.2900914483083299</v>
      </c>
    </row>
    <row r="9" spans="1:24" s="6" customFormat="1" x14ac:dyDescent="0.25">
      <c r="A9" s="6">
        <v>1232</v>
      </c>
      <c r="B9" s="6">
        <v>0.82</v>
      </c>
      <c r="C9" s="6">
        <v>0.81</v>
      </c>
      <c r="D9" s="6">
        <v>0.81</v>
      </c>
      <c r="E9" s="6">
        <v>0.81</v>
      </c>
      <c r="F9" s="6">
        <v>0.81</v>
      </c>
      <c r="G9" s="6">
        <v>0.78</v>
      </c>
      <c r="H9" s="6">
        <v>0.84</v>
      </c>
      <c r="I9" s="6">
        <v>0.81</v>
      </c>
      <c r="J9" s="6">
        <v>0.81</v>
      </c>
      <c r="K9" s="6">
        <v>0.81</v>
      </c>
      <c r="L9" s="6">
        <v>0.8</v>
      </c>
      <c r="M9" s="6">
        <v>0.83</v>
      </c>
      <c r="N9" s="6">
        <v>0.81</v>
      </c>
      <c r="O9" s="6">
        <v>0.81</v>
      </c>
      <c r="P9" s="6">
        <v>0.81</v>
      </c>
      <c r="Q9" s="6">
        <v>125</v>
      </c>
      <c r="R9" s="6">
        <v>140</v>
      </c>
      <c r="S9" s="6">
        <v>265</v>
      </c>
      <c r="T9" s="6">
        <v>265</v>
      </c>
      <c r="U9" s="6">
        <v>265</v>
      </c>
      <c r="V9" s="6">
        <v>3.5789861945386199</v>
      </c>
      <c r="W9" s="6">
        <v>15.1448445680691</v>
      </c>
      <c r="X9" s="6">
        <v>3.8916377745197601</v>
      </c>
    </row>
    <row r="10" spans="1:24" s="6" customFormat="1" x14ac:dyDescent="0.25">
      <c r="A10" s="6">
        <v>1434</v>
      </c>
      <c r="B10" s="6">
        <v>0.92</v>
      </c>
      <c r="C10" s="6">
        <v>0.87</v>
      </c>
      <c r="D10" s="6">
        <v>0.9</v>
      </c>
      <c r="E10" s="6">
        <v>0.9</v>
      </c>
      <c r="F10" s="6">
        <v>0.9</v>
      </c>
      <c r="G10" s="6">
        <v>0.89</v>
      </c>
      <c r="H10" s="6">
        <v>0.91</v>
      </c>
      <c r="I10" s="6">
        <v>0.9</v>
      </c>
      <c r="J10" s="6">
        <v>0.9</v>
      </c>
      <c r="K10" s="6">
        <v>0.9</v>
      </c>
      <c r="L10" s="6">
        <v>0.9</v>
      </c>
      <c r="M10" s="6">
        <v>0.89</v>
      </c>
      <c r="N10" s="6">
        <v>0.9</v>
      </c>
      <c r="O10" s="6">
        <v>0.9</v>
      </c>
      <c r="P10" s="6">
        <v>0.9</v>
      </c>
      <c r="Q10" s="6">
        <v>143</v>
      </c>
      <c r="R10" s="6">
        <v>120</v>
      </c>
      <c r="S10" s="6">
        <v>263</v>
      </c>
      <c r="T10" s="6">
        <v>263</v>
      </c>
      <c r="U10" s="6">
        <v>263</v>
      </c>
      <c r="V10" s="6">
        <v>9.3596605366174201E-2</v>
      </c>
      <c r="W10" s="6">
        <v>1.68108002241356E-2</v>
      </c>
      <c r="X10" s="6">
        <v>0.12965647004347899</v>
      </c>
    </row>
    <row r="11" spans="1:24" s="6" customFormat="1" x14ac:dyDescent="0.25">
      <c r="A11" s="6">
        <v>1702</v>
      </c>
      <c r="B11" s="6">
        <v>0.83</v>
      </c>
      <c r="C11" s="6">
        <v>0.87</v>
      </c>
      <c r="D11" s="6">
        <v>0.85</v>
      </c>
      <c r="E11" s="6">
        <v>0.85</v>
      </c>
      <c r="F11" s="6">
        <v>0.85</v>
      </c>
      <c r="G11" s="6">
        <v>0.87</v>
      </c>
      <c r="H11" s="6">
        <v>0.83</v>
      </c>
      <c r="I11" s="6">
        <v>0.85</v>
      </c>
      <c r="J11" s="6">
        <v>0.85</v>
      </c>
      <c r="K11" s="6">
        <v>0.85</v>
      </c>
      <c r="L11" s="6">
        <v>0.85</v>
      </c>
      <c r="M11" s="6">
        <v>0.85</v>
      </c>
      <c r="N11" s="6">
        <v>0.85</v>
      </c>
      <c r="O11" s="6">
        <v>0.85</v>
      </c>
      <c r="P11" s="6">
        <v>0.85</v>
      </c>
      <c r="Q11" s="6">
        <v>128</v>
      </c>
      <c r="R11" s="6">
        <v>137</v>
      </c>
      <c r="S11" s="6">
        <v>265</v>
      </c>
      <c r="T11" s="6">
        <v>265</v>
      </c>
      <c r="U11" s="6">
        <v>265</v>
      </c>
      <c r="V11" s="6">
        <v>0.70869385744490698</v>
      </c>
      <c r="W11" s="6">
        <v>0.67485959487598701</v>
      </c>
      <c r="X11" s="6">
        <v>0.821498383976491</v>
      </c>
    </row>
    <row r="12" spans="1:24" x14ac:dyDescent="0.25">
      <c r="A12" s="6" t="s">
        <v>24</v>
      </c>
      <c r="B12" s="1">
        <f>QUARTILE(B2:B11,0)</f>
        <v>0.7</v>
      </c>
      <c r="C12" s="1">
        <f t="shared" ref="C12:X12" si="0">QUARTILE(C2:C11,0)</f>
        <v>0.76</v>
      </c>
      <c r="D12" s="1">
        <f t="shared" si="0"/>
        <v>0.78</v>
      </c>
      <c r="E12" s="1">
        <f t="shared" si="0"/>
        <v>0.78</v>
      </c>
      <c r="F12" s="1">
        <f t="shared" si="0"/>
        <v>0.79</v>
      </c>
      <c r="G12" s="1">
        <f t="shared" si="0"/>
        <v>0.78</v>
      </c>
      <c r="H12" s="1">
        <f t="shared" si="0"/>
        <v>0.77</v>
      </c>
      <c r="I12" s="1">
        <f t="shared" si="0"/>
        <v>0.78</v>
      </c>
      <c r="J12" s="1">
        <f t="shared" si="0"/>
        <v>0.79</v>
      </c>
      <c r="K12" s="1">
        <f t="shared" si="0"/>
        <v>0.78</v>
      </c>
      <c r="L12" s="1">
        <f t="shared" si="0"/>
        <v>0.76</v>
      </c>
      <c r="M12" s="1">
        <f t="shared" si="0"/>
        <v>0.79</v>
      </c>
      <c r="N12" s="1">
        <f t="shared" si="0"/>
        <v>0.78</v>
      </c>
      <c r="O12" s="1">
        <f t="shared" si="0"/>
        <v>0.78</v>
      </c>
      <c r="P12" s="1">
        <f t="shared" si="0"/>
        <v>0.79</v>
      </c>
      <c r="Q12" s="1">
        <f t="shared" si="0"/>
        <v>93</v>
      </c>
      <c r="R12" s="1">
        <f t="shared" si="0"/>
        <v>104</v>
      </c>
      <c r="S12" s="1">
        <f t="shared" si="0"/>
        <v>263</v>
      </c>
      <c r="T12" s="1">
        <f t="shared" si="0"/>
        <v>263</v>
      </c>
      <c r="U12" s="1">
        <f t="shared" si="0"/>
        <v>263</v>
      </c>
      <c r="V12" s="1">
        <f t="shared" si="0"/>
        <v>9.3596605366174201E-2</v>
      </c>
      <c r="W12" s="1">
        <f t="shared" si="0"/>
        <v>1.68108002241356E-2</v>
      </c>
      <c r="X12" s="1">
        <f t="shared" si="0"/>
        <v>0.12965647004347899</v>
      </c>
    </row>
    <row r="13" spans="1:24" x14ac:dyDescent="0.25">
      <c r="A13" s="6" t="s">
        <v>25</v>
      </c>
      <c r="B13" s="1">
        <f>QUARTILE(B2:B11,1)</f>
        <v>0.80249999999999999</v>
      </c>
      <c r="C13" s="1">
        <f t="shared" ref="C13:X13" si="1">QUARTILE(C2:C11,1)</f>
        <v>0.81500000000000006</v>
      </c>
      <c r="D13" s="1">
        <f t="shared" si="1"/>
        <v>0.82250000000000001</v>
      </c>
      <c r="E13" s="1">
        <f t="shared" si="1"/>
        <v>0.8125</v>
      </c>
      <c r="F13" s="1">
        <f t="shared" si="1"/>
        <v>0.83</v>
      </c>
      <c r="G13" s="1">
        <f t="shared" si="1"/>
        <v>0.81</v>
      </c>
      <c r="H13" s="1">
        <f t="shared" si="1"/>
        <v>0.83</v>
      </c>
      <c r="I13" s="1">
        <f t="shared" si="1"/>
        <v>0.82250000000000001</v>
      </c>
      <c r="J13" s="1">
        <f t="shared" si="1"/>
        <v>0.82250000000000001</v>
      </c>
      <c r="K13" s="1">
        <f t="shared" si="1"/>
        <v>0.82250000000000001</v>
      </c>
      <c r="L13" s="1">
        <f t="shared" si="1"/>
        <v>0.8</v>
      </c>
      <c r="M13" s="1">
        <f t="shared" si="1"/>
        <v>0.83499999999999996</v>
      </c>
      <c r="N13" s="1">
        <f t="shared" si="1"/>
        <v>0.82250000000000001</v>
      </c>
      <c r="O13" s="1">
        <f t="shared" si="1"/>
        <v>0.8125</v>
      </c>
      <c r="P13" s="1">
        <f t="shared" si="1"/>
        <v>0.82250000000000001</v>
      </c>
      <c r="Q13" s="1">
        <f t="shared" si="1"/>
        <v>113.25</v>
      </c>
      <c r="R13" s="1">
        <f t="shared" si="1"/>
        <v>137.5</v>
      </c>
      <c r="S13" s="1">
        <f t="shared" si="1"/>
        <v>265</v>
      </c>
      <c r="T13" s="1">
        <f t="shared" si="1"/>
        <v>265</v>
      </c>
      <c r="U13" s="1">
        <f t="shared" si="1"/>
        <v>265</v>
      </c>
      <c r="V13" s="1">
        <f t="shared" si="1"/>
        <v>0.63472029394473584</v>
      </c>
      <c r="W13" s="1">
        <f t="shared" si="1"/>
        <v>0.55028683430920333</v>
      </c>
      <c r="X13" s="1">
        <f t="shared" si="1"/>
        <v>0.74033155846180976</v>
      </c>
    </row>
    <row r="14" spans="1:24" x14ac:dyDescent="0.25">
      <c r="A14" s="6" t="s">
        <v>27</v>
      </c>
      <c r="B14" s="1">
        <f>QUARTILE(B2:B11,2)</f>
        <v>0.82499999999999996</v>
      </c>
      <c r="C14" s="1">
        <f t="shared" ref="C14:X14" si="2">QUARTILE(C2:C11,2)</f>
        <v>0.86</v>
      </c>
      <c r="D14" s="1">
        <f t="shared" si="2"/>
        <v>0.83499999999999996</v>
      </c>
      <c r="E14" s="1">
        <f t="shared" si="2"/>
        <v>0.83499999999999996</v>
      </c>
      <c r="F14" s="1">
        <f t="shared" si="2"/>
        <v>0.83499999999999996</v>
      </c>
      <c r="G14" s="1">
        <f t="shared" si="2"/>
        <v>0.82000000000000006</v>
      </c>
      <c r="H14" s="1">
        <f t="shared" si="2"/>
        <v>0.84499999999999997</v>
      </c>
      <c r="I14" s="1">
        <f t="shared" si="2"/>
        <v>0.83499999999999996</v>
      </c>
      <c r="J14" s="1">
        <f t="shared" si="2"/>
        <v>0.83499999999999996</v>
      </c>
      <c r="K14" s="1">
        <f t="shared" si="2"/>
        <v>0.83499999999999996</v>
      </c>
      <c r="L14" s="1">
        <f t="shared" si="2"/>
        <v>0.83</v>
      </c>
      <c r="M14" s="1">
        <f t="shared" si="2"/>
        <v>0.85</v>
      </c>
      <c r="N14" s="1">
        <f t="shared" si="2"/>
        <v>0.83499999999999996</v>
      </c>
      <c r="O14" s="1">
        <f t="shared" si="2"/>
        <v>0.83499999999999996</v>
      </c>
      <c r="P14" s="1">
        <f t="shared" si="2"/>
        <v>0.83499999999999996</v>
      </c>
      <c r="Q14" s="1">
        <f t="shared" si="2"/>
        <v>124</v>
      </c>
      <c r="R14" s="1">
        <f t="shared" si="2"/>
        <v>141</v>
      </c>
      <c r="S14" s="1">
        <f t="shared" si="2"/>
        <v>265</v>
      </c>
      <c r="T14" s="1">
        <f t="shared" si="2"/>
        <v>265</v>
      </c>
      <c r="U14" s="1">
        <f t="shared" si="2"/>
        <v>265</v>
      </c>
      <c r="V14" s="1">
        <f t="shared" si="2"/>
        <v>0.71801350287671351</v>
      </c>
      <c r="W14" s="1">
        <f t="shared" si="2"/>
        <v>0.73889535238210957</v>
      </c>
      <c r="X14" s="1">
        <f t="shared" si="2"/>
        <v>0.85889894478976703</v>
      </c>
    </row>
    <row r="15" spans="1:24" x14ac:dyDescent="0.25">
      <c r="A15" s="6" t="s">
        <v>28</v>
      </c>
      <c r="B15" s="1">
        <f>QUARTILE(B2:B11,3)</f>
        <v>0.85749999999999993</v>
      </c>
      <c r="C15" s="1">
        <f t="shared" ref="C15:X15" si="3">QUARTILE(C2:C11,3)</f>
        <v>0.89250000000000007</v>
      </c>
      <c r="D15" s="1">
        <f t="shared" si="3"/>
        <v>0.85749999999999993</v>
      </c>
      <c r="E15" s="1">
        <f t="shared" si="3"/>
        <v>0.85749999999999993</v>
      </c>
      <c r="F15" s="1">
        <f t="shared" si="3"/>
        <v>0.85749999999999993</v>
      </c>
      <c r="G15" s="1">
        <f t="shared" si="3"/>
        <v>0.86</v>
      </c>
      <c r="H15" s="1">
        <f t="shared" si="3"/>
        <v>0.86499999999999999</v>
      </c>
      <c r="I15" s="1">
        <f t="shared" si="3"/>
        <v>0.85749999999999993</v>
      </c>
      <c r="J15" s="1">
        <f t="shared" si="3"/>
        <v>0.85749999999999993</v>
      </c>
      <c r="K15" s="1">
        <f t="shared" si="3"/>
        <v>0.85749999999999993</v>
      </c>
      <c r="L15" s="1">
        <f t="shared" si="3"/>
        <v>0.84749999999999992</v>
      </c>
      <c r="M15" s="1">
        <f t="shared" si="3"/>
        <v>0.86499999999999999</v>
      </c>
      <c r="N15" s="1">
        <f t="shared" si="3"/>
        <v>0.85749999999999993</v>
      </c>
      <c r="O15" s="1">
        <f t="shared" si="3"/>
        <v>0.85749999999999993</v>
      </c>
      <c r="P15" s="1">
        <f t="shared" si="3"/>
        <v>0.85749999999999993</v>
      </c>
      <c r="Q15" s="1">
        <f t="shared" si="3"/>
        <v>127.5</v>
      </c>
      <c r="R15" s="1">
        <f t="shared" si="3"/>
        <v>151.75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0.93738936787731064</v>
      </c>
      <c r="W15" s="1">
        <f t="shared" si="3"/>
        <v>1.5334805234699975</v>
      </c>
      <c r="X15" s="1">
        <f t="shared" si="3"/>
        <v>1.2346025563180549</v>
      </c>
    </row>
    <row r="16" spans="1:24" x14ac:dyDescent="0.25">
      <c r="A16" s="6" t="s">
        <v>29</v>
      </c>
      <c r="B16" s="1">
        <f>QUARTILE(B2:B11,4)</f>
        <v>0.92</v>
      </c>
      <c r="C16" s="1">
        <f t="shared" ref="C16:X16" si="4">QUARTILE(C2:C11,4)</f>
        <v>0.9</v>
      </c>
      <c r="D16" s="1">
        <f t="shared" si="4"/>
        <v>0.9</v>
      </c>
      <c r="E16" s="1">
        <f t="shared" si="4"/>
        <v>0.9</v>
      </c>
      <c r="F16" s="1">
        <f t="shared" si="4"/>
        <v>0.9</v>
      </c>
      <c r="G16" s="1">
        <f t="shared" si="4"/>
        <v>0.89</v>
      </c>
      <c r="H16" s="1">
        <f t="shared" si="4"/>
        <v>0.92</v>
      </c>
      <c r="I16" s="1">
        <f t="shared" si="4"/>
        <v>0.9</v>
      </c>
      <c r="J16" s="1">
        <f t="shared" si="4"/>
        <v>0.9</v>
      </c>
      <c r="K16" s="1">
        <f t="shared" si="4"/>
        <v>0.9</v>
      </c>
      <c r="L16" s="1">
        <f t="shared" si="4"/>
        <v>0.9</v>
      </c>
      <c r="M16" s="1">
        <f t="shared" si="4"/>
        <v>0.91</v>
      </c>
      <c r="N16" s="1">
        <f t="shared" si="4"/>
        <v>0.9</v>
      </c>
      <c r="O16" s="1">
        <f t="shared" si="4"/>
        <v>0.9</v>
      </c>
      <c r="P16" s="1">
        <f t="shared" si="4"/>
        <v>0.9</v>
      </c>
      <c r="Q16" s="1">
        <f t="shared" si="4"/>
        <v>161</v>
      </c>
      <c r="R16" s="1">
        <f t="shared" si="4"/>
        <v>172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3.5789861945386199</v>
      </c>
      <c r="W16" s="1">
        <f t="shared" si="4"/>
        <v>15.1448445680691</v>
      </c>
      <c r="X16" s="1">
        <f t="shared" si="4"/>
        <v>3.8916377745197601</v>
      </c>
    </row>
    <row r="17" spans="1:24" x14ac:dyDescent="0.25">
      <c r="A17" s="6" t="s">
        <v>31</v>
      </c>
      <c r="B17" s="1">
        <f>STDEV(B2:B11)</f>
        <v>6.3210407019378995E-2</v>
      </c>
      <c r="C17" s="1">
        <f t="shared" ref="C17:X17" si="5">STDEV(C2:C11)</f>
        <v>4.7140452079103161E-2</v>
      </c>
      <c r="D17" s="1">
        <f t="shared" si="5"/>
        <v>3.4641016151377546E-2</v>
      </c>
      <c r="E17" s="1">
        <f t="shared" si="5"/>
        <v>3.6832956257496711E-2</v>
      </c>
      <c r="F17" s="1">
        <f t="shared" si="5"/>
        <v>3.2249030993194192E-2</v>
      </c>
      <c r="G17" s="1">
        <f t="shared" si="5"/>
        <v>3.6953424138441548E-2</v>
      </c>
      <c r="H17" s="1">
        <f t="shared" si="5"/>
        <v>4.4422216663887161E-2</v>
      </c>
      <c r="I17" s="1">
        <f t="shared" si="5"/>
        <v>3.4641016151377546E-2</v>
      </c>
      <c r="J17" s="1">
        <f t="shared" si="5"/>
        <v>3.1622776601683791E-2</v>
      </c>
      <c r="K17" s="1">
        <f t="shared" si="5"/>
        <v>3.4641016151377546E-2</v>
      </c>
      <c r="L17" s="1">
        <f t="shared" si="5"/>
        <v>4.2478752858863961E-2</v>
      </c>
      <c r="M17" s="1">
        <f t="shared" si="5"/>
        <v>3.823901439919996E-2</v>
      </c>
      <c r="N17" s="1">
        <f t="shared" si="5"/>
        <v>3.4641016151377546E-2</v>
      </c>
      <c r="O17" s="1">
        <f t="shared" si="5"/>
        <v>3.5652645218989157E-2</v>
      </c>
      <c r="P17" s="1">
        <f t="shared" si="5"/>
        <v>3.2812599206199229E-2</v>
      </c>
      <c r="Q17" s="1">
        <f t="shared" si="5"/>
        <v>20.382181760874687</v>
      </c>
      <c r="R17" s="1">
        <f t="shared" si="5"/>
        <v>20.618492239303603</v>
      </c>
      <c r="S17" s="1">
        <f t="shared" si="5"/>
        <v>0.63245553203367588</v>
      </c>
      <c r="T17" s="1">
        <f t="shared" si="5"/>
        <v>0.63245553203367588</v>
      </c>
      <c r="U17" s="1">
        <f t="shared" si="5"/>
        <v>0.63245553203367588</v>
      </c>
      <c r="V17" s="1">
        <f t="shared" si="5"/>
        <v>0.97524680147209442</v>
      </c>
      <c r="W17" s="1">
        <f t="shared" si="5"/>
        <v>4.5628241736899495</v>
      </c>
      <c r="X17" s="1">
        <f t="shared" si="5"/>
        <v>1.0459750581517493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O39" sqref="O39"/>
    </sheetView>
  </sheetViews>
  <sheetFormatPr defaultColWidth="8.875" defaultRowHeight="16.5" x14ac:dyDescent="0.25"/>
  <sheetData>
    <row r="1" spans="1:24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5">
      <c r="A2" s="6">
        <v>2459</v>
      </c>
      <c r="B2" s="6">
        <v>0.87</v>
      </c>
      <c r="C2" s="6">
        <v>0.84</v>
      </c>
      <c r="D2" s="6">
        <v>0.85</v>
      </c>
      <c r="E2" s="6">
        <v>0.85</v>
      </c>
      <c r="F2" s="6">
        <v>0.85</v>
      </c>
      <c r="G2" s="6">
        <v>0.8</v>
      </c>
      <c r="H2" s="6">
        <v>0.9</v>
      </c>
      <c r="I2" s="6">
        <v>0.85</v>
      </c>
      <c r="J2" s="6">
        <v>0.85</v>
      </c>
      <c r="K2" s="6">
        <v>0.85</v>
      </c>
      <c r="L2" s="6">
        <v>0.83</v>
      </c>
      <c r="M2" s="6">
        <v>0.87</v>
      </c>
      <c r="N2" s="6">
        <v>0.85</v>
      </c>
      <c r="O2" s="6">
        <v>0.85</v>
      </c>
      <c r="P2" s="6">
        <v>0.85</v>
      </c>
      <c r="Q2" s="6">
        <v>121</v>
      </c>
      <c r="R2" s="6">
        <v>143</v>
      </c>
      <c r="S2" s="6">
        <v>264</v>
      </c>
      <c r="T2" s="6">
        <v>264</v>
      </c>
      <c r="U2" s="6">
        <v>264</v>
      </c>
      <c r="V2" s="6">
        <v>0.49540480238018503</v>
      </c>
      <c r="W2" s="6">
        <v>0.34391715494095099</v>
      </c>
      <c r="X2" s="6">
        <v>0.58644450286531902</v>
      </c>
    </row>
    <row r="3" spans="1:24" s="6" customFormat="1" x14ac:dyDescent="0.25">
      <c r="A3" s="6">
        <v>2603</v>
      </c>
      <c r="B3" s="6">
        <v>0.79</v>
      </c>
      <c r="C3" s="6">
        <v>0.88</v>
      </c>
      <c r="D3" s="6">
        <v>0.85</v>
      </c>
      <c r="E3" s="6">
        <v>0.83</v>
      </c>
      <c r="F3" s="6">
        <v>0.84</v>
      </c>
      <c r="G3" s="6">
        <v>0.78</v>
      </c>
      <c r="H3" s="6">
        <v>0.88</v>
      </c>
      <c r="I3" s="6">
        <v>0.85</v>
      </c>
      <c r="J3" s="6">
        <v>0.83</v>
      </c>
      <c r="K3" s="6">
        <v>0.85</v>
      </c>
      <c r="L3" s="6">
        <v>0.78</v>
      </c>
      <c r="M3" s="6">
        <v>0.88</v>
      </c>
      <c r="N3" s="6">
        <v>0.85</v>
      </c>
      <c r="O3" s="6">
        <v>0.83</v>
      </c>
      <c r="P3" s="6">
        <v>0.85</v>
      </c>
      <c r="Q3" s="6">
        <v>95</v>
      </c>
      <c r="R3" s="6">
        <v>170</v>
      </c>
      <c r="S3" s="6">
        <v>265</v>
      </c>
      <c r="T3" s="6">
        <v>265</v>
      </c>
      <c r="U3" s="6">
        <v>265</v>
      </c>
      <c r="V3" s="6">
        <v>4.1352838776786296</v>
      </c>
      <c r="W3" s="6">
        <v>26.399958380115098</v>
      </c>
      <c r="X3" s="6">
        <v>5.1380889813349002</v>
      </c>
    </row>
    <row r="4" spans="1:24" s="6" customFormat="1" x14ac:dyDescent="0.25">
      <c r="A4" s="6">
        <v>2607</v>
      </c>
      <c r="B4" s="6">
        <v>0.86</v>
      </c>
      <c r="C4" s="6">
        <v>0.9</v>
      </c>
      <c r="D4" s="6">
        <v>0.88</v>
      </c>
      <c r="E4" s="6">
        <v>0.88</v>
      </c>
      <c r="F4" s="6">
        <v>0.88</v>
      </c>
      <c r="G4" s="6">
        <v>0.87</v>
      </c>
      <c r="H4" s="6">
        <v>0.89</v>
      </c>
      <c r="I4" s="6">
        <v>0.88</v>
      </c>
      <c r="J4" s="6">
        <v>0.88</v>
      </c>
      <c r="K4" s="6">
        <v>0.88</v>
      </c>
      <c r="L4" s="6">
        <v>0.87</v>
      </c>
      <c r="M4" s="6">
        <v>0.9</v>
      </c>
      <c r="N4" s="6">
        <v>0.88</v>
      </c>
      <c r="O4" s="6">
        <v>0.88</v>
      </c>
      <c r="P4" s="6">
        <v>0.88</v>
      </c>
      <c r="Q4" s="6">
        <v>116</v>
      </c>
      <c r="R4" s="6">
        <v>149</v>
      </c>
      <c r="S4" s="6">
        <v>265</v>
      </c>
      <c r="T4" s="6">
        <v>265</v>
      </c>
      <c r="U4" s="6">
        <v>265</v>
      </c>
      <c r="V4" s="6">
        <v>0.83986322597287699</v>
      </c>
      <c r="W4" s="6">
        <v>1.349169729352</v>
      </c>
      <c r="X4" s="6">
        <v>1.1615376573112</v>
      </c>
    </row>
    <row r="5" spans="1:24" s="6" customFormat="1" x14ac:dyDescent="0.25">
      <c r="A5" s="6">
        <v>2609</v>
      </c>
      <c r="B5" s="6">
        <v>0.82</v>
      </c>
      <c r="C5" s="6">
        <v>0.91</v>
      </c>
      <c r="D5" s="6">
        <v>0.88</v>
      </c>
      <c r="E5" s="6">
        <v>0.87</v>
      </c>
      <c r="F5" s="6">
        <v>0.88</v>
      </c>
      <c r="G5" s="6">
        <v>0.82</v>
      </c>
      <c r="H5" s="6">
        <v>0.91</v>
      </c>
      <c r="I5" s="6">
        <v>0.88</v>
      </c>
      <c r="J5" s="6">
        <v>0.87</v>
      </c>
      <c r="K5" s="6">
        <v>0.88</v>
      </c>
      <c r="L5" s="6">
        <v>0.82</v>
      </c>
      <c r="M5" s="6">
        <v>0.91</v>
      </c>
      <c r="N5" s="6">
        <v>0.88</v>
      </c>
      <c r="O5" s="6">
        <v>0.87</v>
      </c>
      <c r="P5" s="6">
        <v>0.88</v>
      </c>
      <c r="Q5" s="6">
        <v>91</v>
      </c>
      <c r="R5" s="6">
        <v>173</v>
      </c>
      <c r="S5" s="6">
        <v>264</v>
      </c>
      <c r="T5" s="6">
        <v>264</v>
      </c>
      <c r="U5" s="6">
        <v>264</v>
      </c>
      <c r="V5" s="6">
        <v>5.4537858539639004</v>
      </c>
      <c r="W5" s="6">
        <v>51.3601960761589</v>
      </c>
      <c r="X5" s="6">
        <v>7.1666028267344997</v>
      </c>
    </row>
    <row r="6" spans="1:24" s="6" customFormat="1" x14ac:dyDescent="0.25">
      <c r="A6" s="6">
        <v>2610</v>
      </c>
      <c r="B6" s="6">
        <v>0.87</v>
      </c>
      <c r="C6" s="6">
        <v>0.89</v>
      </c>
      <c r="D6" s="6">
        <v>0.88</v>
      </c>
      <c r="E6" s="6">
        <v>0.88</v>
      </c>
      <c r="F6" s="6">
        <v>0.88</v>
      </c>
      <c r="G6" s="6">
        <v>0.85</v>
      </c>
      <c r="H6" s="6">
        <v>0.91</v>
      </c>
      <c r="I6" s="6">
        <v>0.88</v>
      </c>
      <c r="J6" s="6">
        <v>0.88</v>
      </c>
      <c r="K6" s="6">
        <v>0.88</v>
      </c>
      <c r="L6" s="6">
        <v>0.86</v>
      </c>
      <c r="M6" s="6">
        <v>0.9</v>
      </c>
      <c r="N6" s="6">
        <v>0.88</v>
      </c>
      <c r="O6" s="6">
        <v>0.88</v>
      </c>
      <c r="P6" s="6">
        <v>0.88</v>
      </c>
      <c r="Q6" s="6">
        <v>113</v>
      </c>
      <c r="R6" s="6">
        <v>152</v>
      </c>
      <c r="S6" s="6">
        <v>265</v>
      </c>
      <c r="T6" s="6">
        <v>265</v>
      </c>
      <c r="U6" s="6">
        <v>265</v>
      </c>
      <c r="V6" s="6">
        <v>0.39422710608716199</v>
      </c>
      <c r="W6" s="6">
        <v>0.23757212756295201</v>
      </c>
      <c r="X6" s="6">
        <v>0.48741371294102098</v>
      </c>
    </row>
    <row r="7" spans="1:24" s="6" customFormat="1" x14ac:dyDescent="0.25">
      <c r="A7" s="6">
        <v>2615</v>
      </c>
      <c r="B7" s="6">
        <v>0.83</v>
      </c>
      <c r="C7" s="6">
        <v>0.89</v>
      </c>
      <c r="D7" s="6">
        <v>0.87</v>
      </c>
      <c r="E7" s="6">
        <v>0.86</v>
      </c>
      <c r="F7" s="6">
        <v>0.87</v>
      </c>
      <c r="G7" s="6">
        <v>0.84</v>
      </c>
      <c r="H7" s="6">
        <v>0.89</v>
      </c>
      <c r="I7" s="6">
        <v>0.87</v>
      </c>
      <c r="J7" s="6">
        <v>0.86</v>
      </c>
      <c r="K7" s="6">
        <v>0.87</v>
      </c>
      <c r="L7" s="6">
        <v>0.84</v>
      </c>
      <c r="M7" s="6">
        <v>0.89</v>
      </c>
      <c r="N7" s="6">
        <v>0.87</v>
      </c>
      <c r="O7" s="6">
        <v>0.86</v>
      </c>
      <c r="P7" s="6">
        <v>0.87</v>
      </c>
      <c r="Q7" s="6">
        <v>108</v>
      </c>
      <c r="R7" s="6">
        <v>157</v>
      </c>
      <c r="S7" s="6">
        <v>265</v>
      </c>
      <c r="T7" s="6">
        <v>265</v>
      </c>
      <c r="U7" s="6">
        <v>265</v>
      </c>
      <c r="V7" s="6">
        <v>12.8426724093455</v>
      </c>
      <c r="W7" s="6">
        <v>216.183110006779</v>
      </c>
      <c r="X7" s="6">
        <v>14.7031666659525</v>
      </c>
    </row>
    <row r="8" spans="1:24" s="6" customFormat="1" x14ac:dyDescent="0.25">
      <c r="A8" s="6">
        <v>2618</v>
      </c>
      <c r="B8" s="6">
        <v>0.79</v>
      </c>
      <c r="C8" s="6">
        <v>0.87</v>
      </c>
      <c r="D8" s="6">
        <v>0.83</v>
      </c>
      <c r="E8" s="6">
        <v>0.83</v>
      </c>
      <c r="F8" s="6">
        <v>0.84</v>
      </c>
      <c r="G8" s="6">
        <v>0.82</v>
      </c>
      <c r="H8" s="6">
        <v>0.84</v>
      </c>
      <c r="I8" s="6">
        <v>0.83</v>
      </c>
      <c r="J8" s="6">
        <v>0.83</v>
      </c>
      <c r="K8" s="6">
        <v>0.83</v>
      </c>
      <c r="L8" s="6">
        <v>0.81</v>
      </c>
      <c r="M8" s="6">
        <v>0.86</v>
      </c>
      <c r="N8" s="6">
        <v>0.83</v>
      </c>
      <c r="O8" s="6">
        <v>0.83</v>
      </c>
      <c r="P8" s="6">
        <v>0.83</v>
      </c>
      <c r="Q8" s="6">
        <v>111</v>
      </c>
      <c r="R8" s="6">
        <v>154</v>
      </c>
      <c r="S8" s="6">
        <v>265</v>
      </c>
      <c r="T8" s="6">
        <v>265</v>
      </c>
      <c r="U8" s="6">
        <v>265</v>
      </c>
      <c r="V8" s="6">
        <v>0.61322467919115697</v>
      </c>
      <c r="W8" s="6">
        <v>0.55036425137217904</v>
      </c>
      <c r="X8" s="6">
        <v>0.74186538628795595</v>
      </c>
    </row>
    <row r="9" spans="1:24" s="6" customFormat="1" x14ac:dyDescent="0.25">
      <c r="A9" s="6">
        <v>2633</v>
      </c>
      <c r="B9" s="6">
        <v>0.77</v>
      </c>
      <c r="C9" s="6">
        <v>0.75</v>
      </c>
      <c r="D9" s="6">
        <v>0.76</v>
      </c>
      <c r="E9" s="6">
        <v>0.76</v>
      </c>
      <c r="F9" s="6">
        <v>0.76</v>
      </c>
      <c r="G9" s="6">
        <v>0.81</v>
      </c>
      <c r="H9" s="6">
        <v>0.7</v>
      </c>
      <c r="I9" s="6">
        <v>0.76</v>
      </c>
      <c r="J9" s="6">
        <v>0.76</v>
      </c>
      <c r="K9" s="6">
        <v>0.76</v>
      </c>
      <c r="L9" s="6">
        <v>0.79</v>
      </c>
      <c r="M9" s="6">
        <v>0.72</v>
      </c>
      <c r="N9" s="6">
        <v>0.76</v>
      </c>
      <c r="O9" s="6">
        <v>0.76</v>
      </c>
      <c r="P9" s="6">
        <v>0.76</v>
      </c>
      <c r="Q9" s="6">
        <v>54</v>
      </c>
      <c r="R9" s="6">
        <v>43</v>
      </c>
      <c r="S9" s="6">
        <v>97</v>
      </c>
      <c r="T9" s="6">
        <v>97</v>
      </c>
      <c r="U9" s="6">
        <v>97</v>
      </c>
      <c r="V9" s="6">
        <v>0.111692923319708</v>
      </c>
      <c r="W9" s="6">
        <v>1.7114263979809599E-2</v>
      </c>
      <c r="X9" s="6">
        <v>0.13082149662731099</v>
      </c>
    </row>
    <row r="10" spans="1:24" s="6" customFormat="1" ht="15.75" customHeight="1" x14ac:dyDescent="0.25">
      <c r="A10" s="6">
        <v>2634</v>
      </c>
      <c r="B10" s="6">
        <v>0.85</v>
      </c>
      <c r="C10" s="6">
        <v>0.87</v>
      </c>
      <c r="D10" s="6">
        <v>0.86</v>
      </c>
      <c r="E10" s="6">
        <v>0.86</v>
      </c>
      <c r="F10" s="6">
        <v>0.86</v>
      </c>
      <c r="G10" s="6">
        <v>0.83</v>
      </c>
      <c r="H10" s="6">
        <v>0.88</v>
      </c>
      <c r="I10" s="6">
        <v>0.86</v>
      </c>
      <c r="J10" s="6">
        <v>0.86</v>
      </c>
      <c r="K10" s="6">
        <v>0.86</v>
      </c>
      <c r="L10" s="6">
        <v>0.84</v>
      </c>
      <c r="M10" s="6">
        <v>0.88</v>
      </c>
      <c r="N10" s="6">
        <v>0.86</v>
      </c>
      <c r="O10" s="6">
        <v>0.86</v>
      </c>
      <c r="P10" s="6">
        <v>0.86</v>
      </c>
      <c r="Q10" s="6">
        <v>66</v>
      </c>
      <c r="R10" s="6">
        <v>84</v>
      </c>
      <c r="S10" s="6">
        <v>150</v>
      </c>
      <c r="T10" s="6">
        <v>150</v>
      </c>
      <c r="U10" s="6">
        <v>150</v>
      </c>
      <c r="V10" s="6">
        <v>0.16498792572021501</v>
      </c>
      <c r="W10" s="6">
        <v>4.0147786175076403E-2</v>
      </c>
      <c r="X10" s="6">
        <v>0.200369124804887</v>
      </c>
    </row>
    <row r="11" spans="1:24" s="6" customFormat="1" x14ac:dyDescent="0.25">
      <c r="A11" s="6">
        <v>2637</v>
      </c>
      <c r="B11" s="6">
        <v>0.79</v>
      </c>
      <c r="C11" s="6">
        <v>0.9</v>
      </c>
      <c r="D11" s="6">
        <v>0.86</v>
      </c>
      <c r="E11" s="6">
        <v>0.84</v>
      </c>
      <c r="F11" s="6">
        <v>0.86</v>
      </c>
      <c r="G11" s="6">
        <v>0.84</v>
      </c>
      <c r="H11" s="6">
        <v>0.87</v>
      </c>
      <c r="I11" s="6">
        <v>0.86</v>
      </c>
      <c r="J11" s="6">
        <v>0.85</v>
      </c>
      <c r="K11" s="6">
        <v>0.86</v>
      </c>
      <c r="L11" s="6">
        <v>0.81</v>
      </c>
      <c r="M11" s="6">
        <v>0.88</v>
      </c>
      <c r="N11" s="6">
        <v>0.86</v>
      </c>
      <c r="O11" s="6">
        <v>0.85</v>
      </c>
      <c r="P11" s="6">
        <v>0.86</v>
      </c>
      <c r="Q11" s="6">
        <v>91</v>
      </c>
      <c r="R11" s="6">
        <v>151</v>
      </c>
      <c r="S11" s="6">
        <v>242</v>
      </c>
      <c r="T11" s="6">
        <v>242</v>
      </c>
      <c r="U11" s="6">
        <v>242</v>
      </c>
      <c r="V11" s="6">
        <v>4.2393239729069396</v>
      </c>
      <c r="W11" s="6">
        <v>22.818997568661398</v>
      </c>
      <c r="X11" s="6">
        <v>4.7769234417835698</v>
      </c>
    </row>
    <row r="12" spans="1:24" x14ac:dyDescent="0.25">
      <c r="A12" s="6" t="s">
        <v>24</v>
      </c>
      <c r="B12" s="1">
        <f>QUARTILE(B2:B11,0)</f>
        <v>0.77</v>
      </c>
      <c r="C12" s="1">
        <f t="shared" ref="C12:X12" si="0">QUARTILE(C2:C11,0)</f>
        <v>0.75</v>
      </c>
      <c r="D12" s="1">
        <f t="shared" si="0"/>
        <v>0.76</v>
      </c>
      <c r="E12" s="1">
        <f t="shared" si="0"/>
        <v>0.76</v>
      </c>
      <c r="F12" s="1">
        <f t="shared" si="0"/>
        <v>0.76</v>
      </c>
      <c r="G12" s="1">
        <f t="shared" si="0"/>
        <v>0.78</v>
      </c>
      <c r="H12" s="1">
        <f t="shared" si="0"/>
        <v>0.7</v>
      </c>
      <c r="I12" s="1">
        <f t="shared" si="0"/>
        <v>0.76</v>
      </c>
      <c r="J12" s="1">
        <f t="shared" si="0"/>
        <v>0.76</v>
      </c>
      <c r="K12" s="1">
        <f t="shared" si="0"/>
        <v>0.76</v>
      </c>
      <c r="L12" s="1">
        <f t="shared" si="0"/>
        <v>0.78</v>
      </c>
      <c r="M12" s="1">
        <f t="shared" si="0"/>
        <v>0.72</v>
      </c>
      <c r="N12" s="1">
        <f t="shared" si="0"/>
        <v>0.76</v>
      </c>
      <c r="O12" s="1">
        <f t="shared" si="0"/>
        <v>0.76</v>
      </c>
      <c r="P12" s="1">
        <f t="shared" si="0"/>
        <v>0.76</v>
      </c>
      <c r="Q12" s="1">
        <f t="shared" si="0"/>
        <v>54</v>
      </c>
      <c r="R12" s="1">
        <f t="shared" si="0"/>
        <v>43</v>
      </c>
      <c r="S12" s="1">
        <f t="shared" si="0"/>
        <v>97</v>
      </c>
      <c r="T12" s="1">
        <f t="shared" si="0"/>
        <v>97</v>
      </c>
      <c r="U12" s="1">
        <f t="shared" si="0"/>
        <v>97</v>
      </c>
      <c r="V12" s="1">
        <f t="shared" si="0"/>
        <v>0.111692923319708</v>
      </c>
      <c r="W12" s="1">
        <f t="shared" si="0"/>
        <v>1.7114263979809599E-2</v>
      </c>
      <c r="X12" s="1">
        <f t="shared" si="0"/>
        <v>0.13082149662731099</v>
      </c>
    </row>
    <row r="13" spans="1:24" x14ac:dyDescent="0.25">
      <c r="A13" s="6" t="s">
        <v>25</v>
      </c>
      <c r="B13" s="1">
        <f>QUARTILE(B2:B11,1)</f>
        <v>0.79</v>
      </c>
      <c r="C13" s="1">
        <f t="shared" ref="C13:X13" si="1">QUARTILE(C2:C11,1)</f>
        <v>0.87</v>
      </c>
      <c r="D13" s="1">
        <f t="shared" si="1"/>
        <v>0.85</v>
      </c>
      <c r="E13" s="1">
        <f t="shared" si="1"/>
        <v>0.83250000000000002</v>
      </c>
      <c r="F13" s="1">
        <f t="shared" si="1"/>
        <v>0.84250000000000003</v>
      </c>
      <c r="G13" s="1">
        <f t="shared" si="1"/>
        <v>0.8125</v>
      </c>
      <c r="H13" s="1">
        <f t="shared" si="1"/>
        <v>0.87250000000000005</v>
      </c>
      <c r="I13" s="1">
        <f t="shared" si="1"/>
        <v>0.85</v>
      </c>
      <c r="J13" s="1">
        <f t="shared" si="1"/>
        <v>0.83499999999999996</v>
      </c>
      <c r="K13" s="1">
        <f t="shared" si="1"/>
        <v>0.85</v>
      </c>
      <c r="L13" s="1">
        <f t="shared" si="1"/>
        <v>0.81</v>
      </c>
      <c r="M13" s="1">
        <f t="shared" si="1"/>
        <v>0.87250000000000005</v>
      </c>
      <c r="N13" s="1">
        <f t="shared" si="1"/>
        <v>0.85</v>
      </c>
      <c r="O13" s="1">
        <f t="shared" si="1"/>
        <v>0.83499999999999996</v>
      </c>
      <c r="P13" s="1">
        <f t="shared" si="1"/>
        <v>0.85</v>
      </c>
      <c r="Q13" s="1">
        <f t="shared" si="1"/>
        <v>91</v>
      </c>
      <c r="R13" s="1">
        <f t="shared" si="1"/>
        <v>144.5</v>
      </c>
      <c r="S13" s="1">
        <f t="shared" si="1"/>
        <v>247.5</v>
      </c>
      <c r="T13" s="1">
        <f t="shared" si="1"/>
        <v>247.5</v>
      </c>
      <c r="U13" s="1">
        <f t="shared" si="1"/>
        <v>247.5</v>
      </c>
      <c r="V13" s="1">
        <f t="shared" si="1"/>
        <v>0.41952153016041777</v>
      </c>
      <c r="W13" s="1">
        <f t="shared" si="1"/>
        <v>0.26415838440745176</v>
      </c>
      <c r="X13" s="1">
        <f t="shared" si="1"/>
        <v>0.51217141042209546</v>
      </c>
    </row>
    <row r="14" spans="1:24" x14ac:dyDescent="0.25">
      <c r="A14" s="6" t="s">
        <v>27</v>
      </c>
      <c r="B14" s="1">
        <f>QUARTILE(B2:B11,2)</f>
        <v>0.82499999999999996</v>
      </c>
      <c r="C14" s="1">
        <f t="shared" ref="C14:X14" si="2">QUARTILE(C2:C11,2)</f>
        <v>0.88500000000000001</v>
      </c>
      <c r="D14" s="1">
        <f t="shared" si="2"/>
        <v>0.86</v>
      </c>
      <c r="E14" s="1">
        <f t="shared" si="2"/>
        <v>0.85499999999999998</v>
      </c>
      <c r="F14" s="1">
        <f t="shared" si="2"/>
        <v>0.86</v>
      </c>
      <c r="G14" s="1">
        <f t="shared" si="2"/>
        <v>0.82499999999999996</v>
      </c>
      <c r="H14" s="1">
        <f t="shared" si="2"/>
        <v>0.88500000000000001</v>
      </c>
      <c r="I14" s="1">
        <f t="shared" si="2"/>
        <v>0.86</v>
      </c>
      <c r="J14" s="1">
        <f t="shared" si="2"/>
        <v>0.85499999999999998</v>
      </c>
      <c r="K14" s="1">
        <f t="shared" si="2"/>
        <v>0.86</v>
      </c>
      <c r="L14" s="1">
        <f t="shared" si="2"/>
        <v>0.82499999999999996</v>
      </c>
      <c r="M14" s="1">
        <f t="shared" si="2"/>
        <v>0.88</v>
      </c>
      <c r="N14" s="1">
        <f t="shared" si="2"/>
        <v>0.86</v>
      </c>
      <c r="O14" s="1">
        <f t="shared" si="2"/>
        <v>0.85499999999999998</v>
      </c>
      <c r="P14" s="1">
        <f t="shared" si="2"/>
        <v>0.86</v>
      </c>
      <c r="Q14" s="1">
        <f t="shared" si="2"/>
        <v>101.5</v>
      </c>
      <c r="R14" s="1">
        <f t="shared" si="2"/>
        <v>151.5</v>
      </c>
      <c r="S14" s="1">
        <f t="shared" si="2"/>
        <v>264.5</v>
      </c>
      <c r="T14" s="1">
        <f t="shared" si="2"/>
        <v>264.5</v>
      </c>
      <c r="U14" s="1">
        <f t="shared" si="2"/>
        <v>264.5</v>
      </c>
      <c r="V14" s="1">
        <f t="shared" si="2"/>
        <v>0.72654395258201698</v>
      </c>
      <c r="W14" s="1">
        <f t="shared" si="2"/>
        <v>0.94976699036208956</v>
      </c>
      <c r="X14" s="1">
        <f t="shared" si="2"/>
        <v>0.9517015217995779</v>
      </c>
    </row>
    <row r="15" spans="1:24" x14ac:dyDescent="0.25">
      <c r="A15" s="6" t="s">
        <v>28</v>
      </c>
      <c r="B15" s="1">
        <f>QUARTILE(B2:B11,3)</f>
        <v>0.85749999999999993</v>
      </c>
      <c r="C15" s="1">
        <f t="shared" ref="C15:X15" si="3">QUARTILE(C2:C11,3)</f>
        <v>0.89749999999999996</v>
      </c>
      <c r="D15" s="1">
        <f t="shared" si="3"/>
        <v>0.87749999999999995</v>
      </c>
      <c r="E15" s="1">
        <f t="shared" si="3"/>
        <v>0.86749999999999994</v>
      </c>
      <c r="F15" s="1">
        <f t="shared" si="3"/>
        <v>0.87749999999999995</v>
      </c>
      <c r="G15" s="1">
        <f t="shared" si="3"/>
        <v>0.84</v>
      </c>
      <c r="H15" s="1">
        <f t="shared" si="3"/>
        <v>0.89749999999999996</v>
      </c>
      <c r="I15" s="1">
        <f t="shared" si="3"/>
        <v>0.87749999999999995</v>
      </c>
      <c r="J15" s="1">
        <f t="shared" si="3"/>
        <v>0.86749999999999994</v>
      </c>
      <c r="K15" s="1">
        <f t="shared" si="3"/>
        <v>0.87749999999999995</v>
      </c>
      <c r="L15" s="1">
        <f t="shared" si="3"/>
        <v>0.84</v>
      </c>
      <c r="M15" s="1">
        <f t="shared" si="3"/>
        <v>0.89749999999999996</v>
      </c>
      <c r="N15" s="1">
        <f t="shared" si="3"/>
        <v>0.87749999999999995</v>
      </c>
      <c r="O15" s="1">
        <f t="shared" si="3"/>
        <v>0.86749999999999994</v>
      </c>
      <c r="P15" s="1">
        <f t="shared" si="3"/>
        <v>0.87749999999999995</v>
      </c>
      <c r="Q15" s="1">
        <f t="shared" si="3"/>
        <v>112.5</v>
      </c>
      <c r="R15" s="1">
        <f t="shared" si="3"/>
        <v>156.25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4.2133139490998621</v>
      </c>
      <c r="W15" s="1">
        <f t="shared" si="3"/>
        <v>25.504718177251675</v>
      </c>
      <c r="X15" s="1">
        <f t="shared" si="3"/>
        <v>5.0477975964470678</v>
      </c>
    </row>
    <row r="16" spans="1:24" x14ac:dyDescent="0.25">
      <c r="A16" s="6" t="s">
        <v>29</v>
      </c>
      <c r="B16" s="1">
        <f>QUARTILE(B2:B11,4)</f>
        <v>0.87</v>
      </c>
      <c r="C16" s="1">
        <f t="shared" ref="C16:X16" si="4">QUARTILE(C2:C11,4)</f>
        <v>0.91</v>
      </c>
      <c r="D16" s="1">
        <f t="shared" si="4"/>
        <v>0.88</v>
      </c>
      <c r="E16" s="1">
        <f t="shared" si="4"/>
        <v>0.88</v>
      </c>
      <c r="F16" s="1">
        <f t="shared" si="4"/>
        <v>0.88</v>
      </c>
      <c r="G16" s="1">
        <f t="shared" si="4"/>
        <v>0.87</v>
      </c>
      <c r="H16" s="1">
        <f t="shared" si="4"/>
        <v>0.91</v>
      </c>
      <c r="I16" s="1">
        <f t="shared" si="4"/>
        <v>0.88</v>
      </c>
      <c r="J16" s="1">
        <f t="shared" si="4"/>
        <v>0.88</v>
      </c>
      <c r="K16" s="1">
        <f t="shared" si="4"/>
        <v>0.88</v>
      </c>
      <c r="L16" s="1">
        <f t="shared" si="4"/>
        <v>0.87</v>
      </c>
      <c r="M16" s="1">
        <f t="shared" si="4"/>
        <v>0.91</v>
      </c>
      <c r="N16" s="1">
        <f t="shared" si="4"/>
        <v>0.88</v>
      </c>
      <c r="O16" s="1">
        <f t="shared" si="4"/>
        <v>0.88</v>
      </c>
      <c r="P16" s="1">
        <f t="shared" si="4"/>
        <v>0.88</v>
      </c>
      <c r="Q16" s="1">
        <f t="shared" si="4"/>
        <v>121</v>
      </c>
      <c r="R16" s="1">
        <f t="shared" si="4"/>
        <v>173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12.8426724093455</v>
      </c>
      <c r="W16" s="1">
        <f t="shared" si="4"/>
        <v>216.183110006779</v>
      </c>
      <c r="X16" s="1">
        <f t="shared" si="4"/>
        <v>14.7031666659525</v>
      </c>
    </row>
    <row r="17" spans="1:24" x14ac:dyDescent="0.25">
      <c r="A17" s="6" t="s">
        <v>31</v>
      </c>
      <c r="B17" s="1">
        <f>STDEV(B2:B11)</f>
        <v>3.7475918193480506E-2</v>
      </c>
      <c r="C17" s="1">
        <f t="shared" ref="C17:X17" si="5">STDEV(C2:C11)</f>
        <v>4.6666666666666676E-2</v>
      </c>
      <c r="D17" s="1">
        <f t="shared" si="5"/>
        <v>3.6147844564602558E-2</v>
      </c>
      <c r="E17" s="1">
        <f t="shared" si="5"/>
        <v>3.5339622081862858E-2</v>
      </c>
      <c r="F17" s="1">
        <f t="shared" si="5"/>
        <v>3.5839146815241633E-2</v>
      </c>
      <c r="G17" s="1">
        <f t="shared" si="5"/>
        <v>2.5905812303633913E-2</v>
      </c>
      <c r="H17" s="1">
        <f t="shared" si="5"/>
        <v>6.2191460649978152E-2</v>
      </c>
      <c r="I17" s="1">
        <f t="shared" si="5"/>
        <v>3.6147844564602558E-2</v>
      </c>
      <c r="J17" s="1">
        <f t="shared" si="5"/>
        <v>3.5292429153510468E-2</v>
      </c>
      <c r="K17" s="1">
        <f t="shared" si="5"/>
        <v>3.6147844564602558E-2</v>
      </c>
      <c r="L17" s="1">
        <f t="shared" si="5"/>
        <v>2.8771127502720092E-2</v>
      </c>
      <c r="M17" s="1">
        <f t="shared" si="5"/>
        <v>5.4456914671651722E-2</v>
      </c>
      <c r="N17" s="1">
        <f t="shared" si="5"/>
        <v>3.6147844564602558E-2</v>
      </c>
      <c r="O17" s="1">
        <f t="shared" si="5"/>
        <v>3.5292429153510468E-2</v>
      </c>
      <c r="P17" s="1">
        <f t="shared" si="5"/>
        <v>3.6147844564602558E-2</v>
      </c>
      <c r="Q17" s="1">
        <f t="shared" si="5"/>
        <v>22.096756926451132</v>
      </c>
      <c r="R17" s="1">
        <f t="shared" si="5"/>
        <v>41.253148028025954</v>
      </c>
      <c r="S17" s="1">
        <f t="shared" si="5"/>
        <v>60.086604164322658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4.0204928229102981</v>
      </c>
      <c r="W17" s="1">
        <f t="shared" si="5"/>
        <v>66.997252909058332</v>
      </c>
      <c r="X17" s="1">
        <f t="shared" si="5"/>
        <v>4.6684168326997497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activeCell="S35" sqref="S35"/>
    </sheetView>
  </sheetViews>
  <sheetFormatPr defaultColWidth="8.875" defaultRowHeight="16.5" x14ac:dyDescent="0.25"/>
  <sheetData>
    <row r="1" spans="1:24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5">
      <c r="A2" s="6">
        <v>2345</v>
      </c>
      <c r="B2" s="6">
        <v>0.89</v>
      </c>
      <c r="C2" s="6">
        <v>0.86</v>
      </c>
      <c r="D2" s="6">
        <v>0.88</v>
      </c>
      <c r="E2" s="6">
        <v>0.87</v>
      </c>
      <c r="F2" s="6">
        <v>0.88</v>
      </c>
      <c r="G2" s="6">
        <v>0.87</v>
      </c>
      <c r="H2" s="6">
        <v>0.88</v>
      </c>
      <c r="I2" s="6">
        <v>0.88</v>
      </c>
      <c r="J2" s="6">
        <v>0.88</v>
      </c>
      <c r="K2" s="6">
        <v>0.88</v>
      </c>
      <c r="L2" s="6">
        <v>0.88</v>
      </c>
      <c r="M2" s="6">
        <v>0.87</v>
      </c>
      <c r="N2" s="6">
        <v>0.88</v>
      </c>
      <c r="O2" s="6">
        <v>0.88</v>
      </c>
      <c r="P2" s="6">
        <v>0.88</v>
      </c>
      <c r="Q2" s="6">
        <v>140</v>
      </c>
      <c r="R2" s="6">
        <v>125</v>
      </c>
      <c r="S2" s="6">
        <v>265</v>
      </c>
      <c r="T2" s="6">
        <v>265</v>
      </c>
      <c r="U2" s="6">
        <v>265</v>
      </c>
      <c r="V2" s="6">
        <v>14.7193517605763</v>
      </c>
      <c r="W2" s="6">
        <v>254.186618973912</v>
      </c>
      <c r="X2" s="6">
        <v>15.9432311334281</v>
      </c>
    </row>
    <row r="3" spans="1:24" s="6" customFormat="1" x14ac:dyDescent="0.25">
      <c r="A3" s="6">
        <v>2412</v>
      </c>
      <c r="B3" s="6">
        <v>0.76</v>
      </c>
      <c r="C3" s="6">
        <v>0.77</v>
      </c>
      <c r="D3" s="6">
        <v>0.76</v>
      </c>
      <c r="E3" s="6">
        <v>0.76</v>
      </c>
      <c r="F3" s="6">
        <v>0.76</v>
      </c>
      <c r="G3" s="6">
        <v>0.65</v>
      </c>
      <c r="H3" s="6">
        <v>0.85</v>
      </c>
      <c r="I3" s="6">
        <v>0.76</v>
      </c>
      <c r="J3" s="6">
        <v>0.75</v>
      </c>
      <c r="K3" s="6">
        <v>0.76</v>
      </c>
      <c r="L3" s="6">
        <v>0.7</v>
      </c>
      <c r="M3" s="6">
        <v>0.81</v>
      </c>
      <c r="N3" s="6">
        <v>0.76</v>
      </c>
      <c r="O3" s="6">
        <v>0.75</v>
      </c>
      <c r="P3" s="6">
        <v>0.76</v>
      </c>
      <c r="Q3" s="6">
        <v>110</v>
      </c>
      <c r="R3" s="6">
        <v>152</v>
      </c>
      <c r="S3" s="6">
        <v>262</v>
      </c>
      <c r="T3" s="6">
        <v>262</v>
      </c>
      <c r="U3" s="6">
        <v>262</v>
      </c>
      <c r="V3" s="6">
        <v>0.85921049627638901</v>
      </c>
      <c r="W3" s="6">
        <v>0.96514818669867197</v>
      </c>
      <c r="X3" s="6">
        <v>0.98241955736776299</v>
      </c>
    </row>
    <row r="4" spans="1:24" s="6" customFormat="1" x14ac:dyDescent="0.25">
      <c r="A4" s="6">
        <v>2412</v>
      </c>
      <c r="B4" s="6">
        <v>0.74</v>
      </c>
      <c r="C4" s="6">
        <v>0.77</v>
      </c>
      <c r="D4" s="6">
        <v>0.76</v>
      </c>
      <c r="E4" s="6">
        <v>0.75</v>
      </c>
      <c r="F4" s="6">
        <v>0.75</v>
      </c>
      <c r="G4" s="6">
        <v>0.65</v>
      </c>
      <c r="H4" s="6">
        <v>0.84</v>
      </c>
      <c r="I4" s="6">
        <v>0.76</v>
      </c>
      <c r="J4" s="6">
        <v>0.74</v>
      </c>
      <c r="K4" s="6">
        <v>0.76</v>
      </c>
      <c r="L4" s="6">
        <v>0.69</v>
      </c>
      <c r="M4" s="6">
        <v>0.8</v>
      </c>
      <c r="N4" s="6">
        <v>0.76</v>
      </c>
      <c r="O4" s="6">
        <v>0.74</v>
      </c>
      <c r="P4" s="6">
        <v>0.75</v>
      </c>
      <c r="Q4" s="6">
        <v>110</v>
      </c>
      <c r="R4" s="6">
        <v>152</v>
      </c>
      <c r="S4" s="6">
        <v>262</v>
      </c>
      <c r="T4" s="6">
        <v>262</v>
      </c>
      <c r="U4" s="6">
        <v>262</v>
      </c>
      <c r="V4" s="6">
        <v>0.63500001048313703</v>
      </c>
      <c r="W4" s="6">
        <v>0.56835957226856104</v>
      </c>
      <c r="X4" s="6">
        <v>0.75389626094613404</v>
      </c>
    </row>
    <row r="5" spans="1:24" s="6" customFormat="1" x14ac:dyDescent="0.25">
      <c r="A5" s="6">
        <v>2439</v>
      </c>
      <c r="B5" s="6">
        <v>0.87</v>
      </c>
      <c r="C5" s="6">
        <v>0.82</v>
      </c>
      <c r="D5" s="6">
        <v>0.85</v>
      </c>
      <c r="E5" s="6">
        <v>0.84</v>
      </c>
      <c r="F5" s="6">
        <v>0.85</v>
      </c>
      <c r="G5" s="6">
        <v>0.91</v>
      </c>
      <c r="H5" s="6">
        <v>0.75</v>
      </c>
      <c r="I5" s="6">
        <v>0.85</v>
      </c>
      <c r="J5" s="6">
        <v>0.83</v>
      </c>
      <c r="K5" s="6">
        <v>0.85</v>
      </c>
      <c r="L5" s="6">
        <v>0.89</v>
      </c>
      <c r="M5" s="6">
        <v>0.78</v>
      </c>
      <c r="N5" s="6">
        <v>0.85</v>
      </c>
      <c r="O5" s="6">
        <v>0.83</v>
      </c>
      <c r="P5" s="6">
        <v>0.85</v>
      </c>
      <c r="Q5" s="6">
        <v>170</v>
      </c>
      <c r="R5" s="6">
        <v>95</v>
      </c>
      <c r="S5" s="6">
        <v>265</v>
      </c>
      <c r="T5" s="6">
        <v>265</v>
      </c>
      <c r="U5" s="6">
        <v>265</v>
      </c>
      <c r="V5" s="6">
        <v>1.2254171142578101</v>
      </c>
      <c r="W5" s="6">
        <v>2.6561179185696799</v>
      </c>
      <c r="X5" s="6">
        <v>1.6297600800638301</v>
      </c>
    </row>
    <row r="6" spans="1:24" s="6" customFormat="1" x14ac:dyDescent="0.25">
      <c r="A6" s="6">
        <v>2455</v>
      </c>
      <c r="B6" s="6">
        <v>0.87</v>
      </c>
      <c r="C6" s="6">
        <v>0.86</v>
      </c>
      <c r="D6" s="6">
        <v>0.87</v>
      </c>
      <c r="E6" s="6">
        <v>0.87</v>
      </c>
      <c r="F6" s="6">
        <v>0.87</v>
      </c>
      <c r="G6" s="6">
        <v>0.82</v>
      </c>
      <c r="H6" s="6">
        <v>0.9</v>
      </c>
      <c r="I6" s="6">
        <v>0.87</v>
      </c>
      <c r="J6" s="6">
        <v>0.86</v>
      </c>
      <c r="K6" s="6">
        <v>0.87</v>
      </c>
      <c r="L6" s="6">
        <v>0.84</v>
      </c>
      <c r="M6" s="6">
        <v>0.88</v>
      </c>
      <c r="N6" s="6">
        <v>0.87</v>
      </c>
      <c r="O6" s="6">
        <v>0.86</v>
      </c>
      <c r="P6" s="6">
        <v>0.86</v>
      </c>
      <c r="Q6" s="6">
        <v>115</v>
      </c>
      <c r="R6" s="6">
        <v>145</v>
      </c>
      <c r="S6" s="6">
        <v>260</v>
      </c>
      <c r="T6" s="6">
        <v>260</v>
      </c>
      <c r="U6" s="6">
        <v>260</v>
      </c>
      <c r="V6" s="6">
        <v>1.9169547177828199</v>
      </c>
      <c r="W6" s="6">
        <v>4.9986295648519299</v>
      </c>
      <c r="X6" s="6">
        <v>2.2357615178842098</v>
      </c>
    </row>
    <row r="7" spans="1:24" s="6" customFormat="1" x14ac:dyDescent="0.25">
      <c r="A7" s="6">
        <v>2498</v>
      </c>
      <c r="B7" s="6">
        <v>0.89</v>
      </c>
      <c r="C7" s="6">
        <v>0.86</v>
      </c>
      <c r="D7" s="6">
        <v>0.87</v>
      </c>
      <c r="E7" s="6">
        <v>0.87</v>
      </c>
      <c r="F7" s="6">
        <v>0.87</v>
      </c>
      <c r="G7" s="6">
        <v>0.83</v>
      </c>
      <c r="H7" s="6">
        <v>0.91</v>
      </c>
      <c r="I7" s="6">
        <v>0.87</v>
      </c>
      <c r="J7" s="6">
        <v>0.87</v>
      </c>
      <c r="K7" s="6">
        <v>0.87</v>
      </c>
      <c r="L7" s="6">
        <v>0.86</v>
      </c>
      <c r="M7" s="6">
        <v>0.88</v>
      </c>
      <c r="N7" s="6">
        <v>0.87</v>
      </c>
      <c r="O7" s="6">
        <v>0.87</v>
      </c>
      <c r="P7" s="6">
        <v>0.87</v>
      </c>
      <c r="Q7" s="6">
        <v>125</v>
      </c>
      <c r="R7" s="6">
        <v>140</v>
      </c>
      <c r="S7" s="6">
        <v>265</v>
      </c>
      <c r="T7" s="6">
        <v>265</v>
      </c>
      <c r="U7" s="6">
        <v>265</v>
      </c>
      <c r="V7" s="6">
        <v>1.2792552124599199</v>
      </c>
      <c r="W7" s="6">
        <v>7.3183562060365199</v>
      </c>
      <c r="X7" s="6">
        <v>2.70524605277163</v>
      </c>
    </row>
    <row r="8" spans="1:24" s="6" customFormat="1" x14ac:dyDescent="0.25">
      <c r="A8" s="6">
        <v>3045</v>
      </c>
      <c r="B8" s="6">
        <v>0.77</v>
      </c>
      <c r="C8" s="6">
        <v>0.76</v>
      </c>
      <c r="D8" s="6">
        <v>0.76</v>
      </c>
      <c r="E8" s="6">
        <v>0.76</v>
      </c>
      <c r="F8" s="6">
        <v>0.76</v>
      </c>
      <c r="G8" s="6">
        <v>0.71</v>
      </c>
      <c r="H8" s="6">
        <v>0.81</v>
      </c>
      <c r="I8" s="6">
        <v>0.76</v>
      </c>
      <c r="J8" s="6">
        <v>0.76</v>
      </c>
      <c r="K8" s="6">
        <v>0.76</v>
      </c>
      <c r="L8" s="6">
        <v>0.74</v>
      </c>
      <c r="M8" s="6">
        <v>0.78</v>
      </c>
      <c r="N8" s="6">
        <v>0.76</v>
      </c>
      <c r="O8" s="6">
        <v>0.76</v>
      </c>
      <c r="P8" s="6">
        <v>0.76</v>
      </c>
      <c r="Q8" s="6">
        <v>125</v>
      </c>
      <c r="R8" s="6">
        <v>137</v>
      </c>
      <c r="S8" s="6">
        <v>262</v>
      </c>
      <c r="T8" s="6">
        <v>262</v>
      </c>
      <c r="U8" s="6">
        <v>262</v>
      </c>
      <c r="V8" s="6">
        <v>0.28064465238847802</v>
      </c>
      <c r="W8" s="6">
        <v>0.17555175788747299</v>
      </c>
      <c r="X8" s="6">
        <v>0.41898897108095001</v>
      </c>
    </row>
    <row r="9" spans="1:24" s="6" customFormat="1" x14ac:dyDescent="0.25">
      <c r="A9" s="6">
        <v>3596</v>
      </c>
      <c r="B9" s="6">
        <v>0.83</v>
      </c>
      <c r="C9" s="6">
        <v>0.88</v>
      </c>
      <c r="D9" s="6">
        <v>0.86</v>
      </c>
      <c r="E9" s="6">
        <v>0.86</v>
      </c>
      <c r="F9" s="6">
        <v>0.86</v>
      </c>
      <c r="G9" s="6">
        <v>0.85</v>
      </c>
      <c r="H9" s="6">
        <v>0.86</v>
      </c>
      <c r="I9" s="6">
        <v>0.86</v>
      </c>
      <c r="J9" s="6">
        <v>0.86</v>
      </c>
      <c r="K9" s="6">
        <v>0.86</v>
      </c>
      <c r="L9" s="6">
        <v>0.84</v>
      </c>
      <c r="M9" s="6">
        <v>0.87</v>
      </c>
      <c r="N9" s="6">
        <v>0.86</v>
      </c>
      <c r="O9" s="6">
        <v>0.86</v>
      </c>
      <c r="P9" s="6">
        <v>0.86</v>
      </c>
      <c r="Q9" s="6">
        <v>117</v>
      </c>
      <c r="R9" s="6">
        <v>148</v>
      </c>
      <c r="S9" s="6">
        <v>265</v>
      </c>
      <c r="T9" s="6">
        <v>265</v>
      </c>
      <c r="U9" s="6">
        <v>265</v>
      </c>
      <c r="V9" s="6">
        <v>1.68291238000257</v>
      </c>
      <c r="W9" s="6">
        <v>3.2980816580197398</v>
      </c>
      <c r="X9" s="6">
        <v>1.8160621294492501</v>
      </c>
    </row>
    <row r="10" spans="1:24" s="6" customFormat="1" x14ac:dyDescent="0.25">
      <c r="A10" s="6">
        <v>3682</v>
      </c>
      <c r="B10" s="6">
        <v>0.85</v>
      </c>
      <c r="C10" s="6">
        <v>0.86</v>
      </c>
      <c r="D10" s="6">
        <v>0.86</v>
      </c>
      <c r="E10" s="6">
        <v>0.86</v>
      </c>
      <c r="F10" s="6">
        <v>0.86</v>
      </c>
      <c r="G10" s="6">
        <v>0.91</v>
      </c>
      <c r="H10" s="6">
        <v>0.78</v>
      </c>
      <c r="I10" s="6">
        <v>0.86</v>
      </c>
      <c r="J10" s="6">
        <v>0.85</v>
      </c>
      <c r="K10" s="6">
        <v>0.86</v>
      </c>
      <c r="L10" s="6">
        <v>0.88</v>
      </c>
      <c r="M10" s="6">
        <v>0.82</v>
      </c>
      <c r="N10" s="6">
        <v>0.86</v>
      </c>
      <c r="O10" s="6">
        <v>0.85</v>
      </c>
      <c r="P10" s="6">
        <v>0.86</v>
      </c>
      <c r="Q10" s="6">
        <v>102</v>
      </c>
      <c r="R10" s="6">
        <v>73</v>
      </c>
      <c r="S10" s="6">
        <v>175</v>
      </c>
      <c r="T10" s="6">
        <v>175</v>
      </c>
      <c r="U10" s="6">
        <v>175</v>
      </c>
      <c r="V10" s="6">
        <v>0.14409851880754701</v>
      </c>
      <c r="W10" s="6">
        <v>2.4158940806226201E-2</v>
      </c>
      <c r="X10" s="6">
        <v>0.155431466589703</v>
      </c>
    </row>
    <row r="11" spans="1:24" s="6" customFormat="1" x14ac:dyDescent="0.25">
      <c r="A11" s="6">
        <v>4904</v>
      </c>
      <c r="B11" s="6">
        <v>0.8</v>
      </c>
      <c r="C11" s="6">
        <v>0.8</v>
      </c>
      <c r="D11" s="6">
        <v>0.8</v>
      </c>
      <c r="E11" s="6">
        <v>0.8</v>
      </c>
      <c r="F11" s="6">
        <v>0.8</v>
      </c>
      <c r="G11" s="6">
        <v>0.75</v>
      </c>
      <c r="H11" s="6">
        <v>0.84</v>
      </c>
      <c r="I11" s="6">
        <v>0.8</v>
      </c>
      <c r="J11" s="6">
        <v>0.8</v>
      </c>
      <c r="K11" s="6">
        <v>0.8</v>
      </c>
      <c r="L11" s="6">
        <v>0.77</v>
      </c>
      <c r="M11" s="6">
        <v>0.82</v>
      </c>
      <c r="N11" s="6">
        <v>0.8</v>
      </c>
      <c r="O11" s="6">
        <v>0.8</v>
      </c>
      <c r="P11" s="6">
        <v>0.8</v>
      </c>
      <c r="Q11" s="6">
        <v>121</v>
      </c>
      <c r="R11" s="6">
        <v>142</v>
      </c>
      <c r="S11" s="6">
        <v>263</v>
      </c>
      <c r="T11" s="6">
        <v>263</v>
      </c>
      <c r="U11" s="6">
        <v>263</v>
      </c>
      <c r="V11" s="6">
        <v>0.14750791136302799</v>
      </c>
      <c r="W11" s="6">
        <v>3.5078265061608202E-2</v>
      </c>
      <c r="X11" s="6">
        <v>0.18729192471008499</v>
      </c>
    </row>
    <row r="12" spans="1:24" x14ac:dyDescent="0.25">
      <c r="A12" s="6" t="s">
        <v>24</v>
      </c>
      <c r="B12" s="1">
        <f>QUARTILE(B2:B11,0)</f>
        <v>0.74</v>
      </c>
      <c r="C12" s="1">
        <f t="shared" ref="C12:X12" si="0">QUARTILE(C2:C11,0)</f>
        <v>0.76</v>
      </c>
      <c r="D12" s="1">
        <f t="shared" si="0"/>
        <v>0.76</v>
      </c>
      <c r="E12" s="1">
        <f t="shared" si="0"/>
        <v>0.75</v>
      </c>
      <c r="F12" s="1">
        <f t="shared" si="0"/>
        <v>0.75</v>
      </c>
      <c r="G12" s="1">
        <f t="shared" si="0"/>
        <v>0.65</v>
      </c>
      <c r="H12" s="1">
        <f t="shared" si="0"/>
        <v>0.75</v>
      </c>
      <c r="I12" s="1">
        <f t="shared" si="0"/>
        <v>0.76</v>
      </c>
      <c r="J12" s="1">
        <f t="shared" si="0"/>
        <v>0.74</v>
      </c>
      <c r="K12" s="1">
        <f t="shared" si="0"/>
        <v>0.76</v>
      </c>
      <c r="L12" s="1">
        <f t="shared" si="0"/>
        <v>0.69</v>
      </c>
      <c r="M12" s="1">
        <f t="shared" si="0"/>
        <v>0.78</v>
      </c>
      <c r="N12" s="1">
        <f t="shared" si="0"/>
        <v>0.76</v>
      </c>
      <c r="O12" s="1">
        <f t="shared" si="0"/>
        <v>0.74</v>
      </c>
      <c r="P12" s="1">
        <f t="shared" si="0"/>
        <v>0.75</v>
      </c>
      <c r="Q12" s="1">
        <f t="shared" si="0"/>
        <v>102</v>
      </c>
      <c r="R12" s="1">
        <f t="shared" si="0"/>
        <v>73</v>
      </c>
      <c r="S12" s="1">
        <f t="shared" si="0"/>
        <v>175</v>
      </c>
      <c r="T12" s="1">
        <f t="shared" si="0"/>
        <v>175</v>
      </c>
      <c r="U12" s="1">
        <f t="shared" si="0"/>
        <v>175</v>
      </c>
      <c r="V12" s="1">
        <f t="shared" si="0"/>
        <v>0.14409851880754701</v>
      </c>
      <c r="W12" s="1">
        <f t="shared" si="0"/>
        <v>2.4158940806226201E-2</v>
      </c>
      <c r="X12" s="1">
        <f t="shared" si="0"/>
        <v>0.155431466589703</v>
      </c>
    </row>
    <row r="13" spans="1:24" x14ac:dyDescent="0.25">
      <c r="A13" s="6" t="s">
        <v>25</v>
      </c>
      <c r="B13" s="1">
        <f>QUARTILE(B2:B11,1)</f>
        <v>0.77750000000000008</v>
      </c>
      <c r="C13" s="1">
        <f t="shared" ref="C13:X13" si="1">QUARTILE(C2:C11,1)</f>
        <v>0.77750000000000008</v>
      </c>
      <c r="D13" s="1">
        <f t="shared" si="1"/>
        <v>0.77</v>
      </c>
      <c r="E13" s="1">
        <f t="shared" si="1"/>
        <v>0.77</v>
      </c>
      <c r="F13" s="1">
        <f t="shared" si="1"/>
        <v>0.77</v>
      </c>
      <c r="G13" s="1">
        <f t="shared" si="1"/>
        <v>0.72</v>
      </c>
      <c r="H13" s="1">
        <f t="shared" si="1"/>
        <v>0.8175</v>
      </c>
      <c r="I13" s="1">
        <f t="shared" si="1"/>
        <v>0.77</v>
      </c>
      <c r="J13" s="1">
        <f t="shared" si="1"/>
        <v>0.77</v>
      </c>
      <c r="K13" s="1">
        <f t="shared" si="1"/>
        <v>0.77</v>
      </c>
      <c r="L13" s="1">
        <f t="shared" si="1"/>
        <v>0.74750000000000005</v>
      </c>
      <c r="M13" s="1">
        <f t="shared" si="1"/>
        <v>0.80249999999999999</v>
      </c>
      <c r="N13" s="1">
        <f t="shared" si="1"/>
        <v>0.77</v>
      </c>
      <c r="O13" s="1">
        <f t="shared" si="1"/>
        <v>0.77</v>
      </c>
      <c r="P13" s="1">
        <f t="shared" si="1"/>
        <v>0.77</v>
      </c>
      <c r="Q13" s="1">
        <f t="shared" si="1"/>
        <v>111.25</v>
      </c>
      <c r="R13" s="1">
        <f t="shared" si="1"/>
        <v>128</v>
      </c>
      <c r="S13" s="1">
        <f t="shared" si="1"/>
        <v>262</v>
      </c>
      <c r="T13" s="1">
        <f t="shared" si="1"/>
        <v>262</v>
      </c>
      <c r="U13" s="1">
        <f t="shared" si="1"/>
        <v>262</v>
      </c>
      <c r="V13" s="1">
        <f t="shared" si="1"/>
        <v>0.36923349191214277</v>
      </c>
      <c r="W13" s="1">
        <f t="shared" si="1"/>
        <v>0.27375371148274497</v>
      </c>
      <c r="X13" s="1">
        <f t="shared" si="1"/>
        <v>0.50271579354724605</v>
      </c>
    </row>
    <row r="14" spans="1:24" x14ac:dyDescent="0.25">
      <c r="A14" s="6" t="s">
        <v>27</v>
      </c>
      <c r="B14" s="1">
        <f>QUARTILE(B2:B11,2)</f>
        <v>0.84</v>
      </c>
      <c r="C14" s="1">
        <f t="shared" ref="C14:X14" si="2">QUARTILE(C2:C11,2)</f>
        <v>0.84</v>
      </c>
      <c r="D14" s="1">
        <f t="shared" si="2"/>
        <v>0.85499999999999998</v>
      </c>
      <c r="E14" s="1">
        <f t="shared" si="2"/>
        <v>0.85</v>
      </c>
      <c r="F14" s="1">
        <f t="shared" si="2"/>
        <v>0.85499999999999998</v>
      </c>
      <c r="G14" s="1">
        <f t="shared" si="2"/>
        <v>0.82499999999999996</v>
      </c>
      <c r="H14" s="1">
        <f t="shared" si="2"/>
        <v>0.84499999999999997</v>
      </c>
      <c r="I14" s="1">
        <f t="shared" si="2"/>
        <v>0.85499999999999998</v>
      </c>
      <c r="J14" s="1">
        <f t="shared" si="2"/>
        <v>0.84</v>
      </c>
      <c r="K14" s="1">
        <f t="shared" si="2"/>
        <v>0.85499999999999998</v>
      </c>
      <c r="L14" s="1">
        <f t="shared" si="2"/>
        <v>0.84</v>
      </c>
      <c r="M14" s="1">
        <f t="shared" si="2"/>
        <v>0.82</v>
      </c>
      <c r="N14" s="1">
        <f t="shared" si="2"/>
        <v>0.85499999999999998</v>
      </c>
      <c r="O14" s="1">
        <f t="shared" si="2"/>
        <v>0.84</v>
      </c>
      <c r="P14" s="1">
        <f t="shared" si="2"/>
        <v>0.85499999999999998</v>
      </c>
      <c r="Q14" s="1">
        <f t="shared" si="2"/>
        <v>119</v>
      </c>
      <c r="R14" s="1">
        <f t="shared" si="2"/>
        <v>141</v>
      </c>
      <c r="S14" s="1">
        <f t="shared" si="2"/>
        <v>262.5</v>
      </c>
      <c r="T14" s="1">
        <f t="shared" si="2"/>
        <v>262.5</v>
      </c>
      <c r="U14" s="1">
        <f t="shared" si="2"/>
        <v>262.5</v>
      </c>
      <c r="V14" s="1">
        <f t="shared" si="2"/>
        <v>1.0423138052670995</v>
      </c>
      <c r="W14" s="1">
        <f t="shared" si="2"/>
        <v>1.8106330526341758</v>
      </c>
      <c r="X14" s="1">
        <f t="shared" si="2"/>
        <v>1.3060898187157965</v>
      </c>
    </row>
    <row r="15" spans="1:24" x14ac:dyDescent="0.25">
      <c r="A15" s="6" t="s">
        <v>28</v>
      </c>
      <c r="B15" s="1">
        <f>QUARTILE(B2:B11,3)</f>
        <v>0.87</v>
      </c>
      <c r="C15" s="1">
        <f t="shared" ref="C15:X15" si="3">QUARTILE(C2:C11,3)</f>
        <v>0.86</v>
      </c>
      <c r="D15" s="1">
        <f t="shared" si="3"/>
        <v>0.86749999999999994</v>
      </c>
      <c r="E15" s="1">
        <f t="shared" si="3"/>
        <v>0.86749999999999994</v>
      </c>
      <c r="F15" s="1">
        <f t="shared" si="3"/>
        <v>0.86749999999999994</v>
      </c>
      <c r="G15" s="1">
        <f t="shared" si="3"/>
        <v>0.86499999999999999</v>
      </c>
      <c r="H15" s="1">
        <f t="shared" si="3"/>
        <v>0.875</v>
      </c>
      <c r="I15" s="1">
        <f t="shared" si="3"/>
        <v>0.86749999999999994</v>
      </c>
      <c r="J15" s="1">
        <f t="shared" si="3"/>
        <v>0.86</v>
      </c>
      <c r="K15" s="1">
        <f t="shared" si="3"/>
        <v>0.86749999999999994</v>
      </c>
      <c r="L15" s="1">
        <f t="shared" si="3"/>
        <v>0.875</v>
      </c>
      <c r="M15" s="1">
        <f t="shared" si="3"/>
        <v>0.87</v>
      </c>
      <c r="N15" s="1">
        <f t="shared" si="3"/>
        <v>0.86749999999999994</v>
      </c>
      <c r="O15" s="1">
        <f t="shared" si="3"/>
        <v>0.86</v>
      </c>
      <c r="P15" s="1">
        <f t="shared" si="3"/>
        <v>0.86</v>
      </c>
      <c r="Q15" s="1">
        <f t="shared" si="3"/>
        <v>125</v>
      </c>
      <c r="R15" s="1">
        <f t="shared" si="3"/>
        <v>147.25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1.5819980881169076</v>
      </c>
      <c r="W15" s="1">
        <f t="shared" si="3"/>
        <v>4.5734925881438819</v>
      </c>
      <c r="X15" s="1">
        <f t="shared" si="3"/>
        <v>2.1308366707754698</v>
      </c>
    </row>
    <row r="16" spans="1:24" x14ac:dyDescent="0.25">
      <c r="A16" s="6" t="s">
        <v>29</v>
      </c>
      <c r="B16" s="1">
        <f>QUARTILE(B2:B11,4)</f>
        <v>0.89</v>
      </c>
      <c r="C16" s="1">
        <f t="shared" ref="C16:X16" si="4">QUARTILE(C2:C11,4)</f>
        <v>0.88</v>
      </c>
      <c r="D16" s="1">
        <f t="shared" si="4"/>
        <v>0.88</v>
      </c>
      <c r="E16" s="1">
        <f t="shared" si="4"/>
        <v>0.87</v>
      </c>
      <c r="F16" s="1">
        <f t="shared" si="4"/>
        <v>0.88</v>
      </c>
      <c r="G16" s="1">
        <f t="shared" si="4"/>
        <v>0.91</v>
      </c>
      <c r="H16" s="1">
        <f t="shared" si="4"/>
        <v>0.91</v>
      </c>
      <c r="I16" s="1">
        <f t="shared" si="4"/>
        <v>0.88</v>
      </c>
      <c r="J16" s="1">
        <f t="shared" si="4"/>
        <v>0.88</v>
      </c>
      <c r="K16" s="1">
        <f t="shared" si="4"/>
        <v>0.88</v>
      </c>
      <c r="L16" s="1">
        <f t="shared" si="4"/>
        <v>0.89</v>
      </c>
      <c r="M16" s="1">
        <f t="shared" si="4"/>
        <v>0.88</v>
      </c>
      <c r="N16" s="1">
        <f t="shared" si="4"/>
        <v>0.88</v>
      </c>
      <c r="O16" s="1">
        <f t="shared" si="4"/>
        <v>0.88</v>
      </c>
      <c r="P16" s="1">
        <f t="shared" si="4"/>
        <v>0.88</v>
      </c>
      <c r="Q16" s="1">
        <f t="shared" si="4"/>
        <v>170</v>
      </c>
      <c r="R16" s="1">
        <f t="shared" si="4"/>
        <v>152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14.7193517605763</v>
      </c>
      <c r="W16" s="1">
        <f t="shared" si="4"/>
        <v>254.186618973912</v>
      </c>
      <c r="X16" s="1">
        <f t="shared" si="4"/>
        <v>15.9432311334281</v>
      </c>
    </row>
    <row r="17" spans="1:24" x14ac:dyDescent="0.25">
      <c r="A17" s="6" t="s">
        <v>31</v>
      </c>
      <c r="B17" s="1">
        <f>STDEV(B2:B11)</f>
        <v>5.5986109388351364E-2</v>
      </c>
      <c r="C17" s="1">
        <f t="shared" ref="C17:X17" si="5">STDEV(C2:C11)</f>
        <v>4.5752959831395962E-2</v>
      </c>
      <c r="D17" s="1">
        <f t="shared" si="5"/>
        <v>5.1001089312985359E-2</v>
      </c>
      <c r="E17" s="1">
        <f t="shared" si="5"/>
        <v>5.103375789067903E-2</v>
      </c>
      <c r="F17" s="1">
        <f t="shared" si="5"/>
        <v>5.2535702146254776E-2</v>
      </c>
      <c r="G17" s="1">
        <f t="shared" si="5"/>
        <v>9.9023005183420373E-2</v>
      </c>
      <c r="H17" s="1">
        <f t="shared" si="5"/>
        <v>5.072803301265813E-2</v>
      </c>
      <c r="I17" s="1">
        <f t="shared" si="5"/>
        <v>5.1001089312985359E-2</v>
      </c>
      <c r="J17" s="1">
        <f t="shared" si="5"/>
        <v>5.333333333333333E-2</v>
      </c>
      <c r="K17" s="1">
        <f t="shared" si="5"/>
        <v>5.1001089312985359E-2</v>
      </c>
      <c r="L17" s="1">
        <f t="shared" si="5"/>
        <v>7.7093017409706671E-2</v>
      </c>
      <c r="M17" s="1">
        <f t="shared" si="5"/>
        <v>4.0400770069668496E-2</v>
      </c>
      <c r="N17" s="1">
        <f t="shared" si="5"/>
        <v>5.1001089312985359E-2</v>
      </c>
      <c r="O17" s="1">
        <f t="shared" si="5"/>
        <v>5.333333333333333E-2</v>
      </c>
      <c r="P17" s="1">
        <f t="shared" si="5"/>
        <v>5.1693541397569397E-2</v>
      </c>
      <c r="Q17" s="1">
        <f t="shared" si="5"/>
        <v>19.3978807548087</v>
      </c>
      <c r="R17" s="1">
        <f t="shared" si="5"/>
        <v>26.459402865522105</v>
      </c>
      <c r="S17" s="1">
        <f t="shared" si="5"/>
        <v>27.953135383669938</v>
      </c>
      <c r="T17" s="1">
        <f t="shared" si="5"/>
        <v>27.953135383669938</v>
      </c>
      <c r="U17" s="1">
        <f t="shared" si="5"/>
        <v>27.953135383669938</v>
      </c>
      <c r="V17" s="1">
        <f t="shared" si="5"/>
        <v>4.4117304967984783</v>
      </c>
      <c r="W17" s="1">
        <f t="shared" si="5"/>
        <v>79.713797726821127</v>
      </c>
      <c r="X17" s="1">
        <f t="shared" si="5"/>
        <v>4.7405047152642839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tabSelected="1" topLeftCell="G7" zoomScale="130" zoomScaleNormal="130" workbookViewId="0">
      <selection activeCell="V19" sqref="V19"/>
    </sheetView>
  </sheetViews>
  <sheetFormatPr defaultColWidth="8.875"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32</v>
      </c>
      <c r="B2">
        <v>0.82</v>
      </c>
      <c r="C2">
        <v>0.87</v>
      </c>
      <c r="D2">
        <v>0.84499999999999997</v>
      </c>
      <c r="E2">
        <v>0.84499999999999997</v>
      </c>
      <c r="F2">
        <v>0.84499999999999997</v>
      </c>
      <c r="G2">
        <v>0.83</v>
      </c>
      <c r="H2">
        <v>0.87</v>
      </c>
      <c r="I2">
        <v>0.84499999999999997</v>
      </c>
      <c r="J2">
        <v>0.84499999999999997</v>
      </c>
      <c r="K2">
        <v>0.84499999999999997</v>
      </c>
      <c r="L2">
        <v>0.82000000000000006</v>
      </c>
      <c r="M2">
        <v>0.86499999999999999</v>
      </c>
      <c r="N2">
        <v>0.84499999999999997</v>
      </c>
      <c r="O2">
        <v>0.84499999999999997</v>
      </c>
      <c r="P2">
        <v>0.84499999999999997</v>
      </c>
      <c r="Q2">
        <v>102</v>
      </c>
      <c r="R2">
        <v>163</v>
      </c>
      <c r="S2">
        <v>265</v>
      </c>
      <c r="T2">
        <v>265</v>
      </c>
      <c r="U2">
        <v>265</v>
      </c>
      <c r="V2">
        <v>3.9967173879796749</v>
      </c>
      <c r="W2">
        <v>20.243324477655428</v>
      </c>
      <c r="X2">
        <v>4.233303953799445</v>
      </c>
    </row>
    <row r="3" spans="1:24" x14ac:dyDescent="0.25">
      <c r="A3" t="s">
        <v>33</v>
      </c>
      <c r="B3">
        <v>0.82499999999999996</v>
      </c>
      <c r="C3">
        <v>0.86</v>
      </c>
      <c r="D3">
        <v>0.83499999999999996</v>
      </c>
      <c r="E3">
        <v>0.83499999999999996</v>
      </c>
      <c r="F3">
        <v>0.83499999999999996</v>
      </c>
      <c r="G3">
        <v>0.82000000000000006</v>
      </c>
      <c r="H3">
        <v>0.84499999999999997</v>
      </c>
      <c r="I3">
        <v>0.83499999999999996</v>
      </c>
      <c r="J3">
        <v>0.83499999999999996</v>
      </c>
      <c r="K3">
        <v>0.83499999999999996</v>
      </c>
      <c r="L3">
        <v>0.83</v>
      </c>
      <c r="M3">
        <v>0.85</v>
      </c>
      <c r="N3">
        <v>0.83499999999999996</v>
      </c>
      <c r="O3">
        <v>0.83499999999999996</v>
      </c>
      <c r="P3">
        <v>0.83499999999999996</v>
      </c>
      <c r="Q3">
        <v>124</v>
      </c>
      <c r="R3">
        <v>141</v>
      </c>
      <c r="S3">
        <v>265</v>
      </c>
      <c r="T3">
        <v>265</v>
      </c>
      <c r="U3">
        <v>265</v>
      </c>
      <c r="V3">
        <v>0.71801350287671351</v>
      </c>
      <c r="W3">
        <v>0.73889535238210957</v>
      </c>
      <c r="X3">
        <v>0.85889894478976703</v>
      </c>
    </row>
    <row r="4" spans="1:24" x14ac:dyDescent="0.25">
      <c r="A4" t="s">
        <v>34</v>
      </c>
      <c r="B4" s="1">
        <v>0.82499999999999996</v>
      </c>
      <c r="C4" s="1">
        <v>0.88500000000000001</v>
      </c>
      <c r="D4" s="1">
        <v>0.86</v>
      </c>
      <c r="E4" s="1">
        <v>0.85499999999999998</v>
      </c>
      <c r="F4" s="1">
        <v>0.86</v>
      </c>
      <c r="G4" s="1">
        <v>0.82499999999999996</v>
      </c>
      <c r="H4" s="1">
        <v>0.88500000000000001</v>
      </c>
      <c r="I4" s="1">
        <v>0.86</v>
      </c>
      <c r="J4" s="1">
        <v>0.85499999999999998</v>
      </c>
      <c r="K4" s="1">
        <v>0.86</v>
      </c>
      <c r="L4" s="1">
        <v>0.82499999999999996</v>
      </c>
      <c r="M4" s="1">
        <v>0.88</v>
      </c>
      <c r="N4" s="1">
        <v>0.86</v>
      </c>
      <c r="O4" s="1">
        <v>0.85499999999999998</v>
      </c>
      <c r="P4" s="1">
        <v>0.86</v>
      </c>
      <c r="Q4" s="1">
        <v>101.5</v>
      </c>
      <c r="R4" s="1">
        <v>151.5</v>
      </c>
      <c r="S4" s="1">
        <v>264.5</v>
      </c>
      <c r="T4" s="1">
        <v>264.5</v>
      </c>
      <c r="U4" s="1">
        <v>264.5</v>
      </c>
      <c r="V4" s="1">
        <v>0.72654395258201698</v>
      </c>
      <c r="W4" s="1">
        <v>0.94976699036208956</v>
      </c>
      <c r="X4" s="1">
        <v>0.9517015217995779</v>
      </c>
    </row>
    <row r="5" spans="1:24" x14ac:dyDescent="0.25">
      <c r="A5" t="s">
        <v>35</v>
      </c>
      <c r="B5">
        <v>0.84</v>
      </c>
      <c r="C5">
        <v>0.84</v>
      </c>
      <c r="D5">
        <v>0.85499999999999998</v>
      </c>
      <c r="E5">
        <v>0.85</v>
      </c>
      <c r="F5">
        <v>0.85499999999999998</v>
      </c>
      <c r="G5">
        <v>0.82499999999999996</v>
      </c>
      <c r="H5">
        <v>0.84499999999999997</v>
      </c>
      <c r="I5">
        <v>0.85499999999999998</v>
      </c>
      <c r="J5">
        <v>0.84</v>
      </c>
      <c r="K5">
        <v>0.85499999999999998</v>
      </c>
      <c r="L5">
        <v>0.84</v>
      </c>
      <c r="M5">
        <v>0.82</v>
      </c>
      <c r="N5">
        <v>0.85499999999999998</v>
      </c>
      <c r="O5">
        <v>0.84</v>
      </c>
      <c r="P5">
        <v>0.85499999999999998</v>
      </c>
      <c r="Q5">
        <v>119</v>
      </c>
      <c r="R5">
        <v>141</v>
      </c>
      <c r="S5">
        <v>262.5</v>
      </c>
      <c r="T5">
        <v>262.5</v>
      </c>
      <c r="U5">
        <v>262.5</v>
      </c>
      <c r="V5">
        <v>1.0423138052670995</v>
      </c>
      <c r="W5">
        <v>1.8106330526341758</v>
      </c>
      <c r="X5">
        <v>1.3060898187157965</v>
      </c>
    </row>
    <row r="7" spans="1:24" x14ac:dyDescent="0.25">
      <c r="A7" s="10" t="s">
        <v>38</v>
      </c>
      <c r="B7" s="10"/>
      <c r="C7" s="10"/>
      <c r="D7" s="10"/>
      <c r="E7" s="10"/>
      <c r="F7" s="10"/>
      <c r="I7" s="10" t="s">
        <v>43</v>
      </c>
      <c r="J7" s="10"/>
      <c r="K7" s="10"/>
      <c r="L7" s="10"/>
      <c r="M7" s="10"/>
      <c r="N7" s="10"/>
    </row>
    <row r="8" spans="1:24" x14ac:dyDescent="0.25">
      <c r="A8" s="7"/>
      <c r="B8" s="7" t="s">
        <v>36</v>
      </c>
      <c r="C8" s="7" t="s">
        <v>25</v>
      </c>
      <c r="D8" s="7" t="s">
        <v>26</v>
      </c>
      <c r="E8" s="7" t="s">
        <v>28</v>
      </c>
      <c r="F8" s="7" t="s">
        <v>37</v>
      </c>
      <c r="I8" s="7"/>
      <c r="J8" s="7" t="s">
        <v>36</v>
      </c>
      <c r="K8" s="7" t="s">
        <v>25</v>
      </c>
      <c r="L8" s="7" t="s">
        <v>26</v>
      </c>
      <c r="M8" s="7" t="s">
        <v>28</v>
      </c>
      <c r="N8" s="7" t="s">
        <v>37</v>
      </c>
    </row>
    <row r="9" spans="1:24" x14ac:dyDescent="0.25">
      <c r="A9" s="7" t="s">
        <v>32</v>
      </c>
      <c r="B9" s="8">
        <f>半導體!$B$12</f>
        <v>0.65</v>
      </c>
      <c r="C9" s="8">
        <f>半導體!$B$13</f>
        <v>0.78249999999999997</v>
      </c>
      <c r="D9" s="8">
        <f>半導體!$B$14</f>
        <v>0.82</v>
      </c>
      <c r="E9" s="8">
        <f>半導體!$B$15</f>
        <v>0.84749999999999992</v>
      </c>
      <c r="F9" s="8">
        <f>半導體!$B$16</f>
        <v>0.87</v>
      </c>
      <c r="I9" s="7" t="s">
        <v>32</v>
      </c>
      <c r="J9" s="8">
        <f>半導體!$X$12</f>
        <v>0.11807803502896901</v>
      </c>
      <c r="K9" s="8">
        <f>半導體!$X$13</f>
        <v>1.2792540995168875</v>
      </c>
      <c r="L9" s="8">
        <f>半導體!$X$14</f>
        <v>4.233303953799445</v>
      </c>
      <c r="M9" s="8">
        <f>半導體!$X$15</f>
        <v>12.759326178637025</v>
      </c>
      <c r="N9" s="8">
        <f>半導體!$X$16</f>
        <v>15.6109997118932</v>
      </c>
    </row>
    <row r="10" spans="1:24" x14ac:dyDescent="0.25">
      <c r="A10" s="7" t="s">
        <v>33</v>
      </c>
      <c r="B10" s="8">
        <f>食品!$B$12</f>
        <v>0.7</v>
      </c>
      <c r="C10" s="8">
        <f>食品!$B$13</f>
        <v>0.80249999999999999</v>
      </c>
      <c r="D10" s="8">
        <f>食品!$B$14</f>
        <v>0.82499999999999996</v>
      </c>
      <c r="E10" s="8">
        <f>食品!$B$15</f>
        <v>0.85749999999999993</v>
      </c>
      <c r="F10" s="8">
        <f>食品!$B$16</f>
        <v>0.92</v>
      </c>
      <c r="I10" s="7" t="s">
        <v>33</v>
      </c>
      <c r="J10" s="8">
        <f>食品!$X$12</f>
        <v>0.12965647004347899</v>
      </c>
      <c r="K10" s="8">
        <f>食品!$X$13</f>
        <v>0.74033155846180976</v>
      </c>
      <c r="L10" s="8">
        <f>食品!$X$14</f>
        <v>0.85889894478976703</v>
      </c>
      <c r="M10" s="8">
        <f>食品!$X$15</f>
        <v>1.2346025563180549</v>
      </c>
      <c r="N10" s="8">
        <f>食品!$X$16</f>
        <v>3.8916377745197601</v>
      </c>
    </row>
    <row r="11" spans="1:24" x14ac:dyDescent="0.25">
      <c r="A11" s="7" t="s">
        <v>34</v>
      </c>
      <c r="B11" s="8">
        <f>航運!$B$12</f>
        <v>0.77</v>
      </c>
      <c r="C11" s="8">
        <f>航運!$B$13</f>
        <v>0.79</v>
      </c>
      <c r="D11" s="8">
        <f>航運!$B$14</f>
        <v>0.82499999999999996</v>
      </c>
      <c r="E11" s="8">
        <f>航運!$B$15</f>
        <v>0.85749999999999993</v>
      </c>
      <c r="F11" s="8">
        <f>航運!$B$16</f>
        <v>0.87</v>
      </c>
      <c r="I11" s="7" t="s">
        <v>34</v>
      </c>
      <c r="J11" s="8">
        <f>航運!$X$12</f>
        <v>0.13082149662731099</v>
      </c>
      <c r="K11" s="8">
        <f>航運!$X$13</f>
        <v>0.51217141042209546</v>
      </c>
      <c r="L11" s="8">
        <f>航運!$X$14</f>
        <v>0.9517015217995779</v>
      </c>
      <c r="M11" s="8">
        <f>航運!$X$15</f>
        <v>5.0477975964470678</v>
      </c>
      <c r="N11" s="8">
        <f>航運!$X$16</f>
        <v>14.7031666659525</v>
      </c>
    </row>
    <row r="12" spans="1:24" x14ac:dyDescent="0.25">
      <c r="A12" s="7" t="s">
        <v>35</v>
      </c>
      <c r="B12" s="8">
        <f>通訊!$B$12</f>
        <v>0.74</v>
      </c>
      <c r="C12" s="8">
        <f>通訊!$B$13</f>
        <v>0.77750000000000008</v>
      </c>
      <c r="D12" s="8">
        <f>通訊!$B$14</f>
        <v>0.84</v>
      </c>
      <c r="E12" s="8">
        <f>通訊!$B$15</f>
        <v>0.87</v>
      </c>
      <c r="F12" s="8">
        <f>通訊!$B$16</f>
        <v>0.89</v>
      </c>
      <c r="I12" s="7" t="s">
        <v>35</v>
      </c>
      <c r="J12" s="8">
        <f>通訊!$X$12</f>
        <v>0.155431466589703</v>
      </c>
      <c r="K12" s="8">
        <f>通訊!$X$13</f>
        <v>0.50271579354724605</v>
      </c>
      <c r="L12" s="8">
        <f>通訊!$X$14</f>
        <v>1.3060898187157965</v>
      </c>
      <c r="M12" s="8">
        <f>通訊!$X$15</f>
        <v>2.1308366707754698</v>
      </c>
      <c r="N12" s="8">
        <f>通訊!$X$16</f>
        <v>15.9432311334281</v>
      </c>
    </row>
    <row r="13" spans="1:24" x14ac:dyDescent="0.25">
      <c r="A13" s="11" t="s">
        <v>39</v>
      </c>
      <c r="B13" s="11"/>
      <c r="C13" s="11"/>
      <c r="D13" s="11"/>
      <c r="E13" s="11"/>
      <c r="F13" s="11"/>
    </row>
    <row r="14" spans="1:24" x14ac:dyDescent="0.25">
      <c r="A14" s="7"/>
      <c r="B14" s="7" t="s">
        <v>36</v>
      </c>
      <c r="C14" s="7" t="s">
        <v>25</v>
      </c>
      <c r="D14" s="7" t="s">
        <v>26</v>
      </c>
      <c r="E14" s="7" t="s">
        <v>28</v>
      </c>
      <c r="F14" s="7" t="s">
        <v>37</v>
      </c>
      <c r="I14" s="7"/>
      <c r="J14" s="7" t="s">
        <v>1</v>
      </c>
      <c r="K14" s="7" t="s">
        <v>2</v>
      </c>
      <c r="L14" s="7" t="s">
        <v>6</v>
      </c>
      <c r="M14" s="7" t="s">
        <v>7</v>
      </c>
      <c r="N14" s="7" t="s">
        <v>42</v>
      </c>
    </row>
    <row r="15" spans="1:24" x14ac:dyDescent="0.25">
      <c r="A15" s="7" t="s">
        <v>32</v>
      </c>
      <c r="B15" s="8">
        <f>半導體!$C$12</f>
        <v>0.83</v>
      </c>
      <c r="C15" s="8">
        <f>半導體!$C$13</f>
        <v>0.86</v>
      </c>
      <c r="D15" s="8">
        <f>半導體!$C$14</f>
        <v>0.87</v>
      </c>
      <c r="E15" s="8">
        <f>半導體!$C$15</f>
        <v>0.9</v>
      </c>
      <c r="F15" s="8">
        <f>半導體!$C$16</f>
        <v>0.93</v>
      </c>
      <c r="I15" s="7" t="s">
        <v>24</v>
      </c>
      <c r="J15" s="9">
        <v>0.65</v>
      </c>
      <c r="K15" s="9">
        <v>0.75</v>
      </c>
      <c r="L15" s="9">
        <v>0.65</v>
      </c>
      <c r="M15" s="9">
        <v>0.7</v>
      </c>
      <c r="N15" s="9">
        <v>0.75</v>
      </c>
    </row>
    <row r="16" spans="1:24" x14ac:dyDescent="0.25">
      <c r="A16" s="7" t="s">
        <v>33</v>
      </c>
      <c r="B16" s="8">
        <f>食品!$C$12</f>
        <v>0.76</v>
      </c>
      <c r="C16" s="8">
        <f>食品!$C$13</f>
        <v>0.81500000000000006</v>
      </c>
      <c r="D16" s="8">
        <f>食品!$C$14</f>
        <v>0.86</v>
      </c>
      <c r="E16" s="8">
        <f>食品!$C$15</f>
        <v>0.89250000000000007</v>
      </c>
      <c r="F16" s="8">
        <f>食品!$C$16</f>
        <v>0.9</v>
      </c>
      <c r="I16" s="7" t="s">
        <v>25</v>
      </c>
      <c r="J16" s="9">
        <v>0.79</v>
      </c>
      <c r="K16" s="9">
        <v>0.83</v>
      </c>
      <c r="L16" s="9">
        <v>0.8</v>
      </c>
      <c r="M16" s="9">
        <v>0.83</v>
      </c>
      <c r="N16" s="9">
        <v>0.8175</v>
      </c>
    </row>
    <row r="17" spans="1:14" x14ac:dyDescent="0.25">
      <c r="A17" s="7" t="s">
        <v>34</v>
      </c>
      <c r="B17" s="8">
        <f>航運!$C$12</f>
        <v>0.75</v>
      </c>
      <c r="C17" s="8">
        <f>航運!$C$13</f>
        <v>0.87</v>
      </c>
      <c r="D17" s="8">
        <f>航運!$C$14</f>
        <v>0.88500000000000001</v>
      </c>
      <c r="E17" s="8">
        <f>航運!$C$15</f>
        <v>0.89749999999999996</v>
      </c>
      <c r="F17" s="8">
        <f>航運!$C$16</f>
        <v>0.91</v>
      </c>
      <c r="I17" s="7" t="s">
        <v>27</v>
      </c>
      <c r="J17" s="9">
        <v>0.82499999999999996</v>
      </c>
      <c r="K17" s="9">
        <v>0.86499999999999999</v>
      </c>
      <c r="L17" s="9">
        <v>0.82499999999999996</v>
      </c>
      <c r="M17" s="9">
        <v>0.86</v>
      </c>
      <c r="N17" s="9">
        <v>0.84499999999999997</v>
      </c>
    </row>
    <row r="18" spans="1:14" x14ac:dyDescent="0.25">
      <c r="A18" s="7" t="s">
        <v>35</v>
      </c>
      <c r="B18" s="8">
        <f>通訊!$C$12</f>
        <v>0.76</v>
      </c>
      <c r="C18" s="8">
        <f>通訊!$C$13</f>
        <v>0.77750000000000008</v>
      </c>
      <c r="D18" s="8">
        <f>通訊!$C$14</f>
        <v>0.84</v>
      </c>
      <c r="E18" s="8">
        <f>通訊!$C$15</f>
        <v>0.86</v>
      </c>
      <c r="F18" s="8">
        <f>通訊!$C$16</f>
        <v>0.88</v>
      </c>
      <c r="I18" s="7" t="s">
        <v>28</v>
      </c>
      <c r="J18" s="9">
        <v>0.86</v>
      </c>
      <c r="K18" s="9">
        <v>0.89250000000000007</v>
      </c>
      <c r="L18" s="9">
        <v>0.85</v>
      </c>
      <c r="M18" s="9">
        <v>0.89</v>
      </c>
      <c r="N18" s="9">
        <v>0.86250000000000004</v>
      </c>
    </row>
    <row r="19" spans="1:14" x14ac:dyDescent="0.25">
      <c r="A19" s="12" t="s">
        <v>41</v>
      </c>
      <c r="B19" s="13"/>
      <c r="C19" s="13"/>
      <c r="D19" s="13"/>
      <c r="E19" s="13"/>
      <c r="F19" s="13"/>
      <c r="I19" s="7" t="s">
        <v>29</v>
      </c>
      <c r="J19" s="9">
        <v>0.92</v>
      </c>
      <c r="K19" s="9">
        <v>0.93</v>
      </c>
      <c r="L19" s="9">
        <v>0.91</v>
      </c>
      <c r="M19" s="9">
        <v>0.92</v>
      </c>
      <c r="N19" s="9">
        <v>0.9</v>
      </c>
    </row>
    <row r="20" spans="1:14" x14ac:dyDescent="0.25">
      <c r="A20" s="7"/>
      <c r="B20" s="7" t="s">
        <v>36</v>
      </c>
      <c r="C20" s="7" t="s">
        <v>25</v>
      </c>
      <c r="D20" s="7" t="s">
        <v>26</v>
      </c>
      <c r="E20" s="7" t="s">
        <v>28</v>
      </c>
      <c r="F20" s="7" t="s">
        <v>37</v>
      </c>
    </row>
    <row r="21" spans="1:14" x14ac:dyDescent="0.25">
      <c r="A21" s="7" t="s">
        <v>32</v>
      </c>
      <c r="B21" s="8">
        <f>半導體!$G$12</f>
        <v>0.77</v>
      </c>
      <c r="C21" s="8">
        <f>半導體!$G$13</f>
        <v>0.80249999999999999</v>
      </c>
      <c r="D21" s="8">
        <f>半導體!$G$14</f>
        <v>0.83</v>
      </c>
      <c r="E21" s="8">
        <f>半導體!$G$15</f>
        <v>0.84</v>
      </c>
      <c r="F21" s="8">
        <f>半導體!$G$16</f>
        <v>0.89</v>
      </c>
    </row>
    <row r="22" spans="1:14" x14ac:dyDescent="0.25">
      <c r="A22" s="7" t="s">
        <v>33</v>
      </c>
      <c r="B22" s="8">
        <f>食品!$G$12</f>
        <v>0.78</v>
      </c>
      <c r="C22" s="8">
        <f>食品!$G$13</f>
        <v>0.81</v>
      </c>
      <c r="D22" s="8">
        <f>食品!$G$14</f>
        <v>0.82000000000000006</v>
      </c>
      <c r="E22" s="8">
        <f>食品!$G$15</f>
        <v>0.86</v>
      </c>
      <c r="F22" s="8">
        <f>食品!$G$16</f>
        <v>0.89</v>
      </c>
    </row>
    <row r="23" spans="1:14" x14ac:dyDescent="0.25">
      <c r="A23" s="7" t="s">
        <v>34</v>
      </c>
      <c r="B23" s="8">
        <f>航運!$G$12</f>
        <v>0.78</v>
      </c>
      <c r="C23" s="8">
        <f>航運!$G$13</f>
        <v>0.8125</v>
      </c>
      <c r="D23" s="8">
        <f>航運!$G$14</f>
        <v>0.82499999999999996</v>
      </c>
      <c r="E23" s="8">
        <f>航運!$G$15</f>
        <v>0.84</v>
      </c>
      <c r="F23" s="8">
        <f>航運!$G$16</f>
        <v>0.87</v>
      </c>
    </row>
    <row r="24" spans="1:14" x14ac:dyDescent="0.25">
      <c r="A24" s="7" t="s">
        <v>35</v>
      </c>
      <c r="B24" s="8">
        <f>通訊!$G$12</f>
        <v>0.65</v>
      </c>
      <c r="C24" s="8">
        <f>通訊!$G$13</f>
        <v>0.72</v>
      </c>
      <c r="D24" s="8">
        <f>通訊!$G$14</f>
        <v>0.82499999999999996</v>
      </c>
      <c r="E24" s="8">
        <f>通訊!$G$15</f>
        <v>0.86499999999999999</v>
      </c>
      <c r="F24" s="8">
        <f>通訊!$G$16</f>
        <v>0.91</v>
      </c>
    </row>
    <row r="25" spans="1:14" ht="17.25" customHeight="1" x14ac:dyDescent="0.25">
      <c r="A25" s="12" t="s">
        <v>40</v>
      </c>
      <c r="B25" s="13"/>
      <c r="C25" s="13"/>
      <c r="D25" s="13"/>
      <c r="E25" s="13"/>
      <c r="F25" s="13"/>
    </row>
    <row r="26" spans="1:14" x14ac:dyDescent="0.25">
      <c r="A26" s="7"/>
      <c r="B26" s="7" t="s">
        <v>36</v>
      </c>
      <c r="C26" s="7" t="s">
        <v>25</v>
      </c>
      <c r="D26" s="7" t="s">
        <v>26</v>
      </c>
      <c r="E26" s="7" t="s">
        <v>28</v>
      </c>
      <c r="F26" s="7" t="s">
        <v>37</v>
      </c>
    </row>
    <row r="27" spans="1:14" x14ac:dyDescent="0.25">
      <c r="A27" s="7" t="s">
        <v>32</v>
      </c>
      <c r="B27" s="8">
        <f>半導體!$H$12</f>
        <v>0.81</v>
      </c>
      <c r="C27" s="8">
        <f>半導體!$H$13</f>
        <v>0.83749999999999991</v>
      </c>
      <c r="D27" s="8">
        <f>半導體!$H$14</f>
        <v>0.87</v>
      </c>
      <c r="E27" s="8">
        <f>半導體!$H$15</f>
        <v>0.88749999999999996</v>
      </c>
      <c r="F27" s="8">
        <f>半導體!$H$16</f>
        <v>0.91</v>
      </c>
    </row>
    <row r="28" spans="1:14" x14ac:dyDescent="0.25">
      <c r="A28" s="7" t="s">
        <v>33</v>
      </c>
      <c r="B28" s="8">
        <f>食品!$H$12</f>
        <v>0.77</v>
      </c>
      <c r="C28" s="8">
        <f>食品!$H$13</f>
        <v>0.83</v>
      </c>
      <c r="D28" s="8">
        <f>食品!$H$14</f>
        <v>0.84499999999999997</v>
      </c>
      <c r="E28" s="8">
        <f>食品!$H$15</f>
        <v>0.86499999999999999</v>
      </c>
      <c r="F28" s="8">
        <f>食品!$H$16</f>
        <v>0.92</v>
      </c>
    </row>
    <row r="29" spans="1:14" x14ac:dyDescent="0.25">
      <c r="A29" s="7" t="s">
        <v>34</v>
      </c>
      <c r="B29" s="8">
        <f>航運!$H$12</f>
        <v>0.7</v>
      </c>
      <c r="C29" s="8">
        <f>航運!$H$13</f>
        <v>0.87250000000000005</v>
      </c>
      <c r="D29" s="8">
        <f>航運!$H$14</f>
        <v>0.88500000000000001</v>
      </c>
      <c r="E29" s="8">
        <f>航運!$H$15</f>
        <v>0.89749999999999996</v>
      </c>
      <c r="F29" s="8">
        <f>航運!$H$16</f>
        <v>0.91</v>
      </c>
    </row>
    <row r="30" spans="1:14" x14ac:dyDescent="0.25">
      <c r="A30" s="7" t="s">
        <v>35</v>
      </c>
      <c r="B30" s="8">
        <f>通訊!$H$12</f>
        <v>0.75</v>
      </c>
      <c r="C30" s="8">
        <f>通訊!$H$13</f>
        <v>0.8175</v>
      </c>
      <c r="D30" s="8">
        <f>通訊!$H$14</f>
        <v>0.84499999999999997</v>
      </c>
      <c r="E30" s="8">
        <f>通訊!$H$15</f>
        <v>0.875</v>
      </c>
      <c r="F30" s="8">
        <f>通訊!$H$16</f>
        <v>0.91</v>
      </c>
    </row>
    <row r="31" spans="1:14" x14ac:dyDescent="0.25">
      <c r="A31" s="12" t="s">
        <v>42</v>
      </c>
      <c r="B31" s="13"/>
      <c r="C31" s="13"/>
      <c r="D31" s="13"/>
      <c r="E31" s="13"/>
      <c r="F31" s="13"/>
    </row>
    <row r="32" spans="1:14" x14ac:dyDescent="0.25">
      <c r="A32" s="7"/>
      <c r="B32" s="7" t="s">
        <v>36</v>
      </c>
      <c r="C32" s="7" t="s">
        <v>25</v>
      </c>
      <c r="D32" s="7" t="s">
        <v>26</v>
      </c>
      <c r="E32" s="7" t="s">
        <v>28</v>
      </c>
      <c r="F32" s="7" t="s">
        <v>37</v>
      </c>
    </row>
    <row r="33" spans="1:6" x14ac:dyDescent="0.25">
      <c r="A33" s="7" t="s">
        <v>32</v>
      </c>
      <c r="B33" s="8">
        <f>半導體!$D$12</f>
        <v>0.8</v>
      </c>
      <c r="C33" s="8">
        <f>半導體!$D$13</f>
        <v>0.82499999999999996</v>
      </c>
      <c r="D33" s="8">
        <f>半導體!$D$14</f>
        <v>0.84499999999999997</v>
      </c>
      <c r="E33" s="8">
        <f>半導體!$D$15</f>
        <v>0.86749999999999994</v>
      </c>
      <c r="F33" s="8">
        <f>半導體!$D$16</f>
        <v>0.9</v>
      </c>
    </row>
    <row r="34" spans="1:6" x14ac:dyDescent="0.25">
      <c r="A34" s="7" t="s">
        <v>33</v>
      </c>
      <c r="B34" s="8">
        <f>食品!$D$12</f>
        <v>0.78</v>
      </c>
      <c r="C34" s="8">
        <f>食品!$D$13</f>
        <v>0.82250000000000001</v>
      </c>
      <c r="D34" s="8">
        <f>食品!$D$14</f>
        <v>0.83499999999999996</v>
      </c>
      <c r="E34" s="8">
        <f>食品!$D$15</f>
        <v>0.85749999999999993</v>
      </c>
      <c r="F34" s="8">
        <f>食品!$D$16</f>
        <v>0.9</v>
      </c>
    </row>
    <row r="35" spans="1:6" x14ac:dyDescent="0.25">
      <c r="A35" s="7" t="s">
        <v>34</v>
      </c>
      <c r="B35" s="8">
        <f>航運!$D$12</f>
        <v>0.76</v>
      </c>
      <c r="C35" s="8">
        <f>航運!$D$13</f>
        <v>0.85</v>
      </c>
      <c r="D35" s="8">
        <f>航運!$D$14</f>
        <v>0.86</v>
      </c>
      <c r="E35" s="8">
        <f>航運!$D$15</f>
        <v>0.87749999999999995</v>
      </c>
      <c r="F35" s="8">
        <f>航運!$D$16</f>
        <v>0.88</v>
      </c>
    </row>
    <row r="36" spans="1:6" x14ac:dyDescent="0.25">
      <c r="A36" s="7" t="s">
        <v>35</v>
      </c>
      <c r="B36" s="8">
        <f>通訊!$D$12</f>
        <v>0.76</v>
      </c>
      <c r="C36" s="8">
        <f>通訊!$D$13</f>
        <v>0.77</v>
      </c>
      <c r="D36" s="8">
        <f>通訊!$D$14</f>
        <v>0.85499999999999998</v>
      </c>
      <c r="E36" s="8">
        <f>通訊!$D$15</f>
        <v>0.86749999999999994</v>
      </c>
      <c r="F36" s="8">
        <f>通訊!$D$16</f>
        <v>0.88</v>
      </c>
    </row>
    <row r="37" spans="1:6" x14ac:dyDescent="0.25">
      <c r="A37" s="10" t="s">
        <v>43</v>
      </c>
      <c r="B37" s="10"/>
      <c r="C37" s="10"/>
      <c r="D37" s="10"/>
      <c r="E37" s="10"/>
      <c r="F37" s="10"/>
    </row>
    <row r="38" spans="1:6" x14ac:dyDescent="0.25">
      <c r="A38" s="7"/>
      <c r="B38" s="7" t="s">
        <v>36</v>
      </c>
      <c r="C38" s="7" t="s">
        <v>25</v>
      </c>
      <c r="D38" s="7" t="s">
        <v>26</v>
      </c>
      <c r="E38" s="7" t="s">
        <v>28</v>
      </c>
      <c r="F38" s="7" t="s">
        <v>37</v>
      </c>
    </row>
    <row r="39" spans="1:6" x14ac:dyDescent="0.25">
      <c r="A39" s="7" t="s">
        <v>32</v>
      </c>
      <c r="B39" s="8">
        <f>半導體!$X$12</f>
        <v>0.11807803502896901</v>
      </c>
      <c r="C39" s="8">
        <f>半導體!$X$13</f>
        <v>1.2792540995168875</v>
      </c>
      <c r="D39" s="8">
        <f>半導體!$X$14</f>
        <v>4.233303953799445</v>
      </c>
      <c r="E39" s="8">
        <f>半導體!$X$15</f>
        <v>12.759326178637025</v>
      </c>
      <c r="F39" s="8">
        <f>半導體!$X$16</f>
        <v>15.6109997118932</v>
      </c>
    </row>
    <row r="40" spans="1:6" x14ac:dyDescent="0.25">
      <c r="A40" s="7" t="s">
        <v>33</v>
      </c>
      <c r="B40" s="8">
        <f>食品!$X$12</f>
        <v>0.12965647004347899</v>
      </c>
      <c r="C40" s="8">
        <f>食品!$X$13</f>
        <v>0.74033155846180976</v>
      </c>
      <c r="D40" s="8">
        <f>食品!$X$14</f>
        <v>0.85889894478976703</v>
      </c>
      <c r="E40" s="8">
        <f>食品!$X$15</f>
        <v>1.2346025563180549</v>
      </c>
      <c r="F40" s="8">
        <f>食品!$X$16</f>
        <v>3.8916377745197601</v>
      </c>
    </row>
    <row r="41" spans="1:6" x14ac:dyDescent="0.25">
      <c r="A41" s="7" t="s">
        <v>34</v>
      </c>
      <c r="B41" s="8">
        <f>航運!$X$12</f>
        <v>0.13082149662731099</v>
      </c>
      <c r="C41" s="8">
        <f>航運!$X$13</f>
        <v>0.51217141042209546</v>
      </c>
      <c r="D41" s="8">
        <f>航運!$X$14</f>
        <v>0.9517015217995779</v>
      </c>
      <c r="E41" s="8">
        <f>航運!$X$15</f>
        <v>5.0477975964470678</v>
      </c>
      <c r="F41" s="8">
        <f>航運!$X$16</f>
        <v>14.7031666659525</v>
      </c>
    </row>
    <row r="42" spans="1:6" x14ac:dyDescent="0.25">
      <c r="A42" s="7" t="s">
        <v>35</v>
      </c>
      <c r="B42" s="8">
        <f>通訊!$X$12</f>
        <v>0.155431466589703</v>
      </c>
      <c r="C42" s="8">
        <f>通訊!$X$13</f>
        <v>0.50271579354724605</v>
      </c>
      <c r="D42" s="8">
        <f>通訊!$X$14</f>
        <v>1.3060898187157965</v>
      </c>
      <c r="E42" s="8">
        <f>通訊!$X$15</f>
        <v>2.1308366707754698</v>
      </c>
      <c r="F42" s="8">
        <f>通訊!$X$16</f>
        <v>15.9432311334281</v>
      </c>
    </row>
  </sheetData>
  <mergeCells count="7">
    <mergeCell ref="I7:N7"/>
    <mergeCell ref="A37:F37"/>
    <mergeCell ref="A7:F7"/>
    <mergeCell ref="A13:F13"/>
    <mergeCell ref="A19:F19"/>
    <mergeCell ref="A25:F25"/>
    <mergeCell ref="A31:F3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percisionRate_LSTM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2022-06-11T17:24:52Z</dcterms:created>
  <dcterms:modified xsi:type="dcterms:W3CDTF">2022-06-13T10:48:50Z</dcterms:modified>
</cp:coreProperties>
</file>