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C219\EXCELCNV\fe9bb95c-b716-4f5f-bce0-b996bbeb2b42\"/>
    </mc:Choice>
  </mc:AlternateContent>
  <xr:revisionPtr revIDLastSave="35" documentId="8_{E5E943A0-4075-49A5-AD7E-9862E034BB50}" xr6:coauthVersionLast="47" xr6:coauthVersionMax="47" xr10:uidLastSave="{537D9F6D-09B6-4463-83DC-75994B1DD4CC}"/>
  <bookViews>
    <workbookView xWindow="-60" yWindow="-60" windowWidth="15480" windowHeight="11640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2" i="1"/>
  <c r="L2" i="1"/>
  <c r="H8" i="1"/>
  <c r="D17" i="1"/>
  <c r="C17" i="1"/>
  <c r="H2" i="1"/>
  <c r="K3" i="1" a="1"/>
  <c r="K3" i="1"/>
  <c r="K4" i="1" a="1"/>
  <c r="K4" i="1"/>
  <c r="K2" i="1" a="1"/>
  <c r="K2" i="1"/>
  <c r="L3" i="1"/>
  <c r="L4" i="1"/>
  <c r="J5" i="1"/>
  <c r="J6" i="1"/>
  <c r="J7" i="1"/>
  <c r="J8" i="1"/>
  <c r="J9" i="1"/>
  <c r="J10" i="1"/>
  <c r="J11" i="1"/>
  <c r="J12" i="1"/>
  <c r="J13" i="1"/>
  <c r="J14" i="1"/>
  <c r="J15" i="1"/>
  <c r="H3" i="1"/>
  <c r="H4" i="1"/>
  <c r="H5" i="1"/>
  <c r="H6" i="1"/>
  <c r="H7" i="1"/>
  <c r="H9" i="1"/>
  <c r="H10" i="1"/>
  <c r="H11" i="1"/>
  <c r="H12" i="1"/>
  <c r="H13" i="1"/>
  <c r="H14" i="1"/>
  <c r="H15" i="1"/>
  <c r="K15" i="1" l="1" a="1"/>
  <c r="K15" i="1" s="1"/>
  <c r="L15" i="1"/>
  <c r="K14" i="1" a="1"/>
  <c r="K14" i="1" s="1"/>
  <c r="L14" i="1"/>
  <c r="K13" i="1" a="1"/>
  <c r="K13" i="1" s="1"/>
  <c r="L13" i="1"/>
  <c r="K12" i="1" a="1"/>
  <c r="K12" i="1" s="1"/>
  <c r="L12" i="1"/>
  <c r="K11" i="1" a="1"/>
  <c r="K11" i="1" s="1"/>
  <c r="L11" i="1"/>
  <c r="K10" i="1" a="1"/>
  <c r="K10" i="1" s="1"/>
  <c r="L10" i="1"/>
  <c r="K9" i="1" a="1"/>
  <c r="K9" i="1" s="1"/>
  <c r="L9" i="1"/>
  <c r="L8" i="1"/>
  <c r="K8" i="1" a="1"/>
  <c r="K8" i="1" s="1"/>
  <c r="K7" i="1" a="1"/>
  <c r="K7" i="1" s="1"/>
  <c r="L7" i="1"/>
  <c r="L6" i="1"/>
  <c r="K6" i="1" a="1"/>
  <c r="K6" i="1" s="1"/>
  <c r="L5" i="1"/>
  <c r="J17" i="1"/>
  <c r="K5" i="1" a="1"/>
  <c r="K5" i="1" s="1"/>
  <c r="H17" i="1"/>
  <c r="M18" i="1"/>
  <c r="L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<sst xmlns="http://schemas.openxmlformats.org/spreadsheetml/2006/main" count="49" uniqueCount="34">
  <si>
    <t>number</t>
    <phoneticPr fontId="1" type="noConversion"/>
  </si>
  <si>
    <t>name</t>
    <phoneticPr fontId="1" type="noConversion"/>
  </si>
  <si>
    <t>Exam1</t>
    <phoneticPr fontId="1" type="noConversion"/>
  </si>
  <si>
    <t>Exam2</t>
    <phoneticPr fontId="1" type="noConversion"/>
  </si>
  <si>
    <t>Exam3</t>
    <phoneticPr fontId="1" type="noConversion"/>
  </si>
  <si>
    <t>Exam4</t>
    <phoneticPr fontId="1" type="noConversion"/>
  </si>
  <si>
    <t>Exam5</t>
    <phoneticPr fontId="1" type="noConversion"/>
  </si>
  <si>
    <t>Q1: Exam_Average</t>
  </si>
  <si>
    <t>Midterm</t>
    <phoneticPr fontId="1" type="noConversion"/>
  </si>
  <si>
    <t>Q2: overall score</t>
    <phoneticPr fontId="1" type="noConversion"/>
  </si>
  <si>
    <t>Q3</t>
    <phoneticPr fontId="1" type="noConversion"/>
  </si>
  <si>
    <t>Q4</t>
    <phoneticPr fontId="1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</si>
  <si>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</si>
  <si>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</si>
  <si>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</si>
  <si>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</si>
  <si>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</si>
  <si>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</si>
  <si>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</si>
  <si>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</si>
  <si>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</si>
  <si>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</si>
  <si>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</si>
  <si>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</si>
  <si>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</si>
  <si>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</si>
  <si>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Q6 answer ò</t>
    <phoneticPr fontId="1" type="noConversion"/>
  </si>
  <si>
    <t>Q7 answer ò</t>
    <phoneticPr fontId="1" type="noConversion"/>
  </si>
  <si>
    <t>Q8 answer ò</t>
    <phoneticPr fontId="1" type="noConversion"/>
  </si>
  <si>
    <t>Q5 answer ò</t>
    <phoneticPr fontId="1" type="noConversion"/>
  </si>
  <si>
    <t>Q10 answer ò</t>
    <phoneticPr fontId="1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</si>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</sst>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Wingdings"/>
      <charset val="2"/>
    </font>
    <font>
      <sz val="12"/>
      <color theme="1"/>
      <name val="新細明體"/>
      <scheme val="minor"/>
    </font>
    <font>
      <sz val="12"/>
      <color theme="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Circle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工作表1!$L$17:$M$17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工作表1!$L$18:$M$18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6-4D7A-857B-92BAB64AFFD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Bar Chart</a:t>
            </a:r>
          </a:p>
        </c:rich>
      </c:tx>
      <c:layout>
        <c:manualLayout>
          <c:xMode val="edge"/>
          <c:yMode val="edge"/>
          <c:x val="0.41465966754155731"/>
          <c:y val="1.7676729144472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overscore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44-4CBA-BF58-244CDF895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3770248"/>
        <c:axId val="486881287"/>
      </c:barChart>
      <c:catAx>
        <c:axId val="113377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81287"/>
        <c:crosses val="autoZero"/>
        <c:auto val="1"/>
        <c:lblAlgn val="ctr"/>
        <c:lblOffset val="100"/>
        <c:noMultiLvlLbl val="0"/>
      </c:catAx>
      <c:valAx>
        <c:axId val="486881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7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15</xdr:row>
      <xdr:rowOff>180975</xdr:rowOff>
    </xdr:from>
    <xdr:to>
      <xdr:col>13</xdr:col>
      <xdr:colOff>657225</xdr:colOff>
      <xdr:row>28</xdr:row>
      <xdr:rowOff>200025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1DFE09-CB81-1643-3C6D-A2B1978F9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24</xdr:row>
      <xdr:rowOff>9525</xdr:rowOff>
    </xdr:from>
    <xdr:to>
      <xdr:col>10</xdr:col>
      <xdr:colOff>400050</xdr:colOff>
      <xdr:row>37</xdr:row>
      <xdr:rowOff>28575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727BB0E4-674A-4B23-3D9B-E4FF5768FFEC}"/>
            </a:ext>
            <a:ext uri="{147F2762-F138-4A5C-976F-8EAC2B608ADB}">
              <a16:predDERef xmlns:a16="http://schemas.microsoft.com/office/drawing/2014/main" pred="{F31DFE09-CB81-1643-3C6D-A2B1978F9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workbookViewId="0">
      <selection activeCell="O28" sqref="O28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0</v>
      </c>
      <c r="B2" s="2" t="s">
        <v>12</v>
      </c>
      <c r="C2" s="2">
        <v>98</v>
      </c>
      <c r="D2" s="2">
        <v>90</v>
      </c>
      <c r="E2" s="2">
        <v>95</v>
      </c>
      <c r="F2" s="2">
        <v>94</v>
      </c>
      <c r="G2" s="2">
        <v>95</v>
      </c>
      <c r="H2" s="2">
        <f t="shared" ref="H2:H15" si="0">AVERAGE(C2:G2)</f>
        <v>94.4</v>
      </c>
      <c r="I2" s="2">
        <v>89</v>
      </c>
      <c r="J2" s="7">
        <f t="shared" ref="J2:J15" si="1">SUM(C2:G2)*0.1+0.5*I2</f>
        <v>91.7</v>
      </c>
      <c r="K2" s="7" t="str" cm="1">
        <f t="array" ref="K2">_xlfn.IFS(J2&gt;89,"A",J2&gt;79,"B",J2&gt;69,"C",J2&gt;59,"D",TRUE,"F")</f>
        <v>A</v>
      </c>
      <c r="L2" s="7" t="str">
        <f>IF(J2&gt;59,"pass","fail")</f>
        <v>pass</v>
      </c>
    </row>
    <row r="3" spans="1:12">
      <c r="A3" s="2" t="s">
        <v>0</v>
      </c>
      <c r="B3" s="2" t="s">
        <v>13</v>
      </c>
      <c r="C3" s="2">
        <v>88</v>
      </c>
      <c r="D3" s="2">
        <v>96</v>
      </c>
      <c r="E3" s="2">
        <v>79</v>
      </c>
      <c r="F3" s="2">
        <v>82</v>
      </c>
      <c r="G3" s="2">
        <v>85</v>
      </c>
      <c r="H3" s="2">
        <f t="shared" si="0"/>
        <v>86</v>
      </c>
      <c r="I3" s="2">
        <v>94</v>
      </c>
      <c r="J3" s="7">
        <f t="shared" si="1"/>
        <v>90</v>
      </c>
      <c r="K3" s="7" t="str" cm="1">
        <f t="array" ref="K3">_xlfn.IFS(J3&gt;89,"A",J3&gt;79,"B",J3&gt;69,"C",J3&gt;59,"D",TRUE,"F")</f>
        <v>A</v>
      </c>
      <c r="L3" s="7" t="str">
        <f t="shared" ref="L3:L15" si="2">IF(J3&gt;59,"pass","fail")</f>
        <v>pass</v>
      </c>
    </row>
    <row r="4" spans="1:12">
      <c r="A4" s="2" t="s">
        <v>0</v>
      </c>
      <c r="B4" s="2" t="s">
        <v>14</v>
      </c>
      <c r="C4" s="2">
        <v>90</v>
      </c>
      <c r="D4" s="2">
        <v>64</v>
      </c>
      <c r="E4" s="2">
        <v>91</v>
      </c>
      <c r="F4" s="2">
        <v>82</v>
      </c>
      <c r="G4" s="2">
        <v>85</v>
      </c>
      <c r="H4" s="2">
        <f t="shared" si="0"/>
        <v>82.4</v>
      </c>
      <c r="I4" s="2">
        <v>80</v>
      </c>
      <c r="J4" s="7">
        <f t="shared" si="1"/>
        <v>81.2</v>
      </c>
      <c r="K4" s="7" t="str" cm="1">
        <f t="array" ref="K4">_xlfn.IFS(J4&gt;89,"A",J4&gt;79,"B",J4&gt;69,"C",J4&gt;59,"D",TRUE,"F")</f>
        <v>B</v>
      </c>
      <c r="L4" s="7" t="str">
        <f t="shared" si="2"/>
        <v>pass</v>
      </c>
    </row>
    <row r="5" spans="1:12">
      <c r="A5" s="2" t="s">
        <v>0</v>
      </c>
      <c r="B5" s="2" t="s">
        <v>15</v>
      </c>
      <c r="C5" s="2">
        <v>67</v>
      </c>
      <c r="D5" s="2">
        <v>79</v>
      </c>
      <c r="E5" s="2">
        <v>82</v>
      </c>
      <c r="F5" s="2">
        <v>85</v>
      </c>
      <c r="G5" s="2">
        <v>95</v>
      </c>
      <c r="H5" s="2">
        <f t="shared" si="0"/>
        <v>81.599999999999994</v>
      </c>
      <c r="I5" s="2">
        <v>80</v>
      </c>
      <c r="J5" s="7">
        <f t="shared" si="1"/>
        <v>80.800000000000011</v>
      </c>
      <c r="K5" s="7" t="str" cm="1">
        <f t="array" ref="K5">_xlfn.IFS(J5&gt;89,"A",J5&gt;79,"B",J5&gt;69,"C",J5&gt;59,"D",TRUE,"F")</f>
        <v>B</v>
      </c>
      <c r="L5" s="7" t="str">
        <f>IF(J5&gt;59,"pass","fail")</f>
        <v>pass</v>
      </c>
    </row>
    <row r="6" spans="1:12">
      <c r="A6" s="2" t="s">
        <v>0</v>
      </c>
      <c r="B6" s="2" t="s">
        <v>16</v>
      </c>
      <c r="C6" s="2">
        <v>78</v>
      </c>
      <c r="D6" s="2">
        <v>89</v>
      </c>
      <c r="E6" s="2">
        <v>90</v>
      </c>
      <c r="F6" s="2">
        <v>77</v>
      </c>
      <c r="G6" s="2">
        <v>73</v>
      </c>
      <c r="H6" s="2">
        <f t="shared" si="0"/>
        <v>81.400000000000006</v>
      </c>
      <c r="I6" s="2">
        <v>88</v>
      </c>
      <c r="J6" s="7">
        <f t="shared" si="1"/>
        <v>84.7</v>
      </c>
      <c r="K6" s="7" t="str" cm="1">
        <f t="array" ref="K6">_xlfn.IFS(J6&gt;89,"A",J6&gt;79,"B",J6&gt;69,"C",J6&gt;59,"D",TRUE,"F")</f>
        <v>B</v>
      </c>
      <c r="L6" s="7" t="str">
        <f>IF(J6&gt;59,"pass","fail")</f>
        <v>pass</v>
      </c>
    </row>
    <row r="7" spans="1:12">
      <c r="A7" s="2" t="s">
        <v>0</v>
      </c>
      <c r="B7" s="2" t="s">
        <v>17</v>
      </c>
      <c r="C7" s="2">
        <v>87</v>
      </c>
      <c r="D7" s="2">
        <v>76</v>
      </c>
      <c r="E7" s="2">
        <v>78</v>
      </c>
      <c r="F7" s="2">
        <v>82</v>
      </c>
      <c r="G7" s="2">
        <v>80</v>
      </c>
      <c r="H7" s="2">
        <f t="shared" si="0"/>
        <v>80.599999999999994</v>
      </c>
      <c r="I7" s="2">
        <v>81</v>
      </c>
      <c r="J7" s="7">
        <f t="shared" si="1"/>
        <v>80.800000000000011</v>
      </c>
      <c r="K7" s="7" t="str" cm="1">
        <f t="array" ref="K7">_xlfn.IFS(J7&gt;89,"A",J7&gt;79,"B",J7&gt;69,"C",J7&gt;59,"D",TRUE,"F")</f>
        <v>B</v>
      </c>
      <c r="L7" s="7" t="str">
        <f t="shared" si="2"/>
        <v>pass</v>
      </c>
    </row>
    <row r="8" spans="1:12">
      <c r="A8" s="2" t="s">
        <v>0</v>
      </c>
      <c r="B8" s="2" t="s">
        <v>18</v>
      </c>
      <c r="C8" s="2">
        <v>77</v>
      </c>
      <c r="D8" s="2">
        <v>80</v>
      </c>
      <c r="E8" s="2">
        <v>63</v>
      </c>
      <c r="F8" s="2">
        <v>85</v>
      </c>
      <c r="G8" s="2">
        <v>89</v>
      </c>
      <c r="H8" s="2">
        <f t="shared" si="0"/>
        <v>78.8</v>
      </c>
      <c r="I8" s="2">
        <v>77</v>
      </c>
      <c r="J8" s="7">
        <f t="shared" si="1"/>
        <v>77.900000000000006</v>
      </c>
      <c r="K8" s="7" t="str" cm="1">
        <f t="array" ref="K8">_xlfn.IFS(J8&gt;89,"A",J8&gt;79,"B",J8&gt;69,"C",J8&gt;59,"D",TRUE,"F")</f>
        <v>C</v>
      </c>
      <c r="L8" s="7" t="str">
        <f>IF(J8&gt;59,"pass","fail")</f>
        <v>pass</v>
      </c>
    </row>
    <row r="9" spans="1:12">
      <c r="A9" s="2" t="s">
        <v>0</v>
      </c>
      <c r="B9" s="2" t="s">
        <v>19</v>
      </c>
      <c r="C9" s="2">
        <v>86</v>
      </c>
      <c r="D9" s="2">
        <v>92</v>
      </c>
      <c r="E9" s="2">
        <v>79</v>
      </c>
      <c r="F9" s="2">
        <v>73</v>
      </c>
      <c r="G9" s="2">
        <v>47</v>
      </c>
      <c r="H9" s="2">
        <f t="shared" si="0"/>
        <v>75.400000000000006</v>
      </c>
      <c r="I9" s="2">
        <v>73</v>
      </c>
      <c r="J9" s="7">
        <f t="shared" si="1"/>
        <v>74.2</v>
      </c>
      <c r="K9" s="7" t="str" cm="1">
        <f t="array" ref="K9">_xlfn.IFS(J9&gt;89,"A",J9&gt;79,"B",J9&gt;69,"C",J9&gt;59,"D",TRUE,"F")</f>
        <v>C</v>
      </c>
      <c r="L9" s="7" t="str">
        <f t="shared" si="2"/>
        <v>pass</v>
      </c>
    </row>
    <row r="10" spans="1:12">
      <c r="A10" s="2" t="s">
        <v>0</v>
      </c>
      <c r="B10" s="2" t="s">
        <v>20</v>
      </c>
      <c r="C10" s="2">
        <v>67</v>
      </c>
      <c r="D10" s="2">
        <v>88</v>
      </c>
      <c r="E10" s="2">
        <v>71</v>
      </c>
      <c r="F10" s="2">
        <v>44</v>
      </c>
      <c r="G10" s="2">
        <v>97</v>
      </c>
      <c r="H10" s="2">
        <f t="shared" si="0"/>
        <v>73.400000000000006</v>
      </c>
      <c r="I10" s="2">
        <v>77</v>
      </c>
      <c r="J10" s="7">
        <f t="shared" si="1"/>
        <v>75.2</v>
      </c>
      <c r="K10" s="7" t="str" cm="1">
        <f t="array" ref="K10">_xlfn.IFS(J10&gt;89,"A",J10&gt;79,"B",J10&gt;69,"C",J10&gt;59,"D",TRUE,"F")</f>
        <v>C</v>
      </c>
      <c r="L10" s="7" t="str">
        <f t="shared" si="2"/>
        <v>pass</v>
      </c>
    </row>
    <row r="11" spans="1:12">
      <c r="A11" s="2" t="s">
        <v>0</v>
      </c>
      <c r="B11" s="2" t="s">
        <v>21</v>
      </c>
      <c r="C11" s="2">
        <v>65</v>
      </c>
      <c r="D11" s="2">
        <v>54</v>
      </c>
      <c r="E11" s="2">
        <v>88</v>
      </c>
      <c r="F11" s="2">
        <v>92</v>
      </c>
      <c r="G11" s="2">
        <v>67</v>
      </c>
      <c r="H11" s="2">
        <f t="shared" si="0"/>
        <v>73.2</v>
      </c>
      <c r="I11" s="2">
        <v>82</v>
      </c>
      <c r="J11" s="7">
        <f t="shared" si="1"/>
        <v>77.599999999999994</v>
      </c>
      <c r="K11" s="7" t="str" cm="1">
        <f t="array" ref="K11">_xlfn.IFS(J11&gt;89,"A",J11&gt;79,"B",J11&gt;69,"C",J11&gt;59,"D",TRUE,"F")</f>
        <v>C</v>
      </c>
      <c r="L11" s="7" t="str">
        <f t="shared" si="2"/>
        <v>pass</v>
      </c>
    </row>
    <row r="12" spans="1:12">
      <c r="A12" s="2" t="s">
        <v>0</v>
      </c>
      <c r="B12" s="2" t="s">
        <v>22</v>
      </c>
      <c r="C12" s="2">
        <v>72</v>
      </c>
      <c r="D12" s="2">
        <v>83</v>
      </c>
      <c r="E12" s="2">
        <v>62</v>
      </c>
      <c r="F12" s="5">
        <v>67</v>
      </c>
      <c r="G12" s="2">
        <v>82</v>
      </c>
      <c r="H12" s="2">
        <f t="shared" si="0"/>
        <v>73.2</v>
      </c>
      <c r="I12" s="2">
        <v>88</v>
      </c>
      <c r="J12" s="7">
        <f t="shared" si="1"/>
        <v>80.599999999999994</v>
      </c>
      <c r="K12" s="7" t="str" cm="1">
        <f t="array" ref="K12">_xlfn.IFS(J12&gt;89,"A",J12&gt;79,"B",J12&gt;69,"C",J12&gt;59,"D",TRUE,"F")</f>
        <v>B</v>
      </c>
      <c r="L12" s="7" t="str">
        <f t="shared" si="2"/>
        <v>pass</v>
      </c>
    </row>
    <row r="13" spans="1:12">
      <c r="A13" s="2" t="s">
        <v>0</v>
      </c>
      <c r="B13" s="2" t="s">
        <v>23</v>
      </c>
      <c r="C13" s="2">
        <v>72</v>
      </c>
      <c r="D13" s="2">
        <v>35</v>
      </c>
      <c r="E13" s="2">
        <v>34</v>
      </c>
      <c r="F13" s="2">
        <v>97</v>
      </c>
      <c r="G13" s="2">
        <v>92</v>
      </c>
      <c r="H13" s="2">
        <f t="shared" si="0"/>
        <v>66</v>
      </c>
      <c r="I13" s="2">
        <v>52</v>
      </c>
      <c r="J13" s="7">
        <f t="shared" si="1"/>
        <v>59</v>
      </c>
      <c r="K13" s="7" t="str" cm="1">
        <f t="array" ref="K13">_xlfn.IFS(J13&gt;89,"A",J13&gt;79,"B",J13&gt;69,"C",J13&gt;59,"D",TRUE,"F")</f>
        <v>F</v>
      </c>
      <c r="L13" s="7" t="str">
        <f t="shared" si="2"/>
        <v>fail</v>
      </c>
    </row>
    <row r="14" spans="1:12">
      <c r="A14" s="2" t="s">
        <v>0</v>
      </c>
      <c r="B14" s="2" t="s">
        <v>24</v>
      </c>
      <c r="C14" s="2">
        <v>81</v>
      </c>
      <c r="D14" s="2">
        <v>55</v>
      </c>
      <c r="E14" s="2">
        <v>62</v>
      </c>
      <c r="F14" s="2">
        <v>47</v>
      </c>
      <c r="G14" s="2">
        <v>79</v>
      </c>
      <c r="H14" s="2">
        <f t="shared" si="0"/>
        <v>64.8</v>
      </c>
      <c r="I14" s="2">
        <v>69</v>
      </c>
      <c r="J14" s="7">
        <f t="shared" si="1"/>
        <v>66.900000000000006</v>
      </c>
      <c r="K14" s="7" t="str" cm="1">
        <f t="array" ref="K14">_xlfn.IFS(J14&gt;89,"A",J14&gt;79,"B",J14&gt;69,"C",J14&gt;59,"D",TRUE,"F")</f>
        <v>D</v>
      </c>
      <c r="L14" s="7" t="str">
        <f t="shared" si="2"/>
        <v>pass</v>
      </c>
    </row>
    <row r="15" spans="1:12">
      <c r="A15" s="2" t="s">
        <v>0</v>
      </c>
      <c r="B15" s="2" t="s">
        <v>25</v>
      </c>
      <c r="C15" s="2">
        <v>59</v>
      </c>
      <c r="D15" s="2">
        <v>77</v>
      </c>
      <c r="E15" s="2">
        <v>71</v>
      </c>
      <c r="F15" s="2">
        <v>45</v>
      </c>
      <c r="G15" s="2">
        <v>34</v>
      </c>
      <c r="H15" s="2">
        <f t="shared" si="0"/>
        <v>57.2</v>
      </c>
      <c r="I15" s="2">
        <v>54</v>
      </c>
      <c r="J15" s="7">
        <f t="shared" si="1"/>
        <v>55.6</v>
      </c>
      <c r="K15" s="7" t="str" cm="1">
        <f t="array" ref="K15">_xlfn.IFS(J15&gt;89,"A",J15&gt;79,"B",J15&gt;69,"C",J15&gt;59,"D",TRUE,"F")</f>
        <v>F</v>
      </c>
      <c r="L15" s="7" t="str">
        <f t="shared" si="2"/>
        <v>fail</v>
      </c>
    </row>
    <row r="16" spans="1:12">
      <c r="A16" s="2" t="s">
        <v>0</v>
      </c>
      <c r="B16" s="4"/>
      <c r="C16" s="6" t="s">
        <v>26</v>
      </c>
      <c r="D16" s="6" t="s">
        <v>27</v>
      </c>
      <c r="E16" s="4"/>
      <c r="F16" s="4"/>
      <c r="G16" s="4"/>
      <c r="H16" s="6" t="s">
        <v>28</v>
      </c>
      <c r="I16" s="4"/>
      <c r="J16" s="6" t="s">
        <v>29</v>
      </c>
      <c r="K16" s="4"/>
      <c r="L16" s="6" t="s">
        <v>30</v>
      </c>
    </row>
    <row r="17" spans="3:13">
      <c r="C17">
        <f>MAX(C2:C15)</f>
        <v>98</v>
      </c>
      <c r="D17" s="8">
        <f>LARGE(D2:D15,2)</f>
        <v>92</v>
      </c>
      <c r="E17" s="8"/>
      <c r="F17" s="8"/>
      <c r="G17" s="8"/>
      <c r="H17" s="8">
        <f>COUNTIF(H2:H15,"&lt;80")</f>
        <v>8</v>
      </c>
      <c r="I17" s="8"/>
      <c r="J17" s="8">
        <f>AVERAGE(J2:J15)</f>
        <v>76.871428571428581</v>
      </c>
      <c r="K17" s="8"/>
      <c r="L17" t="s">
        <v>31</v>
      </c>
      <c r="M17" t="s">
        <v>32</v>
      </c>
    </row>
    <row r="18" spans="3:13">
      <c r="L18">
        <f>COUNTIF(L2:L15,"pass")</f>
        <v>12</v>
      </c>
      <c r="M18">
        <f>COUNTIF(L2:L15,"fail")</f>
        <v>2</v>
      </c>
    </row>
    <row r="24" spans="3:13">
      <c r="J24" s="1" t="s">
        <v>33</v>
      </c>
    </row>
  </sheetData>
  <sortState xmlns:xlrd2="http://schemas.microsoft.com/office/spreadsheetml/2017/richdata2" ref="A2:L16">
    <sortCondition ref="K2:K16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京亞 紀</cp:lastModifiedBy>
  <cp:revision/>
  <dcterms:created xsi:type="dcterms:W3CDTF">2023-10-19T05:27:10Z</dcterms:created>
  <dcterms:modified xsi:type="dcterms:W3CDTF">2024-10-14T10:38:25Z</dcterms:modified>
  <cp:category/>
  <cp:contentStatus/>
</cp:coreProperties>
</file>