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dmin\OneDrive\Máy tính\"/>
    </mc:Choice>
  </mc:AlternateContent>
  <xr:revisionPtr revIDLastSave="0" documentId="13_ncr:1_{7B8E6020-B820-432A-A91E-88F82A0E574B}" xr6:coauthVersionLast="47" xr6:coauthVersionMax="47" xr10:uidLastSave="{00000000-0000-0000-0000-000000000000}"/>
  <bookViews>
    <workbookView xWindow="-75" yWindow="0" windowWidth="13800" windowHeight="16185" xr2:uid="{00000000-000D-0000-FFFF-FFFF00000000}"/>
  </bookViews>
  <sheets>
    <sheet name="Từ điển tổng hợp" sheetId="5" r:id="rId1"/>
    <sheet name="Ghi chú thuộc tính chung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2" i="5" l="1"/>
  <c r="C101" i="5"/>
  <c r="C15" i="5"/>
  <c r="D114" i="5"/>
  <c r="D103" i="5"/>
  <c r="D68" i="5"/>
  <c r="D5" i="5"/>
  <c r="D48" i="5"/>
  <c r="F83" i="5"/>
  <c r="F81" i="5"/>
  <c r="C115" i="5"/>
  <c r="D115" i="5"/>
  <c r="C103" i="5"/>
  <c r="D67" i="5"/>
  <c r="C5" i="5"/>
  <c r="D4" i="5"/>
  <c r="D102" i="5"/>
  <c r="C83" i="5"/>
  <c r="C82" i="5"/>
  <c r="C81" i="5"/>
  <c r="C68" i="5"/>
  <c r="F5" i="5"/>
  <c r="D83" i="5"/>
  <c r="D81" i="5"/>
  <c r="F82" i="5"/>
  <c r="F15" i="5"/>
  <c r="D101" i="5"/>
  <c r="D82" i="5"/>
  <c r="D15" i="5"/>
</calcChain>
</file>

<file path=xl/sharedStrings.xml><?xml version="1.0" encoding="utf-8"?>
<sst xmlns="http://schemas.openxmlformats.org/spreadsheetml/2006/main" count="471" uniqueCount="157">
  <si>
    <t>STT</t>
  </si>
  <si>
    <t>Thuộc tính</t>
  </si>
  <si>
    <t>Kiểu dữ liệu</t>
  </si>
  <si>
    <t>Email</t>
  </si>
  <si>
    <t>Not null</t>
  </si>
  <si>
    <t>Thời điểm khởi tạo</t>
  </si>
  <si>
    <t>Thời điểm cập nhật gần nhất</t>
  </si>
  <si>
    <t>MaSV</t>
  </si>
  <si>
    <t>HoTen</t>
  </si>
  <si>
    <t>NgaySinh</t>
  </si>
  <si>
    <t>GioiTinh</t>
  </si>
  <si>
    <t>SDT</t>
  </si>
  <si>
    <t>Mã sinh viên</t>
  </si>
  <si>
    <t>Họ tên</t>
  </si>
  <si>
    <t>Ngày sinh</t>
  </si>
  <si>
    <t>Giới tính</t>
  </si>
  <si>
    <t>Số điện thoại</t>
  </si>
  <si>
    <t>Email sinh viên</t>
  </si>
  <si>
    <t>MaGV</t>
  </si>
  <si>
    <t>Mã giảng viên</t>
  </si>
  <si>
    <t>Tên vai trò</t>
  </si>
  <si>
    <t>MaMH</t>
  </si>
  <si>
    <t>Mã môn học</t>
  </si>
  <si>
    <t>Tên môn học</t>
  </si>
  <si>
    <t>MaLH</t>
  </si>
  <si>
    <t>Mã lớp học</t>
  </si>
  <si>
    <t>MaPH</t>
  </si>
  <si>
    <t>ThoiGian_BD</t>
  </si>
  <si>
    <t>ThoiGian_KT</t>
  </si>
  <si>
    <t>Mã phòng học</t>
  </si>
  <si>
    <t>Thời gian bắt đầu buổi học</t>
  </si>
  <si>
    <t>Thời gian kết thúc buổi học</t>
  </si>
  <si>
    <t>TinhTrang</t>
  </si>
  <si>
    <t>Tình trạng phòng học</t>
  </si>
  <si>
    <t>LyDo</t>
  </si>
  <si>
    <t>MonHoc</t>
  </si>
  <si>
    <t>LopHoc</t>
  </si>
  <si>
    <t>PhongHoc</t>
  </si>
  <si>
    <t>YeuCau</t>
  </si>
  <si>
    <t>Mã cấp phép mượn phòng học</t>
  </si>
  <si>
    <t>Thuộc Tính</t>
  </si>
  <si>
    <t>MaLopSV</t>
  </si>
  <si>
    <t>Mã lớp sinh viên</t>
  </si>
  <si>
    <t>char(12)</t>
  </si>
  <si>
    <t>SinhVien</t>
  </si>
  <si>
    <t>GiangVien</t>
  </si>
  <si>
    <t>QuanLy</t>
  </si>
  <si>
    <t>IdQL</t>
  </si>
  <si>
    <t>Tên lớp sinh viên</t>
  </si>
  <si>
    <t>Id quản lý</t>
  </si>
  <si>
    <t>Mô tả</t>
  </si>
  <si>
    <t>Primary key</t>
  </si>
  <si>
    <t>Tên bảng:</t>
  </si>
  <si>
    <t>Not null.</t>
  </si>
  <si>
    <t>Ràng buộc khóa</t>
  </si>
  <si>
    <t>Ít nhất 18 tuổi.</t>
  </si>
  <si>
    <t>Ít nhất 17 tuổi.</t>
  </si>
  <si>
    <t>Ràng buộc thuộc tính</t>
  </si>
  <si>
    <t>Ghi chú</t>
  </si>
  <si>
    <t xml:space="preserve">Not null. </t>
  </si>
  <si>
    <t>Phải chứa chữ cái, số. Ít nhất 6 ký tự.</t>
  </si>
  <si>
    <t>Email giảng viên</t>
  </si>
  <si>
    <t>Email quản lý</t>
  </si>
  <si>
    <t>TaiKhoan</t>
  </si>
  <si>
    <t>IdTaiKhoan</t>
  </si>
  <si>
    <t>IdVaiTro</t>
  </si>
  <si>
    <t>VaiTro</t>
  </si>
  <si>
    <t>TenDangNhap</t>
  </si>
  <si>
    <t>MatKhau</t>
  </si>
  <si>
    <t>ChucVu</t>
  </si>
  <si>
    <t>Chức vụ sinh viên</t>
  </si>
  <si>
    <t>IdSV</t>
  </si>
  <si>
    <t>ChucDanh</t>
  </si>
  <si>
    <t>Chức danh giảng viên</t>
  </si>
  <si>
    <t>IdGV</t>
  </si>
  <si>
    <t>UserOneTime</t>
  </si>
  <si>
    <t>IdUserOneTime</t>
  </si>
  <si>
    <t>MinhChung</t>
  </si>
  <si>
    <t>_UsedAt</t>
  </si>
  <si>
    <t>_CreateAt</t>
  </si>
  <si>
    <t>_UpdateAt</t>
  </si>
  <si>
    <t>_DeleteAt</t>
  </si>
  <si>
    <t>Lý do</t>
  </si>
  <si>
    <t>URL minh chứng cấp phép tạo tài khoản</t>
  </si>
  <si>
    <t>Tên đăng nhập</t>
  </si>
  <si>
    <t>Mật khẩu đăng nhập</t>
  </si>
  <si>
    <t>Id tài khoản</t>
  </si>
  <si>
    <t>Id sinh viên</t>
  </si>
  <si>
    <t>Id giảng viên</t>
  </si>
  <si>
    <t>Id người dùng tài khoản một lần</t>
  </si>
  <si>
    <t>Id vai trò tài khoản</t>
  </si>
  <si>
    <t>_ExpireAt</t>
  </si>
  <si>
    <t>Thời điểm hủy áp dụng (hủy lớp học)</t>
  </si>
  <si>
    <t>Thời điểm áp dụng</t>
  </si>
  <si>
    <t>Thời điểm hết hạn (hủy tài khoản)</t>
  </si>
  <si>
    <t>Thời điểm hủy áp dụng (hủy tài khoản)</t>
  </si>
  <si>
    <t>Ngay_BD</t>
  </si>
  <si>
    <t>Ngay_KT</t>
  </si>
  <si>
    <t xml:space="preserve">Ngày bắt đầu kỳ học </t>
  </si>
  <si>
    <t>Ngày kết thúc kỳ học</t>
  </si>
  <si>
    <t>Thời điểm hủy áp dụng (hủy lich mượn phòng học)</t>
  </si>
  <si>
    <t>varchar(255)</t>
  </si>
  <si>
    <t>varchar(30)</t>
  </si>
  <si>
    <t>date</t>
  </si>
  <si>
    <t>varchar(2083)</t>
  </si>
  <si>
    <t>datetime</t>
  </si>
  <si>
    <t>LopSV</t>
  </si>
  <si>
    <t>varchar(15)</t>
  </si>
  <si>
    <t>MaLMPH</t>
  </si>
  <si>
    <t>LichMuonPhong</t>
  </si>
  <si>
    <t>Mục đích mượn phòng học</t>
  </si>
  <si>
    <t>MucDich</t>
  </si>
  <si>
    <t>ThoiGian_MPH</t>
  </si>
  <si>
    <t>Thời gian mượn phòng học</t>
  </si>
  <si>
    <t>Lý do thay đổi lịch học hoặc tạo lich mượn phòng</t>
  </si>
  <si>
    <t>tinyint</t>
  </si>
  <si>
    <t>Alternate Key</t>
  </si>
  <si>
    <t>Ràng buộc lưu trữ</t>
  </si>
  <si>
    <t>UUID</t>
  </si>
  <si>
    <t>Primary Key</t>
  </si>
  <si>
    <t>IdNgMPH</t>
  </si>
  <si>
    <t>Id người mượn phòng học</t>
  </si>
  <si>
    <t>DsMPH</t>
  </si>
  <si>
    <t>MaMucDich</t>
  </si>
  <si>
    <t>Mã mục đích sử dụng</t>
  </si>
  <si>
    <t>Id tài khoản mượn phòng</t>
  </si>
  <si>
    <t>Thời điểm cập nhật gần nhất (thông tin và lịch mượn phòng)</t>
  </si>
  <si>
    <t>MuonPhongHoc</t>
  </si>
  <si>
    <t>IdMPH</t>
  </si>
  <si>
    <t xml:space="preserve">Id người mượn phòng </t>
  </si>
  <si>
    <t>Id quản lý duyệt</t>
  </si>
  <si>
    <t>Yêu cầu mượn học cụ hoặc trang thiết bị</t>
  </si>
  <si>
    <t>Thời điểm cập nhật gần nhất (thông tin tài khoản và thông tin người dùng)</t>
  </si>
  <si>
    <t>Chỉ giá trị "Sinh viên", "Giảng viên", "Quản lý", "Quản trị viên", "Khác"</t>
  </si>
  <si>
    <t>Đặt _DeleteAt thời gian hiện tại thuộc bảng TaiKhoan khi tới thời điểm thuộc tính này thể hiện</t>
  </si>
  <si>
    <t>1' - nữ, '2' - nam, 'null' - không xác định, '9' - không tiết lộ.</t>
  </si>
  <si>
    <t xml:space="preserve"> Ít nhất 6 ký tự. Chỉ chứa các ký tự (0-9), (a-z) và dấu chấm (.).</t>
  </si>
  <si>
    <t>sử dụng hàm now() khi thay đổi thông tin trong bảng và trong bảng liên kết của thuộc tính IdNgMPH</t>
  </si>
  <si>
    <t>ngăn thay đổi thông tin khi thuộc tính có dữ liệu</t>
  </si>
  <si>
    <t>Ngăn thay đổi thông tin khi thuộc tính có dữ liệu. Xóa thông tin thuộc bảng LichMuonPhongHoc có thuộc tính MaLH liên kết với bảng này.</t>
  </si>
  <si>
    <t>default: now(). readOnly.</t>
  </si>
  <si>
    <t>MaQL</t>
  </si>
  <si>
    <t>Mã quản lý</t>
  </si>
  <si>
    <t>IdQLDuyet</t>
  </si>
  <si>
    <t>IdGVGiangDay</t>
  </si>
  <si>
    <t>Id thủ tục mượn phòng</t>
  </si>
  <si>
    <t>nvarchar(63)</t>
  </si>
  <si>
    <t>nvarchar(31)</t>
  </si>
  <si>
    <t>varchar(7)</t>
  </si>
  <si>
    <t>nvarchar(15)</t>
  </si>
  <si>
    <t>nvarchar(127)</t>
  </si>
  <si>
    <t>IdNguoiDung</t>
  </si>
  <si>
    <t>_DeactiveAt</t>
  </si>
  <si>
    <t>Thời điểm hết hiệu lực (lớp học đã hoàn thành)</t>
  </si>
  <si>
    <t>Ngăn thay đổi thông tin khi thuộc tính có dữ liệu.</t>
  </si>
  <si>
    <t>Thời điểm hết hiệu lực (hủy mã và tên môn học)</t>
  </si>
  <si>
    <t>Thời điểm hết hiệu lực (hủy trạng thái hoặc hủy phòng)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</si>
</sst>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b/>
      <sz val="11"/>
      <color rgb="FF006100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2" tint="-0.249977111117893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7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1" xfId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2" borderId="2" xfId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0" xfId="0" quotePrefix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 wrapText="1"/>
    </xf>
  </cellXfs>
  <cellStyles count="2">
    <cellStyle name="Bình thường" xfId="0" builtinId="0"/>
    <cellStyle name="Tố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14DD0-095C-497D-B714-923494B6BFAC}">
  <dimension ref="A1:K118"/>
  <sheetViews>
    <sheetView tabSelected="1" topLeftCell="A72" zoomScaleNormal="100" workbookViewId="0">
      <selection activeCell="F98" sqref="F98"/>
    </sheetView>
  </sheetViews>
  <sheetFormatPr defaultRowHeight="14.25" x14ac:dyDescent="0.2"/>
  <cols>
    <col min="1" max="1" width="5.25" customWidth="1"/>
    <col min="2" max="2" width="15.25" bestFit="1" customWidth="1"/>
    <col min="3" max="3" width="13.375" style="5" bestFit="1" customWidth="1"/>
    <col min="4" max="4" width="18.375" style="5" customWidth="1"/>
    <col min="5" max="5" width="10.625" style="5" customWidth="1"/>
    <col min="6" max="6" width="18.125" style="5" customWidth="1"/>
    <col min="7" max="7" width="40.375" style="7" customWidth="1"/>
  </cols>
  <sheetData>
    <row r="1" spans="1:7" ht="15" x14ac:dyDescent="0.2">
      <c r="A1" s="25" t="s">
        <v>52</v>
      </c>
      <c r="B1" s="25"/>
      <c r="C1" s="24" t="s">
        <v>63</v>
      </c>
      <c r="D1" s="24"/>
      <c r="E1" s="7"/>
      <c r="F1" s="7"/>
    </row>
    <row r="2" spans="1:7" ht="30" x14ac:dyDescent="0.2">
      <c r="A2" s="1" t="s">
        <v>0</v>
      </c>
      <c r="B2" s="1" t="s">
        <v>1</v>
      </c>
      <c r="C2" s="8" t="s">
        <v>2</v>
      </c>
      <c r="D2" s="8" t="s">
        <v>54</v>
      </c>
      <c r="E2" s="8" t="s">
        <v>117</v>
      </c>
      <c r="F2" s="8" t="s">
        <v>50</v>
      </c>
      <c r="G2" s="8" t="s">
        <v>58</v>
      </c>
    </row>
    <row r="3" spans="1:7" ht="15" x14ac:dyDescent="0.2">
      <c r="A3" s="16">
        <v>1</v>
      </c>
      <c r="B3" s="2" t="s">
        <v>64</v>
      </c>
      <c r="C3" s="9" t="s">
        <v>118</v>
      </c>
      <c r="D3" s="9" t="s">
        <v>119</v>
      </c>
      <c r="E3" s="23" t="s">
        <v>53</v>
      </c>
      <c r="F3" s="9" t="s">
        <v>86</v>
      </c>
      <c r="G3" s="9"/>
    </row>
    <row r="4" spans="1:7" ht="57" x14ac:dyDescent="0.2">
      <c r="A4" s="16">
        <v>2</v>
      </c>
      <c r="B4" s="2" t="s">
        <v>151</v>
      </c>
      <c r="C4" s="9" t="s">
        <v>118</v>
      </c>
      <c r="D4" s="9" t="str">
        <f>_xlfn.CONCAT( "Foreign Key (", C12, " - ", B14,", ",C24, " - ",B26, ", ", C35, " -  ",B37, ")")</f>
        <v>Foreign Key (SinhVien - IdSV, GiangVien - IdGV, QuanLy -  IdQL)</v>
      </c>
      <c r="E4" s="12" t="s">
        <v>4</v>
      </c>
      <c r="F4" s="9" t="s">
        <v>121</v>
      </c>
      <c r="G4" s="9"/>
    </row>
    <row r="5" spans="1:7" ht="28.5" x14ac:dyDescent="0.2">
      <c r="A5" s="16">
        <v>3</v>
      </c>
      <c r="B5" s="2" t="s">
        <v>65</v>
      </c>
      <c r="C5" s="9" t="str">
        <f>C57</f>
        <v>UUID</v>
      </c>
      <c r="D5" s="9" t="str">
        <f>_xlfn.CONCAT( "Foreign Key (", C55, " - ", B57,")")</f>
        <v>Foreign Key (VaiTro - IdVaiTro)</v>
      </c>
      <c r="E5" s="9" t="s">
        <v>53</v>
      </c>
      <c r="F5" s="9" t="str">
        <f>F57</f>
        <v>Id vai trò tài khoản</v>
      </c>
      <c r="G5" s="9"/>
    </row>
    <row r="6" spans="1:7" ht="28.5" x14ac:dyDescent="0.2">
      <c r="A6" s="16">
        <v>4</v>
      </c>
      <c r="B6" s="2" t="s">
        <v>67</v>
      </c>
      <c r="C6" s="9" t="s">
        <v>102</v>
      </c>
      <c r="D6" s="9" t="s">
        <v>116</v>
      </c>
      <c r="E6" s="9" t="s">
        <v>53</v>
      </c>
      <c r="F6" s="9" t="s">
        <v>84</v>
      </c>
      <c r="G6" s="9" t="s">
        <v>136</v>
      </c>
    </row>
    <row r="7" spans="1:7" ht="15" x14ac:dyDescent="0.2">
      <c r="A7" s="16">
        <v>5</v>
      </c>
      <c r="B7" s="2" t="s">
        <v>68</v>
      </c>
      <c r="C7" s="9" t="s">
        <v>102</v>
      </c>
      <c r="D7" s="9"/>
      <c r="E7" s="9" t="s">
        <v>59</v>
      </c>
      <c r="F7" s="9" t="s">
        <v>85</v>
      </c>
      <c r="G7" s="9" t="s">
        <v>60</v>
      </c>
    </row>
    <row r="8" spans="1:7" ht="15" x14ac:dyDescent="0.2">
      <c r="A8" s="16">
        <v>6</v>
      </c>
      <c r="B8" s="2" t="s">
        <v>79</v>
      </c>
      <c r="C8" s="9" t="s">
        <v>105</v>
      </c>
      <c r="D8" s="9"/>
      <c r="E8" s="9" t="s">
        <v>53</v>
      </c>
      <c r="F8" s="9" t="s">
        <v>5</v>
      </c>
      <c r="G8" s="9"/>
    </row>
    <row r="9" spans="1:7" ht="57" x14ac:dyDescent="0.2">
      <c r="A9" s="16">
        <v>7</v>
      </c>
      <c r="B9" s="2" t="s">
        <v>80</v>
      </c>
      <c r="C9" s="9" t="s">
        <v>105</v>
      </c>
      <c r="D9" s="9"/>
      <c r="E9" s="9" t="s">
        <v>53</v>
      </c>
      <c r="F9" s="9" t="s">
        <v>132</v>
      </c>
      <c r="G9" s="9" t="s">
        <v>140</v>
      </c>
    </row>
    <row r="10" spans="1:7" ht="28.5" x14ac:dyDescent="0.2">
      <c r="A10" s="16">
        <v>8</v>
      </c>
      <c r="B10" s="2" t="s">
        <v>81</v>
      </c>
      <c r="C10" s="9" t="s">
        <v>105</v>
      </c>
      <c r="D10" s="9"/>
      <c r="E10" s="9"/>
      <c r="F10" s="9" t="s">
        <v>95</v>
      </c>
      <c r="G10" s="9" t="s">
        <v>138</v>
      </c>
    </row>
    <row r="11" spans="1:7" ht="15" x14ac:dyDescent="0.2">
      <c r="A11" s="15"/>
      <c r="B11" s="3"/>
      <c r="C11" s="7"/>
      <c r="D11" s="7"/>
      <c r="E11" s="7"/>
      <c r="F11" s="7"/>
    </row>
    <row r="12" spans="1:7" ht="15" x14ac:dyDescent="0.2">
      <c r="A12" s="25" t="s">
        <v>52</v>
      </c>
      <c r="B12" s="25"/>
      <c r="C12" s="24" t="s">
        <v>44</v>
      </c>
      <c r="D12" s="24"/>
      <c r="E12" s="7"/>
      <c r="F12" s="7"/>
    </row>
    <row r="13" spans="1:7" ht="30" x14ac:dyDescent="0.2">
      <c r="A13" s="1" t="s">
        <v>0</v>
      </c>
      <c r="B13" s="1" t="s">
        <v>1</v>
      </c>
      <c r="C13" s="8" t="s">
        <v>2</v>
      </c>
      <c r="D13" s="8" t="s">
        <v>54</v>
      </c>
      <c r="E13" s="8" t="s">
        <v>57</v>
      </c>
      <c r="F13" s="8" t="s">
        <v>50</v>
      </c>
      <c r="G13" s="8" t="s">
        <v>58</v>
      </c>
    </row>
    <row r="14" spans="1:7" ht="15" x14ac:dyDescent="0.2">
      <c r="A14" s="16">
        <v>1</v>
      </c>
      <c r="B14" s="2" t="s">
        <v>71</v>
      </c>
      <c r="C14" s="9" t="s">
        <v>118</v>
      </c>
      <c r="D14" s="9" t="s">
        <v>51</v>
      </c>
      <c r="E14" s="23" t="s">
        <v>53</v>
      </c>
      <c r="F14" s="9" t="s">
        <v>87</v>
      </c>
      <c r="G14" s="9"/>
    </row>
    <row r="15" spans="1:7" ht="28.5" x14ac:dyDescent="0.2">
      <c r="A15" s="16">
        <v>2</v>
      </c>
      <c r="B15" s="2" t="s">
        <v>41</v>
      </c>
      <c r="C15" s="9" t="str">
        <f>C62</f>
        <v>varchar(15)</v>
      </c>
      <c r="D15" s="9" t="str">
        <f>_xlfn.CONCAT( "Foreign key (", C60, " - ", B62,")")</f>
        <v>Foreign key (LopSV - MaLopSV)</v>
      </c>
      <c r="E15" s="9" t="s">
        <v>53</v>
      </c>
      <c r="F15" s="9" t="str">
        <f>F62</f>
        <v>Mã lớp sinh viên</v>
      </c>
      <c r="G15" s="9"/>
    </row>
    <row r="16" spans="1:7" ht="15" x14ac:dyDescent="0.2">
      <c r="A16" s="16">
        <v>3</v>
      </c>
      <c r="B16" s="2" t="s">
        <v>7</v>
      </c>
      <c r="C16" s="9" t="s">
        <v>107</v>
      </c>
      <c r="D16" s="9" t="s">
        <v>116</v>
      </c>
      <c r="E16" s="9" t="s">
        <v>53</v>
      </c>
      <c r="F16" s="9" t="s">
        <v>12</v>
      </c>
      <c r="G16" s="9"/>
    </row>
    <row r="17" spans="1:7" ht="15" x14ac:dyDescent="0.2">
      <c r="A17" s="16">
        <v>4</v>
      </c>
      <c r="B17" s="2" t="s">
        <v>8</v>
      </c>
      <c r="C17" s="9" t="s">
        <v>146</v>
      </c>
      <c r="D17" s="9" t="s">
        <v>116</v>
      </c>
      <c r="E17" s="9" t="s">
        <v>53</v>
      </c>
      <c r="F17" s="9" t="s">
        <v>13</v>
      </c>
      <c r="G17" s="9"/>
    </row>
    <row r="18" spans="1:7" ht="15" x14ac:dyDescent="0.2">
      <c r="A18" s="16">
        <v>5</v>
      </c>
      <c r="B18" s="2" t="s">
        <v>3</v>
      </c>
      <c r="C18" s="9" t="s">
        <v>101</v>
      </c>
      <c r="D18" s="9" t="s">
        <v>116</v>
      </c>
      <c r="E18" s="9" t="s">
        <v>53</v>
      </c>
      <c r="F18" s="9" t="s">
        <v>17</v>
      </c>
      <c r="G18" s="9"/>
    </row>
    <row r="19" spans="1:7" ht="15" x14ac:dyDescent="0.2">
      <c r="A19" s="16">
        <v>6</v>
      </c>
      <c r="B19" s="2" t="s">
        <v>11</v>
      </c>
      <c r="C19" s="9" t="s">
        <v>43</v>
      </c>
      <c r="D19" s="9" t="s">
        <v>116</v>
      </c>
      <c r="E19" s="9" t="s">
        <v>53</v>
      </c>
      <c r="F19" s="9" t="s">
        <v>16</v>
      </c>
      <c r="G19" s="9"/>
    </row>
    <row r="20" spans="1:7" ht="15" x14ac:dyDescent="0.2">
      <c r="A20" s="16">
        <v>7</v>
      </c>
      <c r="B20" s="2" t="s">
        <v>9</v>
      </c>
      <c r="C20" s="9" t="s">
        <v>103</v>
      </c>
      <c r="D20" s="9"/>
      <c r="E20" s="9" t="s">
        <v>53</v>
      </c>
      <c r="F20" s="9" t="s">
        <v>14</v>
      </c>
      <c r="G20" s="9" t="s">
        <v>56</v>
      </c>
    </row>
    <row r="21" spans="1:7" ht="28.5" x14ac:dyDescent="0.2">
      <c r="A21" s="16">
        <v>8</v>
      </c>
      <c r="B21" s="2" t="s">
        <v>10</v>
      </c>
      <c r="C21" s="9" t="s">
        <v>115</v>
      </c>
      <c r="D21" s="9"/>
      <c r="E21" s="9" t="s">
        <v>53</v>
      </c>
      <c r="F21" s="9" t="s">
        <v>15</v>
      </c>
      <c r="G21" s="13" t="s">
        <v>135</v>
      </c>
    </row>
    <row r="22" spans="1:7" ht="15" x14ac:dyDescent="0.2">
      <c r="A22" s="16">
        <v>9</v>
      </c>
      <c r="B22" s="2" t="s">
        <v>69</v>
      </c>
      <c r="C22" s="9" t="s">
        <v>147</v>
      </c>
      <c r="D22" s="9"/>
      <c r="E22" s="9"/>
      <c r="F22" s="9" t="s">
        <v>70</v>
      </c>
      <c r="G22" s="9"/>
    </row>
    <row r="23" spans="1:7" ht="15" x14ac:dyDescent="0.2">
      <c r="A23" s="15"/>
      <c r="B23" s="3"/>
      <c r="C23" s="7"/>
      <c r="D23" s="7"/>
      <c r="E23" s="7"/>
      <c r="F23" s="7"/>
    </row>
    <row r="24" spans="1:7" ht="15" x14ac:dyDescent="0.2">
      <c r="A24" s="25" t="s">
        <v>52</v>
      </c>
      <c r="B24" s="25"/>
      <c r="C24" s="24" t="s">
        <v>45</v>
      </c>
      <c r="D24" s="24"/>
      <c r="E24" s="7"/>
      <c r="F24" s="7"/>
    </row>
    <row r="25" spans="1:7" ht="30" x14ac:dyDescent="0.2">
      <c r="A25" s="1" t="s">
        <v>0</v>
      </c>
      <c r="B25" s="1" t="s">
        <v>1</v>
      </c>
      <c r="C25" s="8" t="s">
        <v>2</v>
      </c>
      <c r="D25" s="8" t="s">
        <v>54</v>
      </c>
      <c r="E25" s="8" t="s">
        <v>57</v>
      </c>
      <c r="F25" s="8" t="s">
        <v>50</v>
      </c>
      <c r="G25" s="8" t="s">
        <v>58</v>
      </c>
    </row>
    <row r="26" spans="1:7" ht="15" x14ac:dyDescent="0.2">
      <c r="A26" s="16">
        <v>1</v>
      </c>
      <c r="B26" s="2" t="s">
        <v>74</v>
      </c>
      <c r="C26" s="9" t="s">
        <v>118</v>
      </c>
      <c r="D26" s="9" t="s">
        <v>51</v>
      </c>
      <c r="E26" s="23" t="s">
        <v>53</v>
      </c>
      <c r="F26" s="9" t="s">
        <v>88</v>
      </c>
      <c r="G26" s="9"/>
    </row>
    <row r="27" spans="1:7" ht="15" x14ac:dyDescent="0.2">
      <c r="A27" s="16">
        <v>2</v>
      </c>
      <c r="B27" s="2" t="s">
        <v>18</v>
      </c>
      <c r="C27" s="9" t="s">
        <v>107</v>
      </c>
      <c r="D27" s="9" t="s">
        <v>116</v>
      </c>
      <c r="E27" s="9" t="s">
        <v>53</v>
      </c>
      <c r="F27" s="9" t="s">
        <v>19</v>
      </c>
      <c r="G27" s="9"/>
    </row>
    <row r="28" spans="1:7" ht="15" x14ac:dyDescent="0.2">
      <c r="A28" s="16">
        <v>3</v>
      </c>
      <c r="B28" s="2" t="s">
        <v>8</v>
      </c>
      <c r="C28" s="9" t="s">
        <v>146</v>
      </c>
      <c r="D28" s="9" t="s">
        <v>116</v>
      </c>
      <c r="E28" s="9" t="s">
        <v>53</v>
      </c>
      <c r="F28" s="9" t="s">
        <v>13</v>
      </c>
      <c r="G28" s="9"/>
    </row>
    <row r="29" spans="1:7" ht="15" x14ac:dyDescent="0.2">
      <c r="A29" s="16">
        <v>4</v>
      </c>
      <c r="B29" s="2" t="s">
        <v>3</v>
      </c>
      <c r="C29" s="9" t="s">
        <v>101</v>
      </c>
      <c r="D29" s="9" t="s">
        <v>116</v>
      </c>
      <c r="E29" s="9" t="s">
        <v>53</v>
      </c>
      <c r="F29" s="9" t="s">
        <v>61</v>
      </c>
      <c r="G29" s="9"/>
    </row>
    <row r="30" spans="1:7" ht="15" x14ac:dyDescent="0.2">
      <c r="A30" s="16">
        <v>5</v>
      </c>
      <c r="B30" s="2" t="s">
        <v>11</v>
      </c>
      <c r="C30" s="9" t="s">
        <v>43</v>
      </c>
      <c r="D30" s="9" t="s">
        <v>116</v>
      </c>
      <c r="E30" s="9" t="s">
        <v>53</v>
      </c>
      <c r="F30" s="9" t="s">
        <v>16</v>
      </c>
      <c r="G30" s="9"/>
    </row>
    <row r="31" spans="1:7" ht="15" x14ac:dyDescent="0.2">
      <c r="A31" s="16">
        <v>6</v>
      </c>
      <c r="B31" s="2" t="s">
        <v>9</v>
      </c>
      <c r="C31" s="9" t="s">
        <v>103</v>
      </c>
      <c r="D31" s="9"/>
      <c r="E31" s="9" t="s">
        <v>53</v>
      </c>
      <c r="F31" s="9" t="s">
        <v>14</v>
      </c>
      <c r="G31" s="9" t="s">
        <v>55</v>
      </c>
    </row>
    <row r="32" spans="1:7" ht="28.5" x14ac:dyDescent="0.2">
      <c r="A32" s="16">
        <v>7</v>
      </c>
      <c r="B32" s="2" t="s">
        <v>10</v>
      </c>
      <c r="C32" s="9" t="s">
        <v>115</v>
      </c>
      <c r="D32" s="9"/>
      <c r="E32" s="9" t="s">
        <v>53</v>
      </c>
      <c r="F32" s="9" t="s">
        <v>15</v>
      </c>
      <c r="G32" s="13" t="s">
        <v>135</v>
      </c>
    </row>
    <row r="33" spans="1:11" ht="28.5" x14ac:dyDescent="0.2">
      <c r="A33" s="16">
        <v>8</v>
      </c>
      <c r="B33" s="2" t="s">
        <v>72</v>
      </c>
      <c r="C33" s="9" t="s">
        <v>147</v>
      </c>
      <c r="D33" s="9"/>
      <c r="E33" s="9" t="s">
        <v>53</v>
      </c>
      <c r="F33" s="9" t="s">
        <v>73</v>
      </c>
      <c r="G33" s="9"/>
    </row>
    <row r="34" spans="1:11" ht="15" x14ac:dyDescent="0.2">
      <c r="A34" s="15"/>
      <c r="B34" s="3"/>
      <c r="C34" s="7"/>
      <c r="D34" s="7"/>
      <c r="E34" s="7"/>
      <c r="F34" s="7"/>
    </row>
    <row r="35" spans="1:11" ht="15" x14ac:dyDescent="0.2">
      <c r="A35" s="25" t="s">
        <v>52</v>
      </c>
      <c r="B35" s="25"/>
      <c r="C35" s="24" t="s">
        <v>46</v>
      </c>
      <c r="D35" s="24"/>
      <c r="E35" s="7"/>
      <c r="F35" s="14"/>
    </row>
    <row r="36" spans="1:11" ht="30" x14ac:dyDescent="0.2">
      <c r="A36" s="1" t="s">
        <v>0</v>
      </c>
      <c r="B36" s="1" t="s">
        <v>1</v>
      </c>
      <c r="C36" s="8" t="s">
        <v>2</v>
      </c>
      <c r="D36" s="8" t="s">
        <v>54</v>
      </c>
      <c r="E36" s="8" t="s">
        <v>57</v>
      </c>
      <c r="F36" s="8" t="s">
        <v>50</v>
      </c>
      <c r="G36" s="8" t="s">
        <v>58</v>
      </c>
    </row>
    <row r="37" spans="1:11" ht="15" x14ac:dyDescent="0.2">
      <c r="A37" s="16">
        <v>1</v>
      </c>
      <c r="B37" s="2" t="s">
        <v>47</v>
      </c>
      <c r="C37" s="9" t="s">
        <v>118</v>
      </c>
      <c r="D37" s="9" t="s">
        <v>51</v>
      </c>
      <c r="E37" s="23" t="s">
        <v>53</v>
      </c>
      <c r="F37" s="9" t="s">
        <v>49</v>
      </c>
      <c r="G37" s="9"/>
    </row>
    <row r="38" spans="1:11" ht="15" x14ac:dyDescent="0.2">
      <c r="A38" s="16">
        <v>2</v>
      </c>
      <c r="B38" s="2" t="s">
        <v>141</v>
      </c>
      <c r="C38" s="9" t="s">
        <v>107</v>
      </c>
      <c r="D38" s="9" t="s">
        <v>116</v>
      </c>
      <c r="E38" s="9" t="s">
        <v>53</v>
      </c>
      <c r="F38" s="9" t="s">
        <v>142</v>
      </c>
      <c r="G38" s="9"/>
    </row>
    <row r="39" spans="1:11" ht="15" x14ac:dyDescent="0.2">
      <c r="A39" s="16">
        <v>3</v>
      </c>
      <c r="B39" s="2" t="s">
        <v>8</v>
      </c>
      <c r="C39" s="9" t="s">
        <v>146</v>
      </c>
      <c r="D39" s="9" t="s">
        <v>116</v>
      </c>
      <c r="E39" s="9" t="s">
        <v>4</v>
      </c>
      <c r="F39" s="9" t="s">
        <v>13</v>
      </c>
      <c r="G39" s="9"/>
    </row>
    <row r="40" spans="1:11" ht="15" x14ac:dyDescent="0.2">
      <c r="A40" s="16">
        <v>4</v>
      </c>
      <c r="B40" s="2" t="s">
        <v>3</v>
      </c>
      <c r="C40" s="9" t="s">
        <v>101</v>
      </c>
      <c r="D40" s="9" t="s">
        <v>116</v>
      </c>
      <c r="E40" s="9" t="s">
        <v>4</v>
      </c>
      <c r="F40" s="9" t="s">
        <v>62</v>
      </c>
      <c r="G40" s="9"/>
    </row>
    <row r="41" spans="1:11" ht="15" x14ac:dyDescent="0.2">
      <c r="A41" s="16">
        <v>5</v>
      </c>
      <c r="B41" s="2" t="s">
        <v>11</v>
      </c>
      <c r="C41" s="9" t="s">
        <v>43</v>
      </c>
      <c r="D41" s="9" t="s">
        <v>116</v>
      </c>
      <c r="E41" s="9" t="s">
        <v>4</v>
      </c>
      <c r="F41" s="9" t="s">
        <v>16</v>
      </c>
      <c r="G41" s="9"/>
      <c r="K41" s="21"/>
    </row>
    <row r="42" spans="1:11" ht="15" x14ac:dyDescent="0.2">
      <c r="A42" s="16">
        <v>6</v>
      </c>
      <c r="B42" s="2" t="s">
        <v>9</v>
      </c>
      <c r="C42" s="9" t="s">
        <v>103</v>
      </c>
      <c r="D42" s="9"/>
      <c r="E42" s="9" t="s">
        <v>4</v>
      </c>
      <c r="F42" s="9" t="s">
        <v>14</v>
      </c>
      <c r="G42" s="9" t="s">
        <v>55</v>
      </c>
    </row>
    <row r="43" spans="1:11" ht="28.5" x14ac:dyDescent="0.2">
      <c r="A43" s="16">
        <v>7</v>
      </c>
      <c r="B43" s="2" t="s">
        <v>10</v>
      </c>
      <c r="C43" s="9" t="s">
        <v>115</v>
      </c>
      <c r="D43" s="9"/>
      <c r="E43" s="9" t="s">
        <v>53</v>
      </c>
      <c r="F43" s="9" t="s">
        <v>15</v>
      </c>
      <c r="G43" s="13" t="s">
        <v>135</v>
      </c>
    </row>
    <row r="44" spans="1:11" ht="15" x14ac:dyDescent="0.2">
      <c r="A44" s="15"/>
      <c r="B44" s="3"/>
      <c r="C44" s="7"/>
      <c r="D44" s="7"/>
      <c r="E44" s="7"/>
      <c r="F44" s="7"/>
      <c r="K44" s="21"/>
    </row>
    <row r="45" spans="1:11" ht="15" x14ac:dyDescent="0.2">
      <c r="A45" s="25" t="s">
        <v>52</v>
      </c>
      <c r="B45" s="25"/>
      <c r="C45" s="24" t="s">
        <v>75</v>
      </c>
      <c r="D45" s="24"/>
      <c r="E45" s="7"/>
      <c r="F45" s="14"/>
    </row>
    <row r="46" spans="1:11" ht="30" x14ac:dyDescent="0.2">
      <c r="A46" s="1" t="s">
        <v>0</v>
      </c>
      <c r="B46" s="1" t="s">
        <v>1</v>
      </c>
      <c r="C46" s="8" t="s">
        <v>2</v>
      </c>
      <c r="D46" s="8" t="s">
        <v>54</v>
      </c>
      <c r="E46" s="8" t="s">
        <v>57</v>
      </c>
      <c r="F46" s="8" t="s">
        <v>50</v>
      </c>
      <c r="G46" s="8" t="s">
        <v>58</v>
      </c>
    </row>
    <row r="47" spans="1:11" ht="28.5" x14ac:dyDescent="0.2">
      <c r="A47" s="16">
        <v>1</v>
      </c>
      <c r="B47" s="2" t="s">
        <v>76</v>
      </c>
      <c r="C47" s="9" t="s">
        <v>118</v>
      </c>
      <c r="D47" s="9" t="s">
        <v>51</v>
      </c>
      <c r="E47" s="23" t="s">
        <v>53</v>
      </c>
      <c r="F47" s="9" t="s">
        <v>89</v>
      </c>
      <c r="G47" s="9"/>
    </row>
    <row r="48" spans="1:11" ht="28.5" x14ac:dyDescent="0.2">
      <c r="A48" s="16"/>
      <c r="B48" s="2" t="s">
        <v>143</v>
      </c>
      <c r="C48" s="9" t="s">
        <v>118</v>
      </c>
      <c r="D48" s="9" t="str">
        <f>_xlfn.CONCAT( "Foreign key (", C35, " - ", B37,")")</f>
        <v>Foreign key (QuanLy - IdQL)</v>
      </c>
      <c r="E48" s="9" t="s">
        <v>4</v>
      </c>
      <c r="F48" s="9" t="s">
        <v>130</v>
      </c>
      <c r="G48" s="9"/>
    </row>
    <row r="49" spans="1:11" ht="42.75" x14ac:dyDescent="0.2">
      <c r="A49" s="16">
        <v>2</v>
      </c>
      <c r="B49" s="2" t="s">
        <v>77</v>
      </c>
      <c r="C49" s="9" t="s">
        <v>104</v>
      </c>
      <c r="D49" s="9"/>
      <c r="E49" s="9" t="s">
        <v>4</v>
      </c>
      <c r="F49" s="9" t="s">
        <v>83</v>
      </c>
      <c r="G49" s="9"/>
    </row>
    <row r="50" spans="1:11" ht="15" x14ac:dyDescent="0.2">
      <c r="A50" s="16">
        <v>3</v>
      </c>
      <c r="B50" s="2" t="s">
        <v>34</v>
      </c>
      <c r="C50" s="9" t="s">
        <v>147</v>
      </c>
      <c r="D50" s="9"/>
      <c r="E50" s="9" t="s">
        <v>4</v>
      </c>
      <c r="F50" s="9" t="s">
        <v>82</v>
      </c>
      <c r="G50" s="9"/>
    </row>
    <row r="51" spans="1:11" ht="15" x14ac:dyDescent="0.2">
      <c r="A51" s="16">
        <v>4</v>
      </c>
      <c r="B51" s="9" t="s">
        <v>79</v>
      </c>
      <c r="C51" s="9" t="s">
        <v>105</v>
      </c>
      <c r="D51" s="9"/>
      <c r="E51" s="9" t="s">
        <v>4</v>
      </c>
      <c r="F51" s="9" t="s">
        <v>5</v>
      </c>
      <c r="G51" s="9"/>
    </row>
    <row r="52" spans="1:11" ht="15" x14ac:dyDescent="0.2">
      <c r="A52" s="16">
        <v>5</v>
      </c>
      <c r="B52" s="2" t="s">
        <v>78</v>
      </c>
      <c r="C52" s="9" t="s">
        <v>105</v>
      </c>
      <c r="D52" s="9"/>
      <c r="E52" s="9"/>
      <c r="F52" s="9" t="s">
        <v>93</v>
      </c>
      <c r="G52" s="9"/>
    </row>
    <row r="53" spans="1:11" ht="42.75" x14ac:dyDescent="0.2">
      <c r="A53" s="16">
        <v>6</v>
      </c>
      <c r="B53" s="2" t="s">
        <v>91</v>
      </c>
      <c r="C53" s="9" t="s">
        <v>105</v>
      </c>
      <c r="D53" s="9"/>
      <c r="E53" s="9" t="s">
        <v>4</v>
      </c>
      <c r="F53" s="9" t="s">
        <v>94</v>
      </c>
      <c r="G53" s="9" t="s">
        <v>134</v>
      </c>
      <c r="K53" s="21"/>
    </row>
    <row r="54" spans="1:11" ht="15" x14ac:dyDescent="0.2">
      <c r="A54" s="15"/>
      <c r="B54" s="3"/>
      <c r="C54" s="7"/>
      <c r="D54" s="7"/>
      <c r="E54" s="7"/>
      <c r="F54" s="7"/>
    </row>
    <row r="55" spans="1:11" ht="15" x14ac:dyDescent="0.2">
      <c r="A55" s="25" t="s">
        <v>52</v>
      </c>
      <c r="B55" s="25"/>
      <c r="C55" s="24" t="s">
        <v>66</v>
      </c>
      <c r="D55" s="24"/>
      <c r="E55" s="7"/>
      <c r="F55" s="7"/>
    </row>
    <row r="56" spans="1:11" ht="30" x14ac:dyDescent="0.2">
      <c r="A56" s="1" t="s">
        <v>0</v>
      </c>
      <c r="B56" s="1" t="s">
        <v>1</v>
      </c>
      <c r="C56" s="8" t="s">
        <v>2</v>
      </c>
      <c r="D56" s="8" t="s">
        <v>54</v>
      </c>
      <c r="E56" s="8" t="s">
        <v>57</v>
      </c>
      <c r="F56" s="8" t="s">
        <v>50</v>
      </c>
      <c r="G56" s="8" t="s">
        <v>58</v>
      </c>
    </row>
    <row r="57" spans="1:11" ht="15" x14ac:dyDescent="0.2">
      <c r="A57" s="16">
        <v>1</v>
      </c>
      <c r="B57" s="2" t="s">
        <v>65</v>
      </c>
      <c r="C57" s="9" t="s">
        <v>118</v>
      </c>
      <c r="D57" s="9" t="s">
        <v>51</v>
      </c>
      <c r="E57" s="23" t="s">
        <v>53</v>
      </c>
      <c r="F57" s="9" t="s">
        <v>90</v>
      </c>
      <c r="G57" s="9"/>
    </row>
    <row r="58" spans="1:11" ht="28.5" x14ac:dyDescent="0.2">
      <c r="A58" s="16">
        <v>2</v>
      </c>
      <c r="B58" s="2" t="s">
        <v>66</v>
      </c>
      <c r="C58" s="9" t="s">
        <v>147</v>
      </c>
      <c r="D58" s="9" t="s">
        <v>116</v>
      </c>
      <c r="E58" s="9" t="s">
        <v>4</v>
      </c>
      <c r="F58" s="9" t="s">
        <v>20</v>
      </c>
      <c r="G58" s="9" t="s">
        <v>133</v>
      </c>
    </row>
    <row r="59" spans="1:11" ht="15" x14ac:dyDescent="0.2">
      <c r="A59" s="15"/>
      <c r="B59" s="3"/>
      <c r="C59" s="7"/>
      <c r="D59" s="7"/>
      <c r="E59" s="7"/>
      <c r="F59" s="7"/>
    </row>
    <row r="60" spans="1:11" ht="15" x14ac:dyDescent="0.2">
      <c r="A60" s="25" t="s">
        <v>52</v>
      </c>
      <c r="B60" s="25"/>
      <c r="C60" s="24" t="s">
        <v>106</v>
      </c>
      <c r="D60" s="24"/>
      <c r="E60" s="7"/>
      <c r="F60" s="7"/>
    </row>
    <row r="61" spans="1:11" ht="30" x14ac:dyDescent="0.2">
      <c r="A61" s="1" t="s">
        <v>0</v>
      </c>
      <c r="B61" s="1" t="s">
        <v>40</v>
      </c>
      <c r="C61" s="8" t="s">
        <v>2</v>
      </c>
      <c r="D61" s="8" t="s">
        <v>54</v>
      </c>
      <c r="E61" s="8" t="s">
        <v>57</v>
      </c>
      <c r="F61" s="8" t="s">
        <v>50</v>
      </c>
      <c r="G61" s="8" t="s">
        <v>58</v>
      </c>
    </row>
    <row r="62" spans="1:11" ht="15" x14ac:dyDescent="0.2">
      <c r="A62" s="16">
        <v>1</v>
      </c>
      <c r="B62" s="2" t="s">
        <v>41</v>
      </c>
      <c r="C62" s="9" t="s">
        <v>107</v>
      </c>
      <c r="D62" s="9" t="s">
        <v>51</v>
      </c>
      <c r="E62" s="23" t="s">
        <v>53</v>
      </c>
      <c r="F62" s="9" t="s">
        <v>42</v>
      </c>
      <c r="G62" s="9"/>
    </row>
    <row r="63" spans="1:11" ht="15" x14ac:dyDescent="0.2">
      <c r="A63" s="16">
        <v>2</v>
      </c>
      <c r="B63" s="2" t="s">
        <v>106</v>
      </c>
      <c r="C63" s="9" t="s">
        <v>147</v>
      </c>
      <c r="D63" s="9" t="s">
        <v>116</v>
      </c>
      <c r="E63" s="9" t="s">
        <v>4</v>
      </c>
      <c r="F63" s="9" t="s">
        <v>48</v>
      </c>
      <c r="G63" s="9"/>
    </row>
    <row r="65" spans="1:7" ht="15" x14ac:dyDescent="0.2">
      <c r="A65" s="25" t="s">
        <v>52</v>
      </c>
      <c r="B65" s="25"/>
      <c r="C65" s="24" t="s">
        <v>122</v>
      </c>
      <c r="D65" s="24"/>
      <c r="E65" s="14"/>
      <c r="F65" s="14"/>
    </row>
    <row r="66" spans="1:7" ht="30" x14ac:dyDescent="0.2">
      <c r="A66" s="1" t="s">
        <v>0</v>
      </c>
      <c r="B66" s="1" t="s">
        <v>1</v>
      </c>
      <c r="C66" s="8" t="s">
        <v>2</v>
      </c>
      <c r="D66" s="8" t="s">
        <v>54</v>
      </c>
      <c r="E66" s="8" t="s">
        <v>57</v>
      </c>
      <c r="F66" s="8" t="s">
        <v>50</v>
      </c>
      <c r="G66" s="8" t="s">
        <v>58</v>
      </c>
    </row>
    <row r="67" spans="1:7" ht="57" x14ac:dyDescent="0.2">
      <c r="A67" s="16">
        <v>1</v>
      </c>
      <c r="B67" s="2" t="s">
        <v>123</v>
      </c>
      <c r="C67" s="9" t="s">
        <v>107</v>
      </c>
      <c r="D67" s="9" t="str">
        <f>_xlfn.CONCAT("Primary Foreign Key (",C78," - ",B80, ", ",C98, " - ",B100,")")</f>
        <v>Primary Foreign Key (LopHoc - MaLH, LichMuonPhong - MaLMPH)</v>
      </c>
      <c r="E67" s="23" t="s">
        <v>53</v>
      </c>
      <c r="F67" s="9" t="s">
        <v>124</v>
      </c>
      <c r="G67" s="9"/>
    </row>
    <row r="68" spans="1:7" ht="57" x14ac:dyDescent="0.2">
      <c r="A68" s="16">
        <v>2</v>
      </c>
      <c r="B68" s="2" t="s">
        <v>120</v>
      </c>
      <c r="C68" s="9" t="str">
        <f>C3</f>
        <v>UUID</v>
      </c>
      <c r="D68" s="9" t="str">
        <f>_xlfn.CONCAT( "Primary Foreign Key (", C12, " - ", B14,", ",C24, " - ",B26, ", ", C35, " -  ",B37, ")")</f>
        <v>Primary Foreign Key (SinhVien - IdSV, GiangVien - IdGV, QuanLy -  IdQL)</v>
      </c>
      <c r="E68" s="23" t="s">
        <v>53</v>
      </c>
      <c r="F68" s="9" t="s">
        <v>125</v>
      </c>
      <c r="G68" s="9"/>
    </row>
    <row r="69" spans="1:7" ht="28.5" x14ac:dyDescent="0.2">
      <c r="A69" s="16">
        <v>3</v>
      </c>
      <c r="B69" s="2" t="s">
        <v>80</v>
      </c>
      <c r="C69" s="9" t="s">
        <v>105</v>
      </c>
      <c r="D69" s="9"/>
      <c r="E69" s="9" t="s">
        <v>4</v>
      </c>
      <c r="F69" s="9" t="s">
        <v>6</v>
      </c>
      <c r="G69" s="9" t="s">
        <v>140</v>
      </c>
    </row>
    <row r="71" spans="1:7" ht="15" x14ac:dyDescent="0.2">
      <c r="A71" s="25" t="s">
        <v>52</v>
      </c>
      <c r="B71" s="25"/>
      <c r="C71" s="24" t="s">
        <v>35</v>
      </c>
      <c r="D71" s="24"/>
      <c r="E71" s="14"/>
      <c r="F71" s="14"/>
    </row>
    <row r="72" spans="1:7" ht="30" x14ac:dyDescent="0.2">
      <c r="A72" s="1" t="s">
        <v>0</v>
      </c>
      <c r="B72" s="1" t="s">
        <v>1</v>
      </c>
      <c r="C72" s="8" t="s">
        <v>2</v>
      </c>
      <c r="D72" s="8" t="s">
        <v>54</v>
      </c>
      <c r="E72" s="8" t="s">
        <v>57</v>
      </c>
      <c r="F72" s="8" t="s">
        <v>50</v>
      </c>
      <c r="G72" s="8" t="s">
        <v>58</v>
      </c>
    </row>
    <row r="73" spans="1:7" ht="15" x14ac:dyDescent="0.2">
      <c r="A73" s="16">
        <v>1</v>
      </c>
      <c r="B73" s="2" t="s">
        <v>21</v>
      </c>
      <c r="C73" s="9" t="s">
        <v>107</v>
      </c>
      <c r="D73" s="9" t="s">
        <v>51</v>
      </c>
      <c r="E73" s="23" t="s">
        <v>53</v>
      </c>
      <c r="F73" s="9" t="s">
        <v>22</v>
      </c>
      <c r="G73" s="9"/>
    </row>
    <row r="74" spans="1:7" ht="15" x14ac:dyDescent="0.2">
      <c r="A74" s="16">
        <v>2</v>
      </c>
      <c r="B74" s="2" t="s">
        <v>35</v>
      </c>
      <c r="C74" s="9" t="s">
        <v>147</v>
      </c>
      <c r="D74" s="9"/>
      <c r="E74" s="9" t="s">
        <v>4</v>
      </c>
      <c r="F74" s="9" t="s">
        <v>23</v>
      </c>
      <c r="G74" s="9"/>
    </row>
    <row r="75" spans="1:7" ht="15" x14ac:dyDescent="0.2">
      <c r="A75" s="16">
        <v>3</v>
      </c>
      <c r="B75" s="2" t="s">
        <v>79</v>
      </c>
      <c r="C75" s="9" t="s">
        <v>105</v>
      </c>
      <c r="E75" s="9" t="s">
        <v>4</v>
      </c>
      <c r="F75" s="9" t="s">
        <v>5</v>
      </c>
      <c r="G75" s="9" t="s">
        <v>140</v>
      </c>
    </row>
    <row r="76" spans="1:7" ht="42.75" x14ac:dyDescent="0.2">
      <c r="A76" s="16">
        <v>4</v>
      </c>
      <c r="B76" s="2" t="s">
        <v>152</v>
      </c>
      <c r="C76" s="9" t="s">
        <v>105</v>
      </c>
      <c r="D76" s="9"/>
      <c r="E76" s="9"/>
      <c r="F76" s="9" t="s">
        <v>155</v>
      </c>
      <c r="G76" s="9" t="s">
        <v>138</v>
      </c>
    </row>
    <row r="77" spans="1:7" ht="15" x14ac:dyDescent="0.2">
      <c r="A77" s="15"/>
      <c r="B77" s="3"/>
      <c r="C77" s="7"/>
      <c r="D77" s="7"/>
      <c r="E77" s="7"/>
      <c r="F77" s="7"/>
    </row>
    <row r="78" spans="1:7" ht="15" x14ac:dyDescent="0.2">
      <c r="A78" s="25" t="s">
        <v>52</v>
      </c>
      <c r="B78" s="25"/>
      <c r="C78" s="24" t="s">
        <v>36</v>
      </c>
      <c r="D78" s="24"/>
      <c r="E78" s="14"/>
      <c r="F78" s="14"/>
    </row>
    <row r="79" spans="1:7" ht="30" x14ac:dyDescent="0.2">
      <c r="A79" s="1" t="s">
        <v>0</v>
      </c>
      <c r="B79" s="1" t="s">
        <v>1</v>
      </c>
      <c r="C79" s="8" t="s">
        <v>2</v>
      </c>
      <c r="D79" s="8" t="s">
        <v>54</v>
      </c>
      <c r="E79" s="8" t="s">
        <v>57</v>
      </c>
      <c r="F79" s="8" t="s">
        <v>50</v>
      </c>
      <c r="G79" s="8" t="s">
        <v>58</v>
      </c>
    </row>
    <row r="80" spans="1:7" ht="15" x14ac:dyDescent="0.2">
      <c r="A80" s="16">
        <v>1</v>
      </c>
      <c r="B80" s="2" t="s">
        <v>24</v>
      </c>
      <c r="C80" s="9" t="s">
        <v>107</v>
      </c>
      <c r="D80" s="9" t="s">
        <v>51</v>
      </c>
      <c r="E80" s="23" t="s">
        <v>53</v>
      </c>
      <c r="F80" s="9" t="s">
        <v>25</v>
      </c>
      <c r="G80" s="9"/>
    </row>
    <row r="81" spans="1:7" ht="28.5" x14ac:dyDescent="0.2">
      <c r="A81" s="16">
        <v>2</v>
      </c>
      <c r="B81" s="2" t="s">
        <v>144</v>
      </c>
      <c r="C81" s="9" t="str">
        <f>C3</f>
        <v>UUID</v>
      </c>
      <c r="D81" s="9" t="str">
        <f>_xlfn.CONCAT( "Foreign key (", C24, " - ", B26,")")</f>
        <v>Foreign key (GiangVien - IdGV)</v>
      </c>
      <c r="E81" s="9" t="s">
        <v>59</v>
      </c>
      <c r="F81" s="9" t="str">
        <f>_xlfn.CONCAT(F26, " giảng dạy")</f>
        <v>Id giảng viên giảng dạy</v>
      </c>
      <c r="G81" s="9"/>
    </row>
    <row r="82" spans="1:7" ht="28.5" x14ac:dyDescent="0.2">
      <c r="A82" s="16">
        <v>3</v>
      </c>
      <c r="B82" s="2" t="s">
        <v>21</v>
      </c>
      <c r="C82" s="9" t="str">
        <f>C73</f>
        <v>varchar(15)</v>
      </c>
      <c r="D82" s="9" t="str">
        <f>_xlfn.CONCAT( "Foreign key (", C71, " - ", B73,")")</f>
        <v>Foreign key (MonHoc - MaMH)</v>
      </c>
      <c r="E82" s="9" t="s">
        <v>4</v>
      </c>
      <c r="F82" s="9" t="str">
        <f>F73</f>
        <v>Mã môn học</v>
      </c>
      <c r="G82" s="9"/>
    </row>
    <row r="83" spans="1:7" ht="28.5" x14ac:dyDescent="0.2">
      <c r="A83" s="16">
        <v>4</v>
      </c>
      <c r="B83" s="2" t="s">
        <v>41</v>
      </c>
      <c r="C83" s="9" t="str">
        <f>C62</f>
        <v>varchar(15)</v>
      </c>
      <c r="D83" s="9" t="str">
        <f>_xlfn.CONCAT( "Foreign key (", C60, " - ", B62,")")</f>
        <v>Foreign key (LopSV - MaLopSV)</v>
      </c>
      <c r="E83" s="9" t="s">
        <v>4</v>
      </c>
      <c r="F83" s="9" t="str">
        <f>_xlfn.CONCAT(F62, " giảng dạy")</f>
        <v>Mã lớp sinh viên giảng dạy</v>
      </c>
      <c r="G83" s="9"/>
    </row>
    <row r="84" spans="1:7" ht="15" x14ac:dyDescent="0.2">
      <c r="A84" s="16">
        <v>5</v>
      </c>
      <c r="B84" s="2" t="s">
        <v>96</v>
      </c>
      <c r="C84" s="9" t="s">
        <v>103</v>
      </c>
      <c r="D84" s="9"/>
      <c r="E84" s="9" t="s">
        <v>59</v>
      </c>
      <c r="F84" s="9" t="s">
        <v>98</v>
      </c>
      <c r="G84" s="9"/>
    </row>
    <row r="85" spans="1:7" ht="15" x14ac:dyDescent="0.2">
      <c r="A85" s="16">
        <v>6</v>
      </c>
      <c r="B85" s="2" t="s">
        <v>97</v>
      </c>
      <c r="C85" s="9" t="s">
        <v>103</v>
      </c>
      <c r="D85" s="9"/>
      <c r="E85" s="9" t="s">
        <v>59</v>
      </c>
      <c r="F85" s="9" t="s">
        <v>99</v>
      </c>
      <c r="G85" s="9"/>
    </row>
    <row r="86" spans="1:7" ht="15" x14ac:dyDescent="0.2">
      <c r="A86" s="16">
        <v>7</v>
      </c>
      <c r="B86" s="2" t="s">
        <v>79</v>
      </c>
      <c r="C86" s="9" t="s">
        <v>105</v>
      </c>
      <c r="D86" s="22"/>
      <c r="E86" s="9" t="s">
        <v>4</v>
      </c>
      <c r="F86" s="9" t="s">
        <v>5</v>
      </c>
      <c r="G86" s="9"/>
    </row>
    <row r="87" spans="1:7" ht="42.75" x14ac:dyDescent="0.2">
      <c r="A87" s="16">
        <v>8</v>
      </c>
      <c r="B87" s="2" t="s">
        <v>80</v>
      </c>
      <c r="C87" s="9" t="s">
        <v>105</v>
      </c>
      <c r="E87" s="9" t="s">
        <v>4</v>
      </c>
      <c r="F87" s="9" t="s">
        <v>126</v>
      </c>
      <c r="G87" s="9" t="s">
        <v>140</v>
      </c>
    </row>
    <row r="88" spans="1:7" ht="42.75" x14ac:dyDescent="0.2">
      <c r="A88" s="16">
        <v>9</v>
      </c>
      <c r="B88" s="2" t="s">
        <v>81</v>
      </c>
      <c r="C88" s="9" t="s">
        <v>105</v>
      </c>
      <c r="D88" s="9"/>
      <c r="E88" s="9"/>
      <c r="F88" s="9" t="s">
        <v>92</v>
      </c>
      <c r="G88" s="9" t="s">
        <v>139</v>
      </c>
    </row>
    <row r="89" spans="1:7" ht="42.75" x14ac:dyDescent="0.2">
      <c r="A89" s="16">
        <v>10</v>
      </c>
      <c r="B89" s="2" t="s">
        <v>152</v>
      </c>
      <c r="C89" s="9" t="s">
        <v>105</v>
      </c>
      <c r="D89" s="9"/>
      <c r="E89" s="9"/>
      <c r="F89" s="9" t="s">
        <v>153</v>
      </c>
      <c r="G89" s="9" t="s">
        <v>154</v>
      </c>
    </row>
    <row r="90" spans="1:7" ht="15" x14ac:dyDescent="0.2">
      <c r="A90" s="17"/>
      <c r="B90" s="6"/>
      <c r="C90" s="10"/>
      <c r="D90" s="10"/>
      <c r="E90" s="10"/>
      <c r="F90" s="10"/>
    </row>
    <row r="91" spans="1:7" ht="15" x14ac:dyDescent="0.2">
      <c r="A91" s="25" t="s">
        <v>52</v>
      </c>
      <c r="B91" s="25"/>
      <c r="C91" s="24" t="s">
        <v>37</v>
      </c>
      <c r="D91" s="24"/>
      <c r="E91" s="18"/>
      <c r="F91" s="18"/>
    </row>
    <row r="92" spans="1:7" ht="30" x14ac:dyDescent="0.2">
      <c r="A92" s="4" t="s">
        <v>0</v>
      </c>
      <c r="B92" s="4" t="s">
        <v>1</v>
      </c>
      <c r="C92" s="11" t="s">
        <v>2</v>
      </c>
      <c r="D92" s="8" t="s">
        <v>54</v>
      </c>
      <c r="E92" s="8" t="s">
        <v>57</v>
      </c>
      <c r="F92" s="11" t="s">
        <v>50</v>
      </c>
      <c r="G92" s="8" t="s">
        <v>58</v>
      </c>
    </row>
    <row r="93" spans="1:7" ht="15" x14ac:dyDescent="0.2">
      <c r="A93" s="16">
        <v>1</v>
      </c>
      <c r="B93" s="2" t="s">
        <v>26</v>
      </c>
      <c r="C93" s="9" t="s">
        <v>148</v>
      </c>
      <c r="D93" s="9" t="s">
        <v>51</v>
      </c>
      <c r="E93" s="23" t="s">
        <v>53</v>
      </c>
      <c r="F93" s="9" t="s">
        <v>29</v>
      </c>
      <c r="G93" s="9"/>
    </row>
    <row r="94" spans="1:7" ht="28.5" x14ac:dyDescent="0.2">
      <c r="A94" s="16">
        <v>2</v>
      </c>
      <c r="B94" s="2" t="s">
        <v>32</v>
      </c>
      <c r="C94" s="9" t="s">
        <v>149</v>
      </c>
      <c r="D94" s="9"/>
      <c r="E94" s="9" t="s">
        <v>4</v>
      </c>
      <c r="F94" s="9" t="s">
        <v>33</v>
      </c>
      <c r="G94" s="9"/>
    </row>
    <row r="95" spans="1:7" ht="15" x14ac:dyDescent="0.2">
      <c r="A95" s="16">
        <v>3</v>
      </c>
      <c r="B95" s="2" t="s">
        <v>79</v>
      </c>
      <c r="C95" s="9" t="s">
        <v>105</v>
      </c>
      <c r="E95" s="9" t="s">
        <v>4</v>
      </c>
      <c r="F95" s="9" t="s">
        <v>5</v>
      </c>
      <c r="G95" s="9" t="s">
        <v>140</v>
      </c>
    </row>
    <row r="96" spans="1:7" ht="42.75" x14ac:dyDescent="0.2">
      <c r="A96" s="16">
        <v>4</v>
      </c>
      <c r="B96" s="2" t="s">
        <v>152</v>
      </c>
      <c r="C96" s="9" t="s">
        <v>105</v>
      </c>
      <c r="D96" s="9"/>
      <c r="E96" s="9"/>
      <c r="F96" s="9" t="s">
        <v>156</v>
      </c>
      <c r="G96" s="9" t="s">
        <v>138</v>
      </c>
    </row>
    <row r="97" spans="1:7" ht="15" x14ac:dyDescent="0.2">
      <c r="A97" s="15"/>
      <c r="B97" s="3"/>
      <c r="C97" s="7"/>
      <c r="D97" s="7"/>
      <c r="E97" s="7"/>
      <c r="F97" s="7"/>
    </row>
    <row r="98" spans="1:7" ht="15" customHeight="1" x14ac:dyDescent="0.2">
      <c r="A98" s="25" t="s">
        <v>52</v>
      </c>
      <c r="B98" s="25"/>
      <c r="C98" s="26" t="s">
        <v>109</v>
      </c>
      <c r="D98" s="26"/>
      <c r="E98" s="18"/>
      <c r="F98" s="18"/>
    </row>
    <row r="99" spans="1:7" ht="30" x14ac:dyDescent="0.2">
      <c r="A99" s="8" t="s">
        <v>0</v>
      </c>
      <c r="B99" s="8" t="s">
        <v>1</v>
      </c>
      <c r="C99" s="8" t="s">
        <v>2</v>
      </c>
      <c r="D99" s="8" t="s">
        <v>54</v>
      </c>
      <c r="E99" s="8" t="s">
        <v>57</v>
      </c>
      <c r="F99" s="8" t="s">
        <v>50</v>
      </c>
      <c r="G99" s="8" t="s">
        <v>58</v>
      </c>
    </row>
    <row r="100" spans="1:7" ht="28.5" x14ac:dyDescent="0.2">
      <c r="A100" s="19">
        <v>1</v>
      </c>
      <c r="B100" s="9" t="s">
        <v>108</v>
      </c>
      <c r="C100" s="9" t="s">
        <v>107</v>
      </c>
      <c r="D100" s="9" t="s">
        <v>51</v>
      </c>
      <c r="E100" s="23" t="s">
        <v>53</v>
      </c>
      <c r="F100" s="9" t="s">
        <v>39</v>
      </c>
      <c r="G100" s="9"/>
    </row>
    <row r="101" spans="1:7" ht="28.5" x14ac:dyDescent="0.2">
      <c r="A101" s="19">
        <v>2</v>
      </c>
      <c r="B101" s="9" t="s">
        <v>26</v>
      </c>
      <c r="C101" s="9" t="str">
        <f>C93</f>
        <v>varchar(7)</v>
      </c>
      <c r="D101" s="9" t="str">
        <f>_xlfn.CONCAT( "Foreign key (", C91, " - ", B93,")")</f>
        <v>Foreign key (PhongHoc - MaPH)</v>
      </c>
      <c r="E101" s="9" t="s">
        <v>53</v>
      </c>
      <c r="F101" s="9" t="s">
        <v>29</v>
      </c>
      <c r="G101" s="9"/>
    </row>
    <row r="102" spans="1:7" ht="28.5" x14ac:dyDescent="0.2">
      <c r="A102" s="19">
        <v>3</v>
      </c>
      <c r="B102" s="9" t="s">
        <v>24</v>
      </c>
      <c r="C102" s="9" t="str">
        <f>C80</f>
        <v>varchar(15)</v>
      </c>
      <c r="D102" s="9" t="str">
        <f>_xlfn.CONCAT( "Foreign key (", C78, " - ", B80,")")</f>
        <v>Foreign key (LopHoc - MaLH)</v>
      </c>
      <c r="E102" s="9"/>
      <c r="F102" s="9" t="s">
        <v>25</v>
      </c>
      <c r="G102" s="9"/>
    </row>
    <row r="103" spans="1:7" ht="42.75" x14ac:dyDescent="0.2">
      <c r="A103" s="19">
        <v>4</v>
      </c>
      <c r="B103" s="9" t="s">
        <v>128</v>
      </c>
      <c r="C103" s="9" t="str">
        <f>C113</f>
        <v>UUID</v>
      </c>
      <c r="D103" s="9" t="str">
        <f>_xlfn.CONCAT( "Foreign Key (", C111, " - ", B113, ")")</f>
        <v>Foreign Key (MuonPhongHoc - IdMPH)</v>
      </c>
      <c r="E103" s="9"/>
      <c r="F103" s="9" t="s">
        <v>145</v>
      </c>
      <c r="G103" s="9"/>
    </row>
    <row r="104" spans="1:7" ht="28.5" x14ac:dyDescent="0.2">
      <c r="A104" s="19">
        <v>5</v>
      </c>
      <c r="B104" s="9" t="s">
        <v>27</v>
      </c>
      <c r="C104" s="9" t="s">
        <v>105</v>
      </c>
      <c r="D104" s="22"/>
      <c r="E104" s="9" t="s">
        <v>4</v>
      </c>
      <c r="F104" s="9" t="s">
        <v>30</v>
      </c>
      <c r="G104" s="9"/>
    </row>
    <row r="105" spans="1:7" ht="28.5" x14ac:dyDescent="0.2">
      <c r="A105" s="19">
        <v>6</v>
      </c>
      <c r="B105" s="9" t="s">
        <v>28</v>
      </c>
      <c r="C105" s="9" t="s">
        <v>105</v>
      </c>
      <c r="D105" s="9"/>
      <c r="E105" s="9" t="s">
        <v>4</v>
      </c>
      <c r="F105" s="9" t="s">
        <v>31</v>
      </c>
      <c r="G105" s="9"/>
    </row>
    <row r="106" spans="1:7" ht="28.5" x14ac:dyDescent="0.2">
      <c r="A106" s="19">
        <v>7</v>
      </c>
      <c r="B106" s="9" t="s">
        <v>111</v>
      </c>
      <c r="C106" s="9" t="s">
        <v>149</v>
      </c>
      <c r="D106" s="9"/>
      <c r="E106" s="9" t="s">
        <v>4</v>
      </c>
      <c r="F106" s="9" t="s">
        <v>110</v>
      </c>
      <c r="G106" s="9"/>
    </row>
    <row r="107" spans="1:7" ht="42.75" x14ac:dyDescent="0.2">
      <c r="A107" s="19">
        <v>8</v>
      </c>
      <c r="B107" s="9" t="s">
        <v>34</v>
      </c>
      <c r="C107" s="9" t="s">
        <v>147</v>
      </c>
      <c r="D107" s="22"/>
      <c r="E107" s="9"/>
      <c r="F107" s="9" t="s">
        <v>114</v>
      </c>
      <c r="G107" s="9"/>
    </row>
    <row r="108" spans="1:7" ht="15" x14ac:dyDescent="0.2">
      <c r="A108" s="19">
        <v>9</v>
      </c>
      <c r="B108" s="9" t="s">
        <v>79</v>
      </c>
      <c r="C108" s="9" t="s">
        <v>105</v>
      </c>
      <c r="D108" s="9"/>
      <c r="E108" s="9" t="s">
        <v>4</v>
      </c>
      <c r="F108" s="9" t="s">
        <v>5</v>
      </c>
      <c r="G108" s="9"/>
    </row>
    <row r="109" spans="1:7" ht="42.75" x14ac:dyDescent="0.2">
      <c r="A109" s="19">
        <v>10</v>
      </c>
      <c r="B109" s="2" t="s">
        <v>81</v>
      </c>
      <c r="C109" s="9" t="s">
        <v>105</v>
      </c>
      <c r="D109" s="9"/>
      <c r="E109" s="9"/>
      <c r="F109" s="9" t="s">
        <v>100</v>
      </c>
      <c r="G109" s="9" t="s">
        <v>138</v>
      </c>
    </row>
    <row r="110" spans="1:7" ht="15" x14ac:dyDescent="0.2">
      <c r="A110" s="20"/>
      <c r="B110" s="10"/>
      <c r="C110" s="10"/>
      <c r="D110" s="10"/>
      <c r="E110" s="10"/>
      <c r="F110" s="10"/>
    </row>
    <row r="111" spans="1:7" ht="15" customHeight="1" x14ac:dyDescent="0.2">
      <c r="A111" s="25" t="s">
        <v>52</v>
      </c>
      <c r="B111" s="25"/>
      <c r="C111" s="26" t="s">
        <v>127</v>
      </c>
      <c r="D111" s="26"/>
      <c r="E111" s="18"/>
      <c r="F111" s="18"/>
    </row>
    <row r="112" spans="1:7" ht="30" x14ac:dyDescent="0.2">
      <c r="A112" s="8" t="s">
        <v>0</v>
      </c>
      <c r="B112" s="8" t="s">
        <v>1</v>
      </c>
      <c r="C112" s="8" t="s">
        <v>2</v>
      </c>
      <c r="D112" s="8" t="s">
        <v>54</v>
      </c>
      <c r="E112" s="8" t="s">
        <v>57</v>
      </c>
      <c r="F112" s="8" t="s">
        <v>50</v>
      </c>
      <c r="G112" s="8" t="s">
        <v>58</v>
      </c>
    </row>
    <row r="113" spans="1:7" ht="28.5" x14ac:dyDescent="0.2">
      <c r="A113" s="19">
        <v>1</v>
      </c>
      <c r="B113" s="9" t="s">
        <v>128</v>
      </c>
      <c r="C113" s="9" t="s">
        <v>118</v>
      </c>
      <c r="D113" s="9" t="s">
        <v>51</v>
      </c>
      <c r="E113" s="23" t="s">
        <v>53</v>
      </c>
      <c r="F113" s="9" t="s">
        <v>39</v>
      </c>
      <c r="G113" s="9"/>
    </row>
    <row r="114" spans="1:7" ht="57" x14ac:dyDescent="0.2">
      <c r="A114" s="19">
        <v>2</v>
      </c>
      <c r="B114" s="9" t="s">
        <v>120</v>
      </c>
      <c r="C114" s="9" t="s">
        <v>118</v>
      </c>
      <c r="D114" s="9" t="str">
        <f>_xlfn.CONCAT( "Foreign Key (", C12, " - ", B14,", ",C24, " - ",B26, ", ", C35, " -  ",B37, ")")</f>
        <v>Foreign Key (SinhVien - IdSV, GiangVien - IdGV, QuanLy -  IdQL)</v>
      </c>
      <c r="E114" s="9" t="s">
        <v>53</v>
      </c>
      <c r="F114" s="9" t="s">
        <v>129</v>
      </c>
      <c r="G114" s="9"/>
    </row>
    <row r="115" spans="1:7" ht="28.5" x14ac:dyDescent="0.2">
      <c r="A115" s="19">
        <v>3</v>
      </c>
      <c r="B115" s="9" t="s">
        <v>143</v>
      </c>
      <c r="C115" s="9" t="str">
        <f>C37</f>
        <v>UUID</v>
      </c>
      <c r="D115" s="9" t="str">
        <f>_xlfn.CONCAT( "Foreign key (", C35, " - ", B37,")")</f>
        <v>Foreign key (QuanLy - IdQL)</v>
      </c>
      <c r="E115" s="9" t="s">
        <v>53</v>
      </c>
      <c r="F115" s="9" t="s">
        <v>130</v>
      </c>
      <c r="G115" s="9"/>
    </row>
    <row r="116" spans="1:7" ht="28.5" x14ac:dyDescent="0.2">
      <c r="A116" s="19">
        <v>4</v>
      </c>
      <c r="B116" s="9" t="s">
        <v>112</v>
      </c>
      <c r="C116" s="9" t="s">
        <v>105</v>
      </c>
      <c r="D116" s="22"/>
      <c r="E116" s="9" t="s">
        <v>53</v>
      </c>
      <c r="F116" s="9" t="s">
        <v>113</v>
      </c>
      <c r="G116" s="9"/>
    </row>
    <row r="117" spans="1:7" ht="28.5" x14ac:dyDescent="0.2">
      <c r="A117" s="19">
        <v>5</v>
      </c>
      <c r="B117" s="9" t="s">
        <v>38</v>
      </c>
      <c r="C117" s="9" t="s">
        <v>150</v>
      </c>
      <c r="D117" s="9"/>
      <c r="E117" s="9"/>
      <c r="F117" s="9" t="s">
        <v>131</v>
      </c>
      <c r="G117" s="9"/>
    </row>
    <row r="118" spans="1:7" ht="15" x14ac:dyDescent="0.2">
      <c r="A118" s="19">
        <v>6</v>
      </c>
      <c r="B118" s="9" t="s">
        <v>79</v>
      </c>
      <c r="C118" s="9" t="s">
        <v>105</v>
      </c>
      <c r="D118" s="9"/>
      <c r="E118" s="9" t="s">
        <v>4</v>
      </c>
      <c r="F118" s="9" t="s">
        <v>5</v>
      </c>
      <c r="G118" s="9"/>
    </row>
  </sheetData>
  <mergeCells count="26">
    <mergeCell ref="A111:B111"/>
    <mergeCell ref="C111:D111"/>
    <mergeCell ref="C1:D1"/>
    <mergeCell ref="C12:D12"/>
    <mergeCell ref="C24:D24"/>
    <mergeCell ref="C35:D35"/>
    <mergeCell ref="C55:D55"/>
    <mergeCell ref="C45:D45"/>
    <mergeCell ref="A1:B1"/>
    <mergeCell ref="A12:B12"/>
    <mergeCell ref="A24:B24"/>
    <mergeCell ref="A35:B35"/>
    <mergeCell ref="A55:B55"/>
    <mergeCell ref="A45:B45"/>
    <mergeCell ref="A98:B98"/>
    <mergeCell ref="C98:D98"/>
    <mergeCell ref="A60:B60"/>
    <mergeCell ref="A65:B65"/>
    <mergeCell ref="A71:B71"/>
    <mergeCell ref="A78:B78"/>
    <mergeCell ref="A91:B91"/>
    <mergeCell ref="C60:D60"/>
    <mergeCell ref="C65:D65"/>
    <mergeCell ref="C71:D71"/>
    <mergeCell ref="C78:D78"/>
    <mergeCell ref="C91:D9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F0DC9-A519-48BC-B862-44B3AAD08B3C}">
  <dimension ref="A1:G3"/>
  <sheetViews>
    <sheetView workbookViewId="0">
      <selection activeCell="A3" sqref="A3:XFD3"/>
    </sheetView>
  </sheetViews>
  <sheetFormatPr defaultRowHeight="14.25" x14ac:dyDescent="0.2"/>
  <cols>
    <col min="1" max="1" width="5.25" customWidth="1"/>
    <col min="2" max="2" width="15.25" bestFit="1" customWidth="1"/>
    <col min="3" max="3" width="13.375" bestFit="1" customWidth="1"/>
    <col min="4" max="4" width="18.375" customWidth="1"/>
    <col min="5" max="5" width="10.625" customWidth="1"/>
    <col min="6" max="6" width="18.125" customWidth="1"/>
    <col min="7" max="7" width="40.375" customWidth="1"/>
  </cols>
  <sheetData>
    <row r="1" spans="1:7" ht="15" x14ac:dyDescent="0.2">
      <c r="A1" s="16">
        <v>6</v>
      </c>
      <c r="B1" s="2" t="s">
        <v>79</v>
      </c>
      <c r="C1" s="9" t="s">
        <v>105</v>
      </c>
      <c r="D1" s="9"/>
      <c r="E1" s="9" t="s">
        <v>53</v>
      </c>
      <c r="F1" s="9" t="s">
        <v>5</v>
      </c>
      <c r="G1" s="9"/>
    </row>
    <row r="2" spans="1:7" ht="57" x14ac:dyDescent="0.2">
      <c r="A2" s="16">
        <v>7</v>
      </c>
      <c r="B2" s="2" t="s">
        <v>80</v>
      </c>
      <c r="C2" s="9" t="s">
        <v>105</v>
      </c>
      <c r="D2" s="9"/>
      <c r="E2" s="9" t="s">
        <v>53</v>
      </c>
      <c r="F2" s="9" t="s">
        <v>132</v>
      </c>
      <c r="G2" s="9" t="s">
        <v>137</v>
      </c>
    </row>
    <row r="3" spans="1:7" ht="28.5" x14ac:dyDescent="0.2">
      <c r="A3" s="16">
        <v>8</v>
      </c>
      <c r="B3" s="2" t="s">
        <v>81</v>
      </c>
      <c r="C3" s="9" t="s">
        <v>105</v>
      </c>
      <c r="D3" s="9"/>
      <c r="E3" s="9"/>
      <c r="F3" s="9" t="s">
        <v>95</v>
      </c>
      <c r="G3" s="9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Từ điển tổng hợp</vt:lpstr>
      <vt:lpstr>Ghi chú thuộc tính chung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Gà Chính</cp:lastModifiedBy>
  <dcterms:created xsi:type="dcterms:W3CDTF">2015-06-05T18:17:20Z</dcterms:created>
  <dcterms:modified xsi:type="dcterms:W3CDTF">2024-03-20T22:58:54Z</dcterms:modified>
</cp:coreProperties>
</file>