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LevelUp\API-Csharp-SDK\LevelUp.Api.Utilities.Test\"/>
    </mc:Choice>
  </mc:AlternateContent>
  <bookViews>
    <workbookView xWindow="0" yWindow="0" windowWidth="23730" windowHeight="9885"/>
  </bookViews>
  <sheets>
    <sheet name="Spend" sheetId="1" r:id="rId1"/>
  </sheets>
  <definedNames>
    <definedName name="SpendAmounts">Spend!$A$1:$P$110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8" i="1" l="1"/>
  <c r="E108" i="1"/>
  <c r="G108" i="1"/>
  <c r="I108" i="1" s="1"/>
  <c r="H108" i="1"/>
  <c r="L108" i="1" s="1"/>
  <c r="N108" i="1" s="1"/>
  <c r="P108" i="1" s="1"/>
  <c r="K108" i="1"/>
  <c r="M108" i="1"/>
  <c r="O108" i="1"/>
  <c r="Q108" i="1"/>
  <c r="A109" i="1"/>
  <c r="E109" i="1"/>
  <c r="G109" i="1"/>
  <c r="H109" i="1"/>
  <c r="L109" i="1"/>
  <c r="N109" i="1" s="1"/>
  <c r="M109" i="1"/>
  <c r="O109" i="1"/>
  <c r="Q109" i="1"/>
  <c r="A110" i="1"/>
  <c r="E110" i="1"/>
  <c r="J110" i="1" s="1"/>
  <c r="G110" i="1"/>
  <c r="K110" i="1"/>
  <c r="M110" i="1"/>
  <c r="O110" i="1"/>
  <c r="Q110" i="1"/>
  <c r="O107" i="1"/>
  <c r="P107" i="1" s="1"/>
  <c r="A107" i="1"/>
  <c r="Q107" i="1" s="1"/>
  <c r="J107" i="1"/>
  <c r="N107" i="1"/>
  <c r="E107" i="1"/>
  <c r="H107" i="1"/>
  <c r="L107" i="1"/>
  <c r="M107" i="1"/>
  <c r="G107" i="1"/>
  <c r="I107" i="1" s="1"/>
  <c r="A104" i="1"/>
  <c r="E104" i="1"/>
  <c r="G104" i="1"/>
  <c r="J104" i="1" s="1"/>
  <c r="H104" i="1"/>
  <c r="L104" i="1" s="1"/>
  <c r="N104" i="1" s="1"/>
  <c r="I104" i="1"/>
  <c r="M104" i="1"/>
  <c r="O104" i="1"/>
  <c r="Q104" i="1"/>
  <c r="E105" i="1"/>
  <c r="A105" i="1" s="1"/>
  <c r="Q105" i="1" s="1"/>
  <c r="G105" i="1"/>
  <c r="H105" i="1"/>
  <c r="L105" i="1" s="1"/>
  <c r="N105" i="1" s="1"/>
  <c r="M105" i="1"/>
  <c r="O105" i="1"/>
  <c r="E106" i="1"/>
  <c r="H106" i="1" s="1"/>
  <c r="G106" i="1"/>
  <c r="J106" i="1" s="1"/>
  <c r="M106" i="1"/>
  <c r="O106" i="1"/>
  <c r="O102" i="1"/>
  <c r="M102" i="1"/>
  <c r="G102" i="1"/>
  <c r="I102" i="1" s="1"/>
  <c r="E102" i="1"/>
  <c r="A102" i="1" s="1"/>
  <c r="Q102" i="1" s="1"/>
  <c r="O101" i="1"/>
  <c r="M101" i="1"/>
  <c r="H101" i="1"/>
  <c r="L101" i="1" s="1"/>
  <c r="N101" i="1" s="1"/>
  <c r="G101" i="1"/>
  <c r="J101" i="1" s="1"/>
  <c r="E101" i="1"/>
  <c r="A101" i="1" s="1"/>
  <c r="Q101" i="1" s="1"/>
  <c r="O100" i="1"/>
  <c r="M100" i="1"/>
  <c r="G100" i="1"/>
  <c r="I100" i="1" s="1"/>
  <c r="E100" i="1"/>
  <c r="A100" i="1" s="1"/>
  <c r="Q100" i="1" s="1"/>
  <c r="O98" i="1"/>
  <c r="M98" i="1"/>
  <c r="G98" i="1"/>
  <c r="I98" i="1" s="1"/>
  <c r="E98" i="1"/>
  <c r="A98" i="1" s="1"/>
  <c r="Q98" i="1" s="1"/>
  <c r="O97" i="1"/>
  <c r="M97" i="1"/>
  <c r="G97" i="1"/>
  <c r="E97" i="1"/>
  <c r="O96" i="1"/>
  <c r="M96" i="1"/>
  <c r="G96" i="1"/>
  <c r="I96" i="1" s="1"/>
  <c r="E96" i="1"/>
  <c r="A96" i="1" s="1"/>
  <c r="Q96" i="1" s="1"/>
  <c r="O94" i="1"/>
  <c r="M94" i="1"/>
  <c r="G94" i="1"/>
  <c r="I94" i="1" s="1"/>
  <c r="E94" i="1"/>
  <c r="A94" i="1"/>
  <c r="Q94" i="1" s="1"/>
  <c r="O93" i="1"/>
  <c r="M93" i="1"/>
  <c r="G93" i="1"/>
  <c r="J93" i="1" s="1"/>
  <c r="E93" i="1"/>
  <c r="A93" i="1"/>
  <c r="Q93" i="1" s="1"/>
  <c r="O92" i="1"/>
  <c r="M92" i="1"/>
  <c r="G92" i="1"/>
  <c r="I92" i="1" s="1"/>
  <c r="E92" i="1"/>
  <c r="A92" i="1"/>
  <c r="Q92" i="1" s="1"/>
  <c r="O90" i="1"/>
  <c r="M90" i="1"/>
  <c r="G90" i="1"/>
  <c r="I90" i="1" s="1"/>
  <c r="E90" i="1"/>
  <c r="A90" i="1"/>
  <c r="Q90" i="1" s="1"/>
  <c r="O89" i="1"/>
  <c r="M89" i="1"/>
  <c r="G89" i="1"/>
  <c r="E89" i="1"/>
  <c r="A89" i="1"/>
  <c r="Q89" i="1" s="1"/>
  <c r="H88" i="1"/>
  <c r="L88" i="1" s="1"/>
  <c r="N88" i="1" s="1"/>
  <c r="M88" i="1"/>
  <c r="O88" i="1"/>
  <c r="G88" i="1"/>
  <c r="I88" i="1" s="1"/>
  <c r="A88" i="1"/>
  <c r="Q88" i="1" s="1"/>
  <c r="E88" i="1"/>
  <c r="O87" i="1"/>
  <c r="O91" i="1"/>
  <c r="O95" i="1"/>
  <c r="O99" i="1"/>
  <c r="O103" i="1"/>
  <c r="A103" i="1"/>
  <c r="Q103" i="1" s="1"/>
  <c r="J103" i="1"/>
  <c r="E103" i="1"/>
  <c r="H103" i="1"/>
  <c r="M103" i="1"/>
  <c r="G103" i="1"/>
  <c r="I103" i="1" s="1"/>
  <c r="J99" i="1"/>
  <c r="E99" i="1"/>
  <c r="A99" i="1" s="1"/>
  <c r="Q99" i="1" s="1"/>
  <c r="M99" i="1"/>
  <c r="G99" i="1"/>
  <c r="I99" i="1" s="1"/>
  <c r="E95" i="1"/>
  <c r="A95" i="1" s="1"/>
  <c r="Q95" i="1" s="1"/>
  <c r="M95" i="1"/>
  <c r="G95" i="1"/>
  <c r="I95" i="1" s="1"/>
  <c r="A91" i="1"/>
  <c r="Q91" i="1" s="1"/>
  <c r="E91" i="1"/>
  <c r="H91" i="1" s="1"/>
  <c r="L91" i="1" s="1"/>
  <c r="N91" i="1" s="1"/>
  <c r="M91" i="1"/>
  <c r="G91" i="1"/>
  <c r="I91" i="1" s="1"/>
  <c r="A87" i="1"/>
  <c r="Q87" i="1" s="1"/>
  <c r="J87" i="1"/>
  <c r="E87" i="1"/>
  <c r="H87" i="1"/>
  <c r="M87" i="1"/>
  <c r="G87" i="1"/>
  <c r="I87" i="1" s="1"/>
  <c r="P109" i="1" l="1"/>
  <c r="I110" i="1"/>
  <c r="J109" i="1"/>
  <c r="K109" i="1"/>
  <c r="H110" i="1"/>
  <c r="L110" i="1" s="1"/>
  <c r="N110" i="1" s="1"/>
  <c r="P110" i="1" s="1"/>
  <c r="I109" i="1"/>
  <c r="J108" i="1"/>
  <c r="K107" i="1"/>
  <c r="L87" i="1"/>
  <c r="N87" i="1" s="1"/>
  <c r="J95" i="1"/>
  <c r="H99" i="1"/>
  <c r="L103" i="1"/>
  <c r="N103" i="1" s="1"/>
  <c r="P103" i="1" s="1"/>
  <c r="P87" i="1"/>
  <c r="K88" i="1"/>
  <c r="J90" i="1"/>
  <c r="J97" i="1"/>
  <c r="K106" i="1"/>
  <c r="P91" i="1"/>
  <c r="L97" i="1"/>
  <c r="N97" i="1" s="1"/>
  <c r="P97" i="1" s="1"/>
  <c r="J91" i="1"/>
  <c r="H95" i="1"/>
  <c r="L95" i="1" s="1"/>
  <c r="N95" i="1" s="1"/>
  <c r="L99" i="1"/>
  <c r="N99" i="1" s="1"/>
  <c r="P99" i="1"/>
  <c r="J88" i="1"/>
  <c r="H97" i="1"/>
  <c r="K104" i="1"/>
  <c r="P95" i="1"/>
  <c r="J89" i="1"/>
  <c r="A97" i="1"/>
  <c r="Q97" i="1" s="1"/>
  <c r="P104" i="1"/>
  <c r="P105" i="1"/>
  <c r="K105" i="1"/>
  <c r="I106" i="1"/>
  <c r="A106" i="1"/>
  <c r="Q106" i="1" s="1"/>
  <c r="J105" i="1"/>
  <c r="L106" i="1"/>
  <c r="N106" i="1" s="1"/>
  <c r="P106" i="1" s="1"/>
  <c r="I105" i="1"/>
  <c r="K101" i="1"/>
  <c r="J102" i="1"/>
  <c r="P101" i="1"/>
  <c r="K102" i="1"/>
  <c r="I101" i="1"/>
  <c r="H102" i="1"/>
  <c r="L102" i="1" s="1"/>
  <c r="N102" i="1" s="1"/>
  <c r="P102" i="1" s="1"/>
  <c r="K100" i="1"/>
  <c r="J100" i="1"/>
  <c r="H100" i="1"/>
  <c r="L100" i="1"/>
  <c r="N100" i="1" s="1"/>
  <c r="P100" i="1" s="1"/>
  <c r="K97" i="1"/>
  <c r="J98" i="1"/>
  <c r="K98" i="1"/>
  <c r="I97" i="1"/>
  <c r="H98" i="1"/>
  <c r="L98" i="1" s="1"/>
  <c r="N98" i="1" s="1"/>
  <c r="P98" i="1" s="1"/>
  <c r="J96" i="1"/>
  <c r="K96" i="1"/>
  <c r="H96" i="1"/>
  <c r="L96" i="1"/>
  <c r="N96" i="1" s="1"/>
  <c r="P96" i="1" s="1"/>
  <c r="K93" i="1"/>
  <c r="H93" i="1"/>
  <c r="L93" i="1" s="1"/>
  <c r="N93" i="1" s="1"/>
  <c r="P93" i="1" s="1"/>
  <c r="K94" i="1"/>
  <c r="J94" i="1"/>
  <c r="I93" i="1"/>
  <c r="H94" i="1"/>
  <c r="L94" i="1" s="1"/>
  <c r="N94" i="1" s="1"/>
  <c r="P94" i="1" s="1"/>
  <c r="J92" i="1"/>
  <c r="K92" i="1"/>
  <c r="H92" i="1"/>
  <c r="L92" i="1" s="1"/>
  <c r="N92" i="1" s="1"/>
  <c r="P92" i="1" s="1"/>
  <c r="P88" i="1"/>
  <c r="K89" i="1"/>
  <c r="H89" i="1"/>
  <c r="L89" i="1" s="1"/>
  <c r="N89" i="1" s="1"/>
  <c r="P89" i="1" s="1"/>
  <c r="K90" i="1"/>
  <c r="I89" i="1"/>
  <c r="H90" i="1"/>
  <c r="L90" i="1" s="1"/>
  <c r="N90" i="1" s="1"/>
  <c r="P90" i="1" s="1"/>
  <c r="K103" i="1"/>
  <c r="K99" i="1"/>
  <c r="K95" i="1"/>
  <c r="K91" i="1"/>
  <c r="K87" i="1"/>
  <c r="A3" i="1"/>
  <c r="A4" i="1"/>
  <c r="Q4" i="1" s="1"/>
  <c r="A5" i="1"/>
  <c r="A6" i="1"/>
  <c r="Q6" i="1" s="1"/>
  <c r="A7" i="1"/>
  <c r="A8" i="1"/>
  <c r="Q8" i="1" s="1"/>
  <c r="A9" i="1"/>
  <c r="A10" i="1"/>
  <c r="A11" i="1"/>
  <c r="A12" i="1"/>
  <c r="Q12" i="1" s="1"/>
  <c r="A13" i="1"/>
  <c r="A14" i="1"/>
  <c r="Q14" i="1" s="1"/>
  <c r="A15" i="1"/>
  <c r="A16" i="1"/>
  <c r="A17" i="1"/>
  <c r="A18" i="1"/>
  <c r="Q18" i="1" s="1"/>
  <c r="A19" i="1"/>
  <c r="A20" i="1"/>
  <c r="Q20" i="1" s="1"/>
  <c r="A21" i="1"/>
  <c r="A32" i="1"/>
  <c r="A33" i="1"/>
  <c r="A34" i="1"/>
  <c r="Q34" i="1" s="1"/>
  <c r="A35" i="1"/>
  <c r="A36" i="1"/>
  <c r="Q36" i="1" s="1"/>
  <c r="A47" i="1"/>
  <c r="A48" i="1"/>
  <c r="A49" i="1"/>
  <c r="A50" i="1"/>
  <c r="Q50" i="1" s="1"/>
  <c r="A51" i="1"/>
  <c r="A62" i="1"/>
  <c r="Q62" i="1" s="1"/>
  <c r="A63" i="1"/>
  <c r="A64" i="1"/>
  <c r="A65" i="1"/>
  <c r="A66" i="1"/>
  <c r="Q66" i="1" s="1"/>
  <c r="A77" i="1"/>
  <c r="A78" i="1"/>
  <c r="A79" i="1"/>
  <c r="A80" i="1"/>
  <c r="A81" i="1"/>
  <c r="A2" i="1"/>
  <c r="Q2" i="1" s="1"/>
  <c r="Q10" i="1"/>
  <c r="Q78" i="1"/>
  <c r="Q3" i="1"/>
  <c r="Q5" i="1"/>
  <c r="Q7" i="1"/>
  <c r="Q9" i="1"/>
  <c r="Q11" i="1"/>
  <c r="Q13" i="1"/>
  <c r="Q15" i="1"/>
  <c r="Q16" i="1"/>
  <c r="Q17" i="1"/>
  <c r="Q19" i="1"/>
  <c r="Q21" i="1"/>
  <c r="Q32" i="1"/>
  <c r="Q33" i="1"/>
  <c r="Q35" i="1"/>
  <c r="Q47" i="1"/>
  <c r="Q48" i="1"/>
  <c r="Q49" i="1"/>
  <c r="Q51" i="1"/>
  <c r="Q63" i="1"/>
  <c r="Q64" i="1"/>
  <c r="Q65" i="1"/>
  <c r="Q77" i="1"/>
  <c r="Q79" i="1"/>
  <c r="Q80" i="1"/>
  <c r="Q81" i="1"/>
  <c r="M49" i="1" l="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48" i="1"/>
  <c r="E77" i="1"/>
  <c r="H77" i="1" s="1"/>
  <c r="L77" i="1" s="1"/>
  <c r="N77" i="1" s="1"/>
  <c r="G77" i="1"/>
  <c r="O77" i="1"/>
  <c r="E78" i="1"/>
  <c r="G78" i="1"/>
  <c r="O78" i="1"/>
  <c r="E79" i="1"/>
  <c r="H79" i="1" s="1"/>
  <c r="L79" i="1" s="1"/>
  <c r="N79" i="1" s="1"/>
  <c r="G79" i="1"/>
  <c r="O79" i="1"/>
  <c r="E80" i="1"/>
  <c r="G80" i="1"/>
  <c r="J80" i="1" s="1"/>
  <c r="K80" i="1"/>
  <c r="O80" i="1"/>
  <c r="E81" i="1"/>
  <c r="G81" i="1"/>
  <c r="H81" i="1"/>
  <c r="L81" i="1" s="1"/>
  <c r="N81" i="1" s="1"/>
  <c r="O81" i="1"/>
  <c r="E3" i="1"/>
  <c r="H3" i="1" s="1"/>
  <c r="L3" i="1" s="1"/>
  <c r="N3" i="1" s="1"/>
  <c r="E4" i="1"/>
  <c r="E5" i="1"/>
  <c r="E6" i="1"/>
  <c r="E7" i="1"/>
  <c r="H7" i="1" s="1"/>
  <c r="L7" i="1" s="1"/>
  <c r="N7" i="1" s="1"/>
  <c r="E8" i="1"/>
  <c r="E9" i="1"/>
  <c r="E10" i="1"/>
  <c r="E11" i="1"/>
  <c r="H11" i="1" s="1"/>
  <c r="L11" i="1" s="1"/>
  <c r="N11" i="1" s="1"/>
  <c r="E12" i="1"/>
  <c r="E13" i="1"/>
  <c r="E14" i="1"/>
  <c r="E15" i="1"/>
  <c r="H15" i="1" s="1"/>
  <c r="L15" i="1" s="1"/>
  <c r="N15" i="1" s="1"/>
  <c r="E16" i="1"/>
  <c r="E17" i="1"/>
  <c r="E18" i="1"/>
  <c r="E19" i="1"/>
  <c r="H19" i="1" s="1"/>
  <c r="L19" i="1" s="1"/>
  <c r="N19" i="1" s="1"/>
  <c r="E20" i="1"/>
  <c r="E21" i="1"/>
  <c r="E22" i="1"/>
  <c r="A22" i="1" s="1"/>
  <c r="Q22" i="1" s="1"/>
  <c r="E23" i="1"/>
  <c r="E24" i="1"/>
  <c r="A24" i="1" s="1"/>
  <c r="Q24" i="1" s="1"/>
  <c r="E25" i="1"/>
  <c r="A25" i="1" s="1"/>
  <c r="Q25" i="1" s="1"/>
  <c r="E26" i="1"/>
  <c r="A26" i="1" s="1"/>
  <c r="Q26" i="1" s="1"/>
  <c r="E27" i="1"/>
  <c r="E28" i="1"/>
  <c r="A28" i="1" s="1"/>
  <c r="Q28" i="1" s="1"/>
  <c r="E29" i="1"/>
  <c r="A29" i="1" s="1"/>
  <c r="Q29" i="1" s="1"/>
  <c r="E30" i="1"/>
  <c r="A30" i="1" s="1"/>
  <c r="Q30" i="1" s="1"/>
  <c r="E31" i="1"/>
  <c r="E32" i="1"/>
  <c r="E33" i="1"/>
  <c r="E34" i="1"/>
  <c r="E35" i="1"/>
  <c r="H35" i="1" s="1"/>
  <c r="L35" i="1" s="1"/>
  <c r="N35" i="1" s="1"/>
  <c r="E36" i="1"/>
  <c r="E37" i="1"/>
  <c r="A37" i="1" s="1"/>
  <c r="Q37" i="1" s="1"/>
  <c r="E38" i="1"/>
  <c r="A38" i="1" s="1"/>
  <c r="Q38" i="1" s="1"/>
  <c r="E39" i="1"/>
  <c r="E40" i="1"/>
  <c r="A40" i="1" s="1"/>
  <c r="Q40" i="1" s="1"/>
  <c r="E41" i="1"/>
  <c r="A41" i="1" s="1"/>
  <c r="Q41" i="1" s="1"/>
  <c r="E42" i="1"/>
  <c r="A42" i="1" s="1"/>
  <c r="Q42" i="1" s="1"/>
  <c r="E43" i="1"/>
  <c r="E44" i="1"/>
  <c r="A44" i="1" s="1"/>
  <c r="Q44" i="1" s="1"/>
  <c r="E45" i="1"/>
  <c r="A45" i="1" s="1"/>
  <c r="Q45" i="1" s="1"/>
  <c r="E46" i="1"/>
  <c r="A46" i="1" s="1"/>
  <c r="Q46" i="1" s="1"/>
  <c r="E47" i="1"/>
  <c r="H47" i="1" s="1"/>
  <c r="L47" i="1" s="1"/>
  <c r="N47" i="1" s="1"/>
  <c r="E48" i="1"/>
  <c r="E49" i="1"/>
  <c r="E50" i="1"/>
  <c r="E51" i="1"/>
  <c r="H51" i="1" s="1"/>
  <c r="L51" i="1" s="1"/>
  <c r="N51" i="1" s="1"/>
  <c r="E52" i="1"/>
  <c r="A52" i="1" s="1"/>
  <c r="Q52" i="1" s="1"/>
  <c r="E53" i="1"/>
  <c r="A53" i="1" s="1"/>
  <c r="Q53" i="1" s="1"/>
  <c r="E54" i="1"/>
  <c r="A54" i="1" s="1"/>
  <c r="Q54" i="1" s="1"/>
  <c r="E55" i="1"/>
  <c r="E56" i="1"/>
  <c r="A56" i="1" s="1"/>
  <c r="Q56" i="1" s="1"/>
  <c r="E57" i="1"/>
  <c r="A57" i="1" s="1"/>
  <c r="Q57" i="1" s="1"/>
  <c r="E58" i="1"/>
  <c r="A58" i="1" s="1"/>
  <c r="Q58" i="1" s="1"/>
  <c r="E59" i="1"/>
  <c r="E60" i="1"/>
  <c r="A60" i="1" s="1"/>
  <c r="Q60" i="1" s="1"/>
  <c r="E61" i="1"/>
  <c r="A61" i="1" s="1"/>
  <c r="Q61" i="1" s="1"/>
  <c r="E62" i="1"/>
  <c r="E63" i="1"/>
  <c r="H63" i="1" s="1"/>
  <c r="L63" i="1" s="1"/>
  <c r="N63" i="1" s="1"/>
  <c r="E64" i="1"/>
  <c r="E65" i="1"/>
  <c r="E66" i="1"/>
  <c r="E67" i="1"/>
  <c r="E68" i="1"/>
  <c r="A68" i="1" s="1"/>
  <c r="Q68" i="1" s="1"/>
  <c r="E69" i="1"/>
  <c r="A69" i="1" s="1"/>
  <c r="Q69" i="1" s="1"/>
  <c r="E70" i="1"/>
  <c r="A70" i="1" s="1"/>
  <c r="Q70" i="1" s="1"/>
  <c r="E71" i="1"/>
  <c r="E72" i="1"/>
  <c r="A72" i="1" s="1"/>
  <c r="Q72" i="1" s="1"/>
  <c r="E73" i="1"/>
  <c r="A73" i="1" s="1"/>
  <c r="Q73" i="1" s="1"/>
  <c r="E74" i="1"/>
  <c r="A74" i="1" s="1"/>
  <c r="Q74" i="1" s="1"/>
  <c r="E75" i="1"/>
  <c r="E76" i="1"/>
  <c r="A76" i="1" s="1"/>
  <c r="Q76" i="1" s="1"/>
  <c r="E82" i="1"/>
  <c r="A82" i="1" s="1"/>
  <c r="Q82" i="1" s="1"/>
  <c r="E83" i="1"/>
  <c r="A83" i="1" s="1"/>
  <c r="Q83" i="1" s="1"/>
  <c r="E84" i="1"/>
  <c r="E85" i="1"/>
  <c r="A85" i="1" s="1"/>
  <c r="Q85" i="1" s="1"/>
  <c r="E86" i="1"/>
  <c r="A86" i="1" s="1"/>
  <c r="Q86" i="1" s="1"/>
  <c r="E2" i="1"/>
  <c r="H2" i="1" s="1"/>
  <c r="I78" i="1" l="1"/>
  <c r="J78" i="1"/>
  <c r="K81" i="1"/>
  <c r="J81" i="1"/>
  <c r="I80" i="1"/>
  <c r="J79" i="1"/>
  <c r="H84" i="1"/>
  <c r="L84" i="1" s="1"/>
  <c r="N84" i="1" s="1"/>
  <c r="A84" i="1"/>
  <c r="Q84" i="1" s="1"/>
  <c r="H75" i="1"/>
  <c r="A75" i="1"/>
  <c r="Q75" i="1" s="1"/>
  <c r="H71" i="1"/>
  <c r="L71" i="1" s="1"/>
  <c r="N71" i="1" s="1"/>
  <c r="A71" i="1"/>
  <c r="Q71" i="1" s="1"/>
  <c r="H67" i="1"/>
  <c r="L67" i="1" s="1"/>
  <c r="N67" i="1" s="1"/>
  <c r="A67" i="1"/>
  <c r="Q67" i="1" s="1"/>
  <c r="H59" i="1"/>
  <c r="L59" i="1" s="1"/>
  <c r="N59" i="1" s="1"/>
  <c r="A59" i="1"/>
  <c r="Q59" i="1" s="1"/>
  <c r="H55" i="1"/>
  <c r="L55" i="1" s="1"/>
  <c r="N55" i="1" s="1"/>
  <c r="A55" i="1"/>
  <c r="Q55" i="1" s="1"/>
  <c r="H43" i="1"/>
  <c r="L43" i="1" s="1"/>
  <c r="N43" i="1" s="1"/>
  <c r="A43" i="1"/>
  <c r="Q43" i="1" s="1"/>
  <c r="H39" i="1"/>
  <c r="L39" i="1" s="1"/>
  <c r="N39" i="1" s="1"/>
  <c r="A39" i="1"/>
  <c r="Q39" i="1" s="1"/>
  <c r="H31" i="1"/>
  <c r="L31" i="1" s="1"/>
  <c r="N31" i="1" s="1"/>
  <c r="A31" i="1"/>
  <c r="Q31" i="1" s="1"/>
  <c r="H27" i="1"/>
  <c r="L27" i="1" s="1"/>
  <c r="N27" i="1" s="1"/>
  <c r="A27" i="1"/>
  <c r="Q27" i="1" s="1"/>
  <c r="H23" i="1"/>
  <c r="L23" i="1" s="1"/>
  <c r="N23" i="1" s="1"/>
  <c r="A23" i="1"/>
  <c r="Q23" i="1" s="1"/>
  <c r="K77" i="1"/>
  <c r="J77" i="1"/>
  <c r="P81" i="1"/>
  <c r="P77" i="1"/>
  <c r="I81" i="1"/>
  <c r="I77" i="1"/>
  <c r="P79" i="1"/>
  <c r="H83" i="1"/>
  <c r="L83" i="1" s="1"/>
  <c r="N83" i="1" s="1"/>
  <c r="H74" i="1"/>
  <c r="H70" i="1"/>
  <c r="H66" i="1"/>
  <c r="L66" i="1" s="1"/>
  <c r="N66" i="1" s="1"/>
  <c r="H62" i="1"/>
  <c r="L62" i="1" s="1"/>
  <c r="N62" i="1" s="1"/>
  <c r="H58" i="1"/>
  <c r="L58" i="1" s="1"/>
  <c r="N58" i="1" s="1"/>
  <c r="H54" i="1"/>
  <c r="L54" i="1" s="1"/>
  <c r="N54" i="1" s="1"/>
  <c r="H50" i="1"/>
  <c r="L50" i="1" s="1"/>
  <c r="N50" i="1" s="1"/>
  <c r="H46" i="1"/>
  <c r="L46" i="1" s="1"/>
  <c r="N46" i="1" s="1"/>
  <c r="H42" i="1"/>
  <c r="L42" i="1" s="1"/>
  <c r="N42" i="1" s="1"/>
  <c r="H38" i="1"/>
  <c r="L38" i="1" s="1"/>
  <c r="N38" i="1" s="1"/>
  <c r="H34" i="1"/>
  <c r="L34" i="1" s="1"/>
  <c r="N34" i="1" s="1"/>
  <c r="H30" i="1"/>
  <c r="L30" i="1" s="1"/>
  <c r="N30" i="1" s="1"/>
  <c r="H26" i="1"/>
  <c r="L26" i="1" s="1"/>
  <c r="N26" i="1" s="1"/>
  <c r="H22" i="1"/>
  <c r="L22" i="1" s="1"/>
  <c r="N22" i="1" s="1"/>
  <c r="H18" i="1"/>
  <c r="L18" i="1" s="1"/>
  <c r="N18" i="1" s="1"/>
  <c r="H14" i="1"/>
  <c r="L14" i="1" s="1"/>
  <c r="N14" i="1" s="1"/>
  <c r="H10" i="1"/>
  <c r="L10" i="1" s="1"/>
  <c r="N10" i="1" s="1"/>
  <c r="H6" i="1"/>
  <c r="L6" i="1" s="1"/>
  <c r="N6" i="1" s="1"/>
  <c r="L2" i="1"/>
  <c r="N2" i="1" s="1"/>
  <c r="H86" i="1"/>
  <c r="L86" i="1" s="1"/>
  <c r="N86" i="1" s="1"/>
  <c r="H82" i="1"/>
  <c r="L82" i="1" s="1"/>
  <c r="N82" i="1" s="1"/>
  <c r="H73" i="1"/>
  <c r="L73" i="1" s="1"/>
  <c r="N73" i="1" s="1"/>
  <c r="H69" i="1"/>
  <c r="L69" i="1" s="1"/>
  <c r="N69" i="1" s="1"/>
  <c r="H65" i="1"/>
  <c r="L65" i="1" s="1"/>
  <c r="N65" i="1" s="1"/>
  <c r="H61" i="1"/>
  <c r="L61" i="1" s="1"/>
  <c r="N61" i="1" s="1"/>
  <c r="H57" i="1"/>
  <c r="L57" i="1" s="1"/>
  <c r="N57" i="1" s="1"/>
  <c r="H53" i="1"/>
  <c r="L53" i="1" s="1"/>
  <c r="N53" i="1" s="1"/>
  <c r="H49" i="1"/>
  <c r="L49" i="1" s="1"/>
  <c r="N49" i="1" s="1"/>
  <c r="H45" i="1"/>
  <c r="L45" i="1" s="1"/>
  <c r="N45" i="1" s="1"/>
  <c r="H41" i="1"/>
  <c r="L41" i="1" s="1"/>
  <c r="N41" i="1" s="1"/>
  <c r="H37" i="1"/>
  <c r="L37" i="1" s="1"/>
  <c r="N37" i="1" s="1"/>
  <c r="H33" i="1"/>
  <c r="L33" i="1" s="1"/>
  <c r="N33" i="1" s="1"/>
  <c r="H29" i="1"/>
  <c r="L29" i="1" s="1"/>
  <c r="N29" i="1" s="1"/>
  <c r="H25" i="1"/>
  <c r="L25" i="1" s="1"/>
  <c r="N25" i="1" s="1"/>
  <c r="H21" i="1"/>
  <c r="L21" i="1" s="1"/>
  <c r="N21" i="1" s="1"/>
  <c r="H17" i="1"/>
  <c r="L17" i="1" s="1"/>
  <c r="N17" i="1" s="1"/>
  <c r="H13" i="1"/>
  <c r="L13" i="1" s="1"/>
  <c r="N13" i="1" s="1"/>
  <c r="H9" i="1"/>
  <c r="L9" i="1" s="1"/>
  <c r="N9" i="1" s="1"/>
  <c r="H5" i="1"/>
  <c r="L5" i="1" s="1"/>
  <c r="N5" i="1" s="1"/>
  <c r="K78" i="1"/>
  <c r="L75" i="1"/>
  <c r="N75" i="1" s="1"/>
  <c r="H85" i="1"/>
  <c r="L85" i="1" s="1"/>
  <c r="N85" i="1" s="1"/>
  <c r="H76" i="1"/>
  <c r="H72" i="1"/>
  <c r="H68" i="1"/>
  <c r="H64" i="1"/>
  <c r="L64" i="1" s="1"/>
  <c r="N64" i="1" s="1"/>
  <c r="H60" i="1"/>
  <c r="L60" i="1" s="1"/>
  <c r="N60" i="1" s="1"/>
  <c r="H56" i="1"/>
  <c r="L56" i="1" s="1"/>
  <c r="N56" i="1" s="1"/>
  <c r="H52" i="1"/>
  <c r="L52" i="1" s="1"/>
  <c r="N52" i="1" s="1"/>
  <c r="H48" i="1"/>
  <c r="L48" i="1" s="1"/>
  <c r="N48" i="1" s="1"/>
  <c r="H44" i="1"/>
  <c r="L44" i="1" s="1"/>
  <c r="N44" i="1" s="1"/>
  <c r="H40" i="1"/>
  <c r="L40" i="1" s="1"/>
  <c r="N40" i="1" s="1"/>
  <c r="H36" i="1"/>
  <c r="L36" i="1" s="1"/>
  <c r="N36" i="1" s="1"/>
  <c r="H32" i="1"/>
  <c r="L32" i="1" s="1"/>
  <c r="N32" i="1" s="1"/>
  <c r="H28" i="1"/>
  <c r="L28" i="1" s="1"/>
  <c r="N28" i="1" s="1"/>
  <c r="H24" i="1"/>
  <c r="L24" i="1" s="1"/>
  <c r="N24" i="1" s="1"/>
  <c r="H20" i="1"/>
  <c r="L20" i="1" s="1"/>
  <c r="N20" i="1" s="1"/>
  <c r="H16" i="1"/>
  <c r="L16" i="1" s="1"/>
  <c r="N16" i="1" s="1"/>
  <c r="H12" i="1"/>
  <c r="L12" i="1" s="1"/>
  <c r="N12" i="1" s="1"/>
  <c r="H8" i="1"/>
  <c r="L8" i="1" s="1"/>
  <c r="N8" i="1" s="1"/>
  <c r="H4" i="1"/>
  <c r="L4" i="1" s="1"/>
  <c r="N4" i="1" s="1"/>
  <c r="H78" i="1"/>
  <c r="L78" i="1" s="1"/>
  <c r="N78" i="1" s="1"/>
  <c r="P78" i="1" s="1"/>
  <c r="K79" i="1"/>
  <c r="H80" i="1"/>
  <c r="L80" i="1" s="1"/>
  <c r="N80" i="1" s="1"/>
  <c r="P80" i="1" s="1"/>
  <c r="I79" i="1"/>
  <c r="L76" i="1" l="1"/>
  <c r="N76" i="1" s="1"/>
  <c r="L70" i="1"/>
  <c r="N70" i="1" s="1"/>
  <c r="L74" i="1"/>
  <c r="N74" i="1" s="1"/>
  <c r="L72" i="1"/>
  <c r="N72" i="1" s="1"/>
  <c r="L68" i="1"/>
  <c r="N68" i="1" s="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82" i="1"/>
  <c r="O83" i="1"/>
  <c r="O84" i="1"/>
  <c r="O85" i="1"/>
  <c r="O86" i="1"/>
  <c r="O2" i="1"/>
  <c r="G11" i="1"/>
  <c r="J11" i="1" s="1"/>
  <c r="G10" i="1"/>
  <c r="J10" i="1" s="1"/>
  <c r="G9" i="1"/>
  <c r="J9" i="1" s="1"/>
  <c r="G8" i="1"/>
  <c r="J8" i="1" s="1"/>
  <c r="G7" i="1"/>
  <c r="J7" i="1" s="1"/>
  <c r="G6" i="1"/>
  <c r="J6" i="1" s="1"/>
  <c r="G5" i="1"/>
  <c r="J5" i="1" s="1"/>
  <c r="G4" i="1"/>
  <c r="J4" i="1" s="1"/>
  <c r="G3" i="1"/>
  <c r="J3" i="1" s="1"/>
  <c r="G2" i="1"/>
  <c r="G21" i="1"/>
  <c r="J21" i="1" s="1"/>
  <c r="G20" i="1"/>
  <c r="J20" i="1" s="1"/>
  <c r="G19" i="1"/>
  <c r="J19" i="1" s="1"/>
  <c r="G18" i="1"/>
  <c r="J18" i="1" s="1"/>
  <c r="G17" i="1"/>
  <c r="J17" i="1" s="1"/>
  <c r="G82" i="1"/>
  <c r="G83" i="1"/>
  <c r="G84" i="1"/>
  <c r="G85" i="1"/>
  <c r="G86" i="1"/>
  <c r="G63" i="1"/>
  <c r="G64" i="1"/>
  <c r="G65" i="1"/>
  <c r="G66" i="1"/>
  <c r="G67" i="1"/>
  <c r="G68" i="1"/>
  <c r="G69" i="1"/>
  <c r="G70" i="1"/>
  <c r="G71" i="1"/>
  <c r="G72" i="1"/>
  <c r="G73" i="1"/>
  <c r="G74" i="1"/>
  <c r="G75" i="1"/>
  <c r="G76" i="1"/>
  <c r="G62" i="1"/>
  <c r="G31" i="1"/>
  <c r="G26" i="1"/>
  <c r="G13" i="1"/>
  <c r="G14" i="1"/>
  <c r="G15" i="1"/>
  <c r="G16" i="1"/>
  <c r="G22" i="1"/>
  <c r="G23" i="1"/>
  <c r="G24" i="1"/>
  <c r="G25" i="1"/>
  <c r="G27" i="1"/>
  <c r="G28" i="1"/>
  <c r="G29" i="1"/>
  <c r="G30"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12" i="1"/>
  <c r="K12" i="1" l="1"/>
  <c r="J12" i="1"/>
  <c r="K50" i="1"/>
  <c r="J50" i="1"/>
  <c r="K34" i="1"/>
  <c r="M34" i="1" s="1"/>
  <c r="J34" i="1"/>
  <c r="K24" i="1"/>
  <c r="J24" i="1"/>
  <c r="I74" i="1"/>
  <c r="J74" i="1"/>
  <c r="I86" i="1"/>
  <c r="J86" i="1"/>
  <c r="I61" i="1"/>
  <c r="J61" i="1"/>
  <c r="I57" i="1"/>
  <c r="J57" i="1"/>
  <c r="I53" i="1"/>
  <c r="J53" i="1"/>
  <c r="I49" i="1"/>
  <c r="J49" i="1"/>
  <c r="I45" i="1"/>
  <c r="J45" i="1"/>
  <c r="I41" i="1"/>
  <c r="J41" i="1"/>
  <c r="K37" i="1"/>
  <c r="J37" i="1"/>
  <c r="I33" i="1"/>
  <c r="J33" i="1"/>
  <c r="I28" i="1"/>
  <c r="J28" i="1"/>
  <c r="I23" i="1"/>
  <c r="J23" i="1"/>
  <c r="I14" i="1"/>
  <c r="J14" i="1"/>
  <c r="I62" i="1"/>
  <c r="J62" i="1"/>
  <c r="K73" i="1"/>
  <c r="J73" i="1"/>
  <c r="K69" i="1"/>
  <c r="J69" i="1"/>
  <c r="K65" i="1"/>
  <c r="J65" i="1"/>
  <c r="I85" i="1"/>
  <c r="J85" i="1"/>
  <c r="K54" i="1"/>
  <c r="J54" i="1"/>
  <c r="K42" i="1"/>
  <c r="M42" i="1" s="1"/>
  <c r="J42" i="1"/>
  <c r="K29" i="1"/>
  <c r="J29" i="1"/>
  <c r="I31" i="1"/>
  <c r="J31" i="1"/>
  <c r="I66" i="1"/>
  <c r="J66" i="1"/>
  <c r="I60" i="1"/>
  <c r="J60" i="1"/>
  <c r="I56" i="1"/>
  <c r="J56" i="1"/>
  <c r="I52" i="1"/>
  <c r="J52" i="1"/>
  <c r="I48" i="1"/>
  <c r="J48" i="1"/>
  <c r="I44" i="1"/>
  <c r="J44" i="1"/>
  <c r="I40" i="1"/>
  <c r="J40" i="1"/>
  <c r="I36" i="1"/>
  <c r="J36" i="1"/>
  <c r="I32" i="1"/>
  <c r="J32" i="1"/>
  <c r="I27" i="1"/>
  <c r="J27" i="1"/>
  <c r="I22" i="1"/>
  <c r="J22" i="1"/>
  <c r="I13" i="1"/>
  <c r="J13" i="1"/>
  <c r="I76" i="1"/>
  <c r="J76" i="1"/>
  <c r="I72" i="1"/>
  <c r="J72" i="1"/>
  <c r="I68" i="1"/>
  <c r="J68" i="1"/>
  <c r="I64" i="1"/>
  <c r="J64" i="1"/>
  <c r="K84" i="1"/>
  <c r="J84" i="1"/>
  <c r="K2" i="1"/>
  <c r="M2" i="1" s="1"/>
  <c r="J2" i="1"/>
  <c r="I2" i="1"/>
  <c r="K58" i="1"/>
  <c r="J58" i="1"/>
  <c r="K46" i="1"/>
  <c r="M46" i="1" s="1"/>
  <c r="P46" i="1" s="1"/>
  <c r="J46" i="1"/>
  <c r="K38" i="1"/>
  <c r="M38" i="1" s="1"/>
  <c r="J38" i="1"/>
  <c r="K15" i="1"/>
  <c r="M15" i="1" s="1"/>
  <c r="P15" i="1" s="1"/>
  <c r="J15" i="1"/>
  <c r="I70" i="1"/>
  <c r="J70" i="1"/>
  <c r="I82" i="1"/>
  <c r="J82" i="1"/>
  <c r="I59" i="1"/>
  <c r="J59" i="1"/>
  <c r="I55" i="1"/>
  <c r="J55" i="1"/>
  <c r="I51" i="1"/>
  <c r="J51" i="1"/>
  <c r="I47" i="1"/>
  <c r="J47" i="1"/>
  <c r="I43" i="1"/>
  <c r="J43" i="1"/>
  <c r="I39" i="1"/>
  <c r="J39" i="1"/>
  <c r="I35" i="1"/>
  <c r="J35" i="1"/>
  <c r="I30" i="1"/>
  <c r="J30" i="1"/>
  <c r="I25" i="1"/>
  <c r="J25" i="1"/>
  <c r="I16" i="1"/>
  <c r="J16" i="1"/>
  <c r="I26" i="1"/>
  <c r="J26" i="1"/>
  <c r="I75" i="1"/>
  <c r="J75" i="1"/>
  <c r="I71" i="1"/>
  <c r="J71" i="1"/>
  <c r="I67" i="1"/>
  <c r="J67" i="1"/>
  <c r="I63" i="1"/>
  <c r="J63" i="1"/>
  <c r="I83" i="1"/>
  <c r="J83" i="1"/>
  <c r="K68" i="1"/>
  <c r="I12" i="1"/>
  <c r="P2" i="1"/>
  <c r="P74" i="1"/>
  <c r="P66" i="1"/>
  <c r="P58" i="1"/>
  <c r="P50" i="1"/>
  <c r="P42" i="1"/>
  <c r="P34" i="1"/>
  <c r="P86" i="1"/>
  <c r="P73" i="1"/>
  <c r="P65" i="1"/>
  <c r="P57" i="1"/>
  <c r="P49" i="1"/>
  <c r="P85" i="1"/>
  <c r="P76" i="1"/>
  <c r="P72" i="1"/>
  <c r="P68" i="1"/>
  <c r="P64" i="1"/>
  <c r="P60" i="1"/>
  <c r="P56" i="1"/>
  <c r="P52" i="1"/>
  <c r="P48" i="1"/>
  <c r="P83" i="1"/>
  <c r="P70" i="1"/>
  <c r="P62" i="1"/>
  <c r="P54" i="1"/>
  <c r="P38" i="1"/>
  <c r="P82" i="1"/>
  <c r="P69" i="1"/>
  <c r="P61" i="1"/>
  <c r="P53" i="1"/>
  <c r="P84" i="1"/>
  <c r="P75" i="1"/>
  <c r="P71" i="1"/>
  <c r="P67" i="1"/>
  <c r="P63" i="1"/>
  <c r="P59" i="1"/>
  <c r="P55" i="1"/>
  <c r="P51" i="1"/>
  <c r="M37" i="1"/>
  <c r="P37" i="1" s="1"/>
  <c r="M29" i="1"/>
  <c r="P29" i="1" s="1"/>
  <c r="M24" i="1"/>
  <c r="P24" i="1" s="1"/>
  <c r="K86" i="1"/>
  <c r="I84" i="1"/>
  <c r="K13" i="1"/>
  <c r="M12" i="1"/>
  <c r="P12" i="1" s="1"/>
  <c r="K83" i="1"/>
  <c r="I69" i="1"/>
  <c r="K75" i="1"/>
  <c r="I3" i="1"/>
  <c r="I4" i="1"/>
  <c r="I5" i="1"/>
  <c r="I6" i="1"/>
  <c r="I7" i="1"/>
  <c r="I8" i="1"/>
  <c r="I9" i="1"/>
  <c r="I10" i="1"/>
  <c r="I11" i="1"/>
  <c r="K3" i="1"/>
  <c r="K4" i="1"/>
  <c r="K5" i="1"/>
  <c r="K6" i="1"/>
  <c r="K7" i="1"/>
  <c r="K8" i="1"/>
  <c r="K9" i="1"/>
  <c r="K10" i="1"/>
  <c r="K11" i="1"/>
  <c r="I17" i="1"/>
  <c r="I18" i="1"/>
  <c r="I19" i="1"/>
  <c r="I20" i="1"/>
  <c r="I21" i="1"/>
  <c r="K17" i="1"/>
  <c r="K18" i="1"/>
  <c r="K19" i="1"/>
  <c r="K20" i="1"/>
  <c r="K21" i="1"/>
  <c r="I73" i="1"/>
  <c r="K82" i="1"/>
  <c r="K85" i="1"/>
  <c r="K76" i="1"/>
  <c r="K72" i="1"/>
  <c r="K71" i="1"/>
  <c r="K67" i="1"/>
  <c r="I65" i="1"/>
  <c r="K64" i="1"/>
  <c r="K63" i="1"/>
  <c r="K74" i="1"/>
  <c r="K70" i="1"/>
  <c r="K66" i="1"/>
  <c r="K62" i="1"/>
  <c r="K61" i="1"/>
  <c r="K60" i="1"/>
  <c r="I58" i="1"/>
  <c r="K57" i="1"/>
  <c r="K56" i="1"/>
  <c r="I54" i="1"/>
  <c r="K53" i="1"/>
  <c r="K52" i="1"/>
  <c r="I50" i="1"/>
  <c r="K49" i="1"/>
  <c r="K48" i="1"/>
  <c r="I46" i="1"/>
  <c r="K45" i="1"/>
  <c r="K44" i="1"/>
  <c r="I42" i="1"/>
  <c r="K41" i="1"/>
  <c r="K40" i="1"/>
  <c r="I38" i="1"/>
  <c r="I37" i="1"/>
  <c r="K36" i="1"/>
  <c r="I34" i="1"/>
  <c r="K33" i="1"/>
  <c r="K31" i="1"/>
  <c r="K26" i="1"/>
  <c r="K32" i="1"/>
  <c r="I29" i="1"/>
  <c r="K28" i="1"/>
  <c r="K27" i="1"/>
  <c r="I24" i="1"/>
  <c r="K23" i="1"/>
  <c r="K22" i="1"/>
  <c r="I15" i="1"/>
  <c r="K14" i="1"/>
  <c r="K59" i="1"/>
  <c r="K55" i="1"/>
  <c r="K51" i="1"/>
  <c r="K47" i="1"/>
  <c r="K43" i="1"/>
  <c r="K39" i="1"/>
  <c r="K35" i="1"/>
  <c r="K30" i="1"/>
  <c r="K25" i="1"/>
  <c r="K16" i="1"/>
  <c r="M16" i="1" l="1"/>
  <c r="P16" i="1" s="1"/>
  <c r="M22" i="1"/>
  <c r="P22" i="1" s="1"/>
  <c r="M31" i="1"/>
  <c r="P31" i="1" s="1"/>
  <c r="M13" i="1"/>
  <c r="P13" i="1" s="1"/>
  <c r="M43" i="1"/>
  <c r="P43" i="1" s="1"/>
  <c r="M23" i="1"/>
  <c r="P23" i="1" s="1"/>
  <c r="M33" i="1"/>
  <c r="P33" i="1" s="1"/>
  <c r="M44" i="1"/>
  <c r="P44" i="1" s="1"/>
  <c r="M30" i="1"/>
  <c r="P30" i="1" s="1"/>
  <c r="M47" i="1"/>
  <c r="P47" i="1" s="1"/>
  <c r="M14" i="1"/>
  <c r="P14" i="1" s="1"/>
  <c r="M32" i="1"/>
  <c r="P32" i="1" s="1"/>
  <c r="M40" i="1"/>
  <c r="P40" i="1" s="1"/>
  <c r="M45" i="1"/>
  <c r="P45" i="1" s="1"/>
  <c r="M39" i="1"/>
  <c r="P39" i="1" s="1"/>
  <c r="M28" i="1"/>
  <c r="P28" i="1" s="1"/>
  <c r="M25" i="1"/>
  <c r="P25" i="1" s="1"/>
  <c r="M35" i="1"/>
  <c r="P35" i="1" s="1"/>
  <c r="M27" i="1"/>
  <c r="P27" i="1" s="1"/>
  <c r="M26" i="1"/>
  <c r="P26" i="1" s="1"/>
  <c r="M36" i="1"/>
  <c r="P36" i="1" s="1"/>
  <c r="M41" i="1"/>
  <c r="P41" i="1" s="1"/>
  <c r="M7" i="1"/>
  <c r="P7" i="1" s="1"/>
  <c r="M3" i="1"/>
  <c r="P3" i="1" s="1"/>
  <c r="M10" i="1"/>
  <c r="P10" i="1" s="1"/>
  <c r="M6" i="1"/>
  <c r="P6" i="1" s="1"/>
  <c r="M11" i="1"/>
  <c r="P11" i="1" s="1"/>
  <c r="M9" i="1"/>
  <c r="P9" i="1" s="1"/>
  <c r="M5" i="1"/>
  <c r="P5" i="1" s="1"/>
  <c r="M8" i="1"/>
  <c r="P8" i="1" s="1"/>
  <c r="M4" i="1"/>
  <c r="P4" i="1" s="1"/>
  <c r="M21" i="1"/>
  <c r="P21" i="1" s="1"/>
  <c r="M17" i="1"/>
  <c r="P17" i="1" s="1"/>
  <c r="M18" i="1"/>
  <c r="P18" i="1" s="1"/>
  <c r="M20" i="1"/>
  <c r="P20" i="1" s="1"/>
  <c r="M19" i="1"/>
  <c r="P19" i="1" s="1"/>
</calcChain>
</file>

<file path=xl/sharedStrings.xml><?xml version="1.0" encoding="utf-8"?>
<sst xmlns="http://schemas.openxmlformats.org/spreadsheetml/2006/main" count="17" uniqueCount="17">
  <si>
    <t>Payment Requested(input)</t>
  </si>
  <si>
    <t>Tax Due on Check (input)</t>
  </si>
  <si>
    <t>Exempted Items Total (input)</t>
  </si>
  <si>
    <t>Amount Due on Check Including Tax (input)</t>
  </si>
  <si>
    <t>Remainder Due after Spend</t>
  </si>
  <si>
    <t>Spend Amount (output)</t>
  </si>
  <si>
    <t>Adjusted Tax Amount (output)</t>
  </si>
  <si>
    <t>Adjusted Exemption Amount (output)</t>
  </si>
  <si>
    <t>Discount Credit Available</t>
  </si>
  <si>
    <t>Discount to Apply Based on Adjusted Amounts</t>
  </si>
  <si>
    <t>Check Subtotal</t>
  </si>
  <si>
    <t>Subtotal Spend Portion</t>
  </si>
  <si>
    <t>Subtotal Remainder Due After Subtotal Spend</t>
  </si>
  <si>
    <t>Should Adjust Tax?</t>
  </si>
  <si>
    <t>Should Adjust Exemption Amount?</t>
  </si>
  <si>
    <t>Test Case Categorization</t>
  </si>
  <si>
    <t>Possible Scenarios:
- Payment is less than subtotal
    * Payment is less than or equal to subtotal minus exemption amount (Tax &amp; Exemption are deferred)
    * Payment is greater than subtotal minus exemption amount (Adjust exemption amount)
- Payment is greater than subtotal but less than amount due (Adjust tax)
- Payment is greater than or equal to amount due (Adjust spend)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</si>
</sst>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164" fontId="0" fillId="0" borderId="0" xfId="0" applyNumberFormat="1"/>
  </cellXfs>
  <cellStyles count="1">
    <cellStyle name="Normal" xfId="0" builtinId="0"/>
  </cellStyles>
  <dxfs count="152">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2"/>
        </patternFill>
      </fill>
    </dxf>
    <dxf>
      <fill>
        <patternFill>
          <bgColor theme="9" tint="0.59996337778862885"/>
        </patternFill>
      </fill>
    </dxf>
    <dxf>
      <fill>
        <patternFill>
          <bgColor theme="2"/>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6" tint="0.59996337778862885"/>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theme="2"/>
        </patternFill>
      </fill>
    </dxf>
    <dxf>
      <fill>
        <patternFill>
          <bgColor theme="9" tint="0.59996337778862885"/>
        </patternFill>
      </fill>
    </dxf>
    <dxf>
      <fill>
        <patternFill>
          <bgColor theme="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10"/>
  <sheetViews>
    <sheetView tabSelected="1" workbookViewId="0">
      <pane ySplit="1" topLeftCell="A78" activePane="bottomLeft" state="frozen"/>
      <selection pane="bottomLeft" sqref="A1:P110"/>
    </sheetView>
  </sheetViews>
  <sheetFormatPr defaultRowHeight="15" x14ac:dyDescent="0.25"/>
  <cols>
    <col min="1" max="1" width="14.140625" customWidth="1"/>
    <col min="2" max="2" width="10.5703125" customWidth="1"/>
    <col min="3" max="3" width="9" customWidth="1"/>
    <col min="6" max="6" width="10.28515625" customWidth="1"/>
    <col min="10" max="10" width="11.140625" customWidth="1"/>
    <col min="11" max="12" width="11" customWidth="1"/>
    <col min="14" max="14" width="11.5703125" customWidth="1"/>
    <col min="15" max="15" width="10.7109375" customWidth="1"/>
    <col min="17" max="17" width="92.140625" customWidth="1"/>
  </cols>
  <sheetData>
    <row r="1" spans="1:17" ht="105" x14ac:dyDescent="0.25">
      <c r="A1" s="1" t="s">
        <v>15</v>
      </c>
      <c r="B1" s="2" t="s">
        <v>0</v>
      </c>
      <c r="C1" s="2" t="s">
        <v>3</v>
      </c>
      <c r="D1" s="2" t="s">
        <v>1</v>
      </c>
      <c r="E1" s="2" t="s">
        <v>10</v>
      </c>
      <c r="F1" s="2" t="s">
        <v>2</v>
      </c>
      <c r="G1" s="1" t="s">
        <v>5</v>
      </c>
      <c r="H1" s="1" t="s">
        <v>11</v>
      </c>
      <c r="I1" s="1" t="s">
        <v>13</v>
      </c>
      <c r="J1" s="1" t="s">
        <v>14</v>
      </c>
      <c r="K1" s="1" t="s">
        <v>4</v>
      </c>
      <c r="L1" s="1" t="s">
        <v>12</v>
      </c>
      <c r="M1" s="1" t="s">
        <v>6</v>
      </c>
      <c r="N1" s="1" t="s">
        <v>7</v>
      </c>
      <c r="O1" s="1" t="s">
        <v>8</v>
      </c>
      <c r="P1" s="1" t="s">
        <v>9</v>
      </c>
      <c r="Q1" s="1" t="s">
        <v>16</v>
      </c>
    </row>
    <row r="2" spans="1:17" x14ac:dyDescent="0.25">
      <c r="A2" t="str">
        <f>IF(B2&gt;=C2, "A", IF(AND(B2&gt;E2, B2&lt;C2), "B", IF(AND(B2&lt;=E2, B2&lt;=E2-F2), "C", "D")))</f>
        <v>A</v>
      </c>
      <c r="B2" s="3">
        <v>10</v>
      </c>
      <c r="C2" s="3">
        <v>10</v>
      </c>
      <c r="D2" s="3">
        <v>1</v>
      </c>
      <c r="E2" s="3">
        <f>C2-D2</f>
        <v>9</v>
      </c>
      <c r="F2" s="3">
        <v>3</v>
      </c>
      <c r="G2" s="3">
        <f>(MAX(0,MIN(B2,C2)))</f>
        <v>10</v>
      </c>
      <c r="H2" s="3">
        <f>MIN(B2, E2)</f>
        <v>9</v>
      </c>
      <c r="I2" t="str">
        <f>IF(G2 &lt; C2, "Y", "N")</f>
        <v>N</v>
      </c>
      <c r="J2" t="str">
        <f>IF(AND(G2&lt;E2, F2 &gt; 0),"Y","N")</f>
        <v>N</v>
      </c>
      <c r="K2" s="3">
        <f>C2-G2</f>
        <v>0</v>
      </c>
      <c r="L2" s="3">
        <f>E2-H2</f>
        <v>0</v>
      </c>
      <c r="M2" s="3">
        <f>MIN(G2, MAX(0, D2-K2))</f>
        <v>1</v>
      </c>
      <c r="N2" s="3">
        <f>MIN(H2, MAX(0, F2 - L2))</f>
        <v>3</v>
      </c>
      <c r="O2" s="3">
        <f ca="1">RANDBETWEEN(0, 20)</f>
        <v>10</v>
      </c>
      <c r="P2" s="3">
        <f ca="1">MIN(O2, MAX(0, G2 - M2 - N2))</f>
        <v>6</v>
      </c>
      <c r="Q2" t="str">
        <f>CHOOSE((CODE(A2)-CODE("A")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3" spans="1:17" x14ac:dyDescent="0.25">
      <c r="A3" t="str">
        <f t="shared" ref="A3:A66" si="0">IF(B3&gt;=C3, "A", IF(AND(B3&gt;E3, B3&lt;C3), "B", IF(AND(B3&lt;=E3, B3&lt;=E3-F3), "C", "D")))</f>
        <v>A</v>
      </c>
      <c r="B3" s="3">
        <v>10</v>
      </c>
      <c r="C3" s="3">
        <v>10</v>
      </c>
      <c r="D3" s="3">
        <v>1</v>
      </c>
      <c r="E3" s="3">
        <f t="shared" ref="E3:E66" si="1">C3-D3</f>
        <v>9</v>
      </c>
      <c r="F3" s="3">
        <v>5</v>
      </c>
      <c r="G3" s="3">
        <f t="shared" ref="G3:G6" si="2">(MAX(0,MIN(B3,C3)))</f>
        <v>10</v>
      </c>
      <c r="H3" s="3">
        <f t="shared" ref="H3:H66" si="3">MIN(B3, E3)</f>
        <v>9</v>
      </c>
      <c r="I3" t="str">
        <f t="shared" ref="I3:I6" si="4">IF(G3 &lt; C3, "Y", "N")</f>
        <v>N</v>
      </c>
      <c r="J3" t="str">
        <f t="shared" ref="J3:J66" si="5">IF(AND(G3&lt;E3, F3 &gt; 0),"Y","N")</f>
        <v>N</v>
      </c>
      <c r="K3" s="3">
        <f t="shared" ref="K3:K6" si="6">C3-G3</f>
        <v>0</v>
      </c>
      <c r="L3" s="3">
        <f t="shared" ref="L3:L66" si="7">E3-H3</f>
        <v>0</v>
      </c>
      <c r="M3" s="3">
        <f t="shared" ref="M3:M6" si="8">MIN(G3, MAX(0, D3-K3))</f>
        <v>1</v>
      </c>
      <c r="N3" s="3">
        <f t="shared" ref="N3:N66" si="9">MIN(H3, MAX(0, F3 - L3))</f>
        <v>5</v>
      </c>
      <c r="O3" s="3">
        <f t="shared" ref="O3:O66" ca="1" si="10">RANDBETWEEN(0, 20)</f>
        <v>17</v>
      </c>
      <c r="P3" s="3">
        <f t="shared" ref="P3:P6" ca="1" si="11">MIN(O3, MAX(0, G3 - M3 - N3))</f>
        <v>4</v>
      </c>
      <c r="Q3" t="str">
        <f t="shared" ref="Q3:Q66" si="12">CHOOSE((CODE(A3)-CODE("A")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4" spans="1:17" x14ac:dyDescent="0.25">
      <c r="A4" t="str">
        <f t="shared" si="0"/>
        <v>A</v>
      </c>
      <c r="B4" s="3">
        <v>10</v>
      </c>
      <c r="C4" s="3">
        <v>10</v>
      </c>
      <c r="D4" s="3">
        <v>1</v>
      </c>
      <c r="E4" s="3">
        <f t="shared" si="1"/>
        <v>9</v>
      </c>
      <c r="F4" s="3">
        <v>10</v>
      </c>
      <c r="G4" s="3">
        <f t="shared" si="2"/>
        <v>10</v>
      </c>
      <c r="H4" s="3">
        <f t="shared" si="3"/>
        <v>9</v>
      </c>
      <c r="I4" t="str">
        <f t="shared" si="4"/>
        <v>N</v>
      </c>
      <c r="J4" t="str">
        <f t="shared" si="5"/>
        <v>N</v>
      </c>
      <c r="K4" s="3">
        <f t="shared" si="6"/>
        <v>0</v>
      </c>
      <c r="L4" s="3">
        <f t="shared" si="7"/>
        <v>0</v>
      </c>
      <c r="M4" s="3">
        <f t="shared" si="8"/>
        <v>1</v>
      </c>
      <c r="N4" s="3">
        <f t="shared" si="9"/>
        <v>9</v>
      </c>
      <c r="O4" s="3">
        <f t="shared" ca="1" si="10"/>
        <v>15</v>
      </c>
      <c r="P4" s="3">
        <f t="shared" ca="1" si="11"/>
        <v>0</v>
      </c>
      <c r="Q4" t="str">
        <f t="shared" si="12"/>
        <v>Payment is greater than or equal to amount due</v>
      </c>
    </row>
    <row r="5" spans="1:17" x14ac:dyDescent="0.25">
      <c r="A5" t="str">
        <f t="shared" si="0"/>
        <v>A</v>
      </c>
      <c r="B5" s="3">
        <v>10</v>
      </c>
      <c r="C5" s="3">
        <v>10</v>
      </c>
      <c r="D5" s="3">
        <v>1</v>
      </c>
      <c r="E5" s="3">
        <f t="shared" si="1"/>
        <v>9</v>
      </c>
      <c r="F5" s="3">
        <v>20</v>
      </c>
      <c r="G5" s="3">
        <f t="shared" si="2"/>
        <v>10</v>
      </c>
      <c r="H5" s="3">
        <f t="shared" si="3"/>
        <v>9</v>
      </c>
      <c r="I5" t="str">
        <f t="shared" si="4"/>
        <v>N</v>
      </c>
      <c r="J5" t="str">
        <f t="shared" si="5"/>
        <v>N</v>
      </c>
      <c r="K5" s="3">
        <f t="shared" si="6"/>
        <v>0</v>
      </c>
      <c r="L5" s="3">
        <f t="shared" si="7"/>
        <v>0</v>
      </c>
      <c r="M5" s="3">
        <f t="shared" si="8"/>
        <v>1</v>
      </c>
      <c r="N5" s="3">
        <f t="shared" si="9"/>
        <v>9</v>
      </c>
      <c r="O5" s="3">
        <f t="shared" ca="1" si="10"/>
        <v>1</v>
      </c>
      <c r="P5" s="3">
        <f t="shared" ca="1" si="11"/>
        <v>0</v>
      </c>
      <c r="Q5" t="str">
        <f t="shared" si="12"/>
        <v>Payment is greater than or equal to amount due</v>
      </c>
    </row>
    <row r="6" spans="1:17" x14ac:dyDescent="0.25">
      <c r="A6" t="str">
        <f t="shared" si="0"/>
        <v>A</v>
      </c>
      <c r="B6" s="3">
        <v>10</v>
      </c>
      <c r="C6" s="3">
        <v>10</v>
      </c>
      <c r="D6" s="3">
        <v>1</v>
      </c>
      <c r="E6" s="3">
        <f t="shared" si="1"/>
        <v>9</v>
      </c>
      <c r="F6" s="3">
        <v>0</v>
      </c>
      <c r="G6" s="3">
        <f t="shared" si="2"/>
        <v>10</v>
      </c>
      <c r="H6" s="3">
        <f t="shared" si="3"/>
        <v>9</v>
      </c>
      <c r="I6" t="str">
        <f t="shared" si="4"/>
        <v>N</v>
      </c>
      <c r="J6" t="str">
        <f t="shared" si="5"/>
        <v>N</v>
      </c>
      <c r="K6" s="3">
        <f t="shared" si="6"/>
        <v>0</v>
      </c>
      <c r="L6" s="3">
        <f t="shared" si="7"/>
        <v>0</v>
      </c>
      <c r="M6" s="3">
        <f t="shared" si="8"/>
        <v>1</v>
      </c>
      <c r="N6" s="3">
        <f t="shared" si="9"/>
        <v>0</v>
      </c>
      <c r="O6" s="3">
        <f t="shared" ca="1" si="10"/>
        <v>13</v>
      </c>
      <c r="P6" s="3">
        <f t="shared" ca="1" si="11"/>
        <v>9</v>
      </c>
      <c r="Q6" t="str">
        <f t="shared" si="12"/>
        <v>Payment is greater than or equal to amount due</v>
      </c>
    </row>
    <row r="7" spans="1:17" x14ac:dyDescent="0.25">
      <c r="A7" t="str">
        <f t="shared" si="0"/>
        <v>A</v>
      </c>
      <c r="B7" s="3">
        <v>10</v>
      </c>
      <c r="C7" s="3">
        <v>10</v>
      </c>
      <c r="D7" s="3">
        <v>1</v>
      </c>
      <c r="E7" s="3">
        <f t="shared" si="1"/>
        <v>9</v>
      </c>
      <c r="F7" s="3">
        <v>3</v>
      </c>
      <c r="G7" s="3">
        <f>(MAX(0,MIN(B7,C7)))</f>
        <v>10</v>
      </c>
      <c r="H7" s="3">
        <f t="shared" si="3"/>
        <v>9</v>
      </c>
      <c r="I7" t="str">
        <f>IF(G7 &lt; C7, "Y", "N")</f>
        <v>N</v>
      </c>
      <c r="J7" t="str">
        <f t="shared" si="5"/>
        <v>N</v>
      </c>
      <c r="K7" s="3">
        <f>C7-G7</f>
        <v>0</v>
      </c>
      <c r="L7" s="3">
        <f t="shared" si="7"/>
        <v>0</v>
      </c>
      <c r="M7" s="3">
        <f>MIN(G7, MAX(0, D7-K7))</f>
        <v>1</v>
      </c>
      <c r="N7" s="3">
        <f t="shared" si="9"/>
        <v>3</v>
      </c>
      <c r="O7" s="3">
        <f t="shared" ca="1" si="10"/>
        <v>12</v>
      </c>
      <c r="P7" s="3">
        <f t="shared" ref="P7:P38" ca="1" si="13">MIN(O7, MAX(0, G7 - M7 - N7))</f>
        <v>6</v>
      </c>
      <c r="Q7" t="str">
        <f t="shared" si="12"/>
        <v>Payment is greater than or equal to amount due</v>
      </c>
    </row>
    <row r="8" spans="1:17" x14ac:dyDescent="0.25">
      <c r="A8" t="str">
        <f t="shared" si="0"/>
        <v>A</v>
      </c>
      <c r="B8" s="3">
        <v>10</v>
      </c>
      <c r="C8" s="3">
        <v>10</v>
      </c>
      <c r="D8" s="3">
        <v>1</v>
      </c>
      <c r="E8" s="3">
        <f t="shared" si="1"/>
        <v>9</v>
      </c>
      <c r="F8" s="3">
        <v>5</v>
      </c>
      <c r="G8" s="3">
        <f t="shared" ref="G8:G11" si="14">(MAX(0,MIN(B8,C8)))</f>
        <v>10</v>
      </c>
      <c r="H8" s="3">
        <f t="shared" si="3"/>
        <v>9</v>
      </c>
      <c r="I8" t="str">
        <f t="shared" ref="I8:I11" si="15">IF(G8 &lt; C8, "Y", "N")</f>
        <v>N</v>
      </c>
      <c r="J8" t="str">
        <f t="shared" si="5"/>
        <v>N</v>
      </c>
      <c r="K8" s="3">
        <f t="shared" ref="K8:K11" si="16">C8-G8</f>
        <v>0</v>
      </c>
      <c r="L8" s="3">
        <f t="shared" si="7"/>
        <v>0</v>
      </c>
      <c r="M8" s="3">
        <f t="shared" ref="M8:M11" si="17">MIN(G8, MAX(0, D8-K8))</f>
        <v>1</v>
      </c>
      <c r="N8" s="3">
        <f t="shared" si="9"/>
        <v>5</v>
      </c>
      <c r="O8" s="3">
        <f t="shared" ca="1" si="10"/>
        <v>10</v>
      </c>
      <c r="P8" s="3">
        <f t="shared" ca="1" si="13"/>
        <v>4</v>
      </c>
      <c r="Q8" t="str">
        <f t="shared" si="12"/>
        <v>Payment is greater than or equal to amount due</v>
      </c>
    </row>
    <row r="9" spans="1:17" x14ac:dyDescent="0.25">
      <c r="A9" t="str">
        <f t="shared" si="0"/>
        <v>A</v>
      </c>
      <c r="B9" s="3">
        <v>10</v>
      </c>
      <c r="C9" s="3">
        <v>10</v>
      </c>
      <c r="D9" s="3">
        <v>1</v>
      </c>
      <c r="E9" s="3">
        <f t="shared" si="1"/>
        <v>9</v>
      </c>
      <c r="F9" s="3">
        <v>10</v>
      </c>
      <c r="G9" s="3">
        <f t="shared" si="14"/>
        <v>10</v>
      </c>
      <c r="H9" s="3">
        <f t="shared" si="3"/>
        <v>9</v>
      </c>
      <c r="I9" t="str">
        <f t="shared" si="15"/>
        <v>N</v>
      </c>
      <c r="J9" t="str">
        <f t="shared" si="5"/>
        <v>N</v>
      </c>
      <c r="K9" s="3">
        <f t="shared" si="16"/>
        <v>0</v>
      </c>
      <c r="L9" s="3">
        <f t="shared" si="7"/>
        <v>0</v>
      </c>
      <c r="M9" s="3">
        <f t="shared" si="17"/>
        <v>1</v>
      </c>
      <c r="N9" s="3">
        <f t="shared" si="9"/>
        <v>9</v>
      </c>
      <c r="O9" s="3">
        <f t="shared" ca="1" si="10"/>
        <v>7</v>
      </c>
      <c r="P9" s="3">
        <f t="shared" ca="1" si="13"/>
        <v>0</v>
      </c>
      <c r="Q9" t="str">
        <f t="shared" si="12"/>
        <v>Payment is greater than or equal to amount due</v>
      </c>
    </row>
    <row r="10" spans="1:17" x14ac:dyDescent="0.25">
      <c r="A10" t="str">
        <f t="shared" si="0"/>
        <v>A</v>
      </c>
      <c r="B10" s="3">
        <v>10</v>
      </c>
      <c r="C10" s="3">
        <v>10</v>
      </c>
      <c r="D10" s="3">
        <v>1</v>
      </c>
      <c r="E10" s="3">
        <f t="shared" si="1"/>
        <v>9</v>
      </c>
      <c r="F10" s="3">
        <v>20</v>
      </c>
      <c r="G10" s="3">
        <f t="shared" si="14"/>
        <v>10</v>
      </c>
      <c r="H10" s="3">
        <f t="shared" si="3"/>
        <v>9</v>
      </c>
      <c r="I10" t="str">
        <f t="shared" si="15"/>
        <v>N</v>
      </c>
      <c r="J10" t="str">
        <f t="shared" si="5"/>
        <v>N</v>
      </c>
      <c r="K10" s="3">
        <f t="shared" si="16"/>
        <v>0</v>
      </c>
      <c r="L10" s="3">
        <f t="shared" si="7"/>
        <v>0</v>
      </c>
      <c r="M10" s="3">
        <f t="shared" si="17"/>
        <v>1</v>
      </c>
      <c r="N10" s="3">
        <f t="shared" si="9"/>
        <v>9</v>
      </c>
      <c r="O10" s="3">
        <f t="shared" ca="1" si="10"/>
        <v>0</v>
      </c>
      <c r="P10" s="3">
        <f t="shared" ca="1" si="13"/>
        <v>0</v>
      </c>
      <c r="Q10" t="str">
        <f t="shared" si="12"/>
        <v>Payment is greater than or equal to amount due</v>
      </c>
    </row>
    <row r="11" spans="1:17" x14ac:dyDescent="0.25">
      <c r="A11" t="str">
        <f t="shared" si="0"/>
        <v>A</v>
      </c>
      <c r="B11" s="3">
        <v>10</v>
      </c>
      <c r="C11" s="3">
        <v>10</v>
      </c>
      <c r="D11" s="3">
        <v>1</v>
      </c>
      <c r="E11" s="3">
        <f t="shared" si="1"/>
        <v>9</v>
      </c>
      <c r="F11" s="3">
        <v>0</v>
      </c>
      <c r="G11" s="3">
        <f t="shared" si="14"/>
        <v>10</v>
      </c>
      <c r="H11" s="3">
        <f t="shared" si="3"/>
        <v>9</v>
      </c>
      <c r="I11" t="str">
        <f t="shared" si="15"/>
        <v>N</v>
      </c>
      <c r="J11" t="str">
        <f t="shared" si="5"/>
        <v>N</v>
      </c>
      <c r="K11" s="3">
        <f t="shared" si="16"/>
        <v>0</v>
      </c>
      <c r="L11" s="3">
        <f t="shared" si="7"/>
        <v>0</v>
      </c>
      <c r="M11" s="3">
        <f t="shared" si="17"/>
        <v>1</v>
      </c>
      <c r="N11" s="3">
        <f t="shared" si="9"/>
        <v>0</v>
      </c>
      <c r="O11" s="3">
        <f t="shared" ca="1" si="10"/>
        <v>20</v>
      </c>
      <c r="P11" s="3">
        <f t="shared" ca="1" si="13"/>
        <v>9</v>
      </c>
      <c r="Q11" t="str">
        <f t="shared" si="12"/>
        <v>Payment is greater than or equal to amount due</v>
      </c>
    </row>
    <row r="12" spans="1:17" x14ac:dyDescent="0.25">
      <c r="A12" t="str">
        <f t="shared" si="0"/>
        <v>A</v>
      </c>
      <c r="B12" s="3">
        <v>10</v>
      </c>
      <c r="C12" s="3">
        <v>10</v>
      </c>
      <c r="D12" s="3">
        <v>1</v>
      </c>
      <c r="E12" s="3">
        <f t="shared" si="1"/>
        <v>9</v>
      </c>
      <c r="F12" s="3">
        <v>3</v>
      </c>
      <c r="G12" s="3">
        <f>(MAX(0,MIN(B12,C12)))</f>
        <v>10</v>
      </c>
      <c r="H12" s="3">
        <f t="shared" si="3"/>
        <v>9</v>
      </c>
      <c r="I12" t="str">
        <f>IF(G12 &lt; C12, "Y", "N")</f>
        <v>N</v>
      </c>
      <c r="J12" t="str">
        <f t="shared" si="5"/>
        <v>N</v>
      </c>
      <c r="K12" s="3">
        <f>C12-G12</f>
        <v>0</v>
      </c>
      <c r="L12" s="3">
        <f t="shared" si="7"/>
        <v>0</v>
      </c>
      <c r="M12" s="3">
        <f t="shared" ref="M12:M17" si="18">MIN(G12, MAX(0, D12-K12))</f>
        <v>1</v>
      </c>
      <c r="N12" s="3">
        <f t="shared" si="9"/>
        <v>3</v>
      </c>
      <c r="O12" s="3">
        <f t="shared" ca="1" si="10"/>
        <v>4</v>
      </c>
      <c r="P12" s="3">
        <f t="shared" ca="1" si="13"/>
        <v>4</v>
      </c>
      <c r="Q12" t="str">
        <f t="shared" si="12"/>
        <v>Payment is greater than or equal to amount due</v>
      </c>
    </row>
    <row r="13" spans="1:17" x14ac:dyDescent="0.25">
      <c r="A13" t="str">
        <f t="shared" si="0"/>
        <v>A</v>
      </c>
      <c r="B13" s="3">
        <v>10</v>
      </c>
      <c r="C13" s="3">
        <v>10</v>
      </c>
      <c r="D13" s="3">
        <v>1</v>
      </c>
      <c r="E13" s="3">
        <f t="shared" si="1"/>
        <v>9</v>
      </c>
      <c r="F13" s="3">
        <v>5</v>
      </c>
      <c r="G13" s="3">
        <f t="shared" ref="G13:G62" si="19">(MAX(0,MIN(B13,C13)))</f>
        <v>10</v>
      </c>
      <c r="H13" s="3">
        <f t="shared" si="3"/>
        <v>9</v>
      </c>
      <c r="I13" t="str">
        <f t="shared" ref="I13:I62" si="20">IF(G13 &lt; C13, "Y", "N")</f>
        <v>N</v>
      </c>
      <c r="J13" t="str">
        <f t="shared" si="5"/>
        <v>N</v>
      </c>
      <c r="K13" s="3">
        <f t="shared" ref="K13:K62" si="21">C13-G13</f>
        <v>0</v>
      </c>
      <c r="L13" s="3">
        <f t="shared" si="7"/>
        <v>0</v>
      </c>
      <c r="M13" s="3">
        <f t="shared" si="18"/>
        <v>1</v>
      </c>
      <c r="N13" s="3">
        <f t="shared" si="9"/>
        <v>5</v>
      </c>
      <c r="O13" s="3">
        <f t="shared" ca="1" si="10"/>
        <v>2</v>
      </c>
      <c r="P13" s="3">
        <f t="shared" ca="1" si="13"/>
        <v>2</v>
      </c>
      <c r="Q13" t="str">
        <f t="shared" si="12"/>
        <v>Payment is greater than or equal to amount due</v>
      </c>
    </row>
    <row r="14" spans="1:17" x14ac:dyDescent="0.25">
      <c r="A14" t="str">
        <f t="shared" si="0"/>
        <v>A</v>
      </c>
      <c r="B14" s="3">
        <v>10</v>
      </c>
      <c r="C14" s="3">
        <v>10</v>
      </c>
      <c r="D14" s="3">
        <v>1</v>
      </c>
      <c r="E14" s="3">
        <f t="shared" si="1"/>
        <v>9</v>
      </c>
      <c r="F14" s="3">
        <v>10</v>
      </c>
      <c r="G14" s="3">
        <f t="shared" si="19"/>
        <v>10</v>
      </c>
      <c r="H14" s="3">
        <f t="shared" si="3"/>
        <v>9</v>
      </c>
      <c r="I14" t="str">
        <f t="shared" si="20"/>
        <v>N</v>
      </c>
      <c r="J14" t="str">
        <f t="shared" si="5"/>
        <v>N</v>
      </c>
      <c r="K14" s="3">
        <f t="shared" si="21"/>
        <v>0</v>
      </c>
      <c r="L14" s="3">
        <f t="shared" si="7"/>
        <v>0</v>
      </c>
      <c r="M14" s="3">
        <f t="shared" si="18"/>
        <v>1</v>
      </c>
      <c r="N14" s="3">
        <f t="shared" si="9"/>
        <v>9</v>
      </c>
      <c r="O14" s="3">
        <f t="shared" ca="1" si="10"/>
        <v>7</v>
      </c>
      <c r="P14" s="3">
        <f t="shared" ca="1" si="13"/>
        <v>0</v>
      </c>
      <c r="Q14" t="str">
        <f t="shared" si="12"/>
        <v>Payment is greater than or equal to amount due</v>
      </c>
    </row>
    <row r="15" spans="1:17" x14ac:dyDescent="0.25">
      <c r="A15" t="str">
        <f t="shared" si="0"/>
        <v>A</v>
      </c>
      <c r="B15" s="3">
        <v>10</v>
      </c>
      <c r="C15" s="3">
        <v>10</v>
      </c>
      <c r="D15" s="3">
        <v>1</v>
      </c>
      <c r="E15" s="3">
        <f t="shared" si="1"/>
        <v>9</v>
      </c>
      <c r="F15" s="3">
        <v>20</v>
      </c>
      <c r="G15" s="3">
        <f t="shared" si="19"/>
        <v>10</v>
      </c>
      <c r="H15" s="3">
        <f t="shared" si="3"/>
        <v>9</v>
      </c>
      <c r="I15" t="str">
        <f t="shared" si="20"/>
        <v>N</v>
      </c>
      <c r="J15" t="str">
        <f t="shared" si="5"/>
        <v>N</v>
      </c>
      <c r="K15" s="3">
        <f t="shared" si="21"/>
        <v>0</v>
      </c>
      <c r="L15" s="3">
        <f t="shared" si="7"/>
        <v>0</v>
      </c>
      <c r="M15" s="3">
        <f t="shared" si="18"/>
        <v>1</v>
      </c>
      <c r="N15" s="3">
        <f t="shared" si="9"/>
        <v>9</v>
      </c>
      <c r="O15" s="3">
        <f t="shared" ca="1" si="10"/>
        <v>12</v>
      </c>
      <c r="P15" s="3">
        <f t="shared" ca="1" si="13"/>
        <v>0</v>
      </c>
      <c r="Q15" t="str">
        <f t="shared" si="12"/>
        <v>Payment is greater than or equal to amount due</v>
      </c>
    </row>
    <row r="16" spans="1:17" x14ac:dyDescent="0.25">
      <c r="A16" t="str">
        <f t="shared" si="0"/>
        <v>A</v>
      </c>
      <c r="B16" s="3">
        <v>10</v>
      </c>
      <c r="C16" s="3">
        <v>10</v>
      </c>
      <c r="D16" s="3">
        <v>1</v>
      </c>
      <c r="E16" s="3">
        <f t="shared" si="1"/>
        <v>9</v>
      </c>
      <c r="F16" s="3">
        <v>0</v>
      </c>
      <c r="G16" s="3">
        <f t="shared" si="19"/>
        <v>10</v>
      </c>
      <c r="H16" s="3">
        <f t="shared" si="3"/>
        <v>9</v>
      </c>
      <c r="I16" t="str">
        <f t="shared" si="20"/>
        <v>N</v>
      </c>
      <c r="J16" t="str">
        <f t="shared" si="5"/>
        <v>N</v>
      </c>
      <c r="K16" s="3">
        <f t="shared" si="21"/>
        <v>0</v>
      </c>
      <c r="L16" s="3">
        <f t="shared" si="7"/>
        <v>0</v>
      </c>
      <c r="M16" s="3">
        <f t="shared" si="18"/>
        <v>1</v>
      </c>
      <c r="N16" s="3">
        <f t="shared" si="9"/>
        <v>0</v>
      </c>
      <c r="O16" s="3">
        <f t="shared" ca="1" si="10"/>
        <v>18</v>
      </c>
      <c r="P16" s="3">
        <f t="shared" ca="1" si="13"/>
        <v>9</v>
      </c>
      <c r="Q16" t="str">
        <f t="shared" si="12"/>
        <v>Payment is greater than or equal to amount due</v>
      </c>
    </row>
    <row r="17" spans="1:17" x14ac:dyDescent="0.25">
      <c r="A17" t="str">
        <f t="shared" si="0"/>
        <v>A</v>
      </c>
      <c r="B17" s="3">
        <v>10</v>
      </c>
      <c r="C17" s="3">
        <v>10</v>
      </c>
      <c r="D17" s="3">
        <v>1</v>
      </c>
      <c r="E17" s="3">
        <f t="shared" si="1"/>
        <v>9</v>
      </c>
      <c r="F17" s="3">
        <v>3</v>
      </c>
      <c r="G17" s="3">
        <f>(MAX(0,MIN(B17,C17)))</f>
        <v>10</v>
      </c>
      <c r="H17" s="3">
        <f t="shared" si="3"/>
        <v>9</v>
      </c>
      <c r="I17" t="str">
        <f>IF(G17 &lt; C17, "Y", "N")</f>
        <v>N</v>
      </c>
      <c r="J17" t="str">
        <f t="shared" si="5"/>
        <v>N</v>
      </c>
      <c r="K17" s="3">
        <f>C17-G17</f>
        <v>0</v>
      </c>
      <c r="L17" s="3">
        <f t="shared" si="7"/>
        <v>0</v>
      </c>
      <c r="M17" s="3">
        <f t="shared" si="18"/>
        <v>1</v>
      </c>
      <c r="N17" s="3">
        <f t="shared" si="9"/>
        <v>3</v>
      </c>
      <c r="O17" s="3">
        <f t="shared" ca="1" si="10"/>
        <v>20</v>
      </c>
      <c r="P17" s="3">
        <f t="shared" ca="1" si="13"/>
        <v>6</v>
      </c>
      <c r="Q17" t="str">
        <f t="shared" si="12"/>
        <v>Payment is greater than or equal to amount due</v>
      </c>
    </row>
    <row r="18" spans="1:17" x14ac:dyDescent="0.25">
      <c r="A18" t="str">
        <f t="shared" si="0"/>
        <v>A</v>
      </c>
      <c r="B18" s="3">
        <v>10</v>
      </c>
      <c r="C18" s="3">
        <v>10</v>
      </c>
      <c r="D18" s="3">
        <v>1</v>
      </c>
      <c r="E18" s="3">
        <f t="shared" si="1"/>
        <v>9</v>
      </c>
      <c r="F18" s="3">
        <v>5</v>
      </c>
      <c r="G18" s="3">
        <f t="shared" ref="G18:G21" si="22">(MAX(0,MIN(B18,C18)))</f>
        <v>10</v>
      </c>
      <c r="H18" s="3">
        <f t="shared" si="3"/>
        <v>9</v>
      </c>
      <c r="I18" t="str">
        <f t="shared" ref="I18:I21" si="23">IF(G18 &lt; C18, "Y", "N")</f>
        <v>N</v>
      </c>
      <c r="J18" t="str">
        <f t="shared" si="5"/>
        <v>N</v>
      </c>
      <c r="K18" s="3">
        <f t="shared" ref="K18:K21" si="24">C18-G18</f>
        <v>0</v>
      </c>
      <c r="L18" s="3">
        <f t="shared" si="7"/>
        <v>0</v>
      </c>
      <c r="M18" s="3">
        <f t="shared" ref="M18:M21" si="25">MIN(G18, MAX(0, D18-K18))</f>
        <v>1</v>
      </c>
      <c r="N18" s="3">
        <f t="shared" si="9"/>
        <v>5</v>
      </c>
      <c r="O18" s="3">
        <f t="shared" ca="1" si="10"/>
        <v>6</v>
      </c>
      <c r="P18" s="3">
        <f t="shared" ca="1" si="13"/>
        <v>4</v>
      </c>
      <c r="Q18" t="str">
        <f t="shared" si="12"/>
        <v>Payment is greater than or equal to amount due</v>
      </c>
    </row>
    <row r="19" spans="1:17" x14ac:dyDescent="0.25">
      <c r="A19" t="str">
        <f t="shared" si="0"/>
        <v>A</v>
      </c>
      <c r="B19" s="3">
        <v>10</v>
      </c>
      <c r="C19" s="3">
        <v>10</v>
      </c>
      <c r="D19" s="3">
        <v>1</v>
      </c>
      <c r="E19" s="3">
        <f t="shared" si="1"/>
        <v>9</v>
      </c>
      <c r="F19" s="3">
        <v>10</v>
      </c>
      <c r="G19" s="3">
        <f t="shared" si="22"/>
        <v>10</v>
      </c>
      <c r="H19" s="3">
        <f t="shared" si="3"/>
        <v>9</v>
      </c>
      <c r="I19" t="str">
        <f t="shared" si="23"/>
        <v>N</v>
      </c>
      <c r="J19" t="str">
        <f t="shared" si="5"/>
        <v>N</v>
      </c>
      <c r="K19" s="3">
        <f t="shared" si="24"/>
        <v>0</v>
      </c>
      <c r="L19" s="3">
        <f t="shared" si="7"/>
        <v>0</v>
      </c>
      <c r="M19" s="3">
        <f t="shared" si="25"/>
        <v>1</v>
      </c>
      <c r="N19" s="3">
        <f t="shared" si="9"/>
        <v>9</v>
      </c>
      <c r="O19" s="3">
        <f t="shared" ca="1" si="10"/>
        <v>18</v>
      </c>
      <c r="P19" s="3">
        <f t="shared" ca="1" si="13"/>
        <v>0</v>
      </c>
      <c r="Q19" t="str">
        <f t="shared" si="12"/>
        <v>Payment is greater than or equal to amount due</v>
      </c>
    </row>
    <row r="20" spans="1:17" x14ac:dyDescent="0.25">
      <c r="A20" t="str">
        <f t="shared" si="0"/>
        <v>A</v>
      </c>
      <c r="B20" s="3">
        <v>10</v>
      </c>
      <c r="C20" s="3">
        <v>10</v>
      </c>
      <c r="D20" s="3">
        <v>1</v>
      </c>
      <c r="E20" s="3">
        <f t="shared" si="1"/>
        <v>9</v>
      </c>
      <c r="F20" s="3">
        <v>20</v>
      </c>
      <c r="G20" s="3">
        <f t="shared" si="22"/>
        <v>10</v>
      </c>
      <c r="H20" s="3">
        <f t="shared" si="3"/>
        <v>9</v>
      </c>
      <c r="I20" t="str">
        <f t="shared" si="23"/>
        <v>N</v>
      </c>
      <c r="J20" t="str">
        <f t="shared" si="5"/>
        <v>N</v>
      </c>
      <c r="K20" s="3">
        <f t="shared" si="24"/>
        <v>0</v>
      </c>
      <c r="L20" s="3">
        <f t="shared" si="7"/>
        <v>0</v>
      </c>
      <c r="M20" s="3">
        <f t="shared" si="25"/>
        <v>1</v>
      </c>
      <c r="N20" s="3">
        <f t="shared" si="9"/>
        <v>9</v>
      </c>
      <c r="O20" s="3">
        <f t="shared" ca="1" si="10"/>
        <v>16</v>
      </c>
      <c r="P20" s="3">
        <f t="shared" ca="1" si="13"/>
        <v>0</v>
      </c>
      <c r="Q20" t="str">
        <f t="shared" si="12"/>
        <v>Payment is greater than or equal to amount due</v>
      </c>
    </row>
    <row r="21" spans="1:17" x14ac:dyDescent="0.25">
      <c r="A21" t="str">
        <f t="shared" si="0"/>
        <v>A</v>
      </c>
      <c r="B21" s="3">
        <v>10</v>
      </c>
      <c r="C21" s="3">
        <v>10</v>
      </c>
      <c r="D21" s="3">
        <v>1</v>
      </c>
      <c r="E21" s="3">
        <f t="shared" si="1"/>
        <v>9</v>
      </c>
      <c r="F21" s="3">
        <v>0</v>
      </c>
      <c r="G21" s="3">
        <f t="shared" si="22"/>
        <v>10</v>
      </c>
      <c r="H21" s="3">
        <f t="shared" si="3"/>
        <v>9</v>
      </c>
      <c r="I21" t="str">
        <f t="shared" si="23"/>
        <v>N</v>
      </c>
      <c r="J21" t="str">
        <f t="shared" si="5"/>
        <v>N</v>
      </c>
      <c r="K21" s="3">
        <f t="shared" si="24"/>
        <v>0</v>
      </c>
      <c r="L21" s="3">
        <f t="shared" si="7"/>
        <v>0</v>
      </c>
      <c r="M21" s="3">
        <f t="shared" si="25"/>
        <v>1</v>
      </c>
      <c r="N21" s="3">
        <f t="shared" si="9"/>
        <v>0</v>
      </c>
      <c r="O21" s="3">
        <f t="shared" ca="1" si="10"/>
        <v>16</v>
      </c>
      <c r="P21" s="3">
        <f t="shared" ca="1" si="13"/>
        <v>9</v>
      </c>
      <c r="Q21" t="str">
        <f t="shared" si="12"/>
        <v>Payment is greater than or equal to amount due</v>
      </c>
    </row>
    <row r="22" spans="1:17" x14ac:dyDescent="0.25">
      <c r="A22" t="str">
        <f t="shared" si="0"/>
        <v>D</v>
      </c>
      <c r="B22" s="3">
        <v>10</v>
      </c>
      <c r="C22" s="3">
        <v>11</v>
      </c>
      <c r="D22" s="3">
        <v>1</v>
      </c>
      <c r="E22" s="3">
        <f t="shared" si="1"/>
        <v>10</v>
      </c>
      <c r="F22" s="3">
        <v>3</v>
      </c>
      <c r="G22" s="3">
        <f t="shared" si="19"/>
        <v>10</v>
      </c>
      <c r="H22" s="3">
        <f t="shared" si="3"/>
        <v>10</v>
      </c>
      <c r="I22" t="str">
        <f t="shared" si="20"/>
        <v>Y</v>
      </c>
      <c r="J22" t="str">
        <f t="shared" si="5"/>
        <v>N</v>
      </c>
      <c r="K22" s="3">
        <f t="shared" si="21"/>
        <v>1</v>
      </c>
      <c r="L22" s="3">
        <f t="shared" si="7"/>
        <v>0</v>
      </c>
      <c r="M22" s="3">
        <f t="shared" ref="M22:M47" si="26">MIN(G22, MAX(0, D22-K22))</f>
        <v>0</v>
      </c>
      <c r="N22" s="3">
        <f t="shared" si="9"/>
        <v>3</v>
      </c>
      <c r="O22" s="3">
        <f t="shared" ca="1" si="10"/>
        <v>0</v>
      </c>
      <c r="P22" s="3">
        <f t="shared" ca="1" si="13"/>
        <v>0</v>
      </c>
      <c r="Q22" t="str">
        <f t="shared" si="12"/>
        <v>Payment is greater than subtotal minus exemption amount</v>
      </c>
    </row>
    <row r="23" spans="1:17" x14ac:dyDescent="0.25">
      <c r="A23" t="str">
        <f t="shared" si="0"/>
        <v>D</v>
      </c>
      <c r="B23" s="3">
        <v>10</v>
      </c>
      <c r="C23" s="3">
        <v>11</v>
      </c>
      <c r="D23" s="3">
        <v>1</v>
      </c>
      <c r="E23" s="3">
        <f t="shared" si="1"/>
        <v>10</v>
      </c>
      <c r="F23" s="3">
        <v>5</v>
      </c>
      <c r="G23" s="3">
        <f t="shared" si="19"/>
        <v>10</v>
      </c>
      <c r="H23" s="3">
        <f t="shared" si="3"/>
        <v>10</v>
      </c>
      <c r="I23" t="str">
        <f t="shared" si="20"/>
        <v>Y</v>
      </c>
      <c r="J23" t="str">
        <f t="shared" si="5"/>
        <v>N</v>
      </c>
      <c r="K23" s="3">
        <f t="shared" si="21"/>
        <v>1</v>
      </c>
      <c r="L23" s="3">
        <f t="shared" si="7"/>
        <v>0</v>
      </c>
      <c r="M23" s="3">
        <f t="shared" si="26"/>
        <v>0</v>
      </c>
      <c r="N23" s="3">
        <f t="shared" si="9"/>
        <v>5</v>
      </c>
      <c r="O23" s="3">
        <f t="shared" ca="1" si="10"/>
        <v>7</v>
      </c>
      <c r="P23" s="3">
        <f t="shared" ca="1" si="13"/>
        <v>5</v>
      </c>
      <c r="Q23" t="str">
        <f t="shared" si="12"/>
        <v>Payment is greater than subtotal minus exemption amount</v>
      </c>
    </row>
    <row r="24" spans="1:17" x14ac:dyDescent="0.25">
      <c r="A24" t="str">
        <f t="shared" si="0"/>
        <v>D</v>
      </c>
      <c r="B24" s="3">
        <v>10</v>
      </c>
      <c r="C24" s="3">
        <v>11</v>
      </c>
      <c r="D24" s="3">
        <v>1</v>
      </c>
      <c r="E24" s="3">
        <f t="shared" si="1"/>
        <v>10</v>
      </c>
      <c r="F24" s="3">
        <v>10</v>
      </c>
      <c r="G24" s="3">
        <f t="shared" si="19"/>
        <v>10</v>
      </c>
      <c r="H24" s="3">
        <f t="shared" si="3"/>
        <v>10</v>
      </c>
      <c r="I24" t="str">
        <f t="shared" si="20"/>
        <v>Y</v>
      </c>
      <c r="J24" t="str">
        <f t="shared" si="5"/>
        <v>N</v>
      </c>
      <c r="K24" s="3">
        <f t="shared" si="21"/>
        <v>1</v>
      </c>
      <c r="L24" s="3">
        <f t="shared" si="7"/>
        <v>0</v>
      </c>
      <c r="M24" s="3">
        <f t="shared" si="26"/>
        <v>0</v>
      </c>
      <c r="N24" s="3">
        <f t="shared" si="9"/>
        <v>10</v>
      </c>
      <c r="O24" s="3">
        <f t="shared" ca="1" si="10"/>
        <v>5</v>
      </c>
      <c r="P24" s="3">
        <f t="shared" ca="1" si="13"/>
        <v>0</v>
      </c>
      <c r="Q24" t="str">
        <f t="shared" si="12"/>
        <v>Payment is greater than subtotal minus exemption amount</v>
      </c>
    </row>
    <row r="25" spans="1:17" x14ac:dyDescent="0.25">
      <c r="A25" t="str">
        <f t="shared" si="0"/>
        <v>D</v>
      </c>
      <c r="B25" s="3">
        <v>10</v>
      </c>
      <c r="C25" s="3">
        <v>11</v>
      </c>
      <c r="D25" s="3">
        <v>1</v>
      </c>
      <c r="E25" s="3">
        <f t="shared" si="1"/>
        <v>10</v>
      </c>
      <c r="F25" s="3">
        <v>20</v>
      </c>
      <c r="G25" s="3">
        <f t="shared" si="19"/>
        <v>10</v>
      </c>
      <c r="H25" s="3">
        <f t="shared" si="3"/>
        <v>10</v>
      </c>
      <c r="I25" t="str">
        <f t="shared" si="20"/>
        <v>Y</v>
      </c>
      <c r="J25" t="str">
        <f t="shared" si="5"/>
        <v>N</v>
      </c>
      <c r="K25" s="3">
        <f t="shared" si="21"/>
        <v>1</v>
      </c>
      <c r="L25" s="3">
        <f t="shared" si="7"/>
        <v>0</v>
      </c>
      <c r="M25" s="3">
        <f t="shared" si="26"/>
        <v>0</v>
      </c>
      <c r="N25" s="3">
        <f t="shared" si="9"/>
        <v>10</v>
      </c>
      <c r="O25" s="3">
        <f t="shared" ca="1" si="10"/>
        <v>20</v>
      </c>
      <c r="P25" s="3">
        <f t="shared" ca="1" si="13"/>
        <v>0</v>
      </c>
      <c r="Q25" t="str">
        <f t="shared" si="12"/>
        <v>Payment is greater than subtotal minus exemption amount</v>
      </c>
    </row>
    <row r="26" spans="1:17" x14ac:dyDescent="0.25">
      <c r="A26" t="str">
        <f t="shared" si="0"/>
        <v>C</v>
      </c>
      <c r="B26" s="3">
        <v>10</v>
      </c>
      <c r="C26" s="3">
        <v>11</v>
      </c>
      <c r="D26" s="3">
        <v>1</v>
      </c>
      <c r="E26" s="3">
        <f t="shared" si="1"/>
        <v>10</v>
      </c>
      <c r="F26" s="3">
        <v>0</v>
      </c>
      <c r="G26" s="3">
        <f t="shared" si="19"/>
        <v>10</v>
      </c>
      <c r="H26" s="3">
        <f t="shared" si="3"/>
        <v>10</v>
      </c>
      <c r="I26" t="str">
        <f t="shared" si="20"/>
        <v>Y</v>
      </c>
      <c r="J26" t="str">
        <f t="shared" si="5"/>
        <v>N</v>
      </c>
      <c r="K26" s="3">
        <f t="shared" si="21"/>
        <v>1</v>
      </c>
      <c r="L26" s="3">
        <f t="shared" si="7"/>
        <v>0</v>
      </c>
      <c r="M26" s="3">
        <f t="shared" si="26"/>
        <v>0</v>
      </c>
      <c r="N26" s="3">
        <f t="shared" si="9"/>
        <v>0</v>
      </c>
      <c r="O26" s="3">
        <f t="shared" ca="1" si="10"/>
        <v>16</v>
      </c>
      <c r="P26" s="3">
        <f t="shared" ca="1" si="13"/>
        <v>10</v>
      </c>
      <c r="Q26" t="str">
        <f t="shared" si="12"/>
        <v>Payment is less than or equal to subtotal minus exemption amount</v>
      </c>
    </row>
    <row r="27" spans="1:17" x14ac:dyDescent="0.25">
      <c r="A27" t="str">
        <f t="shared" si="0"/>
        <v>D</v>
      </c>
      <c r="B27" s="3">
        <v>10</v>
      </c>
      <c r="C27" s="3">
        <v>12</v>
      </c>
      <c r="D27" s="3">
        <v>1</v>
      </c>
      <c r="E27" s="3">
        <f t="shared" si="1"/>
        <v>11</v>
      </c>
      <c r="F27" s="3">
        <v>3</v>
      </c>
      <c r="G27" s="3">
        <f t="shared" si="19"/>
        <v>10</v>
      </c>
      <c r="H27" s="3">
        <f t="shared" si="3"/>
        <v>10</v>
      </c>
      <c r="I27" t="str">
        <f t="shared" si="20"/>
        <v>Y</v>
      </c>
      <c r="J27" t="str">
        <f t="shared" si="5"/>
        <v>Y</v>
      </c>
      <c r="K27" s="3">
        <f t="shared" si="21"/>
        <v>2</v>
      </c>
      <c r="L27" s="3">
        <f t="shared" si="7"/>
        <v>1</v>
      </c>
      <c r="M27" s="3">
        <f t="shared" si="26"/>
        <v>0</v>
      </c>
      <c r="N27" s="3">
        <f t="shared" si="9"/>
        <v>2</v>
      </c>
      <c r="O27" s="3">
        <f t="shared" ca="1" si="10"/>
        <v>14</v>
      </c>
      <c r="P27" s="3">
        <f t="shared" ca="1" si="13"/>
        <v>8</v>
      </c>
      <c r="Q27" t="str">
        <f t="shared" si="12"/>
        <v>Payment is greater than subtotal minus exemption amount</v>
      </c>
    </row>
    <row r="28" spans="1:17" x14ac:dyDescent="0.25">
      <c r="A28" t="str">
        <f t="shared" si="0"/>
        <v>D</v>
      </c>
      <c r="B28" s="3">
        <v>10</v>
      </c>
      <c r="C28" s="3">
        <v>12</v>
      </c>
      <c r="D28" s="3">
        <v>1</v>
      </c>
      <c r="E28" s="3">
        <f t="shared" si="1"/>
        <v>11</v>
      </c>
      <c r="F28" s="3">
        <v>5</v>
      </c>
      <c r="G28" s="3">
        <f t="shared" si="19"/>
        <v>10</v>
      </c>
      <c r="H28" s="3">
        <f t="shared" si="3"/>
        <v>10</v>
      </c>
      <c r="I28" t="str">
        <f t="shared" si="20"/>
        <v>Y</v>
      </c>
      <c r="J28" t="str">
        <f t="shared" si="5"/>
        <v>Y</v>
      </c>
      <c r="K28" s="3">
        <f t="shared" si="21"/>
        <v>2</v>
      </c>
      <c r="L28" s="3">
        <f t="shared" si="7"/>
        <v>1</v>
      </c>
      <c r="M28" s="3">
        <f t="shared" si="26"/>
        <v>0</v>
      </c>
      <c r="N28" s="3">
        <f t="shared" si="9"/>
        <v>4</v>
      </c>
      <c r="O28" s="3">
        <f t="shared" ca="1" si="10"/>
        <v>0</v>
      </c>
      <c r="P28" s="3">
        <f t="shared" ca="1" si="13"/>
        <v>0</v>
      </c>
      <c r="Q28" t="str">
        <f t="shared" si="12"/>
        <v>Payment is greater than subtotal minus exemption amount</v>
      </c>
    </row>
    <row r="29" spans="1:17" x14ac:dyDescent="0.25">
      <c r="A29" t="str">
        <f t="shared" si="0"/>
        <v>D</v>
      </c>
      <c r="B29" s="3">
        <v>10</v>
      </c>
      <c r="C29" s="3">
        <v>12</v>
      </c>
      <c r="D29" s="3">
        <v>1</v>
      </c>
      <c r="E29" s="3">
        <f t="shared" si="1"/>
        <v>11</v>
      </c>
      <c r="F29" s="3">
        <v>10</v>
      </c>
      <c r="G29" s="3">
        <f t="shared" si="19"/>
        <v>10</v>
      </c>
      <c r="H29" s="3">
        <f t="shared" si="3"/>
        <v>10</v>
      </c>
      <c r="I29" t="str">
        <f t="shared" si="20"/>
        <v>Y</v>
      </c>
      <c r="J29" t="str">
        <f t="shared" si="5"/>
        <v>Y</v>
      </c>
      <c r="K29" s="3">
        <f t="shared" si="21"/>
        <v>2</v>
      </c>
      <c r="L29" s="3">
        <f t="shared" si="7"/>
        <v>1</v>
      </c>
      <c r="M29" s="3">
        <f t="shared" si="26"/>
        <v>0</v>
      </c>
      <c r="N29" s="3">
        <f t="shared" si="9"/>
        <v>9</v>
      </c>
      <c r="O29" s="3">
        <f t="shared" ca="1" si="10"/>
        <v>2</v>
      </c>
      <c r="P29" s="3">
        <f t="shared" ca="1" si="13"/>
        <v>1</v>
      </c>
      <c r="Q29" t="str">
        <f t="shared" si="12"/>
        <v>Payment is greater than subtotal minus exemption amount</v>
      </c>
    </row>
    <row r="30" spans="1:17" x14ac:dyDescent="0.25">
      <c r="A30" t="str">
        <f t="shared" si="0"/>
        <v>D</v>
      </c>
      <c r="B30" s="3">
        <v>10</v>
      </c>
      <c r="C30" s="3">
        <v>12</v>
      </c>
      <c r="D30" s="3">
        <v>1</v>
      </c>
      <c r="E30" s="3">
        <f t="shared" si="1"/>
        <v>11</v>
      </c>
      <c r="F30" s="3">
        <v>20</v>
      </c>
      <c r="G30" s="3">
        <f t="shared" si="19"/>
        <v>10</v>
      </c>
      <c r="H30" s="3">
        <f t="shared" si="3"/>
        <v>10</v>
      </c>
      <c r="I30" t="str">
        <f t="shared" si="20"/>
        <v>Y</v>
      </c>
      <c r="J30" t="str">
        <f t="shared" si="5"/>
        <v>Y</v>
      </c>
      <c r="K30" s="3">
        <f t="shared" si="21"/>
        <v>2</v>
      </c>
      <c r="L30" s="3">
        <f t="shared" si="7"/>
        <v>1</v>
      </c>
      <c r="M30" s="3">
        <f t="shared" si="26"/>
        <v>0</v>
      </c>
      <c r="N30" s="3">
        <f t="shared" si="9"/>
        <v>10</v>
      </c>
      <c r="O30" s="3">
        <f t="shared" ca="1" si="10"/>
        <v>6</v>
      </c>
      <c r="P30" s="3">
        <f t="shared" ca="1" si="13"/>
        <v>0</v>
      </c>
      <c r="Q30" t="str">
        <f t="shared" si="12"/>
        <v>Payment is greater than subtotal minus exemption amount</v>
      </c>
    </row>
    <row r="31" spans="1:17" x14ac:dyDescent="0.25">
      <c r="A31" t="str">
        <f t="shared" si="0"/>
        <v>C</v>
      </c>
      <c r="B31" s="3">
        <v>10</v>
      </c>
      <c r="C31" s="3">
        <v>12</v>
      </c>
      <c r="D31" s="3">
        <v>1</v>
      </c>
      <c r="E31" s="3">
        <f t="shared" si="1"/>
        <v>11</v>
      </c>
      <c r="F31" s="3">
        <v>0</v>
      </c>
      <c r="G31" s="3">
        <f t="shared" si="19"/>
        <v>10</v>
      </c>
      <c r="H31" s="3">
        <f t="shared" si="3"/>
        <v>10</v>
      </c>
      <c r="I31" t="str">
        <f t="shared" si="20"/>
        <v>Y</v>
      </c>
      <c r="J31" t="str">
        <f t="shared" si="5"/>
        <v>N</v>
      </c>
      <c r="K31" s="3">
        <f t="shared" si="21"/>
        <v>2</v>
      </c>
      <c r="L31" s="3">
        <f t="shared" si="7"/>
        <v>1</v>
      </c>
      <c r="M31" s="3">
        <f t="shared" si="26"/>
        <v>0</v>
      </c>
      <c r="N31" s="3">
        <f t="shared" si="9"/>
        <v>0</v>
      </c>
      <c r="O31" s="3">
        <f t="shared" ca="1" si="10"/>
        <v>7</v>
      </c>
      <c r="P31" s="3">
        <f t="shared" ca="1" si="13"/>
        <v>7</v>
      </c>
      <c r="Q31" t="str">
        <f t="shared" si="12"/>
        <v>Payment is less than or equal to subtotal minus exemption amount</v>
      </c>
    </row>
    <row r="32" spans="1:17" x14ac:dyDescent="0.25">
      <c r="A32" t="str">
        <f t="shared" si="0"/>
        <v>A</v>
      </c>
      <c r="B32" s="3">
        <v>10</v>
      </c>
      <c r="C32" s="3">
        <v>9</v>
      </c>
      <c r="D32" s="3">
        <v>1</v>
      </c>
      <c r="E32" s="3">
        <f t="shared" si="1"/>
        <v>8</v>
      </c>
      <c r="F32" s="3">
        <v>3</v>
      </c>
      <c r="G32" s="3">
        <f t="shared" si="19"/>
        <v>9</v>
      </c>
      <c r="H32" s="3">
        <f t="shared" si="3"/>
        <v>8</v>
      </c>
      <c r="I32" t="str">
        <f t="shared" si="20"/>
        <v>N</v>
      </c>
      <c r="J32" t="str">
        <f t="shared" si="5"/>
        <v>N</v>
      </c>
      <c r="K32" s="3">
        <f t="shared" si="21"/>
        <v>0</v>
      </c>
      <c r="L32" s="3">
        <f t="shared" si="7"/>
        <v>0</v>
      </c>
      <c r="M32" s="3">
        <f t="shared" si="26"/>
        <v>1</v>
      </c>
      <c r="N32" s="3">
        <f t="shared" si="9"/>
        <v>3</v>
      </c>
      <c r="O32" s="3">
        <f t="shared" ca="1" si="10"/>
        <v>14</v>
      </c>
      <c r="P32" s="3">
        <f t="shared" ca="1" si="13"/>
        <v>5</v>
      </c>
      <c r="Q32" t="str">
        <f t="shared" si="12"/>
        <v>Payment is greater than or equal to amount due</v>
      </c>
    </row>
    <row r="33" spans="1:17" x14ac:dyDescent="0.25">
      <c r="A33" t="str">
        <f t="shared" si="0"/>
        <v>A</v>
      </c>
      <c r="B33" s="3">
        <v>10</v>
      </c>
      <c r="C33" s="3">
        <v>9</v>
      </c>
      <c r="D33" s="3">
        <v>1</v>
      </c>
      <c r="E33" s="3">
        <f t="shared" si="1"/>
        <v>8</v>
      </c>
      <c r="F33" s="3">
        <v>5</v>
      </c>
      <c r="G33" s="3">
        <f t="shared" si="19"/>
        <v>9</v>
      </c>
      <c r="H33" s="3">
        <f t="shared" si="3"/>
        <v>8</v>
      </c>
      <c r="I33" t="str">
        <f t="shared" si="20"/>
        <v>N</v>
      </c>
      <c r="J33" t="str">
        <f t="shared" si="5"/>
        <v>N</v>
      </c>
      <c r="K33" s="3">
        <f t="shared" si="21"/>
        <v>0</v>
      </c>
      <c r="L33" s="3">
        <f t="shared" si="7"/>
        <v>0</v>
      </c>
      <c r="M33" s="3">
        <f t="shared" si="26"/>
        <v>1</v>
      </c>
      <c r="N33" s="3">
        <f t="shared" si="9"/>
        <v>5</v>
      </c>
      <c r="O33" s="3">
        <f t="shared" ca="1" si="10"/>
        <v>19</v>
      </c>
      <c r="P33" s="3">
        <f t="shared" ca="1" si="13"/>
        <v>3</v>
      </c>
      <c r="Q33" t="str">
        <f t="shared" si="12"/>
        <v>Payment is greater than or equal to amount due</v>
      </c>
    </row>
    <row r="34" spans="1:17" x14ac:dyDescent="0.25">
      <c r="A34" t="str">
        <f t="shared" si="0"/>
        <v>A</v>
      </c>
      <c r="B34" s="3">
        <v>10</v>
      </c>
      <c r="C34" s="3">
        <v>9</v>
      </c>
      <c r="D34" s="3">
        <v>1</v>
      </c>
      <c r="E34" s="3">
        <f t="shared" si="1"/>
        <v>8</v>
      </c>
      <c r="F34" s="3">
        <v>10</v>
      </c>
      <c r="G34" s="3">
        <f t="shared" si="19"/>
        <v>9</v>
      </c>
      <c r="H34" s="3">
        <f t="shared" si="3"/>
        <v>8</v>
      </c>
      <c r="I34" t="str">
        <f t="shared" si="20"/>
        <v>N</v>
      </c>
      <c r="J34" t="str">
        <f t="shared" si="5"/>
        <v>N</v>
      </c>
      <c r="K34" s="3">
        <f t="shared" si="21"/>
        <v>0</v>
      </c>
      <c r="L34" s="3">
        <f t="shared" si="7"/>
        <v>0</v>
      </c>
      <c r="M34" s="3">
        <f t="shared" si="26"/>
        <v>1</v>
      </c>
      <c r="N34" s="3">
        <f t="shared" si="9"/>
        <v>8</v>
      </c>
      <c r="O34" s="3">
        <f t="shared" ca="1" si="10"/>
        <v>10</v>
      </c>
      <c r="P34" s="3">
        <f t="shared" ca="1" si="13"/>
        <v>0</v>
      </c>
      <c r="Q34" t="str">
        <f t="shared" si="12"/>
        <v>Payment is greater than or equal to amount due</v>
      </c>
    </row>
    <row r="35" spans="1:17" x14ac:dyDescent="0.25">
      <c r="A35" t="str">
        <f t="shared" si="0"/>
        <v>A</v>
      </c>
      <c r="B35" s="3">
        <v>10</v>
      </c>
      <c r="C35" s="3">
        <v>9</v>
      </c>
      <c r="D35" s="3">
        <v>1</v>
      </c>
      <c r="E35" s="3">
        <f t="shared" si="1"/>
        <v>8</v>
      </c>
      <c r="F35" s="3">
        <v>20</v>
      </c>
      <c r="G35" s="3">
        <f t="shared" si="19"/>
        <v>9</v>
      </c>
      <c r="H35" s="3">
        <f t="shared" si="3"/>
        <v>8</v>
      </c>
      <c r="I35" t="str">
        <f t="shared" si="20"/>
        <v>N</v>
      </c>
      <c r="J35" t="str">
        <f t="shared" si="5"/>
        <v>N</v>
      </c>
      <c r="K35" s="3">
        <f t="shared" si="21"/>
        <v>0</v>
      </c>
      <c r="L35" s="3">
        <f t="shared" si="7"/>
        <v>0</v>
      </c>
      <c r="M35" s="3">
        <f t="shared" si="26"/>
        <v>1</v>
      </c>
      <c r="N35" s="3">
        <f t="shared" si="9"/>
        <v>8</v>
      </c>
      <c r="O35" s="3">
        <f t="shared" ca="1" si="10"/>
        <v>10</v>
      </c>
      <c r="P35" s="3">
        <f t="shared" ca="1" si="13"/>
        <v>0</v>
      </c>
      <c r="Q35" t="str">
        <f t="shared" si="12"/>
        <v>Payment is greater than or equal to amount due</v>
      </c>
    </row>
    <row r="36" spans="1:17" x14ac:dyDescent="0.25">
      <c r="A36" t="str">
        <f t="shared" si="0"/>
        <v>A</v>
      </c>
      <c r="B36" s="3">
        <v>10</v>
      </c>
      <c r="C36" s="3">
        <v>9</v>
      </c>
      <c r="D36" s="3">
        <v>1</v>
      </c>
      <c r="E36" s="3">
        <f t="shared" si="1"/>
        <v>8</v>
      </c>
      <c r="F36" s="3">
        <v>0</v>
      </c>
      <c r="G36" s="3">
        <f t="shared" si="19"/>
        <v>9</v>
      </c>
      <c r="H36" s="3">
        <f t="shared" si="3"/>
        <v>8</v>
      </c>
      <c r="I36" t="str">
        <f t="shared" si="20"/>
        <v>N</v>
      </c>
      <c r="J36" t="str">
        <f t="shared" si="5"/>
        <v>N</v>
      </c>
      <c r="K36" s="3">
        <f t="shared" si="21"/>
        <v>0</v>
      </c>
      <c r="L36" s="3">
        <f t="shared" si="7"/>
        <v>0</v>
      </c>
      <c r="M36" s="3">
        <f t="shared" si="26"/>
        <v>1</v>
      </c>
      <c r="N36" s="3">
        <f t="shared" si="9"/>
        <v>0</v>
      </c>
      <c r="O36" s="3">
        <f t="shared" ca="1" si="10"/>
        <v>5</v>
      </c>
      <c r="P36" s="3">
        <f t="shared" ca="1" si="13"/>
        <v>5</v>
      </c>
      <c r="Q36" t="str">
        <f t="shared" si="12"/>
        <v>Payment is greater than or equal to amount due</v>
      </c>
    </row>
    <row r="37" spans="1:17" x14ac:dyDescent="0.25">
      <c r="A37" t="str">
        <f t="shared" si="0"/>
        <v>B</v>
      </c>
      <c r="B37" s="3">
        <v>11</v>
      </c>
      <c r="C37" s="3">
        <v>12</v>
      </c>
      <c r="D37" s="3">
        <v>2</v>
      </c>
      <c r="E37" s="3">
        <f t="shared" si="1"/>
        <v>10</v>
      </c>
      <c r="F37" s="3">
        <v>3</v>
      </c>
      <c r="G37" s="3">
        <f t="shared" si="19"/>
        <v>11</v>
      </c>
      <c r="H37" s="3">
        <f t="shared" si="3"/>
        <v>10</v>
      </c>
      <c r="I37" t="str">
        <f t="shared" si="20"/>
        <v>Y</v>
      </c>
      <c r="J37" t="str">
        <f t="shared" si="5"/>
        <v>N</v>
      </c>
      <c r="K37" s="3">
        <f t="shared" si="21"/>
        <v>1</v>
      </c>
      <c r="L37" s="3">
        <f t="shared" si="7"/>
        <v>0</v>
      </c>
      <c r="M37" s="3">
        <f t="shared" si="26"/>
        <v>1</v>
      </c>
      <c r="N37" s="3">
        <f t="shared" si="9"/>
        <v>3</v>
      </c>
      <c r="O37" s="3">
        <f t="shared" ca="1" si="10"/>
        <v>1</v>
      </c>
      <c r="P37" s="3">
        <f t="shared" ca="1" si="13"/>
        <v>1</v>
      </c>
      <c r="Q37" t="str">
        <f t="shared" si="12"/>
        <v>Payment is greater than subtotal but less than amount due</v>
      </c>
    </row>
    <row r="38" spans="1:17" x14ac:dyDescent="0.25">
      <c r="A38" t="str">
        <f t="shared" si="0"/>
        <v>B</v>
      </c>
      <c r="B38" s="3">
        <v>11</v>
      </c>
      <c r="C38" s="3">
        <v>12</v>
      </c>
      <c r="D38" s="3">
        <v>2</v>
      </c>
      <c r="E38" s="3">
        <f t="shared" si="1"/>
        <v>10</v>
      </c>
      <c r="F38" s="3">
        <v>5</v>
      </c>
      <c r="G38" s="3">
        <f t="shared" si="19"/>
        <v>11</v>
      </c>
      <c r="H38" s="3">
        <f t="shared" si="3"/>
        <v>10</v>
      </c>
      <c r="I38" t="str">
        <f t="shared" si="20"/>
        <v>Y</v>
      </c>
      <c r="J38" t="str">
        <f t="shared" si="5"/>
        <v>N</v>
      </c>
      <c r="K38" s="3">
        <f t="shared" si="21"/>
        <v>1</v>
      </c>
      <c r="L38" s="3">
        <f t="shared" si="7"/>
        <v>0</v>
      </c>
      <c r="M38" s="3">
        <f t="shared" si="26"/>
        <v>1</v>
      </c>
      <c r="N38" s="3">
        <f t="shared" si="9"/>
        <v>5</v>
      </c>
      <c r="O38" s="3">
        <f t="shared" ca="1" si="10"/>
        <v>7</v>
      </c>
      <c r="P38" s="3">
        <f t="shared" ca="1" si="13"/>
        <v>5</v>
      </c>
      <c r="Q38" t="str">
        <f t="shared" si="12"/>
        <v>Payment is greater than subtotal but less than amount due</v>
      </c>
    </row>
    <row r="39" spans="1:17" x14ac:dyDescent="0.25">
      <c r="A39" t="str">
        <f t="shared" si="0"/>
        <v>B</v>
      </c>
      <c r="B39" s="3">
        <v>11</v>
      </c>
      <c r="C39" s="3">
        <v>12</v>
      </c>
      <c r="D39" s="3">
        <v>2</v>
      </c>
      <c r="E39" s="3">
        <f t="shared" si="1"/>
        <v>10</v>
      </c>
      <c r="F39" s="3">
        <v>10</v>
      </c>
      <c r="G39" s="3">
        <f t="shared" si="19"/>
        <v>11</v>
      </c>
      <c r="H39" s="3">
        <f t="shared" si="3"/>
        <v>10</v>
      </c>
      <c r="I39" t="str">
        <f t="shared" si="20"/>
        <v>Y</v>
      </c>
      <c r="J39" t="str">
        <f t="shared" si="5"/>
        <v>N</v>
      </c>
      <c r="K39" s="3">
        <f t="shared" si="21"/>
        <v>1</v>
      </c>
      <c r="L39" s="3">
        <f t="shared" si="7"/>
        <v>0</v>
      </c>
      <c r="M39" s="3">
        <f t="shared" si="26"/>
        <v>1</v>
      </c>
      <c r="N39" s="3">
        <f t="shared" si="9"/>
        <v>10</v>
      </c>
      <c r="O39" s="3">
        <f t="shared" ca="1" si="10"/>
        <v>8</v>
      </c>
      <c r="P39" s="3">
        <f t="shared" ref="P39:P70" ca="1" si="27">MIN(O39, MAX(0, G39 - M39 - N39))</f>
        <v>0</v>
      </c>
      <c r="Q39" t="str">
        <f t="shared" si="12"/>
        <v>Payment is greater than subtotal but less than amount due</v>
      </c>
    </row>
    <row r="40" spans="1:17" x14ac:dyDescent="0.25">
      <c r="A40" t="str">
        <f t="shared" si="0"/>
        <v>B</v>
      </c>
      <c r="B40" s="3">
        <v>11</v>
      </c>
      <c r="C40" s="3">
        <v>12</v>
      </c>
      <c r="D40" s="3">
        <v>2</v>
      </c>
      <c r="E40" s="3">
        <f t="shared" si="1"/>
        <v>10</v>
      </c>
      <c r="F40" s="3">
        <v>20</v>
      </c>
      <c r="G40" s="3">
        <f t="shared" si="19"/>
        <v>11</v>
      </c>
      <c r="H40" s="3">
        <f t="shared" si="3"/>
        <v>10</v>
      </c>
      <c r="I40" t="str">
        <f t="shared" si="20"/>
        <v>Y</v>
      </c>
      <c r="J40" t="str">
        <f t="shared" si="5"/>
        <v>N</v>
      </c>
      <c r="K40" s="3">
        <f t="shared" si="21"/>
        <v>1</v>
      </c>
      <c r="L40" s="3">
        <f t="shared" si="7"/>
        <v>0</v>
      </c>
      <c r="M40" s="3">
        <f t="shared" si="26"/>
        <v>1</v>
      </c>
      <c r="N40" s="3">
        <f t="shared" si="9"/>
        <v>10</v>
      </c>
      <c r="O40" s="3">
        <f t="shared" ca="1" si="10"/>
        <v>19</v>
      </c>
      <c r="P40" s="3">
        <f t="shared" ca="1" si="27"/>
        <v>0</v>
      </c>
      <c r="Q40" t="str">
        <f t="shared" si="12"/>
        <v>Payment is greater than subtotal but less than amount due</v>
      </c>
    </row>
    <row r="41" spans="1:17" x14ac:dyDescent="0.25">
      <c r="A41" t="str">
        <f t="shared" si="0"/>
        <v>B</v>
      </c>
      <c r="B41" s="3">
        <v>11</v>
      </c>
      <c r="C41" s="3">
        <v>12</v>
      </c>
      <c r="D41" s="3">
        <v>2</v>
      </c>
      <c r="E41" s="3">
        <f t="shared" si="1"/>
        <v>10</v>
      </c>
      <c r="F41" s="3">
        <v>0</v>
      </c>
      <c r="G41" s="3">
        <f t="shared" si="19"/>
        <v>11</v>
      </c>
      <c r="H41" s="3">
        <f t="shared" si="3"/>
        <v>10</v>
      </c>
      <c r="I41" t="str">
        <f t="shared" si="20"/>
        <v>Y</v>
      </c>
      <c r="J41" t="str">
        <f t="shared" si="5"/>
        <v>N</v>
      </c>
      <c r="K41" s="3">
        <f t="shared" si="21"/>
        <v>1</v>
      </c>
      <c r="L41" s="3">
        <f t="shared" si="7"/>
        <v>0</v>
      </c>
      <c r="M41" s="3">
        <f t="shared" si="26"/>
        <v>1</v>
      </c>
      <c r="N41" s="3">
        <f t="shared" si="9"/>
        <v>0</v>
      </c>
      <c r="O41" s="3">
        <f t="shared" ca="1" si="10"/>
        <v>17</v>
      </c>
      <c r="P41" s="3">
        <f t="shared" ca="1" si="27"/>
        <v>10</v>
      </c>
      <c r="Q41" t="str">
        <f t="shared" si="12"/>
        <v>Payment is greater than subtotal but less than amount due</v>
      </c>
    </row>
    <row r="42" spans="1:17" x14ac:dyDescent="0.25">
      <c r="A42" t="str">
        <f t="shared" si="0"/>
        <v>C</v>
      </c>
      <c r="B42" s="3">
        <v>5</v>
      </c>
      <c r="C42" s="3">
        <v>11</v>
      </c>
      <c r="D42" s="3">
        <v>1</v>
      </c>
      <c r="E42" s="3">
        <f t="shared" si="1"/>
        <v>10</v>
      </c>
      <c r="F42" s="3">
        <v>3</v>
      </c>
      <c r="G42" s="3">
        <f t="shared" si="19"/>
        <v>5</v>
      </c>
      <c r="H42" s="3">
        <f t="shared" si="3"/>
        <v>5</v>
      </c>
      <c r="I42" t="str">
        <f t="shared" si="20"/>
        <v>Y</v>
      </c>
      <c r="J42" t="str">
        <f t="shared" si="5"/>
        <v>Y</v>
      </c>
      <c r="K42" s="3">
        <f t="shared" si="21"/>
        <v>6</v>
      </c>
      <c r="L42" s="3">
        <f t="shared" si="7"/>
        <v>5</v>
      </c>
      <c r="M42" s="3">
        <f t="shared" si="26"/>
        <v>0</v>
      </c>
      <c r="N42" s="3">
        <f t="shared" si="9"/>
        <v>0</v>
      </c>
      <c r="O42" s="3">
        <f t="shared" ca="1" si="10"/>
        <v>7</v>
      </c>
      <c r="P42" s="3">
        <f t="shared" ca="1" si="27"/>
        <v>5</v>
      </c>
      <c r="Q42" t="str">
        <f t="shared" si="12"/>
        <v>Payment is less than or equal to subtotal minus exemption amount</v>
      </c>
    </row>
    <row r="43" spans="1:17" x14ac:dyDescent="0.25">
      <c r="A43" t="str">
        <f t="shared" si="0"/>
        <v>C</v>
      </c>
      <c r="B43" s="3">
        <v>5</v>
      </c>
      <c r="C43" s="3">
        <v>11</v>
      </c>
      <c r="D43" s="3">
        <v>1</v>
      </c>
      <c r="E43" s="3">
        <f t="shared" si="1"/>
        <v>10</v>
      </c>
      <c r="F43" s="3">
        <v>5</v>
      </c>
      <c r="G43" s="3">
        <f t="shared" si="19"/>
        <v>5</v>
      </c>
      <c r="H43" s="3">
        <f t="shared" si="3"/>
        <v>5</v>
      </c>
      <c r="I43" t="str">
        <f t="shared" si="20"/>
        <v>Y</v>
      </c>
      <c r="J43" t="str">
        <f t="shared" si="5"/>
        <v>Y</v>
      </c>
      <c r="K43" s="3">
        <f t="shared" si="21"/>
        <v>6</v>
      </c>
      <c r="L43" s="3">
        <f t="shared" si="7"/>
        <v>5</v>
      </c>
      <c r="M43" s="3">
        <f t="shared" si="26"/>
        <v>0</v>
      </c>
      <c r="N43" s="3">
        <f t="shared" si="9"/>
        <v>0</v>
      </c>
      <c r="O43" s="3">
        <f t="shared" ca="1" si="10"/>
        <v>14</v>
      </c>
      <c r="P43" s="3">
        <f t="shared" ca="1" si="27"/>
        <v>5</v>
      </c>
      <c r="Q43" t="str">
        <f t="shared" si="12"/>
        <v>Payment is less than or equal to subtotal minus exemption amount</v>
      </c>
    </row>
    <row r="44" spans="1:17" x14ac:dyDescent="0.25">
      <c r="A44" t="str">
        <f t="shared" si="0"/>
        <v>D</v>
      </c>
      <c r="B44" s="3">
        <v>5</v>
      </c>
      <c r="C44" s="3">
        <v>11</v>
      </c>
      <c r="D44" s="3">
        <v>1</v>
      </c>
      <c r="E44" s="3">
        <f t="shared" si="1"/>
        <v>10</v>
      </c>
      <c r="F44" s="3">
        <v>10</v>
      </c>
      <c r="G44" s="3">
        <f t="shared" si="19"/>
        <v>5</v>
      </c>
      <c r="H44" s="3">
        <f t="shared" si="3"/>
        <v>5</v>
      </c>
      <c r="I44" t="str">
        <f t="shared" si="20"/>
        <v>Y</v>
      </c>
      <c r="J44" t="str">
        <f t="shared" si="5"/>
        <v>Y</v>
      </c>
      <c r="K44" s="3">
        <f t="shared" si="21"/>
        <v>6</v>
      </c>
      <c r="L44" s="3">
        <f t="shared" si="7"/>
        <v>5</v>
      </c>
      <c r="M44" s="3">
        <f t="shared" si="26"/>
        <v>0</v>
      </c>
      <c r="N44" s="3">
        <f t="shared" si="9"/>
        <v>5</v>
      </c>
      <c r="O44" s="3">
        <f t="shared" ca="1" si="10"/>
        <v>9</v>
      </c>
      <c r="P44" s="3">
        <f t="shared" ca="1" si="27"/>
        <v>0</v>
      </c>
      <c r="Q44" t="str">
        <f t="shared" si="12"/>
        <v>Payment is greater than subtotal minus exemption amount</v>
      </c>
    </row>
    <row r="45" spans="1:17" x14ac:dyDescent="0.25">
      <c r="A45" t="str">
        <f t="shared" si="0"/>
        <v>D</v>
      </c>
      <c r="B45" s="3">
        <v>5</v>
      </c>
      <c r="C45" s="3">
        <v>11</v>
      </c>
      <c r="D45" s="3">
        <v>1</v>
      </c>
      <c r="E45" s="3">
        <f t="shared" si="1"/>
        <v>10</v>
      </c>
      <c r="F45" s="3">
        <v>20</v>
      </c>
      <c r="G45" s="3">
        <f t="shared" si="19"/>
        <v>5</v>
      </c>
      <c r="H45" s="3">
        <f t="shared" si="3"/>
        <v>5</v>
      </c>
      <c r="I45" t="str">
        <f t="shared" si="20"/>
        <v>Y</v>
      </c>
      <c r="J45" t="str">
        <f t="shared" si="5"/>
        <v>Y</v>
      </c>
      <c r="K45" s="3">
        <f t="shared" si="21"/>
        <v>6</v>
      </c>
      <c r="L45" s="3">
        <f t="shared" si="7"/>
        <v>5</v>
      </c>
      <c r="M45" s="3">
        <f t="shared" si="26"/>
        <v>0</v>
      </c>
      <c r="N45" s="3">
        <f t="shared" si="9"/>
        <v>5</v>
      </c>
      <c r="O45" s="3">
        <f t="shared" ca="1" si="10"/>
        <v>13</v>
      </c>
      <c r="P45" s="3">
        <f t="shared" ca="1" si="27"/>
        <v>0</v>
      </c>
      <c r="Q45" t="str">
        <f t="shared" si="12"/>
        <v>Payment is greater than subtotal minus exemption amount</v>
      </c>
    </row>
    <row r="46" spans="1:17" x14ac:dyDescent="0.25">
      <c r="A46" t="str">
        <f t="shared" si="0"/>
        <v>C</v>
      </c>
      <c r="B46" s="3">
        <v>5</v>
      </c>
      <c r="C46" s="3">
        <v>11</v>
      </c>
      <c r="D46" s="3">
        <v>1</v>
      </c>
      <c r="E46" s="3">
        <f t="shared" si="1"/>
        <v>10</v>
      </c>
      <c r="F46" s="3">
        <v>0</v>
      </c>
      <c r="G46" s="3">
        <f t="shared" si="19"/>
        <v>5</v>
      </c>
      <c r="H46" s="3">
        <f t="shared" si="3"/>
        <v>5</v>
      </c>
      <c r="I46" t="str">
        <f t="shared" si="20"/>
        <v>Y</v>
      </c>
      <c r="J46" t="str">
        <f t="shared" si="5"/>
        <v>N</v>
      </c>
      <c r="K46" s="3">
        <f t="shared" si="21"/>
        <v>6</v>
      </c>
      <c r="L46" s="3">
        <f t="shared" si="7"/>
        <v>5</v>
      </c>
      <c r="M46" s="3">
        <f t="shared" si="26"/>
        <v>0</v>
      </c>
      <c r="N46" s="3">
        <f t="shared" si="9"/>
        <v>0</v>
      </c>
      <c r="O46" s="3">
        <f t="shared" ca="1" si="10"/>
        <v>9</v>
      </c>
      <c r="P46" s="3">
        <f t="shared" ca="1" si="27"/>
        <v>5</v>
      </c>
      <c r="Q46" t="str">
        <f t="shared" si="12"/>
        <v>Payment is less than or equal to subtotal minus exemption amount</v>
      </c>
    </row>
    <row r="47" spans="1:17" x14ac:dyDescent="0.25">
      <c r="A47" t="str">
        <f t="shared" si="0"/>
        <v>A</v>
      </c>
      <c r="B47" s="3">
        <v>5</v>
      </c>
      <c r="C47" s="3">
        <v>5</v>
      </c>
      <c r="D47" s="3">
        <v>1</v>
      </c>
      <c r="E47" s="3">
        <f t="shared" si="1"/>
        <v>4</v>
      </c>
      <c r="F47" s="3">
        <v>3</v>
      </c>
      <c r="G47" s="3">
        <f t="shared" si="19"/>
        <v>5</v>
      </c>
      <c r="H47" s="3">
        <f t="shared" si="3"/>
        <v>4</v>
      </c>
      <c r="I47" t="str">
        <f t="shared" si="20"/>
        <v>N</v>
      </c>
      <c r="J47" t="str">
        <f t="shared" si="5"/>
        <v>N</v>
      </c>
      <c r="K47" s="3">
        <f t="shared" si="21"/>
        <v>0</v>
      </c>
      <c r="L47" s="3">
        <f t="shared" si="7"/>
        <v>0</v>
      </c>
      <c r="M47" s="3">
        <f t="shared" si="26"/>
        <v>1</v>
      </c>
      <c r="N47" s="3">
        <f t="shared" si="9"/>
        <v>3</v>
      </c>
      <c r="O47" s="3">
        <f t="shared" ca="1" si="10"/>
        <v>11</v>
      </c>
      <c r="P47" s="3">
        <f t="shared" ca="1" si="27"/>
        <v>1</v>
      </c>
      <c r="Q47" t="str">
        <f t="shared" si="12"/>
        <v>Payment is greater than or equal to amount due</v>
      </c>
    </row>
    <row r="48" spans="1:17" x14ac:dyDescent="0.25">
      <c r="A48" t="str">
        <f t="shared" si="0"/>
        <v>A</v>
      </c>
      <c r="B48" s="3">
        <v>5</v>
      </c>
      <c r="C48" s="3">
        <v>5</v>
      </c>
      <c r="D48" s="3">
        <v>1</v>
      </c>
      <c r="E48" s="3">
        <f t="shared" si="1"/>
        <v>4</v>
      </c>
      <c r="F48" s="3">
        <v>5</v>
      </c>
      <c r="G48" s="3">
        <f t="shared" si="19"/>
        <v>5</v>
      </c>
      <c r="H48" s="3">
        <f t="shared" si="3"/>
        <v>4</v>
      </c>
      <c r="I48" t="str">
        <f t="shared" si="20"/>
        <v>N</v>
      </c>
      <c r="J48" t="str">
        <f t="shared" si="5"/>
        <v>N</v>
      </c>
      <c r="K48" s="3">
        <f t="shared" si="21"/>
        <v>0</v>
      </c>
      <c r="L48" s="3">
        <f t="shared" si="7"/>
        <v>0</v>
      </c>
      <c r="M48" s="3">
        <f>MAX(0, D48 - MAX(0, C48 - B48))</f>
        <v>1</v>
      </c>
      <c r="N48" s="3">
        <f t="shared" si="9"/>
        <v>4</v>
      </c>
      <c r="O48" s="3">
        <f t="shared" ca="1" si="10"/>
        <v>16</v>
      </c>
      <c r="P48" s="3">
        <f t="shared" ca="1" si="27"/>
        <v>0</v>
      </c>
      <c r="Q48" t="str">
        <f t="shared" si="12"/>
        <v>Payment is greater than or equal to amount due</v>
      </c>
    </row>
    <row r="49" spans="1:17" x14ac:dyDescent="0.25">
      <c r="A49" t="str">
        <f t="shared" si="0"/>
        <v>A</v>
      </c>
      <c r="B49" s="3">
        <v>5</v>
      </c>
      <c r="C49" s="3">
        <v>5</v>
      </c>
      <c r="D49" s="3">
        <v>1</v>
      </c>
      <c r="E49" s="3">
        <f t="shared" si="1"/>
        <v>4</v>
      </c>
      <c r="F49" s="3">
        <v>10</v>
      </c>
      <c r="G49" s="3">
        <f t="shared" si="19"/>
        <v>5</v>
      </c>
      <c r="H49" s="3">
        <f t="shared" si="3"/>
        <v>4</v>
      </c>
      <c r="I49" t="str">
        <f t="shared" si="20"/>
        <v>N</v>
      </c>
      <c r="J49" t="str">
        <f t="shared" si="5"/>
        <v>N</v>
      </c>
      <c r="K49" s="3">
        <f t="shared" si="21"/>
        <v>0</v>
      </c>
      <c r="L49" s="3">
        <f t="shared" si="7"/>
        <v>0</v>
      </c>
      <c r="M49" s="3">
        <f t="shared" ref="M49:M103" si="28">MAX(0, D49 - MAX(0, C49 - B49))</f>
        <v>1</v>
      </c>
      <c r="N49" s="3">
        <f t="shared" si="9"/>
        <v>4</v>
      </c>
      <c r="O49" s="3">
        <f t="shared" ca="1" si="10"/>
        <v>4</v>
      </c>
      <c r="P49" s="3">
        <f t="shared" ca="1" si="27"/>
        <v>0</v>
      </c>
      <c r="Q49" t="str">
        <f t="shared" si="12"/>
        <v>Payment is greater than or equal to amount due</v>
      </c>
    </row>
    <row r="50" spans="1:17" x14ac:dyDescent="0.25">
      <c r="A50" t="str">
        <f t="shared" si="0"/>
        <v>A</v>
      </c>
      <c r="B50" s="3">
        <v>5</v>
      </c>
      <c r="C50" s="3">
        <v>5</v>
      </c>
      <c r="D50" s="3">
        <v>1</v>
      </c>
      <c r="E50" s="3">
        <f t="shared" si="1"/>
        <v>4</v>
      </c>
      <c r="F50" s="3">
        <v>20</v>
      </c>
      <c r="G50" s="3">
        <f t="shared" si="19"/>
        <v>5</v>
      </c>
      <c r="H50" s="3">
        <f t="shared" si="3"/>
        <v>4</v>
      </c>
      <c r="I50" t="str">
        <f t="shared" si="20"/>
        <v>N</v>
      </c>
      <c r="J50" t="str">
        <f t="shared" si="5"/>
        <v>N</v>
      </c>
      <c r="K50" s="3">
        <f t="shared" si="21"/>
        <v>0</v>
      </c>
      <c r="L50" s="3">
        <f t="shared" si="7"/>
        <v>0</v>
      </c>
      <c r="M50" s="3">
        <f t="shared" si="28"/>
        <v>1</v>
      </c>
      <c r="N50" s="3">
        <f t="shared" si="9"/>
        <v>4</v>
      </c>
      <c r="O50" s="3">
        <f t="shared" ca="1" si="10"/>
        <v>9</v>
      </c>
      <c r="P50" s="3">
        <f t="shared" ca="1" si="27"/>
        <v>0</v>
      </c>
      <c r="Q50" t="str">
        <f t="shared" si="12"/>
        <v>Payment is greater than or equal to amount due</v>
      </c>
    </row>
    <row r="51" spans="1:17" x14ac:dyDescent="0.25">
      <c r="A51" t="str">
        <f t="shared" si="0"/>
        <v>A</v>
      </c>
      <c r="B51" s="3">
        <v>5</v>
      </c>
      <c r="C51" s="3">
        <v>5</v>
      </c>
      <c r="D51" s="3">
        <v>1</v>
      </c>
      <c r="E51" s="3">
        <f t="shared" si="1"/>
        <v>4</v>
      </c>
      <c r="F51" s="3">
        <v>0</v>
      </c>
      <c r="G51" s="3">
        <f t="shared" si="19"/>
        <v>5</v>
      </c>
      <c r="H51" s="3">
        <f t="shared" si="3"/>
        <v>4</v>
      </c>
      <c r="I51" t="str">
        <f t="shared" si="20"/>
        <v>N</v>
      </c>
      <c r="J51" t="str">
        <f t="shared" si="5"/>
        <v>N</v>
      </c>
      <c r="K51" s="3">
        <f t="shared" si="21"/>
        <v>0</v>
      </c>
      <c r="L51" s="3">
        <f t="shared" si="7"/>
        <v>0</v>
      </c>
      <c r="M51" s="3">
        <f t="shared" si="28"/>
        <v>1</v>
      </c>
      <c r="N51" s="3">
        <f t="shared" si="9"/>
        <v>0</v>
      </c>
      <c r="O51" s="3">
        <f t="shared" ca="1" si="10"/>
        <v>18</v>
      </c>
      <c r="P51" s="3">
        <f t="shared" ca="1" si="27"/>
        <v>4</v>
      </c>
      <c r="Q51" t="str">
        <f t="shared" si="12"/>
        <v>Payment is greater than or equal to amount due</v>
      </c>
    </row>
    <row r="52" spans="1:17" x14ac:dyDescent="0.25">
      <c r="A52" t="str">
        <f t="shared" si="0"/>
        <v>C</v>
      </c>
      <c r="B52" s="3">
        <v>6</v>
      </c>
      <c r="C52" s="3">
        <v>12</v>
      </c>
      <c r="D52" s="3">
        <v>2</v>
      </c>
      <c r="E52" s="3">
        <f t="shared" si="1"/>
        <v>10</v>
      </c>
      <c r="F52" s="3">
        <v>3</v>
      </c>
      <c r="G52" s="3">
        <f t="shared" si="19"/>
        <v>6</v>
      </c>
      <c r="H52" s="3">
        <f t="shared" si="3"/>
        <v>6</v>
      </c>
      <c r="I52" t="str">
        <f t="shared" si="20"/>
        <v>Y</v>
      </c>
      <c r="J52" t="str">
        <f t="shared" si="5"/>
        <v>Y</v>
      </c>
      <c r="K52" s="3">
        <f t="shared" si="21"/>
        <v>6</v>
      </c>
      <c r="L52" s="3">
        <f t="shared" si="7"/>
        <v>4</v>
      </c>
      <c r="M52" s="3">
        <f t="shared" si="28"/>
        <v>0</v>
      </c>
      <c r="N52" s="3">
        <f t="shared" si="9"/>
        <v>0</v>
      </c>
      <c r="O52" s="3">
        <f t="shared" ca="1" si="10"/>
        <v>3</v>
      </c>
      <c r="P52" s="3">
        <f t="shared" ca="1" si="27"/>
        <v>3</v>
      </c>
      <c r="Q52" t="str">
        <f t="shared" si="12"/>
        <v>Payment is less than or equal to subtotal minus exemption amount</v>
      </c>
    </row>
    <row r="53" spans="1:17" x14ac:dyDescent="0.25">
      <c r="A53" t="str">
        <f t="shared" si="0"/>
        <v>D</v>
      </c>
      <c r="B53" s="3">
        <v>6</v>
      </c>
      <c r="C53" s="3">
        <v>12</v>
      </c>
      <c r="D53" s="3">
        <v>2</v>
      </c>
      <c r="E53" s="3">
        <f t="shared" si="1"/>
        <v>10</v>
      </c>
      <c r="F53" s="3">
        <v>5</v>
      </c>
      <c r="G53" s="3">
        <f t="shared" si="19"/>
        <v>6</v>
      </c>
      <c r="H53" s="3">
        <f t="shared" si="3"/>
        <v>6</v>
      </c>
      <c r="I53" t="str">
        <f t="shared" si="20"/>
        <v>Y</v>
      </c>
      <c r="J53" t="str">
        <f t="shared" si="5"/>
        <v>Y</v>
      </c>
      <c r="K53" s="3">
        <f t="shared" si="21"/>
        <v>6</v>
      </c>
      <c r="L53" s="3">
        <f>E53-H53</f>
        <v>4</v>
      </c>
      <c r="M53" s="3">
        <f t="shared" si="28"/>
        <v>0</v>
      </c>
      <c r="N53" s="3">
        <f t="shared" si="9"/>
        <v>1</v>
      </c>
      <c r="O53" s="3">
        <f t="shared" ca="1" si="10"/>
        <v>8</v>
      </c>
      <c r="P53" s="3">
        <f t="shared" ca="1" si="27"/>
        <v>5</v>
      </c>
      <c r="Q53" t="str">
        <f t="shared" si="12"/>
        <v>Payment is greater than subtotal minus exemption amount</v>
      </c>
    </row>
    <row r="54" spans="1:17" x14ac:dyDescent="0.25">
      <c r="A54" t="str">
        <f t="shared" si="0"/>
        <v>D</v>
      </c>
      <c r="B54" s="3">
        <v>6</v>
      </c>
      <c r="C54" s="3">
        <v>12</v>
      </c>
      <c r="D54" s="3">
        <v>2</v>
      </c>
      <c r="E54" s="3">
        <f t="shared" si="1"/>
        <v>10</v>
      </c>
      <c r="F54" s="3">
        <v>10</v>
      </c>
      <c r="G54" s="3">
        <f t="shared" si="19"/>
        <v>6</v>
      </c>
      <c r="H54" s="3">
        <f t="shared" si="3"/>
        <v>6</v>
      </c>
      <c r="I54" t="str">
        <f t="shared" si="20"/>
        <v>Y</v>
      </c>
      <c r="J54" t="str">
        <f t="shared" si="5"/>
        <v>Y</v>
      </c>
      <c r="K54" s="3">
        <f t="shared" si="21"/>
        <v>6</v>
      </c>
      <c r="L54" s="3">
        <f t="shared" si="7"/>
        <v>4</v>
      </c>
      <c r="M54" s="3">
        <f t="shared" si="28"/>
        <v>0</v>
      </c>
      <c r="N54" s="3">
        <f t="shared" si="9"/>
        <v>6</v>
      </c>
      <c r="O54" s="3">
        <f t="shared" ca="1" si="10"/>
        <v>16</v>
      </c>
      <c r="P54" s="3">
        <f t="shared" ca="1" si="27"/>
        <v>0</v>
      </c>
      <c r="Q54" t="str">
        <f t="shared" si="12"/>
        <v>Payment is greater than subtotal minus exemption amount</v>
      </c>
    </row>
    <row r="55" spans="1:17" x14ac:dyDescent="0.25">
      <c r="A55" t="str">
        <f t="shared" si="0"/>
        <v>D</v>
      </c>
      <c r="B55" s="3">
        <v>6</v>
      </c>
      <c r="C55" s="3">
        <v>12</v>
      </c>
      <c r="D55" s="3">
        <v>2</v>
      </c>
      <c r="E55" s="3">
        <f t="shared" si="1"/>
        <v>10</v>
      </c>
      <c r="F55" s="3">
        <v>20</v>
      </c>
      <c r="G55" s="3">
        <f t="shared" si="19"/>
        <v>6</v>
      </c>
      <c r="H55" s="3">
        <f t="shared" si="3"/>
        <v>6</v>
      </c>
      <c r="I55" t="str">
        <f t="shared" si="20"/>
        <v>Y</v>
      </c>
      <c r="J55" t="str">
        <f t="shared" si="5"/>
        <v>Y</v>
      </c>
      <c r="K55" s="3">
        <f t="shared" si="21"/>
        <v>6</v>
      </c>
      <c r="L55" s="3">
        <f t="shared" si="7"/>
        <v>4</v>
      </c>
      <c r="M55" s="3">
        <f t="shared" si="28"/>
        <v>0</v>
      </c>
      <c r="N55" s="3">
        <f t="shared" si="9"/>
        <v>6</v>
      </c>
      <c r="O55" s="3">
        <f t="shared" ca="1" si="10"/>
        <v>4</v>
      </c>
      <c r="P55" s="3">
        <f t="shared" ca="1" si="27"/>
        <v>0</v>
      </c>
      <c r="Q55" t="str">
        <f t="shared" si="12"/>
        <v>Payment is greater than subtotal minus exemption amount</v>
      </c>
    </row>
    <row r="56" spans="1:17" x14ac:dyDescent="0.25">
      <c r="A56" t="str">
        <f t="shared" si="0"/>
        <v>C</v>
      </c>
      <c r="B56" s="3">
        <v>6</v>
      </c>
      <c r="C56" s="3">
        <v>12</v>
      </c>
      <c r="D56" s="3">
        <v>2</v>
      </c>
      <c r="E56" s="3">
        <f t="shared" si="1"/>
        <v>10</v>
      </c>
      <c r="F56" s="3">
        <v>0</v>
      </c>
      <c r="G56" s="3">
        <f t="shared" si="19"/>
        <v>6</v>
      </c>
      <c r="H56" s="3">
        <f t="shared" si="3"/>
        <v>6</v>
      </c>
      <c r="I56" t="str">
        <f t="shared" si="20"/>
        <v>Y</v>
      </c>
      <c r="J56" t="str">
        <f t="shared" si="5"/>
        <v>N</v>
      </c>
      <c r="K56" s="3">
        <f t="shared" si="21"/>
        <v>6</v>
      </c>
      <c r="L56" s="3">
        <f t="shared" si="7"/>
        <v>4</v>
      </c>
      <c r="M56" s="3">
        <f t="shared" si="28"/>
        <v>0</v>
      </c>
      <c r="N56" s="3">
        <f t="shared" si="9"/>
        <v>0</v>
      </c>
      <c r="O56" s="3">
        <f t="shared" ca="1" si="10"/>
        <v>13</v>
      </c>
      <c r="P56" s="3">
        <f t="shared" ca="1" si="27"/>
        <v>6</v>
      </c>
      <c r="Q56" t="str">
        <f t="shared" si="12"/>
        <v>Payment is less than or equal to subtotal minus exemption amount</v>
      </c>
    </row>
    <row r="57" spans="1:17" x14ac:dyDescent="0.25">
      <c r="A57" t="str">
        <f t="shared" si="0"/>
        <v>D</v>
      </c>
      <c r="B57" s="3">
        <v>10</v>
      </c>
      <c r="C57" s="3">
        <v>12</v>
      </c>
      <c r="D57" s="3">
        <v>2</v>
      </c>
      <c r="E57" s="3">
        <f t="shared" si="1"/>
        <v>10</v>
      </c>
      <c r="F57" s="3">
        <v>3</v>
      </c>
      <c r="G57" s="3">
        <f t="shared" si="19"/>
        <v>10</v>
      </c>
      <c r="H57" s="3">
        <f t="shared" si="3"/>
        <v>10</v>
      </c>
      <c r="I57" t="str">
        <f t="shared" si="20"/>
        <v>Y</v>
      </c>
      <c r="J57" t="str">
        <f t="shared" si="5"/>
        <v>N</v>
      </c>
      <c r="K57" s="3">
        <f t="shared" si="21"/>
        <v>2</v>
      </c>
      <c r="L57" s="3">
        <f t="shared" si="7"/>
        <v>0</v>
      </c>
      <c r="M57" s="3">
        <f t="shared" si="28"/>
        <v>0</v>
      </c>
      <c r="N57" s="3">
        <f t="shared" si="9"/>
        <v>3</v>
      </c>
      <c r="O57" s="3">
        <f t="shared" ca="1" si="10"/>
        <v>2</v>
      </c>
      <c r="P57" s="3">
        <f t="shared" ca="1" si="27"/>
        <v>2</v>
      </c>
      <c r="Q57" t="str">
        <f t="shared" si="12"/>
        <v>Payment is greater than subtotal minus exemption amount</v>
      </c>
    </row>
    <row r="58" spans="1:17" x14ac:dyDescent="0.25">
      <c r="A58" t="str">
        <f t="shared" si="0"/>
        <v>D</v>
      </c>
      <c r="B58" s="3">
        <v>10</v>
      </c>
      <c r="C58" s="3">
        <v>12</v>
      </c>
      <c r="D58" s="3">
        <v>2</v>
      </c>
      <c r="E58" s="3">
        <f t="shared" si="1"/>
        <v>10</v>
      </c>
      <c r="F58" s="3">
        <v>5</v>
      </c>
      <c r="G58" s="3">
        <f t="shared" si="19"/>
        <v>10</v>
      </c>
      <c r="H58" s="3">
        <f t="shared" si="3"/>
        <v>10</v>
      </c>
      <c r="I58" t="str">
        <f t="shared" si="20"/>
        <v>Y</v>
      </c>
      <c r="J58" t="str">
        <f t="shared" si="5"/>
        <v>N</v>
      </c>
      <c r="K58" s="3">
        <f t="shared" si="21"/>
        <v>2</v>
      </c>
      <c r="L58" s="3">
        <f t="shared" si="7"/>
        <v>0</v>
      </c>
      <c r="M58" s="3">
        <f t="shared" si="28"/>
        <v>0</v>
      </c>
      <c r="N58" s="3">
        <f t="shared" si="9"/>
        <v>5</v>
      </c>
      <c r="O58" s="3">
        <f t="shared" ca="1" si="10"/>
        <v>13</v>
      </c>
      <c r="P58" s="3">
        <f t="shared" ca="1" si="27"/>
        <v>5</v>
      </c>
      <c r="Q58" t="str">
        <f t="shared" si="12"/>
        <v>Payment is greater than subtotal minus exemption amount</v>
      </c>
    </row>
    <row r="59" spans="1:17" x14ac:dyDescent="0.25">
      <c r="A59" t="str">
        <f t="shared" si="0"/>
        <v>D</v>
      </c>
      <c r="B59" s="3">
        <v>10</v>
      </c>
      <c r="C59" s="3">
        <v>12</v>
      </c>
      <c r="D59" s="3">
        <v>2</v>
      </c>
      <c r="E59" s="3">
        <f t="shared" si="1"/>
        <v>10</v>
      </c>
      <c r="F59" s="3">
        <v>10</v>
      </c>
      <c r="G59" s="3">
        <f t="shared" si="19"/>
        <v>10</v>
      </c>
      <c r="H59" s="3">
        <f t="shared" si="3"/>
        <v>10</v>
      </c>
      <c r="I59" t="str">
        <f t="shared" si="20"/>
        <v>Y</v>
      </c>
      <c r="J59" t="str">
        <f t="shared" si="5"/>
        <v>N</v>
      </c>
      <c r="K59" s="3">
        <f t="shared" si="21"/>
        <v>2</v>
      </c>
      <c r="L59" s="3">
        <f t="shared" si="7"/>
        <v>0</v>
      </c>
      <c r="M59" s="3">
        <f t="shared" si="28"/>
        <v>0</v>
      </c>
      <c r="N59" s="3">
        <f t="shared" si="9"/>
        <v>10</v>
      </c>
      <c r="O59" s="3">
        <f t="shared" ca="1" si="10"/>
        <v>18</v>
      </c>
      <c r="P59" s="3">
        <f t="shared" ca="1" si="27"/>
        <v>0</v>
      </c>
      <c r="Q59" t="str">
        <f t="shared" si="12"/>
        <v>Payment is greater than subtotal minus exemption amount</v>
      </c>
    </row>
    <row r="60" spans="1:17" x14ac:dyDescent="0.25">
      <c r="A60" t="str">
        <f t="shared" si="0"/>
        <v>D</v>
      </c>
      <c r="B60" s="3">
        <v>10</v>
      </c>
      <c r="C60" s="3">
        <v>12</v>
      </c>
      <c r="D60" s="3">
        <v>2</v>
      </c>
      <c r="E60" s="3">
        <f t="shared" si="1"/>
        <v>10</v>
      </c>
      <c r="F60" s="3">
        <v>20</v>
      </c>
      <c r="G60" s="3">
        <f t="shared" si="19"/>
        <v>10</v>
      </c>
      <c r="H60" s="3">
        <f t="shared" si="3"/>
        <v>10</v>
      </c>
      <c r="I60" t="str">
        <f t="shared" si="20"/>
        <v>Y</v>
      </c>
      <c r="J60" t="str">
        <f t="shared" si="5"/>
        <v>N</v>
      </c>
      <c r="K60" s="3">
        <f t="shared" si="21"/>
        <v>2</v>
      </c>
      <c r="L60" s="3">
        <f t="shared" si="7"/>
        <v>0</v>
      </c>
      <c r="M60" s="3">
        <f t="shared" si="28"/>
        <v>0</v>
      </c>
      <c r="N60" s="3">
        <f t="shared" si="9"/>
        <v>10</v>
      </c>
      <c r="O60" s="3">
        <f t="shared" ca="1" si="10"/>
        <v>17</v>
      </c>
      <c r="P60" s="3">
        <f t="shared" ca="1" si="27"/>
        <v>0</v>
      </c>
      <c r="Q60" t="str">
        <f t="shared" si="12"/>
        <v>Payment is greater than subtotal minus exemption amount</v>
      </c>
    </row>
    <row r="61" spans="1:17" x14ac:dyDescent="0.25">
      <c r="A61" t="str">
        <f t="shared" si="0"/>
        <v>C</v>
      </c>
      <c r="B61" s="3">
        <v>10</v>
      </c>
      <c r="C61" s="3">
        <v>12</v>
      </c>
      <c r="D61" s="3">
        <v>2</v>
      </c>
      <c r="E61" s="3">
        <f t="shared" si="1"/>
        <v>10</v>
      </c>
      <c r="F61" s="3">
        <v>0</v>
      </c>
      <c r="G61" s="3">
        <f t="shared" si="19"/>
        <v>10</v>
      </c>
      <c r="H61" s="3">
        <f t="shared" si="3"/>
        <v>10</v>
      </c>
      <c r="I61" t="str">
        <f t="shared" si="20"/>
        <v>Y</v>
      </c>
      <c r="J61" t="str">
        <f t="shared" si="5"/>
        <v>N</v>
      </c>
      <c r="K61" s="3">
        <f t="shared" si="21"/>
        <v>2</v>
      </c>
      <c r="L61" s="3">
        <f t="shared" si="7"/>
        <v>0</v>
      </c>
      <c r="M61" s="3">
        <f t="shared" si="28"/>
        <v>0</v>
      </c>
      <c r="N61" s="3">
        <f t="shared" si="9"/>
        <v>0</v>
      </c>
      <c r="O61" s="3">
        <f t="shared" ca="1" si="10"/>
        <v>0</v>
      </c>
      <c r="P61" s="3">
        <f t="shared" ca="1" si="27"/>
        <v>0</v>
      </c>
      <c r="Q61" t="str">
        <f t="shared" si="12"/>
        <v>Payment is less than or equal to subtotal minus exemption amount</v>
      </c>
    </row>
    <row r="62" spans="1:17" x14ac:dyDescent="0.25">
      <c r="A62" t="str">
        <f t="shared" si="0"/>
        <v>A</v>
      </c>
      <c r="B62" s="3">
        <v>2</v>
      </c>
      <c r="C62" s="3">
        <v>2</v>
      </c>
      <c r="D62" s="3">
        <v>2</v>
      </c>
      <c r="E62" s="3">
        <f t="shared" si="1"/>
        <v>0</v>
      </c>
      <c r="F62" s="3">
        <v>3</v>
      </c>
      <c r="G62" s="3">
        <f t="shared" si="19"/>
        <v>2</v>
      </c>
      <c r="H62" s="3">
        <f t="shared" si="3"/>
        <v>0</v>
      </c>
      <c r="I62" t="str">
        <f t="shared" si="20"/>
        <v>N</v>
      </c>
      <c r="J62" t="str">
        <f t="shared" si="5"/>
        <v>N</v>
      </c>
      <c r="K62" s="3">
        <f t="shared" si="21"/>
        <v>0</v>
      </c>
      <c r="L62" s="3">
        <f t="shared" si="7"/>
        <v>0</v>
      </c>
      <c r="M62" s="3">
        <f t="shared" si="28"/>
        <v>2</v>
      </c>
      <c r="N62" s="3">
        <f t="shared" si="9"/>
        <v>0</v>
      </c>
      <c r="O62" s="3">
        <f t="shared" ca="1" si="10"/>
        <v>10</v>
      </c>
      <c r="P62" s="3">
        <f t="shared" ca="1" si="27"/>
        <v>0</v>
      </c>
      <c r="Q62" t="str">
        <f t="shared" si="12"/>
        <v>Payment is greater than or equal to amount due</v>
      </c>
    </row>
    <row r="63" spans="1:17" x14ac:dyDescent="0.25">
      <c r="A63" t="str">
        <f t="shared" si="0"/>
        <v>A</v>
      </c>
      <c r="B63" s="3">
        <v>2</v>
      </c>
      <c r="C63" s="3">
        <v>2</v>
      </c>
      <c r="D63" s="3">
        <v>2</v>
      </c>
      <c r="E63" s="3">
        <f t="shared" si="1"/>
        <v>0</v>
      </c>
      <c r="F63" s="3">
        <v>5</v>
      </c>
      <c r="G63" s="3">
        <f t="shared" ref="G63:G76" si="29">(MAX(0,MIN(B63,C63)))</f>
        <v>2</v>
      </c>
      <c r="H63" s="3">
        <f t="shared" si="3"/>
        <v>0</v>
      </c>
      <c r="I63" t="str">
        <f t="shared" ref="I63:I76" si="30">IF(G63 &lt; C63, "Y", "N")</f>
        <v>N</v>
      </c>
      <c r="J63" t="str">
        <f t="shared" si="5"/>
        <v>N</v>
      </c>
      <c r="K63" s="3">
        <f t="shared" ref="K63:K76" si="31">C63-G63</f>
        <v>0</v>
      </c>
      <c r="L63" s="3">
        <f t="shared" si="7"/>
        <v>0</v>
      </c>
      <c r="M63" s="3">
        <f t="shared" si="28"/>
        <v>2</v>
      </c>
      <c r="N63" s="3">
        <f t="shared" si="9"/>
        <v>0</v>
      </c>
      <c r="O63" s="3">
        <f t="shared" ca="1" si="10"/>
        <v>13</v>
      </c>
      <c r="P63" s="3">
        <f t="shared" ca="1" si="27"/>
        <v>0</v>
      </c>
      <c r="Q63" t="str">
        <f t="shared" si="12"/>
        <v>Payment is greater than or equal to amount due</v>
      </c>
    </row>
    <row r="64" spans="1:17" x14ac:dyDescent="0.25">
      <c r="A64" t="str">
        <f t="shared" si="0"/>
        <v>A</v>
      </c>
      <c r="B64" s="3">
        <v>2</v>
      </c>
      <c r="C64" s="3">
        <v>2</v>
      </c>
      <c r="D64" s="3">
        <v>2</v>
      </c>
      <c r="E64" s="3">
        <f t="shared" si="1"/>
        <v>0</v>
      </c>
      <c r="F64" s="3">
        <v>10</v>
      </c>
      <c r="G64" s="3">
        <f t="shared" si="29"/>
        <v>2</v>
      </c>
      <c r="H64" s="3">
        <f t="shared" si="3"/>
        <v>0</v>
      </c>
      <c r="I64" t="str">
        <f t="shared" si="30"/>
        <v>N</v>
      </c>
      <c r="J64" t="str">
        <f t="shared" si="5"/>
        <v>N</v>
      </c>
      <c r="K64" s="3">
        <f t="shared" si="31"/>
        <v>0</v>
      </c>
      <c r="L64" s="3">
        <f t="shared" si="7"/>
        <v>0</v>
      </c>
      <c r="M64" s="3">
        <f t="shared" si="28"/>
        <v>2</v>
      </c>
      <c r="N64" s="3">
        <f t="shared" si="9"/>
        <v>0</v>
      </c>
      <c r="O64" s="3">
        <f t="shared" ca="1" si="10"/>
        <v>4</v>
      </c>
      <c r="P64" s="3">
        <f t="shared" ca="1" si="27"/>
        <v>0</v>
      </c>
      <c r="Q64" t="str">
        <f t="shared" si="12"/>
        <v>Payment is greater than or equal to amount due</v>
      </c>
    </row>
    <row r="65" spans="1:17" x14ac:dyDescent="0.25">
      <c r="A65" t="str">
        <f t="shared" si="0"/>
        <v>A</v>
      </c>
      <c r="B65" s="3">
        <v>2</v>
      </c>
      <c r="C65" s="3">
        <v>2</v>
      </c>
      <c r="D65" s="3">
        <v>2</v>
      </c>
      <c r="E65" s="3">
        <f t="shared" si="1"/>
        <v>0</v>
      </c>
      <c r="F65" s="3">
        <v>20</v>
      </c>
      <c r="G65" s="3">
        <f t="shared" si="29"/>
        <v>2</v>
      </c>
      <c r="H65" s="3">
        <f t="shared" si="3"/>
        <v>0</v>
      </c>
      <c r="I65" t="str">
        <f t="shared" si="30"/>
        <v>N</v>
      </c>
      <c r="J65" t="str">
        <f t="shared" si="5"/>
        <v>N</v>
      </c>
      <c r="K65" s="3">
        <f t="shared" si="31"/>
        <v>0</v>
      </c>
      <c r="L65" s="3">
        <f t="shared" si="7"/>
        <v>0</v>
      </c>
      <c r="M65" s="3">
        <f t="shared" si="28"/>
        <v>2</v>
      </c>
      <c r="N65" s="3">
        <f t="shared" si="9"/>
        <v>0</v>
      </c>
      <c r="O65" s="3">
        <f t="shared" ca="1" si="10"/>
        <v>20</v>
      </c>
      <c r="P65" s="3">
        <f t="shared" ca="1" si="27"/>
        <v>0</v>
      </c>
      <c r="Q65" t="str">
        <f t="shared" si="12"/>
        <v>Payment is greater than or equal to amount due</v>
      </c>
    </row>
    <row r="66" spans="1:17" x14ac:dyDescent="0.25">
      <c r="A66" t="str">
        <f t="shared" si="0"/>
        <v>A</v>
      </c>
      <c r="B66" s="3">
        <v>2</v>
      </c>
      <c r="C66" s="3">
        <v>2</v>
      </c>
      <c r="D66" s="3">
        <v>2</v>
      </c>
      <c r="E66" s="3">
        <f t="shared" si="1"/>
        <v>0</v>
      </c>
      <c r="F66" s="3">
        <v>0</v>
      </c>
      <c r="G66" s="3">
        <f t="shared" si="29"/>
        <v>2</v>
      </c>
      <c r="H66" s="3">
        <f t="shared" si="3"/>
        <v>0</v>
      </c>
      <c r="I66" t="str">
        <f t="shared" si="30"/>
        <v>N</v>
      </c>
      <c r="J66" t="str">
        <f t="shared" si="5"/>
        <v>N</v>
      </c>
      <c r="K66" s="3">
        <f t="shared" si="31"/>
        <v>0</v>
      </c>
      <c r="L66" s="3">
        <f t="shared" si="7"/>
        <v>0</v>
      </c>
      <c r="M66" s="3">
        <f t="shared" si="28"/>
        <v>2</v>
      </c>
      <c r="N66" s="3">
        <f t="shared" si="9"/>
        <v>0</v>
      </c>
      <c r="O66" s="3">
        <f t="shared" ca="1" si="10"/>
        <v>10</v>
      </c>
      <c r="P66" s="3">
        <f t="shared" ca="1" si="27"/>
        <v>0</v>
      </c>
      <c r="Q66" t="str">
        <f t="shared" si="12"/>
        <v>Payment is greater than or equal to amount due</v>
      </c>
    </row>
    <row r="67" spans="1:17" x14ac:dyDescent="0.25">
      <c r="A67" t="str">
        <f t="shared" ref="A67:A103" si="32">IF(B67&gt;=C67, "A", IF(AND(B67&gt;E67, B67&lt;C67), "B", IF(AND(B67&lt;=E67, B67&lt;=E67-F67), "C", "D")))</f>
        <v>B</v>
      </c>
      <c r="B67" s="3">
        <v>10</v>
      </c>
      <c r="C67" s="3">
        <v>11</v>
      </c>
      <c r="D67" s="3">
        <v>2</v>
      </c>
      <c r="E67" s="3">
        <f t="shared" ref="E67:E103" si="33">C67-D67</f>
        <v>9</v>
      </c>
      <c r="F67" s="3">
        <v>3</v>
      </c>
      <c r="G67" s="3">
        <f t="shared" si="29"/>
        <v>10</v>
      </c>
      <c r="H67" s="3">
        <f t="shared" ref="H67:H103" si="34">MIN(B67, E67)</f>
        <v>9</v>
      </c>
      <c r="I67" t="str">
        <f t="shared" si="30"/>
        <v>Y</v>
      </c>
      <c r="J67" t="str">
        <f t="shared" ref="J67:J103" si="35">IF(AND(G67&lt;E67, F67 &gt; 0),"Y","N")</f>
        <v>N</v>
      </c>
      <c r="K67" s="3">
        <f t="shared" si="31"/>
        <v>1</v>
      </c>
      <c r="L67" s="3">
        <f t="shared" ref="L67:L103" si="36">E67-H67</f>
        <v>0</v>
      </c>
      <c r="M67" s="3">
        <f t="shared" si="28"/>
        <v>1</v>
      </c>
      <c r="N67" s="3">
        <f t="shared" ref="N67:N103" si="37">MIN(H67, MAX(0, F67 - L67))</f>
        <v>3</v>
      </c>
      <c r="O67" s="3">
        <f t="shared" ref="O67:O110" ca="1" si="38">RANDBETWEEN(0, 20)</f>
        <v>11</v>
      </c>
      <c r="P67" s="3">
        <f t="shared" ca="1" si="27"/>
        <v>6</v>
      </c>
      <c r="Q67" t="str">
        <f t="shared" ref="Q67:Q103" si="39">CHOOSE((CODE(A67)-CODE("A") + 1),"Payment is greater than or equal to amount due","Payment is greater than subtotal but less than amount due","Payment is less than or equal to subtotal minus exemption amount","Payment is greater than subtotal minus exemption amount")</f>
        <v>Payment is greater than subtotal but less than amount due</v>
      </c>
    </row>
    <row r="68" spans="1:17" x14ac:dyDescent="0.25">
      <c r="A68" t="str">
        <f t="shared" si="32"/>
        <v>B</v>
      </c>
      <c r="B68" s="3">
        <v>10</v>
      </c>
      <c r="C68" s="3">
        <v>11</v>
      </c>
      <c r="D68" s="3">
        <v>2</v>
      </c>
      <c r="E68" s="3">
        <f t="shared" si="33"/>
        <v>9</v>
      </c>
      <c r="F68" s="3">
        <v>5</v>
      </c>
      <c r="G68" s="3">
        <f t="shared" si="29"/>
        <v>10</v>
      </c>
      <c r="H68" s="3">
        <f t="shared" si="34"/>
        <v>9</v>
      </c>
      <c r="I68" t="str">
        <f t="shared" si="30"/>
        <v>Y</v>
      </c>
      <c r="J68" t="str">
        <f t="shared" si="35"/>
        <v>N</v>
      </c>
      <c r="K68" s="3">
        <f t="shared" si="31"/>
        <v>1</v>
      </c>
      <c r="L68" s="3">
        <f t="shared" si="36"/>
        <v>0</v>
      </c>
      <c r="M68" s="3">
        <f t="shared" si="28"/>
        <v>1</v>
      </c>
      <c r="N68" s="3">
        <f t="shared" si="37"/>
        <v>5</v>
      </c>
      <c r="O68" s="3">
        <f t="shared" ca="1" si="38"/>
        <v>13</v>
      </c>
      <c r="P68" s="3">
        <f t="shared" ca="1" si="27"/>
        <v>4</v>
      </c>
      <c r="Q68" t="str">
        <f t="shared" si="39"/>
        <v>Payment is greater than subtotal but less than amount due</v>
      </c>
    </row>
    <row r="69" spans="1:17" x14ac:dyDescent="0.25">
      <c r="A69" t="str">
        <f t="shared" si="32"/>
        <v>B</v>
      </c>
      <c r="B69" s="3">
        <v>10</v>
      </c>
      <c r="C69" s="3">
        <v>11</v>
      </c>
      <c r="D69" s="3">
        <v>2</v>
      </c>
      <c r="E69" s="3">
        <f t="shared" si="33"/>
        <v>9</v>
      </c>
      <c r="F69" s="3">
        <v>10</v>
      </c>
      <c r="G69" s="3">
        <f t="shared" si="29"/>
        <v>10</v>
      </c>
      <c r="H69" s="3">
        <f t="shared" si="34"/>
        <v>9</v>
      </c>
      <c r="I69" t="str">
        <f t="shared" si="30"/>
        <v>Y</v>
      </c>
      <c r="J69" t="str">
        <f t="shared" si="35"/>
        <v>N</v>
      </c>
      <c r="K69" s="3">
        <f t="shared" si="31"/>
        <v>1</v>
      </c>
      <c r="L69" s="3">
        <f t="shared" si="36"/>
        <v>0</v>
      </c>
      <c r="M69" s="3">
        <f t="shared" si="28"/>
        <v>1</v>
      </c>
      <c r="N69" s="3">
        <f t="shared" si="37"/>
        <v>9</v>
      </c>
      <c r="O69" s="3">
        <f t="shared" ca="1" si="38"/>
        <v>17</v>
      </c>
      <c r="P69" s="3">
        <f t="shared" ca="1" si="27"/>
        <v>0</v>
      </c>
      <c r="Q69" t="str">
        <f t="shared" si="39"/>
        <v>Payment is greater than subtotal but less than amount due</v>
      </c>
    </row>
    <row r="70" spans="1:17" x14ac:dyDescent="0.25">
      <c r="A70" t="str">
        <f t="shared" si="32"/>
        <v>B</v>
      </c>
      <c r="B70" s="3">
        <v>10</v>
      </c>
      <c r="C70" s="3">
        <v>11</v>
      </c>
      <c r="D70" s="3">
        <v>2</v>
      </c>
      <c r="E70" s="3">
        <f t="shared" si="33"/>
        <v>9</v>
      </c>
      <c r="F70" s="3">
        <v>20</v>
      </c>
      <c r="G70" s="3">
        <f t="shared" si="29"/>
        <v>10</v>
      </c>
      <c r="H70" s="3">
        <f t="shared" si="34"/>
        <v>9</v>
      </c>
      <c r="I70" t="str">
        <f t="shared" si="30"/>
        <v>Y</v>
      </c>
      <c r="J70" t="str">
        <f t="shared" si="35"/>
        <v>N</v>
      </c>
      <c r="K70" s="3">
        <f t="shared" si="31"/>
        <v>1</v>
      </c>
      <c r="L70" s="3">
        <f t="shared" si="36"/>
        <v>0</v>
      </c>
      <c r="M70" s="3">
        <f t="shared" si="28"/>
        <v>1</v>
      </c>
      <c r="N70" s="3">
        <f t="shared" si="37"/>
        <v>9</v>
      </c>
      <c r="O70" s="3">
        <f t="shared" ca="1" si="38"/>
        <v>10</v>
      </c>
      <c r="P70" s="3">
        <f t="shared" ca="1" si="27"/>
        <v>0</v>
      </c>
      <c r="Q70" t="str">
        <f t="shared" si="39"/>
        <v>Payment is greater than subtotal but less than amount due</v>
      </c>
    </row>
    <row r="71" spans="1:17" x14ac:dyDescent="0.25">
      <c r="A71" t="str">
        <f t="shared" si="32"/>
        <v>B</v>
      </c>
      <c r="B71" s="3">
        <v>10</v>
      </c>
      <c r="C71" s="3">
        <v>11</v>
      </c>
      <c r="D71" s="3">
        <v>2</v>
      </c>
      <c r="E71" s="3">
        <f t="shared" si="33"/>
        <v>9</v>
      </c>
      <c r="F71" s="3">
        <v>0</v>
      </c>
      <c r="G71" s="3">
        <f t="shared" si="29"/>
        <v>10</v>
      </c>
      <c r="H71" s="3">
        <f t="shared" si="34"/>
        <v>9</v>
      </c>
      <c r="I71" t="str">
        <f t="shared" si="30"/>
        <v>Y</v>
      </c>
      <c r="J71" t="str">
        <f t="shared" si="35"/>
        <v>N</v>
      </c>
      <c r="K71" s="3">
        <f t="shared" si="31"/>
        <v>1</v>
      </c>
      <c r="L71" s="3">
        <f t="shared" si="36"/>
        <v>0</v>
      </c>
      <c r="M71" s="3">
        <f t="shared" si="28"/>
        <v>1</v>
      </c>
      <c r="N71" s="3">
        <f t="shared" si="37"/>
        <v>0</v>
      </c>
      <c r="O71" s="3">
        <f t="shared" ca="1" si="38"/>
        <v>14</v>
      </c>
      <c r="P71" s="3">
        <f t="shared" ref="P71:P86" ca="1" si="40">MIN(O71, MAX(0, G71 - M71 - N71))</f>
        <v>9</v>
      </c>
      <c r="Q71" t="str">
        <f t="shared" si="39"/>
        <v>Payment is greater than subtotal but less than amount due</v>
      </c>
    </row>
    <row r="72" spans="1:17" x14ac:dyDescent="0.25">
      <c r="A72" t="str">
        <f t="shared" si="32"/>
        <v>C</v>
      </c>
      <c r="B72" s="3">
        <v>1</v>
      </c>
      <c r="C72" s="3">
        <v>12</v>
      </c>
      <c r="D72" s="3">
        <v>3</v>
      </c>
      <c r="E72" s="3">
        <f t="shared" si="33"/>
        <v>9</v>
      </c>
      <c r="F72" s="3">
        <v>3</v>
      </c>
      <c r="G72" s="3">
        <f t="shared" si="29"/>
        <v>1</v>
      </c>
      <c r="H72" s="3">
        <f t="shared" si="34"/>
        <v>1</v>
      </c>
      <c r="I72" t="str">
        <f t="shared" si="30"/>
        <v>Y</v>
      </c>
      <c r="J72" t="str">
        <f t="shared" si="35"/>
        <v>Y</v>
      </c>
      <c r="K72" s="3">
        <f t="shared" si="31"/>
        <v>11</v>
      </c>
      <c r="L72" s="3">
        <f t="shared" si="36"/>
        <v>8</v>
      </c>
      <c r="M72" s="3">
        <f t="shared" si="28"/>
        <v>0</v>
      </c>
      <c r="N72" s="3">
        <f t="shared" si="37"/>
        <v>0</v>
      </c>
      <c r="O72" s="3">
        <f t="shared" ca="1" si="38"/>
        <v>2</v>
      </c>
      <c r="P72" s="3">
        <f t="shared" ca="1" si="40"/>
        <v>1</v>
      </c>
      <c r="Q72" t="str">
        <f t="shared" si="39"/>
        <v>Payment is less than or equal to subtotal minus exemption amount</v>
      </c>
    </row>
    <row r="73" spans="1:17" x14ac:dyDescent="0.25">
      <c r="A73" t="str">
        <f t="shared" si="32"/>
        <v>C</v>
      </c>
      <c r="B73" s="3">
        <v>1</v>
      </c>
      <c r="C73" s="3">
        <v>12</v>
      </c>
      <c r="D73" s="3">
        <v>3</v>
      </c>
      <c r="E73" s="3">
        <f t="shared" si="33"/>
        <v>9</v>
      </c>
      <c r="F73" s="3">
        <v>5</v>
      </c>
      <c r="G73" s="3">
        <f t="shared" si="29"/>
        <v>1</v>
      </c>
      <c r="H73" s="3">
        <f t="shared" si="34"/>
        <v>1</v>
      </c>
      <c r="I73" t="str">
        <f t="shared" si="30"/>
        <v>Y</v>
      </c>
      <c r="J73" t="str">
        <f t="shared" si="35"/>
        <v>Y</v>
      </c>
      <c r="K73" s="3">
        <f t="shared" si="31"/>
        <v>11</v>
      </c>
      <c r="L73" s="3">
        <f t="shared" si="36"/>
        <v>8</v>
      </c>
      <c r="M73" s="3">
        <f t="shared" si="28"/>
        <v>0</v>
      </c>
      <c r="N73" s="3">
        <f t="shared" si="37"/>
        <v>0</v>
      </c>
      <c r="O73" s="3">
        <f t="shared" ca="1" si="38"/>
        <v>1</v>
      </c>
      <c r="P73" s="3">
        <f t="shared" ca="1" si="40"/>
        <v>1</v>
      </c>
      <c r="Q73" t="str">
        <f t="shared" si="39"/>
        <v>Payment is less than or equal to subtotal minus exemption amount</v>
      </c>
    </row>
    <row r="74" spans="1:17" x14ac:dyDescent="0.25">
      <c r="A74" t="str">
        <f t="shared" si="32"/>
        <v>D</v>
      </c>
      <c r="B74" s="3">
        <v>1</v>
      </c>
      <c r="C74" s="3">
        <v>12</v>
      </c>
      <c r="D74" s="3">
        <v>3</v>
      </c>
      <c r="E74" s="3">
        <f t="shared" si="33"/>
        <v>9</v>
      </c>
      <c r="F74" s="3">
        <v>10</v>
      </c>
      <c r="G74" s="3">
        <f t="shared" si="29"/>
        <v>1</v>
      </c>
      <c r="H74" s="3">
        <f t="shared" si="34"/>
        <v>1</v>
      </c>
      <c r="I74" t="str">
        <f t="shared" si="30"/>
        <v>Y</v>
      </c>
      <c r="J74" t="str">
        <f t="shared" si="35"/>
        <v>Y</v>
      </c>
      <c r="K74" s="3">
        <f t="shared" si="31"/>
        <v>11</v>
      </c>
      <c r="L74" s="3">
        <f t="shared" si="36"/>
        <v>8</v>
      </c>
      <c r="M74" s="3">
        <f t="shared" si="28"/>
        <v>0</v>
      </c>
      <c r="N74" s="3">
        <f t="shared" si="37"/>
        <v>1</v>
      </c>
      <c r="O74" s="3">
        <f t="shared" ca="1" si="38"/>
        <v>1</v>
      </c>
      <c r="P74" s="3">
        <f t="shared" ca="1" si="40"/>
        <v>0</v>
      </c>
      <c r="Q74" t="str">
        <f t="shared" si="39"/>
        <v>Payment is greater than subtotal minus exemption amount</v>
      </c>
    </row>
    <row r="75" spans="1:17" x14ac:dyDescent="0.25">
      <c r="A75" t="str">
        <f t="shared" si="32"/>
        <v>D</v>
      </c>
      <c r="B75" s="3">
        <v>1</v>
      </c>
      <c r="C75" s="3">
        <v>12</v>
      </c>
      <c r="D75" s="3">
        <v>3</v>
      </c>
      <c r="E75" s="3">
        <f t="shared" si="33"/>
        <v>9</v>
      </c>
      <c r="F75" s="3">
        <v>20</v>
      </c>
      <c r="G75" s="3">
        <f t="shared" si="29"/>
        <v>1</v>
      </c>
      <c r="H75" s="3">
        <f t="shared" si="34"/>
        <v>1</v>
      </c>
      <c r="I75" t="str">
        <f t="shared" si="30"/>
        <v>Y</v>
      </c>
      <c r="J75" t="str">
        <f t="shared" si="35"/>
        <v>Y</v>
      </c>
      <c r="K75" s="3">
        <f t="shared" si="31"/>
        <v>11</v>
      </c>
      <c r="L75" s="3">
        <f t="shared" si="36"/>
        <v>8</v>
      </c>
      <c r="M75" s="3">
        <f t="shared" si="28"/>
        <v>0</v>
      </c>
      <c r="N75" s="3">
        <f t="shared" si="37"/>
        <v>1</v>
      </c>
      <c r="O75" s="3">
        <f t="shared" ca="1" si="38"/>
        <v>0</v>
      </c>
      <c r="P75" s="3">
        <f t="shared" ca="1" si="40"/>
        <v>0</v>
      </c>
      <c r="Q75" t="str">
        <f t="shared" si="39"/>
        <v>Payment is greater than subtotal minus exemption amount</v>
      </c>
    </row>
    <row r="76" spans="1:17" x14ac:dyDescent="0.25">
      <c r="A76" t="str">
        <f t="shared" si="32"/>
        <v>C</v>
      </c>
      <c r="B76" s="3">
        <v>1</v>
      </c>
      <c r="C76" s="3">
        <v>12</v>
      </c>
      <c r="D76" s="3">
        <v>3</v>
      </c>
      <c r="E76" s="3">
        <f t="shared" si="33"/>
        <v>9</v>
      </c>
      <c r="F76" s="3">
        <v>0</v>
      </c>
      <c r="G76" s="3">
        <f t="shared" si="29"/>
        <v>1</v>
      </c>
      <c r="H76" s="3">
        <f t="shared" si="34"/>
        <v>1</v>
      </c>
      <c r="I76" t="str">
        <f t="shared" si="30"/>
        <v>Y</v>
      </c>
      <c r="J76" t="str">
        <f t="shared" si="35"/>
        <v>N</v>
      </c>
      <c r="K76" s="3">
        <f t="shared" si="31"/>
        <v>11</v>
      </c>
      <c r="L76" s="3">
        <f t="shared" si="36"/>
        <v>8</v>
      </c>
      <c r="M76" s="3">
        <f t="shared" si="28"/>
        <v>0</v>
      </c>
      <c r="N76" s="3">
        <f t="shared" si="37"/>
        <v>0</v>
      </c>
      <c r="O76" s="3">
        <f t="shared" ca="1" si="38"/>
        <v>5</v>
      </c>
      <c r="P76" s="3">
        <f t="shared" ca="1" si="40"/>
        <v>1</v>
      </c>
      <c r="Q76" t="str">
        <f t="shared" si="39"/>
        <v>Payment is less than or equal to subtotal minus exemption amount</v>
      </c>
    </row>
    <row r="77" spans="1:17" x14ac:dyDescent="0.25">
      <c r="A77" t="str">
        <f t="shared" si="32"/>
        <v>A</v>
      </c>
      <c r="B77" s="3">
        <v>15</v>
      </c>
      <c r="C77" s="3">
        <v>15</v>
      </c>
      <c r="D77" s="3">
        <v>10</v>
      </c>
      <c r="E77" s="3">
        <f>C77-D77</f>
        <v>5</v>
      </c>
      <c r="F77" s="3">
        <v>3</v>
      </c>
      <c r="G77" s="3">
        <f t="shared" ref="G77:G81" si="41">(MAX(0,MIN(B77,C77)))</f>
        <v>15</v>
      </c>
      <c r="H77" s="3">
        <f t="shared" ref="H77:H81" si="42">MIN(B77, E77)</f>
        <v>5</v>
      </c>
      <c r="I77" t="str">
        <f t="shared" ref="I77:I81" si="43">IF(G77 &lt; C77, "Y", "N")</f>
        <v>N</v>
      </c>
      <c r="J77" t="str">
        <f t="shared" si="35"/>
        <v>N</v>
      </c>
      <c r="K77" s="3">
        <f t="shared" ref="K77:K81" si="44">C77-G77</f>
        <v>0</v>
      </c>
      <c r="L77" s="3">
        <f>E77-H77</f>
        <v>0</v>
      </c>
      <c r="M77" s="3">
        <f t="shared" si="28"/>
        <v>10</v>
      </c>
      <c r="N77" s="3">
        <f t="shared" si="37"/>
        <v>3</v>
      </c>
      <c r="O77" s="3">
        <f t="shared" ca="1" si="38"/>
        <v>16</v>
      </c>
      <c r="P77" s="3">
        <f t="shared" ca="1" si="40"/>
        <v>2</v>
      </c>
      <c r="Q77" t="str">
        <f t="shared" si="39"/>
        <v>Payment is greater than or equal to amount due</v>
      </c>
    </row>
    <row r="78" spans="1:17" x14ac:dyDescent="0.25">
      <c r="A78" t="str">
        <f t="shared" si="32"/>
        <v>A</v>
      </c>
      <c r="B78" s="3">
        <v>15</v>
      </c>
      <c r="C78" s="3">
        <v>15</v>
      </c>
      <c r="D78" s="3">
        <v>10</v>
      </c>
      <c r="E78" s="3">
        <f t="shared" ref="E78:E81" si="45">C78-D78</f>
        <v>5</v>
      </c>
      <c r="F78" s="3">
        <v>5</v>
      </c>
      <c r="G78" s="3">
        <f t="shared" si="41"/>
        <v>15</v>
      </c>
      <c r="H78" s="3">
        <f t="shared" si="42"/>
        <v>5</v>
      </c>
      <c r="I78" t="str">
        <f t="shared" si="43"/>
        <v>N</v>
      </c>
      <c r="J78" t="str">
        <f t="shared" si="35"/>
        <v>N</v>
      </c>
      <c r="K78" s="3">
        <f t="shared" si="44"/>
        <v>0</v>
      </c>
      <c r="L78" s="3">
        <f>E78-H78</f>
        <v>0</v>
      </c>
      <c r="M78" s="3">
        <f t="shared" si="28"/>
        <v>10</v>
      </c>
      <c r="N78" s="3">
        <f t="shared" si="37"/>
        <v>5</v>
      </c>
      <c r="O78" s="3">
        <f t="shared" ca="1" si="38"/>
        <v>6</v>
      </c>
      <c r="P78" s="3">
        <f t="shared" ca="1" si="40"/>
        <v>0</v>
      </c>
      <c r="Q78" t="str">
        <f t="shared" si="39"/>
        <v>Payment is greater than or equal to amount due</v>
      </c>
    </row>
    <row r="79" spans="1:17" x14ac:dyDescent="0.25">
      <c r="A79" t="str">
        <f t="shared" si="32"/>
        <v>A</v>
      </c>
      <c r="B79" s="3">
        <v>15</v>
      </c>
      <c r="C79" s="3">
        <v>15</v>
      </c>
      <c r="D79" s="3">
        <v>10</v>
      </c>
      <c r="E79" s="3">
        <f t="shared" si="45"/>
        <v>5</v>
      </c>
      <c r="F79" s="3">
        <v>10</v>
      </c>
      <c r="G79" s="3">
        <f t="shared" si="41"/>
        <v>15</v>
      </c>
      <c r="H79" s="3">
        <f t="shared" si="42"/>
        <v>5</v>
      </c>
      <c r="I79" t="str">
        <f t="shared" si="43"/>
        <v>N</v>
      </c>
      <c r="J79" t="str">
        <f t="shared" si="35"/>
        <v>N</v>
      </c>
      <c r="K79" s="3">
        <f t="shared" si="44"/>
        <v>0</v>
      </c>
      <c r="L79" s="3">
        <f>E79-H79</f>
        <v>0</v>
      </c>
      <c r="M79" s="3">
        <f t="shared" si="28"/>
        <v>10</v>
      </c>
      <c r="N79" s="3">
        <f t="shared" si="37"/>
        <v>5</v>
      </c>
      <c r="O79" s="3">
        <f t="shared" ca="1" si="38"/>
        <v>17</v>
      </c>
      <c r="P79" s="3">
        <f t="shared" ca="1" si="40"/>
        <v>0</v>
      </c>
      <c r="Q79" t="str">
        <f t="shared" si="39"/>
        <v>Payment is greater than or equal to amount due</v>
      </c>
    </row>
    <row r="80" spans="1:17" x14ac:dyDescent="0.25">
      <c r="A80" t="str">
        <f t="shared" si="32"/>
        <v>A</v>
      </c>
      <c r="B80" s="3">
        <v>15</v>
      </c>
      <c r="C80" s="3">
        <v>15</v>
      </c>
      <c r="D80" s="3">
        <v>10</v>
      </c>
      <c r="E80" s="3">
        <f t="shared" si="45"/>
        <v>5</v>
      </c>
      <c r="F80" s="3">
        <v>20</v>
      </c>
      <c r="G80" s="3">
        <f t="shared" si="41"/>
        <v>15</v>
      </c>
      <c r="H80" s="3">
        <f t="shared" si="42"/>
        <v>5</v>
      </c>
      <c r="I80" t="str">
        <f t="shared" si="43"/>
        <v>N</v>
      </c>
      <c r="J80" t="str">
        <f t="shared" si="35"/>
        <v>N</v>
      </c>
      <c r="K80" s="3">
        <f t="shared" si="44"/>
        <v>0</v>
      </c>
      <c r="L80" s="3">
        <f>E80-H80</f>
        <v>0</v>
      </c>
      <c r="M80" s="3">
        <f t="shared" si="28"/>
        <v>10</v>
      </c>
      <c r="N80" s="3">
        <f t="shared" si="37"/>
        <v>5</v>
      </c>
      <c r="O80" s="3">
        <f t="shared" ca="1" si="38"/>
        <v>11</v>
      </c>
      <c r="P80" s="3">
        <f t="shared" ca="1" si="40"/>
        <v>0</v>
      </c>
      <c r="Q80" t="str">
        <f t="shared" si="39"/>
        <v>Payment is greater than or equal to amount due</v>
      </c>
    </row>
    <row r="81" spans="1:17" x14ac:dyDescent="0.25">
      <c r="A81" t="str">
        <f t="shared" si="32"/>
        <v>A</v>
      </c>
      <c r="B81" s="3">
        <v>15</v>
      </c>
      <c r="C81" s="3">
        <v>15</v>
      </c>
      <c r="D81" s="3">
        <v>10</v>
      </c>
      <c r="E81" s="3">
        <f t="shared" si="45"/>
        <v>5</v>
      </c>
      <c r="F81" s="3">
        <v>0</v>
      </c>
      <c r="G81" s="3">
        <f t="shared" si="41"/>
        <v>15</v>
      </c>
      <c r="H81" s="3">
        <f t="shared" si="42"/>
        <v>5</v>
      </c>
      <c r="I81" t="str">
        <f t="shared" si="43"/>
        <v>N</v>
      </c>
      <c r="J81" t="str">
        <f t="shared" si="35"/>
        <v>N</v>
      </c>
      <c r="K81" s="3">
        <f t="shared" si="44"/>
        <v>0</v>
      </c>
      <c r="L81" s="3">
        <f>E81-H81</f>
        <v>0</v>
      </c>
      <c r="M81" s="3">
        <f t="shared" si="28"/>
        <v>10</v>
      </c>
      <c r="N81" s="3">
        <f t="shared" si="37"/>
        <v>0</v>
      </c>
      <c r="O81" s="3">
        <f t="shared" ca="1" si="38"/>
        <v>17</v>
      </c>
      <c r="P81" s="3">
        <f t="shared" ca="1" si="40"/>
        <v>5</v>
      </c>
      <c r="Q81" t="str">
        <f t="shared" si="39"/>
        <v>Payment is greater than or equal to amount due</v>
      </c>
    </row>
    <row r="82" spans="1:17" x14ac:dyDescent="0.25">
      <c r="A82" t="str">
        <f t="shared" si="32"/>
        <v>D</v>
      </c>
      <c r="B82" s="3">
        <v>10</v>
      </c>
      <c r="C82" s="3">
        <v>12</v>
      </c>
      <c r="D82" s="3">
        <v>1</v>
      </c>
      <c r="E82" s="3">
        <f t="shared" si="33"/>
        <v>11</v>
      </c>
      <c r="F82" s="3">
        <v>3</v>
      </c>
      <c r="G82" s="3">
        <f t="shared" ref="G82:G103" si="46">(MAX(0,MIN(B82,C82)))</f>
        <v>10</v>
      </c>
      <c r="H82" s="3">
        <f t="shared" si="34"/>
        <v>10</v>
      </c>
      <c r="I82" t="str">
        <f t="shared" ref="I82:I103" si="47">IF(G82 &lt; C82, "Y", "N")</f>
        <v>Y</v>
      </c>
      <c r="J82" t="str">
        <f t="shared" si="35"/>
        <v>Y</v>
      </c>
      <c r="K82" s="3">
        <f t="shared" ref="K82:K103" si="48">C82-G82</f>
        <v>2</v>
      </c>
      <c r="L82" s="3">
        <f t="shared" si="36"/>
        <v>1</v>
      </c>
      <c r="M82" s="3">
        <f t="shared" si="28"/>
        <v>0</v>
      </c>
      <c r="N82" s="3">
        <f t="shared" si="37"/>
        <v>2</v>
      </c>
      <c r="O82" s="3">
        <f t="shared" ca="1" si="38"/>
        <v>8</v>
      </c>
      <c r="P82" s="3">
        <f t="shared" ca="1" si="40"/>
        <v>8</v>
      </c>
      <c r="Q82" t="str">
        <f t="shared" si="39"/>
        <v>Payment is greater than subtotal minus exemption amount</v>
      </c>
    </row>
    <row r="83" spans="1:17" x14ac:dyDescent="0.25">
      <c r="A83" t="str">
        <f t="shared" si="32"/>
        <v>D</v>
      </c>
      <c r="B83" s="3">
        <v>10</v>
      </c>
      <c r="C83" s="3">
        <v>12</v>
      </c>
      <c r="D83" s="3">
        <v>1</v>
      </c>
      <c r="E83" s="3">
        <f t="shared" si="33"/>
        <v>11</v>
      </c>
      <c r="F83" s="3">
        <v>5</v>
      </c>
      <c r="G83" s="3">
        <f t="shared" si="46"/>
        <v>10</v>
      </c>
      <c r="H83" s="3">
        <f t="shared" si="34"/>
        <v>10</v>
      </c>
      <c r="I83" t="str">
        <f t="shared" si="47"/>
        <v>Y</v>
      </c>
      <c r="J83" t="str">
        <f t="shared" si="35"/>
        <v>Y</v>
      </c>
      <c r="K83" s="3">
        <f t="shared" si="48"/>
        <v>2</v>
      </c>
      <c r="L83" s="3">
        <f t="shared" si="36"/>
        <v>1</v>
      </c>
      <c r="M83" s="3">
        <f t="shared" si="28"/>
        <v>0</v>
      </c>
      <c r="N83" s="3">
        <f t="shared" si="37"/>
        <v>4</v>
      </c>
      <c r="O83" s="3">
        <f t="shared" ca="1" si="38"/>
        <v>17</v>
      </c>
      <c r="P83" s="3">
        <f t="shared" ca="1" si="40"/>
        <v>6</v>
      </c>
      <c r="Q83" t="str">
        <f t="shared" si="39"/>
        <v>Payment is greater than subtotal minus exemption amount</v>
      </c>
    </row>
    <row r="84" spans="1:17" x14ac:dyDescent="0.25">
      <c r="A84" t="str">
        <f t="shared" si="32"/>
        <v>D</v>
      </c>
      <c r="B84" s="3">
        <v>10</v>
      </c>
      <c r="C84" s="3">
        <v>12</v>
      </c>
      <c r="D84" s="3">
        <v>1</v>
      </c>
      <c r="E84" s="3">
        <f t="shared" si="33"/>
        <v>11</v>
      </c>
      <c r="F84" s="3">
        <v>10</v>
      </c>
      <c r="G84" s="3">
        <f t="shared" si="46"/>
        <v>10</v>
      </c>
      <c r="H84" s="3">
        <f t="shared" si="34"/>
        <v>10</v>
      </c>
      <c r="I84" t="str">
        <f t="shared" si="47"/>
        <v>Y</v>
      </c>
      <c r="J84" t="str">
        <f t="shared" si="35"/>
        <v>Y</v>
      </c>
      <c r="K84" s="3">
        <f t="shared" si="48"/>
        <v>2</v>
      </c>
      <c r="L84" s="3">
        <f t="shared" si="36"/>
        <v>1</v>
      </c>
      <c r="M84" s="3">
        <f t="shared" si="28"/>
        <v>0</v>
      </c>
      <c r="N84" s="3">
        <f t="shared" si="37"/>
        <v>9</v>
      </c>
      <c r="O84" s="3">
        <f t="shared" ca="1" si="38"/>
        <v>18</v>
      </c>
      <c r="P84" s="3">
        <f t="shared" ca="1" si="40"/>
        <v>1</v>
      </c>
      <c r="Q84" t="str">
        <f t="shared" si="39"/>
        <v>Payment is greater than subtotal minus exemption amount</v>
      </c>
    </row>
    <row r="85" spans="1:17" x14ac:dyDescent="0.25">
      <c r="A85" t="str">
        <f t="shared" si="32"/>
        <v>D</v>
      </c>
      <c r="B85" s="3">
        <v>10</v>
      </c>
      <c r="C85" s="3">
        <v>12</v>
      </c>
      <c r="D85" s="3">
        <v>1</v>
      </c>
      <c r="E85" s="3">
        <f t="shared" si="33"/>
        <v>11</v>
      </c>
      <c r="F85" s="3">
        <v>20</v>
      </c>
      <c r="G85" s="3">
        <f t="shared" si="46"/>
        <v>10</v>
      </c>
      <c r="H85" s="3">
        <f t="shared" si="34"/>
        <v>10</v>
      </c>
      <c r="I85" t="str">
        <f t="shared" si="47"/>
        <v>Y</v>
      </c>
      <c r="J85" t="str">
        <f t="shared" si="35"/>
        <v>Y</v>
      </c>
      <c r="K85" s="3">
        <f t="shared" si="48"/>
        <v>2</v>
      </c>
      <c r="L85" s="3">
        <f t="shared" si="36"/>
        <v>1</v>
      </c>
      <c r="M85" s="3">
        <f t="shared" si="28"/>
        <v>0</v>
      </c>
      <c r="N85" s="3">
        <f t="shared" si="37"/>
        <v>10</v>
      </c>
      <c r="O85" s="3">
        <f t="shared" ca="1" si="38"/>
        <v>16</v>
      </c>
      <c r="P85" s="3">
        <f t="shared" ca="1" si="40"/>
        <v>0</v>
      </c>
      <c r="Q85" t="str">
        <f t="shared" si="39"/>
        <v>Payment is greater than subtotal minus exemption amount</v>
      </c>
    </row>
    <row r="86" spans="1:17" x14ac:dyDescent="0.25">
      <c r="A86" t="str">
        <f t="shared" si="32"/>
        <v>C</v>
      </c>
      <c r="B86" s="3">
        <v>10</v>
      </c>
      <c r="C86" s="3">
        <v>12</v>
      </c>
      <c r="D86" s="3">
        <v>1</v>
      </c>
      <c r="E86" s="3">
        <f t="shared" si="33"/>
        <v>11</v>
      </c>
      <c r="F86" s="3">
        <v>0</v>
      </c>
      <c r="G86" s="3">
        <f t="shared" si="46"/>
        <v>10</v>
      </c>
      <c r="H86" s="3">
        <f t="shared" si="34"/>
        <v>10</v>
      </c>
      <c r="I86" t="str">
        <f t="shared" si="47"/>
        <v>Y</v>
      </c>
      <c r="J86" t="str">
        <f t="shared" si="35"/>
        <v>N</v>
      </c>
      <c r="K86" s="3">
        <f t="shared" si="48"/>
        <v>2</v>
      </c>
      <c r="L86" s="3">
        <f t="shared" si="36"/>
        <v>1</v>
      </c>
      <c r="M86" s="3">
        <f t="shared" si="28"/>
        <v>0</v>
      </c>
      <c r="N86" s="3">
        <f t="shared" si="37"/>
        <v>0</v>
      </c>
      <c r="O86" s="3">
        <f t="shared" ca="1" si="38"/>
        <v>18</v>
      </c>
      <c r="P86" s="3">
        <f t="shared" ca="1" si="40"/>
        <v>10</v>
      </c>
      <c r="Q86" t="str">
        <f t="shared" si="39"/>
        <v>Payment is less than or equal to subtotal minus exemption amount</v>
      </c>
    </row>
    <row r="87" spans="1:17" x14ac:dyDescent="0.25">
      <c r="A87" t="str">
        <f t="shared" si="32"/>
        <v>A</v>
      </c>
      <c r="B87" s="3">
        <v>10</v>
      </c>
      <c r="C87" s="3">
        <v>10</v>
      </c>
      <c r="D87" s="3">
        <v>0</v>
      </c>
      <c r="E87" s="3">
        <f t="shared" si="33"/>
        <v>10</v>
      </c>
      <c r="F87" s="3">
        <v>3</v>
      </c>
      <c r="G87" s="3">
        <f t="shared" si="46"/>
        <v>10</v>
      </c>
      <c r="H87" s="3">
        <f t="shared" si="34"/>
        <v>10</v>
      </c>
      <c r="I87" t="str">
        <f t="shared" si="47"/>
        <v>N</v>
      </c>
      <c r="J87" t="str">
        <f t="shared" si="35"/>
        <v>N</v>
      </c>
      <c r="K87" s="3">
        <f t="shared" si="48"/>
        <v>0</v>
      </c>
      <c r="L87" s="3">
        <f t="shared" si="36"/>
        <v>0</v>
      </c>
      <c r="M87" s="3">
        <f t="shared" si="28"/>
        <v>0</v>
      </c>
      <c r="N87" s="3">
        <f t="shared" si="37"/>
        <v>3</v>
      </c>
      <c r="O87" s="3">
        <f t="shared" ca="1" si="38"/>
        <v>12</v>
      </c>
      <c r="P87" s="3">
        <f t="shared" ref="P87:P103" ca="1" si="49">MIN(O87, MAX(0, G87 - M87 - N87))</f>
        <v>7</v>
      </c>
      <c r="Q87" t="str">
        <f t="shared" si="39"/>
        <v>Payment is greater than or equal to amount due</v>
      </c>
    </row>
    <row r="88" spans="1:17" x14ac:dyDescent="0.25">
      <c r="A88" t="str">
        <f t="shared" si="32"/>
        <v>A</v>
      </c>
      <c r="B88" s="3">
        <v>10</v>
      </c>
      <c r="C88" s="3">
        <v>10</v>
      </c>
      <c r="D88" s="3">
        <v>0</v>
      </c>
      <c r="E88" s="3">
        <f t="shared" ref="E88:E89" si="50">C88-D88</f>
        <v>10</v>
      </c>
      <c r="F88" s="3">
        <v>5</v>
      </c>
      <c r="G88" s="3">
        <f t="shared" si="46"/>
        <v>10</v>
      </c>
      <c r="H88" s="3">
        <f t="shared" ref="H88:H89" si="51">MIN(B88, E88)</f>
        <v>10</v>
      </c>
      <c r="I88" t="str">
        <f t="shared" ref="I88:I89" si="52">IF(G88 &lt; C88, "Y", "N")</f>
        <v>N</v>
      </c>
      <c r="J88" t="str">
        <f t="shared" ref="J88:J89" si="53">IF(AND(G88&lt;E88, F88 &gt; 0),"Y","N")</f>
        <v>N</v>
      </c>
      <c r="K88" s="3">
        <f t="shared" ref="K88:K89" si="54">C88-G88</f>
        <v>0</v>
      </c>
      <c r="L88" s="3">
        <f t="shared" ref="L88:L89" si="55">E88-H88</f>
        <v>0</v>
      </c>
      <c r="M88" s="3">
        <f t="shared" ref="M88:M89" si="56">MAX(0, D88 - MAX(0, C88 - B88))</f>
        <v>0</v>
      </c>
      <c r="N88" s="3">
        <f t="shared" ref="N88:N89" si="57">MIN(H88, MAX(0, F88 - L88))</f>
        <v>5</v>
      </c>
      <c r="O88" s="3">
        <f t="shared" ca="1" si="38"/>
        <v>19</v>
      </c>
      <c r="P88" s="3">
        <f t="shared" ref="P88:P89" ca="1" si="58">MIN(O88, MAX(0, G88 - M88 - N88))</f>
        <v>5</v>
      </c>
      <c r="Q88" t="str">
        <f t="shared" si="39"/>
        <v>Payment is greater than or equal to amount due</v>
      </c>
    </row>
    <row r="89" spans="1:17" x14ac:dyDescent="0.25">
      <c r="A89" t="str">
        <f t="shared" ref="A89:A90" si="59">IF(B89&gt;=C89, "A", IF(AND(B89&gt;E89, B89&lt;C89), "B", IF(AND(B89&lt;=E89, B89&lt;=E89-F89), "C", "D")))</f>
        <v>A</v>
      </c>
      <c r="B89" s="3">
        <v>10</v>
      </c>
      <c r="C89" s="3">
        <v>10</v>
      </c>
      <c r="D89" s="3">
        <v>0</v>
      </c>
      <c r="E89" s="3">
        <f t="shared" si="50"/>
        <v>10</v>
      </c>
      <c r="F89" s="3">
        <v>10</v>
      </c>
      <c r="G89" s="3">
        <f t="shared" ref="G89:G90" si="60">(MAX(0,MIN(B89,C89)))</f>
        <v>10</v>
      </c>
      <c r="H89" s="3">
        <f t="shared" si="51"/>
        <v>10</v>
      </c>
      <c r="I89" t="str">
        <f t="shared" si="52"/>
        <v>N</v>
      </c>
      <c r="J89" t="str">
        <f t="shared" si="53"/>
        <v>N</v>
      </c>
      <c r="K89" s="3">
        <f t="shared" si="54"/>
        <v>0</v>
      </c>
      <c r="L89" s="3">
        <f t="shared" si="55"/>
        <v>0</v>
      </c>
      <c r="M89" s="3">
        <f t="shared" si="56"/>
        <v>0</v>
      </c>
      <c r="N89" s="3">
        <f t="shared" si="57"/>
        <v>10</v>
      </c>
      <c r="O89" s="3">
        <f t="shared" ca="1" si="38"/>
        <v>6</v>
      </c>
      <c r="P89" s="3">
        <f t="shared" ca="1" si="58"/>
        <v>0</v>
      </c>
      <c r="Q89" t="str">
        <f t="shared" ref="Q89:Q90" si="61">CHOOSE((CODE(A89)-CODE("A")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90" spans="1:17" x14ac:dyDescent="0.25">
      <c r="A90" t="str">
        <f t="shared" si="59"/>
        <v>A</v>
      </c>
      <c r="B90" s="3">
        <v>10</v>
      </c>
      <c r="C90" s="3">
        <v>10</v>
      </c>
      <c r="D90" s="3">
        <v>0</v>
      </c>
      <c r="E90" s="3">
        <f t="shared" ref="E90" si="62">C90-D90</f>
        <v>10</v>
      </c>
      <c r="F90" s="3">
        <v>0</v>
      </c>
      <c r="G90" s="3">
        <f t="shared" si="60"/>
        <v>10</v>
      </c>
      <c r="H90" s="3">
        <f t="shared" ref="H90" si="63">MIN(B90, E90)</f>
        <v>10</v>
      </c>
      <c r="I90" t="str">
        <f t="shared" ref="I90" si="64">IF(G90 &lt; C90, "Y", "N")</f>
        <v>N</v>
      </c>
      <c r="J90" t="str">
        <f t="shared" ref="J90" si="65">IF(AND(G90&lt;E90, F90 &gt; 0),"Y","N")</f>
        <v>N</v>
      </c>
      <c r="K90" s="3">
        <f t="shared" ref="K90" si="66">C90-G90</f>
        <v>0</v>
      </c>
      <c r="L90" s="3">
        <f t="shared" ref="L90" si="67">E90-H90</f>
        <v>0</v>
      </c>
      <c r="M90" s="3">
        <f t="shared" ref="M90" si="68">MAX(0, D90 - MAX(0, C90 - B90))</f>
        <v>0</v>
      </c>
      <c r="N90" s="3">
        <f t="shared" ref="N90" si="69">MIN(H90, MAX(0, F90 - L90))</f>
        <v>0</v>
      </c>
      <c r="O90" s="3">
        <f t="shared" ca="1" si="38"/>
        <v>19</v>
      </c>
      <c r="P90" s="3">
        <f t="shared" ref="P90" ca="1" si="70">MIN(O90, MAX(0, G90 - M90 - N90))</f>
        <v>10</v>
      </c>
      <c r="Q90" t="str">
        <f t="shared" si="61"/>
        <v>Payment is greater than or equal to amount due</v>
      </c>
    </row>
    <row r="91" spans="1:17" x14ac:dyDescent="0.25">
      <c r="A91" t="str">
        <f t="shared" si="32"/>
        <v>A</v>
      </c>
      <c r="B91" s="3">
        <v>10</v>
      </c>
      <c r="C91" s="3">
        <v>8</v>
      </c>
      <c r="D91" s="3">
        <v>0</v>
      </c>
      <c r="E91" s="3">
        <f t="shared" si="33"/>
        <v>8</v>
      </c>
      <c r="F91" s="3">
        <v>3</v>
      </c>
      <c r="G91" s="3">
        <f t="shared" si="46"/>
        <v>8</v>
      </c>
      <c r="H91" s="3">
        <f t="shared" si="34"/>
        <v>8</v>
      </c>
      <c r="I91" t="str">
        <f t="shared" si="47"/>
        <v>N</v>
      </c>
      <c r="J91" t="str">
        <f t="shared" si="35"/>
        <v>N</v>
      </c>
      <c r="K91" s="3">
        <f t="shared" si="48"/>
        <v>0</v>
      </c>
      <c r="L91" s="3">
        <f t="shared" si="36"/>
        <v>0</v>
      </c>
      <c r="M91" s="3">
        <f t="shared" si="28"/>
        <v>0</v>
      </c>
      <c r="N91" s="3">
        <f t="shared" si="37"/>
        <v>3</v>
      </c>
      <c r="O91" s="3">
        <f t="shared" ca="1" si="38"/>
        <v>1</v>
      </c>
      <c r="P91" s="3">
        <f t="shared" ca="1" si="49"/>
        <v>1</v>
      </c>
      <c r="Q91" t="str">
        <f t="shared" si="39"/>
        <v>Payment is greater than or equal to amount due</v>
      </c>
    </row>
    <row r="92" spans="1:17" x14ac:dyDescent="0.25">
      <c r="A92" t="str">
        <f t="shared" ref="A92:A93" si="71">IF(B92&gt;=C92, "A", IF(AND(B92&gt;E92, B92&lt;C92), "B", IF(AND(B92&lt;=E92, B92&lt;=E92-F92), "C", "D")))</f>
        <v>A</v>
      </c>
      <c r="B92" s="3">
        <v>10</v>
      </c>
      <c r="C92" s="3">
        <v>8</v>
      </c>
      <c r="D92" s="3">
        <v>0</v>
      </c>
      <c r="E92" s="3">
        <f t="shared" ref="E92:E93" si="72">C92-D92</f>
        <v>8</v>
      </c>
      <c r="F92" s="3">
        <v>5</v>
      </c>
      <c r="G92" s="3">
        <f t="shared" ref="G92:G93" si="73">(MAX(0,MIN(B92,C92)))</f>
        <v>8</v>
      </c>
      <c r="H92" s="3">
        <f t="shared" ref="H92:H93" si="74">MIN(B92, E92)</f>
        <v>8</v>
      </c>
      <c r="I92" t="str">
        <f t="shared" ref="I92:I93" si="75">IF(G92 &lt; C92, "Y", "N")</f>
        <v>N</v>
      </c>
      <c r="J92" t="str">
        <f t="shared" ref="J92:J93" si="76">IF(AND(G92&lt;E92, F92 &gt; 0),"Y","N")</f>
        <v>N</v>
      </c>
      <c r="K92" s="3">
        <f t="shared" ref="K92:K93" si="77">C92-G92</f>
        <v>0</v>
      </c>
      <c r="L92" s="3">
        <f t="shared" ref="L92:L93" si="78">E92-H92</f>
        <v>0</v>
      </c>
      <c r="M92" s="3">
        <f t="shared" ref="M92:M93" si="79">MAX(0, D92 - MAX(0, C92 - B92))</f>
        <v>0</v>
      </c>
      <c r="N92" s="3">
        <f t="shared" ref="N92:N93" si="80">MIN(H92, MAX(0, F92 - L92))</f>
        <v>5</v>
      </c>
      <c r="O92" s="3">
        <f t="shared" ca="1" si="38"/>
        <v>0</v>
      </c>
      <c r="P92" s="3">
        <f t="shared" ref="P92:P93" ca="1" si="81">MIN(O92, MAX(0, G92 - M92 - N92))</f>
        <v>0</v>
      </c>
      <c r="Q92" t="str">
        <f t="shared" ref="Q92:Q93" si="82">CHOOSE((CODE(A92)-CODE("A")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93" spans="1:17" x14ac:dyDescent="0.25">
      <c r="A93" t="str">
        <f t="shared" si="71"/>
        <v>A</v>
      </c>
      <c r="B93" s="3">
        <v>10</v>
      </c>
      <c r="C93" s="3">
        <v>8</v>
      </c>
      <c r="D93" s="3">
        <v>0</v>
      </c>
      <c r="E93" s="3">
        <f t="shared" si="72"/>
        <v>8</v>
      </c>
      <c r="F93" s="3">
        <v>10</v>
      </c>
      <c r="G93" s="3">
        <f t="shared" si="73"/>
        <v>8</v>
      </c>
      <c r="H93" s="3">
        <f t="shared" si="74"/>
        <v>8</v>
      </c>
      <c r="I93" t="str">
        <f t="shared" si="75"/>
        <v>N</v>
      </c>
      <c r="J93" t="str">
        <f t="shared" si="76"/>
        <v>N</v>
      </c>
      <c r="K93" s="3">
        <f t="shared" si="77"/>
        <v>0</v>
      </c>
      <c r="L93" s="3">
        <f t="shared" si="78"/>
        <v>0</v>
      </c>
      <c r="M93" s="3">
        <f t="shared" si="79"/>
        <v>0</v>
      </c>
      <c r="N93" s="3">
        <f t="shared" si="80"/>
        <v>8</v>
      </c>
      <c r="O93" s="3">
        <f t="shared" ca="1" si="38"/>
        <v>18</v>
      </c>
      <c r="P93" s="3">
        <f t="shared" ca="1" si="81"/>
        <v>0</v>
      </c>
      <c r="Q93" t="str">
        <f t="shared" si="82"/>
        <v>Payment is greater than or equal to amount due</v>
      </c>
    </row>
    <row r="94" spans="1:17" x14ac:dyDescent="0.25">
      <c r="A94" t="str">
        <f t="shared" ref="A94" si="83">IF(B94&gt;=C94, "A", IF(AND(B94&gt;E94, B94&lt;C94), "B", IF(AND(B94&lt;=E94, B94&lt;=E94-F94), "C", "D")))</f>
        <v>A</v>
      </c>
      <c r="B94" s="3">
        <v>10</v>
      </c>
      <c r="C94" s="3">
        <v>8</v>
      </c>
      <c r="D94" s="3">
        <v>0</v>
      </c>
      <c r="E94" s="3">
        <f t="shared" ref="E94" si="84">C94-D94</f>
        <v>8</v>
      </c>
      <c r="F94" s="3">
        <v>0</v>
      </c>
      <c r="G94" s="3">
        <f t="shared" ref="G94" si="85">(MAX(0,MIN(B94,C94)))</f>
        <v>8</v>
      </c>
      <c r="H94" s="3">
        <f t="shared" ref="H94" si="86">MIN(B94, E94)</f>
        <v>8</v>
      </c>
      <c r="I94" t="str">
        <f t="shared" ref="I94" si="87">IF(G94 &lt; C94, "Y", "N")</f>
        <v>N</v>
      </c>
      <c r="J94" t="str">
        <f t="shared" ref="J94" si="88">IF(AND(G94&lt;E94, F94 &gt; 0),"Y","N")</f>
        <v>N</v>
      </c>
      <c r="K94" s="3">
        <f t="shared" ref="K94" si="89">C94-G94</f>
        <v>0</v>
      </c>
      <c r="L94" s="3">
        <f t="shared" ref="L94" si="90">E94-H94</f>
        <v>0</v>
      </c>
      <c r="M94" s="3">
        <f t="shared" ref="M94" si="91">MAX(0, D94 - MAX(0, C94 - B94))</f>
        <v>0</v>
      </c>
      <c r="N94" s="3">
        <f t="shared" ref="N94" si="92">MIN(H94, MAX(0, F94 - L94))</f>
        <v>0</v>
      </c>
      <c r="O94" s="3">
        <f t="shared" ca="1" si="38"/>
        <v>3</v>
      </c>
      <c r="P94" s="3">
        <f t="shared" ref="P94" ca="1" si="93">MIN(O94, MAX(0, G94 - M94 - N94))</f>
        <v>3</v>
      </c>
      <c r="Q94" t="str">
        <f t="shared" ref="Q94" si="94">CHOOSE((CODE(A94)-CODE("A")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95" spans="1:17" x14ac:dyDescent="0.25">
      <c r="A95" t="str">
        <f t="shared" si="32"/>
        <v>D</v>
      </c>
      <c r="B95" s="3">
        <v>8</v>
      </c>
      <c r="C95" s="3">
        <v>10</v>
      </c>
      <c r="D95" s="3">
        <v>0</v>
      </c>
      <c r="E95" s="3">
        <f t="shared" si="33"/>
        <v>10</v>
      </c>
      <c r="F95" s="3">
        <v>3</v>
      </c>
      <c r="G95" s="3">
        <f t="shared" si="46"/>
        <v>8</v>
      </c>
      <c r="H95" s="3">
        <f t="shared" si="34"/>
        <v>8</v>
      </c>
      <c r="I95" t="str">
        <f t="shared" si="47"/>
        <v>Y</v>
      </c>
      <c r="J95" t="str">
        <f t="shared" si="35"/>
        <v>Y</v>
      </c>
      <c r="K95" s="3">
        <f t="shared" si="48"/>
        <v>2</v>
      </c>
      <c r="L95" s="3">
        <f t="shared" si="36"/>
        <v>2</v>
      </c>
      <c r="M95" s="3">
        <f t="shared" si="28"/>
        <v>0</v>
      </c>
      <c r="N95" s="3">
        <f t="shared" si="37"/>
        <v>1</v>
      </c>
      <c r="O95" s="3">
        <f t="shared" ca="1" si="38"/>
        <v>15</v>
      </c>
      <c r="P95" s="3">
        <f t="shared" ca="1" si="49"/>
        <v>7</v>
      </c>
      <c r="Q95" t="str">
        <f t="shared" si="39"/>
        <v>Payment is greater than subtotal minus exemption amount</v>
      </c>
    </row>
    <row r="96" spans="1:17" x14ac:dyDescent="0.25">
      <c r="A96" t="str">
        <f t="shared" ref="A96:A97" si="95">IF(B96&gt;=C96, "A", IF(AND(B96&gt;E96, B96&lt;C96), "B", IF(AND(B96&lt;=E96, B96&lt;=E96-F96), "C", "D")))</f>
        <v>D</v>
      </c>
      <c r="B96" s="3">
        <v>8</v>
      </c>
      <c r="C96" s="3">
        <v>10</v>
      </c>
      <c r="D96" s="3">
        <v>0</v>
      </c>
      <c r="E96" s="3">
        <f t="shared" ref="E96:E97" si="96">C96-D96</f>
        <v>10</v>
      </c>
      <c r="F96" s="3">
        <v>5</v>
      </c>
      <c r="G96" s="3">
        <f t="shared" ref="G96:G97" si="97">(MAX(0,MIN(B96,C96)))</f>
        <v>8</v>
      </c>
      <c r="H96" s="3">
        <f t="shared" ref="H96:H97" si="98">MIN(B96, E96)</f>
        <v>8</v>
      </c>
      <c r="I96" t="str">
        <f t="shared" ref="I96:I97" si="99">IF(G96 &lt; C96, "Y", "N")</f>
        <v>Y</v>
      </c>
      <c r="J96" t="str">
        <f t="shared" ref="J96:J97" si="100">IF(AND(G96&lt;E96, F96 &gt; 0),"Y","N")</f>
        <v>Y</v>
      </c>
      <c r="K96" s="3">
        <f t="shared" ref="K96:K97" si="101">C96-G96</f>
        <v>2</v>
      </c>
      <c r="L96" s="3">
        <f t="shared" ref="L96:L97" si="102">E96-H96</f>
        <v>2</v>
      </c>
      <c r="M96" s="3">
        <f t="shared" ref="M96:M97" si="103">MAX(0, D96 - MAX(0, C96 - B96))</f>
        <v>0</v>
      </c>
      <c r="N96" s="3">
        <f t="shared" ref="N96:N97" si="104">MIN(H96, MAX(0, F96 - L96))</f>
        <v>3</v>
      </c>
      <c r="O96" s="3">
        <f t="shared" ca="1" si="38"/>
        <v>11</v>
      </c>
      <c r="P96" s="3">
        <f t="shared" ref="P96:P97" ca="1" si="105">MIN(O96, MAX(0, G96 - M96 - N96))</f>
        <v>5</v>
      </c>
      <c r="Q96" t="str">
        <f t="shared" ref="Q96:Q97" si="106">CHOOSE((CODE(A96)-CODE("A") + 1),"Payment is greater than or equal to amount due","Payment is greater than subtotal but less than amount due","Payment is less than or equal to subtotal minus exemption amount","Payment is greater than subtotal minus exemption amount")</f>
        <v>Payment is greater than subtotal minus exemption amount</v>
      </c>
    </row>
    <row r="97" spans="1:17" x14ac:dyDescent="0.25">
      <c r="A97" t="str">
        <f t="shared" si="95"/>
        <v>D</v>
      </c>
      <c r="B97" s="3">
        <v>8</v>
      </c>
      <c r="C97" s="3">
        <v>10</v>
      </c>
      <c r="D97" s="3">
        <v>0</v>
      </c>
      <c r="E97" s="3">
        <f t="shared" si="96"/>
        <v>10</v>
      </c>
      <c r="F97" s="3">
        <v>10</v>
      </c>
      <c r="G97" s="3">
        <f t="shared" si="97"/>
        <v>8</v>
      </c>
      <c r="H97" s="3">
        <f t="shared" si="98"/>
        <v>8</v>
      </c>
      <c r="I97" t="str">
        <f t="shared" si="99"/>
        <v>Y</v>
      </c>
      <c r="J97" t="str">
        <f t="shared" si="100"/>
        <v>Y</v>
      </c>
      <c r="K97" s="3">
        <f t="shared" si="101"/>
        <v>2</v>
      </c>
      <c r="L97" s="3">
        <f t="shared" si="102"/>
        <v>2</v>
      </c>
      <c r="M97" s="3">
        <f t="shared" si="103"/>
        <v>0</v>
      </c>
      <c r="N97" s="3">
        <f t="shared" si="104"/>
        <v>8</v>
      </c>
      <c r="O97" s="3">
        <f t="shared" ca="1" si="38"/>
        <v>3</v>
      </c>
      <c r="P97" s="3">
        <f t="shared" ca="1" si="105"/>
        <v>0</v>
      </c>
      <c r="Q97" t="str">
        <f t="shared" si="106"/>
        <v>Payment is greater than subtotal minus exemption amount</v>
      </c>
    </row>
    <row r="98" spans="1:17" x14ac:dyDescent="0.25">
      <c r="A98" t="str">
        <f t="shared" ref="A98" si="107">IF(B98&gt;=C98, "A", IF(AND(B98&gt;E98, B98&lt;C98), "B", IF(AND(B98&lt;=E98, B98&lt;=E98-F98), "C", "D")))</f>
        <v>C</v>
      </c>
      <c r="B98" s="3">
        <v>8</v>
      </c>
      <c r="C98" s="3">
        <v>10</v>
      </c>
      <c r="D98" s="3">
        <v>0</v>
      </c>
      <c r="E98" s="3">
        <f t="shared" ref="E98" si="108">C98-D98</f>
        <v>10</v>
      </c>
      <c r="F98" s="3">
        <v>0</v>
      </c>
      <c r="G98" s="3">
        <f t="shared" ref="G98" si="109">(MAX(0,MIN(B98,C98)))</f>
        <v>8</v>
      </c>
      <c r="H98" s="3">
        <f t="shared" ref="H98" si="110">MIN(B98, E98)</f>
        <v>8</v>
      </c>
      <c r="I98" t="str">
        <f t="shared" ref="I98" si="111">IF(G98 &lt; C98, "Y", "N")</f>
        <v>Y</v>
      </c>
      <c r="J98" t="str">
        <f t="shared" ref="J98" si="112">IF(AND(G98&lt;E98, F98 &gt; 0),"Y","N")</f>
        <v>N</v>
      </c>
      <c r="K98" s="3">
        <f t="shared" ref="K98" si="113">C98-G98</f>
        <v>2</v>
      </c>
      <c r="L98" s="3">
        <f t="shared" ref="L98" si="114">E98-H98</f>
        <v>2</v>
      </c>
      <c r="M98" s="3">
        <f t="shared" ref="M98" si="115">MAX(0, D98 - MAX(0, C98 - B98))</f>
        <v>0</v>
      </c>
      <c r="N98" s="3">
        <f t="shared" ref="N98" si="116">MIN(H98, MAX(0, F98 - L98))</f>
        <v>0</v>
      </c>
      <c r="O98" s="3">
        <f t="shared" ca="1" si="38"/>
        <v>0</v>
      </c>
      <c r="P98" s="3">
        <f t="shared" ref="P98" ca="1" si="117">MIN(O98, MAX(0, G98 - M98 - N98))</f>
        <v>0</v>
      </c>
      <c r="Q98" t="str">
        <f t="shared" ref="Q98" si="118">CHOOSE((CODE(A98)-CODE("A") + 1),"Payment is greater than or equal to amount due","Payment is greater than subtotal but less than amount due","Payment is less than or equal to subtotal minus exemption amount","Payment is greater than subtotal minus exemption amount")</f>
        <v>Payment is less than or equal to subtotal minus exemption amount</v>
      </c>
    </row>
    <row r="99" spans="1:17" x14ac:dyDescent="0.25">
      <c r="A99" t="str">
        <f t="shared" si="32"/>
        <v>C</v>
      </c>
      <c r="B99" s="3">
        <v>0</v>
      </c>
      <c r="C99" s="3">
        <v>10</v>
      </c>
      <c r="D99" s="3">
        <v>1</v>
      </c>
      <c r="E99" s="3">
        <f t="shared" si="33"/>
        <v>9</v>
      </c>
      <c r="F99" s="3">
        <v>3</v>
      </c>
      <c r="G99" s="3">
        <f t="shared" si="46"/>
        <v>0</v>
      </c>
      <c r="H99" s="3">
        <f t="shared" si="34"/>
        <v>0</v>
      </c>
      <c r="I99" t="str">
        <f t="shared" si="47"/>
        <v>Y</v>
      </c>
      <c r="J99" t="str">
        <f t="shared" si="35"/>
        <v>Y</v>
      </c>
      <c r="K99" s="3">
        <f t="shared" si="48"/>
        <v>10</v>
      </c>
      <c r="L99" s="3">
        <f t="shared" si="36"/>
        <v>9</v>
      </c>
      <c r="M99" s="3">
        <f t="shared" si="28"/>
        <v>0</v>
      </c>
      <c r="N99" s="3">
        <f t="shared" si="37"/>
        <v>0</v>
      </c>
      <c r="O99" s="3">
        <f t="shared" ca="1" si="38"/>
        <v>16</v>
      </c>
      <c r="P99" s="3">
        <f t="shared" ca="1" si="49"/>
        <v>0</v>
      </c>
      <c r="Q99" t="str">
        <f t="shared" si="39"/>
        <v>Payment is less than or equal to subtotal minus exemption amount</v>
      </c>
    </row>
    <row r="100" spans="1:17" x14ac:dyDescent="0.25">
      <c r="A100" t="str">
        <f t="shared" ref="A100:A101" si="119">IF(B100&gt;=C100, "A", IF(AND(B100&gt;E100, B100&lt;C100), "B", IF(AND(B100&lt;=E100, B100&lt;=E100-F100), "C", "D")))</f>
        <v>C</v>
      </c>
      <c r="B100" s="3">
        <v>0</v>
      </c>
      <c r="C100" s="3">
        <v>10</v>
      </c>
      <c r="D100" s="3">
        <v>1</v>
      </c>
      <c r="E100" s="3">
        <f t="shared" ref="E100:E101" si="120">C100-D100</f>
        <v>9</v>
      </c>
      <c r="F100" s="3">
        <v>5</v>
      </c>
      <c r="G100" s="3">
        <f t="shared" ref="G100:G101" si="121">(MAX(0,MIN(B100,C100)))</f>
        <v>0</v>
      </c>
      <c r="H100" s="3">
        <f t="shared" ref="H100:H101" si="122">MIN(B100, E100)</f>
        <v>0</v>
      </c>
      <c r="I100" t="str">
        <f t="shared" ref="I100:I101" si="123">IF(G100 &lt; C100, "Y", "N")</f>
        <v>Y</v>
      </c>
      <c r="J100" t="str">
        <f t="shared" ref="J100:J101" si="124">IF(AND(G100&lt;E100, F100 &gt; 0),"Y","N")</f>
        <v>Y</v>
      </c>
      <c r="K100" s="3">
        <f t="shared" ref="K100:K101" si="125">C100-G100</f>
        <v>10</v>
      </c>
      <c r="L100" s="3">
        <f t="shared" ref="L100:L101" si="126">E100-H100</f>
        <v>9</v>
      </c>
      <c r="M100" s="3">
        <f t="shared" ref="M100:M101" si="127">MAX(0, D100 - MAX(0, C100 - B100))</f>
        <v>0</v>
      </c>
      <c r="N100" s="3">
        <f t="shared" ref="N100:N101" si="128">MIN(H100, MAX(0, F100 - L100))</f>
        <v>0</v>
      </c>
      <c r="O100" s="3">
        <f t="shared" ca="1" si="38"/>
        <v>2</v>
      </c>
      <c r="P100" s="3">
        <f t="shared" ref="P100:P101" ca="1" si="129">MIN(O100, MAX(0, G100 - M100 - N100))</f>
        <v>0</v>
      </c>
      <c r="Q100" t="str">
        <f t="shared" ref="Q100:Q101" si="130">CHOOSE((CODE(A100)-CODE("A") + 1),"Payment is greater than or equal to amount due","Payment is greater than subtotal but less than amount due","Payment is less than or equal to subtotal minus exemption amount","Payment is greater than subtotal minus exemption amount")</f>
        <v>Payment is less than or equal to subtotal minus exemption amount</v>
      </c>
    </row>
    <row r="101" spans="1:17" x14ac:dyDescent="0.25">
      <c r="A101" t="str">
        <f t="shared" si="119"/>
        <v>D</v>
      </c>
      <c r="B101" s="3">
        <v>0</v>
      </c>
      <c r="C101" s="3">
        <v>10</v>
      </c>
      <c r="D101" s="3">
        <v>1</v>
      </c>
      <c r="E101" s="3">
        <f t="shared" si="120"/>
        <v>9</v>
      </c>
      <c r="F101" s="3">
        <v>10</v>
      </c>
      <c r="G101" s="3">
        <f t="shared" si="121"/>
        <v>0</v>
      </c>
      <c r="H101" s="3">
        <f t="shared" si="122"/>
        <v>0</v>
      </c>
      <c r="I101" t="str">
        <f t="shared" si="123"/>
        <v>Y</v>
      </c>
      <c r="J101" t="str">
        <f t="shared" si="124"/>
        <v>Y</v>
      </c>
      <c r="K101" s="3">
        <f t="shared" si="125"/>
        <v>10</v>
      </c>
      <c r="L101" s="3">
        <f t="shared" si="126"/>
        <v>9</v>
      </c>
      <c r="M101" s="3">
        <f t="shared" si="127"/>
        <v>0</v>
      </c>
      <c r="N101" s="3">
        <f t="shared" si="128"/>
        <v>0</v>
      </c>
      <c r="O101" s="3">
        <f t="shared" ca="1" si="38"/>
        <v>13</v>
      </c>
      <c r="P101" s="3">
        <f t="shared" ca="1" si="129"/>
        <v>0</v>
      </c>
      <c r="Q101" t="str">
        <f t="shared" si="130"/>
        <v>Payment is greater than subtotal minus exemption amount</v>
      </c>
    </row>
    <row r="102" spans="1:17" x14ac:dyDescent="0.25">
      <c r="A102" t="str">
        <f t="shared" ref="A102" si="131">IF(B102&gt;=C102, "A", IF(AND(B102&gt;E102, B102&lt;C102), "B", IF(AND(B102&lt;=E102, B102&lt;=E102-F102), "C", "D")))</f>
        <v>C</v>
      </c>
      <c r="B102" s="3">
        <v>0</v>
      </c>
      <c r="C102" s="3">
        <v>10</v>
      </c>
      <c r="D102" s="3">
        <v>1</v>
      </c>
      <c r="E102" s="3">
        <f t="shared" ref="E102" si="132">C102-D102</f>
        <v>9</v>
      </c>
      <c r="F102" s="3">
        <v>0</v>
      </c>
      <c r="G102" s="3">
        <f t="shared" ref="G102" si="133">(MAX(0,MIN(B102,C102)))</f>
        <v>0</v>
      </c>
      <c r="H102" s="3">
        <f t="shared" ref="H102" si="134">MIN(B102, E102)</f>
        <v>0</v>
      </c>
      <c r="I102" t="str">
        <f t="shared" ref="I102" si="135">IF(G102 &lt; C102, "Y", "N")</f>
        <v>Y</v>
      </c>
      <c r="J102" t="str">
        <f t="shared" ref="J102" si="136">IF(AND(G102&lt;E102, F102 &gt; 0),"Y","N")</f>
        <v>N</v>
      </c>
      <c r="K102" s="3">
        <f t="shared" ref="K102" si="137">C102-G102</f>
        <v>10</v>
      </c>
      <c r="L102" s="3">
        <f t="shared" ref="L102" si="138">E102-H102</f>
        <v>9</v>
      </c>
      <c r="M102" s="3">
        <f t="shared" ref="M102" si="139">MAX(0, D102 - MAX(0, C102 - B102))</f>
        <v>0</v>
      </c>
      <c r="N102" s="3">
        <f t="shared" ref="N102" si="140">MIN(H102, MAX(0, F102 - L102))</f>
        <v>0</v>
      </c>
      <c r="O102" s="3">
        <f t="shared" ca="1" si="38"/>
        <v>4</v>
      </c>
      <c r="P102" s="3">
        <f t="shared" ref="P102" ca="1" si="141">MIN(O102, MAX(0, G102 - M102 - N102))</f>
        <v>0</v>
      </c>
      <c r="Q102" t="str">
        <f t="shared" ref="Q102" si="142">CHOOSE((CODE(A102)-CODE("A") + 1),"Payment is greater than or equal to amount due","Payment is greater than subtotal but less than amount due","Payment is less than or equal to subtotal minus exemption amount","Payment is greater than subtotal minus exemption amount")</f>
        <v>Payment is less than or equal to subtotal minus exemption amount</v>
      </c>
    </row>
    <row r="103" spans="1:17" x14ac:dyDescent="0.25">
      <c r="A103" t="str">
        <f t="shared" si="32"/>
        <v>C</v>
      </c>
      <c r="B103" s="3">
        <v>0</v>
      </c>
      <c r="C103" s="3">
        <v>10</v>
      </c>
      <c r="D103" s="3">
        <v>0</v>
      </c>
      <c r="E103" s="3">
        <f t="shared" si="33"/>
        <v>10</v>
      </c>
      <c r="F103" s="3">
        <v>3</v>
      </c>
      <c r="G103" s="3">
        <f t="shared" si="46"/>
        <v>0</v>
      </c>
      <c r="H103" s="3">
        <f t="shared" si="34"/>
        <v>0</v>
      </c>
      <c r="I103" t="str">
        <f t="shared" si="47"/>
        <v>Y</v>
      </c>
      <c r="J103" t="str">
        <f t="shared" si="35"/>
        <v>Y</v>
      </c>
      <c r="K103" s="3">
        <f t="shared" si="48"/>
        <v>10</v>
      </c>
      <c r="L103" s="3">
        <f t="shared" si="36"/>
        <v>10</v>
      </c>
      <c r="M103" s="3">
        <f t="shared" si="28"/>
        <v>0</v>
      </c>
      <c r="N103" s="3">
        <f t="shared" si="37"/>
        <v>0</v>
      </c>
      <c r="O103" s="3">
        <f t="shared" ca="1" si="38"/>
        <v>2</v>
      </c>
      <c r="P103" s="3">
        <f t="shared" ca="1" si="49"/>
        <v>0</v>
      </c>
      <c r="Q103" t="str">
        <f t="shared" si="39"/>
        <v>Payment is less than or equal to subtotal minus exemption amount</v>
      </c>
    </row>
    <row r="104" spans="1:17" x14ac:dyDescent="0.25">
      <c r="A104" t="str">
        <f t="shared" ref="A104:A107" si="143">IF(B104&gt;=C104, "A", IF(AND(B104&gt;E104, B104&lt;C104), "B", IF(AND(B104&lt;=E104, B104&lt;=E104-F104), "C", "D")))</f>
        <v>C</v>
      </c>
      <c r="B104" s="3">
        <v>0</v>
      </c>
      <c r="C104" s="3">
        <v>10</v>
      </c>
      <c r="D104" s="3">
        <v>0</v>
      </c>
      <c r="E104" s="3">
        <f t="shared" ref="E104:E107" si="144">C104-D104</f>
        <v>10</v>
      </c>
      <c r="F104" s="3">
        <v>5</v>
      </c>
      <c r="G104" s="3">
        <f t="shared" ref="G104:G107" si="145">(MAX(0,MIN(B104,C104)))</f>
        <v>0</v>
      </c>
      <c r="H104" s="3">
        <f t="shared" ref="H104:H107" si="146">MIN(B104, E104)</f>
        <v>0</v>
      </c>
      <c r="I104" t="str">
        <f t="shared" ref="I104:I107" si="147">IF(G104 &lt; C104, "Y", "N")</f>
        <v>Y</v>
      </c>
      <c r="J104" t="str">
        <f t="shared" ref="J104:J107" si="148">IF(AND(G104&lt;E104, F104 &gt; 0),"Y","N")</f>
        <v>Y</v>
      </c>
      <c r="K104" s="3">
        <f t="shared" ref="K104:K107" si="149">C104-G104</f>
        <v>10</v>
      </c>
      <c r="L104" s="3">
        <f t="shared" ref="L104:L107" si="150">E104-H104</f>
        <v>10</v>
      </c>
      <c r="M104" s="3">
        <f t="shared" ref="M104:M107" si="151">MAX(0, D104 - MAX(0, C104 - B104))</f>
        <v>0</v>
      </c>
      <c r="N104" s="3">
        <f t="shared" ref="N104:N107" si="152">MIN(H104, MAX(0, F104 - L104))</f>
        <v>0</v>
      </c>
      <c r="O104" s="3">
        <f t="shared" ca="1" si="38"/>
        <v>17</v>
      </c>
      <c r="P104" s="3">
        <f t="shared" ref="P104:P106" ca="1" si="153">MIN(O104, MAX(0, G104 - M104 - N104))</f>
        <v>0</v>
      </c>
      <c r="Q104" t="str">
        <f t="shared" ref="Q104:Q107" si="154">CHOOSE((CODE(A104)-CODE("A") + 1),"Payment is greater than or equal to amount due","Payment is greater than subtotal but less than amount due","Payment is less than or equal to subtotal minus exemption amount","Payment is greater than subtotal minus exemption amount")</f>
        <v>Payment is less than or equal to subtotal minus exemption amount</v>
      </c>
    </row>
    <row r="105" spans="1:17" x14ac:dyDescent="0.25">
      <c r="A105" t="str">
        <f t="shared" si="143"/>
        <v>C</v>
      </c>
      <c r="B105" s="3">
        <v>0</v>
      </c>
      <c r="C105" s="3">
        <v>10</v>
      </c>
      <c r="D105" s="3">
        <v>0</v>
      </c>
      <c r="E105" s="3">
        <f t="shared" si="144"/>
        <v>10</v>
      </c>
      <c r="F105" s="3">
        <v>10</v>
      </c>
      <c r="G105" s="3">
        <f t="shared" si="145"/>
        <v>0</v>
      </c>
      <c r="H105" s="3">
        <f t="shared" si="146"/>
        <v>0</v>
      </c>
      <c r="I105" t="str">
        <f t="shared" si="147"/>
        <v>Y</v>
      </c>
      <c r="J105" t="str">
        <f t="shared" si="148"/>
        <v>Y</v>
      </c>
      <c r="K105" s="3">
        <f t="shared" si="149"/>
        <v>10</v>
      </c>
      <c r="L105" s="3">
        <f t="shared" si="150"/>
        <v>10</v>
      </c>
      <c r="M105" s="3">
        <f t="shared" si="151"/>
        <v>0</v>
      </c>
      <c r="N105" s="3">
        <f t="shared" si="152"/>
        <v>0</v>
      </c>
      <c r="O105" s="3">
        <f t="shared" ca="1" si="38"/>
        <v>3</v>
      </c>
      <c r="P105" s="3">
        <f t="shared" ca="1" si="153"/>
        <v>0</v>
      </c>
      <c r="Q105" t="str">
        <f t="shared" si="154"/>
        <v>Payment is less than or equal to subtotal minus exemption amount</v>
      </c>
    </row>
    <row r="106" spans="1:17" x14ac:dyDescent="0.25">
      <c r="A106" t="str">
        <f t="shared" si="143"/>
        <v>C</v>
      </c>
      <c r="B106" s="3">
        <v>0</v>
      </c>
      <c r="C106" s="3">
        <v>10</v>
      </c>
      <c r="D106" s="3">
        <v>0</v>
      </c>
      <c r="E106" s="3">
        <f t="shared" si="144"/>
        <v>10</v>
      </c>
      <c r="F106" s="3">
        <v>0</v>
      </c>
      <c r="G106" s="3">
        <f t="shared" si="145"/>
        <v>0</v>
      </c>
      <c r="H106" s="3">
        <f t="shared" si="146"/>
        <v>0</v>
      </c>
      <c r="I106" t="str">
        <f t="shared" si="147"/>
        <v>Y</v>
      </c>
      <c r="J106" t="str">
        <f t="shared" si="148"/>
        <v>N</v>
      </c>
      <c r="K106" s="3">
        <f t="shared" si="149"/>
        <v>10</v>
      </c>
      <c r="L106" s="3">
        <f t="shared" si="150"/>
        <v>10</v>
      </c>
      <c r="M106" s="3">
        <f t="shared" si="151"/>
        <v>0</v>
      </c>
      <c r="N106" s="3">
        <f t="shared" si="152"/>
        <v>0</v>
      </c>
      <c r="O106" s="3">
        <f t="shared" ca="1" si="38"/>
        <v>6</v>
      </c>
      <c r="P106" s="3">
        <f t="shared" ca="1" si="153"/>
        <v>0</v>
      </c>
      <c r="Q106" t="str">
        <f t="shared" si="154"/>
        <v>Payment is less than or equal to subtotal minus exemption amount</v>
      </c>
    </row>
    <row r="107" spans="1:17" x14ac:dyDescent="0.25">
      <c r="A107" t="str">
        <f t="shared" si="143"/>
        <v>A</v>
      </c>
      <c r="B107" s="3">
        <v>5</v>
      </c>
      <c r="C107" s="3">
        <v>0</v>
      </c>
      <c r="D107" s="3">
        <v>0</v>
      </c>
      <c r="E107" s="3">
        <f t="shared" si="144"/>
        <v>0</v>
      </c>
      <c r="F107" s="3">
        <v>3</v>
      </c>
      <c r="G107" s="3">
        <f t="shared" si="145"/>
        <v>0</v>
      </c>
      <c r="H107" s="3">
        <f t="shared" si="146"/>
        <v>0</v>
      </c>
      <c r="I107" t="str">
        <f t="shared" si="147"/>
        <v>N</v>
      </c>
      <c r="J107" t="str">
        <f t="shared" si="148"/>
        <v>N</v>
      </c>
      <c r="K107" s="3">
        <f t="shared" si="149"/>
        <v>0</v>
      </c>
      <c r="L107" s="3">
        <f t="shared" si="150"/>
        <v>0</v>
      </c>
      <c r="M107" s="3">
        <f t="shared" si="151"/>
        <v>0</v>
      </c>
      <c r="N107" s="3">
        <f t="shared" si="152"/>
        <v>0</v>
      </c>
      <c r="O107" s="3">
        <f t="shared" ca="1" si="38"/>
        <v>3</v>
      </c>
      <c r="P107" s="3">
        <f t="shared" ref="P107" ca="1" si="155">MIN(O107, MAX(0, G107 - M107 - N107))</f>
        <v>0</v>
      </c>
      <c r="Q107" t="str">
        <f t="shared" si="154"/>
        <v>Payment is greater than or equal to amount due</v>
      </c>
    </row>
    <row r="108" spans="1:17" x14ac:dyDescent="0.25">
      <c r="A108" t="str">
        <f t="shared" ref="A108:A110" si="156">IF(B108&gt;=C108, "A", IF(AND(B108&gt;E108, B108&lt;C108), "B", IF(AND(B108&lt;=E108, B108&lt;=E108-F108), "C", "D")))</f>
        <v>A</v>
      </c>
      <c r="B108" s="3">
        <v>5</v>
      </c>
      <c r="C108" s="3">
        <v>0</v>
      </c>
      <c r="D108" s="3">
        <v>0</v>
      </c>
      <c r="E108" s="3">
        <f t="shared" ref="E108:E110" si="157">C108-D108</f>
        <v>0</v>
      </c>
      <c r="F108" s="3">
        <v>5</v>
      </c>
      <c r="G108" s="3">
        <f t="shared" ref="G108:G110" si="158">(MAX(0,MIN(B108,C108)))</f>
        <v>0</v>
      </c>
      <c r="H108" s="3">
        <f t="shared" ref="H108:H110" si="159">MIN(B108, E108)</f>
        <v>0</v>
      </c>
      <c r="I108" t="str">
        <f t="shared" ref="I108:I110" si="160">IF(G108 &lt; C108, "Y", "N")</f>
        <v>N</v>
      </c>
      <c r="J108" t="str">
        <f t="shared" ref="J108:J110" si="161">IF(AND(G108&lt;E108, F108 &gt; 0),"Y","N")</f>
        <v>N</v>
      </c>
      <c r="K108" s="3">
        <f t="shared" ref="K108:K110" si="162">C108-G108</f>
        <v>0</v>
      </c>
      <c r="L108" s="3">
        <f t="shared" ref="L108:L110" si="163">E108-H108</f>
        <v>0</v>
      </c>
      <c r="M108" s="3">
        <f t="shared" ref="M108:M110" si="164">MAX(0, D108 - MAX(0, C108 - B108))</f>
        <v>0</v>
      </c>
      <c r="N108" s="3">
        <f t="shared" ref="N108:N110" si="165">MIN(H108, MAX(0, F108 - L108))</f>
        <v>0</v>
      </c>
      <c r="O108" s="3">
        <f t="shared" ca="1" si="38"/>
        <v>12</v>
      </c>
      <c r="P108" s="3">
        <f t="shared" ref="P108:P110" ca="1" si="166">MIN(O108, MAX(0, G108 - M108 - N108))</f>
        <v>0</v>
      </c>
      <c r="Q108" t="str">
        <f t="shared" ref="Q108:Q110" si="167">CHOOSE((CODE(A108)-CODE("A") + 1),"Payment is greater than or equal to amount due","Payment is greater than subtotal but less than amount due","Payment is less than or equal to subtotal minus exemption amount","Payment is greater than subtotal minus exemption amount")</f>
        <v>Payment is greater than or equal to amount due</v>
      </c>
    </row>
    <row r="109" spans="1:17" x14ac:dyDescent="0.25">
      <c r="A109" t="str">
        <f t="shared" si="156"/>
        <v>A</v>
      </c>
      <c r="B109" s="3">
        <v>5</v>
      </c>
      <c r="C109" s="3">
        <v>0</v>
      </c>
      <c r="D109" s="3">
        <v>0</v>
      </c>
      <c r="E109" s="3">
        <f t="shared" si="157"/>
        <v>0</v>
      </c>
      <c r="F109" s="3">
        <v>10</v>
      </c>
      <c r="G109" s="3">
        <f t="shared" si="158"/>
        <v>0</v>
      </c>
      <c r="H109" s="3">
        <f t="shared" si="159"/>
        <v>0</v>
      </c>
      <c r="I109" t="str">
        <f t="shared" si="160"/>
        <v>N</v>
      </c>
      <c r="J109" t="str">
        <f t="shared" si="161"/>
        <v>N</v>
      </c>
      <c r="K109" s="3">
        <f t="shared" si="162"/>
        <v>0</v>
      </c>
      <c r="L109" s="3">
        <f t="shared" si="163"/>
        <v>0</v>
      </c>
      <c r="M109" s="3">
        <f t="shared" si="164"/>
        <v>0</v>
      </c>
      <c r="N109" s="3">
        <f t="shared" si="165"/>
        <v>0</v>
      </c>
      <c r="O109" s="3">
        <f t="shared" ca="1" si="38"/>
        <v>0</v>
      </c>
      <c r="P109" s="3">
        <f t="shared" ca="1" si="166"/>
        <v>0</v>
      </c>
      <c r="Q109" t="str">
        <f t="shared" si="167"/>
        <v>Payment is greater than or equal to amount due</v>
      </c>
    </row>
    <row r="110" spans="1:17" x14ac:dyDescent="0.25">
      <c r="A110" t="str">
        <f t="shared" si="156"/>
        <v>A</v>
      </c>
      <c r="B110" s="3">
        <v>5</v>
      </c>
      <c r="C110" s="3">
        <v>0</v>
      </c>
      <c r="D110" s="3">
        <v>0</v>
      </c>
      <c r="E110" s="3">
        <f t="shared" si="157"/>
        <v>0</v>
      </c>
      <c r="F110" s="3">
        <v>0</v>
      </c>
      <c r="G110" s="3">
        <f t="shared" si="158"/>
        <v>0</v>
      </c>
      <c r="H110" s="3">
        <f t="shared" si="159"/>
        <v>0</v>
      </c>
      <c r="I110" t="str">
        <f t="shared" si="160"/>
        <v>N</v>
      </c>
      <c r="J110" t="str">
        <f t="shared" si="161"/>
        <v>N</v>
      </c>
      <c r="K110" s="3">
        <f t="shared" si="162"/>
        <v>0</v>
      </c>
      <c r="L110" s="3">
        <f t="shared" si="163"/>
        <v>0</v>
      </c>
      <c r="M110" s="3">
        <f t="shared" si="164"/>
        <v>0</v>
      </c>
      <c r="N110" s="3">
        <f t="shared" si="165"/>
        <v>0</v>
      </c>
      <c r="O110" s="3">
        <f t="shared" ca="1" si="38"/>
        <v>3</v>
      </c>
      <c r="P110" s="3">
        <f t="shared" ca="1" si="166"/>
        <v>0</v>
      </c>
      <c r="Q110" t="str">
        <f t="shared" si="167"/>
        <v>Payment is greater than or equal to amount due</v>
      </c>
    </row>
  </sheetData>
  <conditionalFormatting sqref="I1:J1 I12:I16 I22:I86 I87:J88 I91:J91 I95:J95 I99:J99 I103:J1048576">
    <cfRule type="beginsWith" dxfId="77" priority="81" operator="beginsWith" text="Y">
      <formula>LEFT(I1,LEN("Y"))="Y"</formula>
    </cfRule>
    <cfRule type="beginsWith" dxfId="76" priority="82" operator="beginsWith" text="N">
      <formula>LEFT(I1,LEN("N"))="N"</formula>
    </cfRule>
  </conditionalFormatting>
  <conditionalFormatting sqref="I17:I21">
    <cfRule type="beginsWith" dxfId="75" priority="76" operator="beginsWith" text="Y">
      <formula>LEFT(I17,LEN("Y"))="Y"</formula>
    </cfRule>
    <cfRule type="beginsWith" dxfId="74" priority="77" operator="beginsWith" text="N">
      <formula>LEFT(I17,LEN("N"))="N"</formula>
    </cfRule>
  </conditionalFormatting>
  <conditionalFormatting sqref="I2:J2 I3:I6 J3:J86">
    <cfRule type="beginsWith" dxfId="73" priority="72" operator="beginsWith" text="Y">
      <formula>LEFT(I2,LEN("Y"))="Y"</formula>
    </cfRule>
    <cfRule type="beginsWith" dxfId="72" priority="73" operator="beginsWith" text="N">
      <formula>LEFT(I2,LEN("N"))="N"</formula>
    </cfRule>
  </conditionalFormatting>
  <conditionalFormatting sqref="I7:I11">
    <cfRule type="beginsWith" dxfId="71" priority="68" operator="beginsWith" text="Y">
      <formula>LEFT(I7,LEN("Y"))="Y"</formula>
    </cfRule>
    <cfRule type="beginsWith" dxfId="70" priority="69" operator="beginsWith" text="N">
      <formula>LEFT(I7,LEN("N"))="N"</formula>
    </cfRule>
  </conditionalFormatting>
  <conditionalFormatting sqref="A1:A88 A91 A95 A99 A103:A1048576">
    <cfRule type="beginsWith" dxfId="69" priority="61" operator="beginsWith" text="D">
      <formula>LEFT(A1,LEN("D"))="D"</formula>
    </cfRule>
    <cfRule type="beginsWith" dxfId="68" priority="62" operator="beginsWith" text="C">
      <formula>LEFT(A1,LEN("C"))="C"</formula>
    </cfRule>
    <cfRule type="beginsWith" dxfId="67" priority="63" operator="beginsWith" text="B">
      <formula>LEFT(A1,LEN("B"))="B"</formula>
    </cfRule>
    <cfRule type="beginsWith" dxfId="66" priority="64" operator="beginsWith" text="A">
      <formula>LEFT(A1,LEN("A"))="A"</formula>
    </cfRule>
  </conditionalFormatting>
  <conditionalFormatting sqref="I89:J90">
    <cfRule type="beginsWith" dxfId="65" priority="59" operator="beginsWith" text="Y">
      <formula>LEFT(I89,LEN("Y"))="Y"</formula>
    </cfRule>
    <cfRule type="beginsWith" dxfId="64" priority="60" operator="beginsWith" text="N">
      <formula>LEFT(I89,LEN("N"))="N"</formula>
    </cfRule>
  </conditionalFormatting>
  <conditionalFormatting sqref="A89:A90">
    <cfRule type="beginsWith" dxfId="63" priority="55" operator="beginsWith" text="D">
      <formula>LEFT(A89,LEN("D"))="D"</formula>
    </cfRule>
    <cfRule type="beginsWith" dxfId="62" priority="56" operator="beginsWith" text="C">
      <formula>LEFT(A89,LEN("C"))="C"</formula>
    </cfRule>
    <cfRule type="beginsWith" dxfId="61" priority="57" operator="beginsWith" text="B">
      <formula>LEFT(A89,LEN("B"))="B"</formula>
    </cfRule>
    <cfRule type="beginsWith" dxfId="60" priority="58" operator="beginsWith" text="A">
      <formula>LEFT(A89,LEN("A"))="A"</formula>
    </cfRule>
  </conditionalFormatting>
  <conditionalFormatting sqref="I92:J92">
    <cfRule type="beginsWith" dxfId="59" priority="53" operator="beginsWith" text="Y">
      <formula>LEFT(I92,LEN("Y"))="Y"</formula>
    </cfRule>
    <cfRule type="beginsWith" dxfId="58" priority="54" operator="beginsWith" text="N">
      <formula>LEFT(I92,LEN("N"))="N"</formula>
    </cfRule>
  </conditionalFormatting>
  <conditionalFormatting sqref="A92">
    <cfRule type="beginsWith" dxfId="57" priority="49" operator="beginsWith" text="D">
      <formula>LEFT(A92,LEN("D"))="D"</formula>
    </cfRule>
    <cfRule type="beginsWith" dxfId="56" priority="50" operator="beginsWith" text="C">
      <formula>LEFT(A92,LEN("C"))="C"</formula>
    </cfRule>
    <cfRule type="beginsWith" dxfId="55" priority="51" operator="beginsWith" text="B">
      <formula>LEFT(A92,LEN("B"))="B"</formula>
    </cfRule>
    <cfRule type="beginsWith" dxfId="54" priority="52" operator="beginsWith" text="A">
      <formula>LEFT(A92,LEN("A"))="A"</formula>
    </cfRule>
  </conditionalFormatting>
  <conditionalFormatting sqref="I93:J93">
    <cfRule type="beginsWith" dxfId="53" priority="47" operator="beginsWith" text="Y">
      <formula>LEFT(I93,LEN("Y"))="Y"</formula>
    </cfRule>
    <cfRule type="beginsWith" dxfId="52" priority="48" operator="beginsWith" text="N">
      <formula>LEFT(I93,LEN("N"))="N"</formula>
    </cfRule>
  </conditionalFormatting>
  <conditionalFormatting sqref="A93">
    <cfRule type="beginsWith" dxfId="51" priority="43" operator="beginsWith" text="D">
      <formula>LEFT(A93,LEN("D"))="D"</formula>
    </cfRule>
    <cfRule type="beginsWith" dxfId="50" priority="44" operator="beginsWith" text="C">
      <formula>LEFT(A93,LEN("C"))="C"</formula>
    </cfRule>
    <cfRule type="beginsWith" dxfId="49" priority="45" operator="beginsWith" text="B">
      <formula>LEFT(A93,LEN("B"))="B"</formula>
    </cfRule>
    <cfRule type="beginsWith" dxfId="48" priority="46" operator="beginsWith" text="A">
      <formula>LEFT(A93,LEN("A"))="A"</formula>
    </cfRule>
  </conditionalFormatting>
  <conditionalFormatting sqref="I94:J94">
    <cfRule type="beginsWith" dxfId="47" priority="41" operator="beginsWith" text="Y">
      <formula>LEFT(I94,LEN("Y"))="Y"</formula>
    </cfRule>
    <cfRule type="beginsWith" dxfId="46" priority="42" operator="beginsWith" text="N">
      <formula>LEFT(I94,LEN("N"))="N"</formula>
    </cfRule>
  </conditionalFormatting>
  <conditionalFormatting sqref="A94">
    <cfRule type="beginsWith" dxfId="45" priority="37" operator="beginsWith" text="D">
      <formula>LEFT(A94,LEN("D"))="D"</formula>
    </cfRule>
    <cfRule type="beginsWith" dxfId="44" priority="38" operator="beginsWith" text="C">
      <formula>LEFT(A94,LEN("C"))="C"</formula>
    </cfRule>
    <cfRule type="beginsWith" dxfId="43" priority="39" operator="beginsWith" text="B">
      <formula>LEFT(A94,LEN("B"))="B"</formula>
    </cfRule>
    <cfRule type="beginsWith" dxfId="42" priority="40" operator="beginsWith" text="A">
      <formula>LEFT(A94,LEN("A"))="A"</formula>
    </cfRule>
  </conditionalFormatting>
  <conditionalFormatting sqref="I96:J96">
    <cfRule type="beginsWith" dxfId="41" priority="35" operator="beginsWith" text="Y">
      <formula>LEFT(I96,LEN("Y"))="Y"</formula>
    </cfRule>
    <cfRule type="beginsWith" dxfId="40" priority="36" operator="beginsWith" text="N">
      <formula>LEFT(I96,LEN("N"))="N"</formula>
    </cfRule>
  </conditionalFormatting>
  <conditionalFormatting sqref="A96">
    <cfRule type="beginsWith" dxfId="39" priority="31" operator="beginsWith" text="D">
      <formula>LEFT(A96,LEN("D"))="D"</formula>
    </cfRule>
    <cfRule type="beginsWith" dxfId="38" priority="32" operator="beginsWith" text="C">
      <formula>LEFT(A96,LEN("C"))="C"</formula>
    </cfRule>
    <cfRule type="beginsWith" dxfId="37" priority="33" operator="beginsWith" text="B">
      <formula>LEFT(A96,LEN("B"))="B"</formula>
    </cfRule>
    <cfRule type="beginsWith" dxfId="36" priority="34" operator="beginsWith" text="A">
      <formula>LEFT(A96,LEN("A"))="A"</formula>
    </cfRule>
  </conditionalFormatting>
  <conditionalFormatting sqref="I97:J97">
    <cfRule type="beginsWith" dxfId="35" priority="29" operator="beginsWith" text="Y">
      <formula>LEFT(I97,LEN("Y"))="Y"</formula>
    </cfRule>
    <cfRule type="beginsWith" dxfId="34" priority="30" operator="beginsWith" text="N">
      <formula>LEFT(I97,LEN("N"))="N"</formula>
    </cfRule>
  </conditionalFormatting>
  <conditionalFormatting sqref="A97">
    <cfRule type="beginsWith" dxfId="33" priority="25" operator="beginsWith" text="D">
      <formula>LEFT(A97,LEN("D"))="D"</formula>
    </cfRule>
    <cfRule type="beginsWith" dxfId="32" priority="26" operator="beginsWith" text="C">
      <formula>LEFT(A97,LEN("C"))="C"</formula>
    </cfRule>
    <cfRule type="beginsWith" dxfId="31" priority="27" operator="beginsWith" text="B">
      <formula>LEFT(A97,LEN("B"))="B"</formula>
    </cfRule>
    <cfRule type="beginsWith" dxfId="30" priority="28" operator="beginsWith" text="A">
      <formula>LEFT(A97,LEN("A"))="A"</formula>
    </cfRule>
  </conditionalFormatting>
  <conditionalFormatting sqref="I98:J98">
    <cfRule type="beginsWith" dxfId="29" priority="23" operator="beginsWith" text="Y">
      <formula>LEFT(I98,LEN("Y"))="Y"</formula>
    </cfRule>
    <cfRule type="beginsWith" dxfId="28" priority="24" operator="beginsWith" text="N">
      <formula>LEFT(I98,LEN("N"))="N"</formula>
    </cfRule>
  </conditionalFormatting>
  <conditionalFormatting sqref="A98">
    <cfRule type="beginsWith" dxfId="27" priority="19" operator="beginsWith" text="D">
      <formula>LEFT(A98,LEN("D"))="D"</formula>
    </cfRule>
    <cfRule type="beginsWith" dxfId="26" priority="20" operator="beginsWith" text="C">
      <formula>LEFT(A98,LEN("C"))="C"</formula>
    </cfRule>
    <cfRule type="beginsWith" dxfId="25" priority="21" operator="beginsWith" text="B">
      <formula>LEFT(A98,LEN("B"))="B"</formula>
    </cfRule>
    <cfRule type="beginsWith" dxfId="24" priority="22" operator="beginsWith" text="A">
      <formula>LEFT(A98,LEN("A"))="A"</formula>
    </cfRule>
  </conditionalFormatting>
  <conditionalFormatting sqref="I100:J100">
    <cfRule type="beginsWith" dxfId="23" priority="17" operator="beginsWith" text="Y">
      <formula>LEFT(I100,LEN("Y"))="Y"</formula>
    </cfRule>
    <cfRule type="beginsWith" dxfId="22" priority="18" operator="beginsWith" text="N">
      <formula>LEFT(I100,LEN("N"))="N"</formula>
    </cfRule>
  </conditionalFormatting>
  <conditionalFormatting sqref="A100">
    <cfRule type="beginsWith" dxfId="21" priority="13" operator="beginsWith" text="D">
      <formula>LEFT(A100,LEN("D"))="D"</formula>
    </cfRule>
    <cfRule type="beginsWith" dxfId="20" priority="14" operator="beginsWith" text="C">
      <formula>LEFT(A100,LEN("C"))="C"</formula>
    </cfRule>
    <cfRule type="beginsWith" dxfId="19" priority="15" operator="beginsWith" text="B">
      <formula>LEFT(A100,LEN("B"))="B"</formula>
    </cfRule>
    <cfRule type="beginsWith" dxfId="18" priority="16" operator="beginsWith" text="A">
      <formula>LEFT(A100,LEN("A"))="A"</formula>
    </cfRule>
  </conditionalFormatting>
  <conditionalFormatting sqref="I101:J101">
    <cfRule type="beginsWith" dxfId="17" priority="11" operator="beginsWith" text="Y">
      <formula>LEFT(I101,LEN("Y"))="Y"</formula>
    </cfRule>
    <cfRule type="beginsWith" dxfId="16" priority="12" operator="beginsWith" text="N">
      <formula>LEFT(I101,LEN("N"))="N"</formula>
    </cfRule>
  </conditionalFormatting>
  <conditionalFormatting sqref="A101">
    <cfRule type="beginsWith" dxfId="15" priority="7" operator="beginsWith" text="D">
      <formula>LEFT(A101,LEN("D"))="D"</formula>
    </cfRule>
    <cfRule type="beginsWith" dxfId="14" priority="8" operator="beginsWith" text="C">
      <formula>LEFT(A101,LEN("C"))="C"</formula>
    </cfRule>
    <cfRule type="beginsWith" dxfId="13" priority="9" operator="beginsWith" text="B">
      <formula>LEFT(A101,LEN("B"))="B"</formula>
    </cfRule>
    <cfRule type="beginsWith" dxfId="12" priority="10" operator="beginsWith" text="A">
      <formula>LEFT(A101,LEN("A"))="A"</formula>
    </cfRule>
  </conditionalFormatting>
  <conditionalFormatting sqref="I102:J102">
    <cfRule type="beginsWith" dxfId="11" priority="5" operator="beginsWith" text="Y">
      <formula>LEFT(I102,LEN("Y"))="Y"</formula>
    </cfRule>
    <cfRule type="beginsWith" dxfId="10" priority="6" operator="beginsWith" text="N">
      <formula>LEFT(I102,LEN("N"))="N"</formula>
    </cfRule>
  </conditionalFormatting>
  <conditionalFormatting sqref="A102">
    <cfRule type="beginsWith" dxfId="9" priority="1" operator="beginsWith" text="D">
      <formula>LEFT(A102,LEN("D"))="D"</formula>
    </cfRule>
    <cfRule type="beginsWith" dxfId="8" priority="2" operator="beginsWith" text="C">
      <formula>LEFT(A102,LEN("C"))="C"</formula>
    </cfRule>
    <cfRule type="beginsWith" dxfId="7" priority="3" operator="beginsWith" text="B">
      <formula>LEFT(A102,LEN("B"))="B"</formula>
    </cfRule>
    <cfRule type="beginsWith" dxfId="6" priority="4" operator="beginsWith" text="A">
      <formula>LEFT(A102,LEN("A"))="A"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Spend</vt:lpstr>
      <vt:lpstr>SpendAmounts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 Murphy</dc:creator>
  <cp:lastModifiedBy>Ned Murphy</cp:lastModifiedBy>
  <dcterms:created xsi:type="dcterms:W3CDTF">2016-02-04T21:01:57Z</dcterms:created>
  <dcterms:modified xsi:type="dcterms:W3CDTF">2016-02-11T22:26:15Z</dcterms:modified>
</cp:coreProperties>
</file>