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1195BDB-6960-4930-896D-E2E36F5A3442}" xr6:coauthVersionLast="36" xr6:coauthVersionMax="36" xr10:uidLastSave="{00000000-0000-0000-0000-000000000000}"/>
  <bookViews>
    <workbookView xWindow="0" yWindow="0" windowWidth="20490" windowHeight="8940" activeTab="1" xr2:uid="{00000000-000D-0000-FFFF-FFFF00000000}"/>
  </bookViews>
  <sheets>
    <sheet name="Cover Page" sheetId="2" r:id="rId1"/>
    <sheet name="Table" sheetId="1" r:id="rId2"/>
    <sheet name="Pivot Table" sheetId="5" r:id="rId3"/>
    <sheet name="Dashboard" sheetId="6" r:id="rId4"/>
  </sheets>
  <definedNames>
    <definedName name="_xlnm._FilterDatabase" localSheetId="1" hidden="1">Table!$B$2:$O$2</definedName>
    <definedName name="Slicer_Country">#N/A</definedName>
    <definedName name="Slicer_Gender">#N/A</definedName>
    <definedName name="Slicer_Salepers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5" i="1" l="1"/>
  <c r="H2" i="6"/>
  <c r="E2" i="6"/>
  <c r="B2" i="6"/>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3" i="1"/>
</calcChain>
</file>

<file path=xl/sharedStrings.xml><?xml version="1.0" encoding="utf-8"?>
<sst xmlns="http://schemas.openxmlformats.org/spreadsheetml/2006/main" count="622" uniqueCount="238">
  <si>
    <t>Order ID</t>
  </si>
  <si>
    <t>Date</t>
  </si>
  <si>
    <t>First</t>
  </si>
  <si>
    <t>Last</t>
  </si>
  <si>
    <t>Gender</t>
  </si>
  <si>
    <t>Age</t>
  </si>
  <si>
    <t>Country</t>
  </si>
  <si>
    <t>Price</t>
  </si>
  <si>
    <t>Units</t>
  </si>
  <si>
    <t>Revenue</t>
  </si>
  <si>
    <t>Payment 
Method</t>
  </si>
  <si>
    <t>Salesperson</t>
  </si>
  <si>
    <t>Janet</t>
  </si>
  <si>
    <t>Murphy</t>
  </si>
  <si>
    <t>Female</t>
  </si>
  <si>
    <t>FR</t>
  </si>
  <si>
    <t xml:space="preserve"> Credit Card</t>
  </si>
  <si>
    <t>ANNa Perez</t>
  </si>
  <si>
    <t>Janice</t>
  </si>
  <si>
    <t>Clark</t>
  </si>
  <si>
    <t>IT</t>
  </si>
  <si>
    <t xml:space="preserve"> Cash</t>
  </si>
  <si>
    <t xml:space="preserve">    Anna Perez</t>
  </si>
  <si>
    <t>Charlotte</t>
  </si>
  <si>
    <t>Walker</t>
  </si>
  <si>
    <t>Anna Perez</t>
  </si>
  <si>
    <t>Natalie</t>
  </si>
  <si>
    <t>Robinson</t>
  </si>
  <si>
    <t>ANNA PEREZ</t>
  </si>
  <si>
    <t>Doris</t>
  </si>
  <si>
    <t>Nguyen</t>
  </si>
  <si>
    <t xml:space="preserve">    Tom Jackson</t>
  </si>
  <si>
    <t>Keith</t>
  </si>
  <si>
    <t>Roberts</t>
  </si>
  <si>
    <t>Male</t>
  </si>
  <si>
    <t>UK</t>
  </si>
  <si>
    <t>TOM Jackson</t>
  </si>
  <si>
    <t>Kelly</t>
  </si>
  <si>
    <t>Jones</t>
  </si>
  <si>
    <t>JP</t>
  </si>
  <si>
    <t>JeNNA SilVA</t>
  </si>
  <si>
    <t>Kennedi</t>
  </si>
  <si>
    <t>Singh</t>
  </si>
  <si>
    <t>ES</t>
  </si>
  <si>
    <t xml:space="preserve"> Gift Card</t>
  </si>
  <si>
    <t>Joseph</t>
  </si>
  <si>
    <t>Mitchell</t>
  </si>
  <si>
    <t xml:space="preserve">     Anna Perez</t>
  </si>
  <si>
    <t>Steven</t>
  </si>
  <si>
    <t>Simpson</t>
  </si>
  <si>
    <t>US</t>
  </si>
  <si>
    <t xml:space="preserve">  Jenna Silva</t>
  </si>
  <si>
    <t>Kenneth</t>
  </si>
  <si>
    <t>Anderson</t>
  </si>
  <si>
    <t>Nicholas</t>
  </si>
  <si>
    <t>Gerrard</t>
  </si>
  <si>
    <t>Judith</t>
  </si>
  <si>
    <t>Lopez</t>
  </si>
  <si>
    <t xml:space="preserve">   Remy MONET</t>
  </si>
  <si>
    <t>Hannah</t>
  </si>
  <si>
    <t>Garcia</t>
  </si>
  <si>
    <t>REMY MONET</t>
  </si>
  <si>
    <t>Marilyn</t>
  </si>
  <si>
    <t>Allen</t>
  </si>
  <si>
    <t>Brendan</t>
  </si>
  <si>
    <t>Walls</t>
  </si>
  <si>
    <t xml:space="preserve">      Remy Monet</t>
  </si>
  <si>
    <t>Carolyn</t>
  </si>
  <si>
    <t>Muir</t>
  </si>
  <si>
    <t>Teresa</t>
  </si>
  <si>
    <t>Jarris</t>
  </si>
  <si>
    <t>Beverly</t>
  </si>
  <si>
    <t>Young</t>
  </si>
  <si>
    <t>Brittany</t>
  </si>
  <si>
    <t>Hill</t>
  </si>
  <si>
    <t>Christian</t>
  </si>
  <si>
    <t>Carter</t>
  </si>
  <si>
    <t>Gary</t>
  </si>
  <si>
    <t>Sinclair</t>
  </si>
  <si>
    <t>Ivan</t>
  </si>
  <si>
    <t>Hines</t>
  </si>
  <si>
    <t>Walter Muller</t>
  </si>
  <si>
    <t>Jonah</t>
  </si>
  <si>
    <t>Higgins</t>
  </si>
  <si>
    <t>Lucia</t>
  </si>
  <si>
    <t>Mckay</t>
  </si>
  <si>
    <t>Jaylynn</t>
  </si>
  <si>
    <t>Knapp</t>
  </si>
  <si>
    <t>Bryce</t>
  </si>
  <si>
    <t>Carpenter</t>
  </si>
  <si>
    <t>Michael</t>
  </si>
  <si>
    <t>Filson</t>
  </si>
  <si>
    <t>Thomas</t>
  </si>
  <si>
    <t>Daniel</t>
  </si>
  <si>
    <t>Davidson</t>
  </si>
  <si>
    <t>Heather</t>
  </si>
  <si>
    <t>Stevenson</t>
  </si>
  <si>
    <t>USA</t>
  </si>
  <si>
    <t>Martha</t>
  </si>
  <si>
    <t>Lee</t>
  </si>
  <si>
    <t>Remy Monet</t>
  </si>
  <si>
    <t>Richard</t>
  </si>
  <si>
    <t>Ross</t>
  </si>
  <si>
    <t>Andrew</t>
  </si>
  <si>
    <t>Hamilton</t>
  </si>
  <si>
    <t>Jenna Silva</t>
  </si>
  <si>
    <t>Catherine</t>
  </si>
  <si>
    <t>Sunderland</t>
  </si>
  <si>
    <t>Jacob</t>
  </si>
  <si>
    <t>William</t>
  </si>
  <si>
    <t>Victoria</t>
  </si>
  <si>
    <t>Prowse</t>
  </si>
  <si>
    <t>Ruth</t>
  </si>
  <si>
    <t>Milner</t>
  </si>
  <si>
    <t>Virginia</t>
  </si>
  <si>
    <t>Dunk</t>
  </si>
  <si>
    <t>Jenna    Silva</t>
  </si>
  <si>
    <t>Stewart</t>
  </si>
  <si>
    <t>Charles</t>
  </si>
  <si>
    <t>Gray</t>
  </si>
  <si>
    <t>Ronald</t>
  </si>
  <si>
    <t>Millar</t>
  </si>
  <si>
    <t>Lauren</t>
  </si>
  <si>
    <t>Webster</t>
  </si>
  <si>
    <t>Kayla</t>
  </si>
  <si>
    <t>Nelson</t>
  </si>
  <si>
    <t>Tom Jackson</t>
  </si>
  <si>
    <t>Denzel</t>
  </si>
  <si>
    <t>Flores</t>
  </si>
  <si>
    <t>Bruno</t>
  </si>
  <si>
    <t>Cordova</t>
  </si>
  <si>
    <t>Gloria</t>
  </si>
  <si>
    <t>White</t>
  </si>
  <si>
    <t>Sara</t>
  </si>
  <si>
    <t>Perez</t>
  </si>
  <si>
    <t>Cheryl</t>
  </si>
  <si>
    <t>Davis</t>
  </si>
  <si>
    <t>Jacqueline</t>
  </si>
  <si>
    <t>Moore</t>
  </si>
  <si>
    <t>Jason</t>
  </si>
  <si>
    <t>Crawford</t>
  </si>
  <si>
    <t>Jeffrey</t>
  </si>
  <si>
    <t>Dickson</t>
  </si>
  <si>
    <t>Olivia</t>
  </si>
  <si>
    <t>Craig</t>
  </si>
  <si>
    <t>Julie</t>
  </si>
  <si>
    <t>Wright</t>
  </si>
  <si>
    <t>David</t>
  </si>
  <si>
    <t>Thomson</t>
  </si>
  <si>
    <t>Christopher</t>
  </si>
  <si>
    <t>Taylor</t>
  </si>
  <si>
    <t>Paul</t>
  </si>
  <si>
    <t>Murray</t>
  </si>
  <si>
    <t>Megan</t>
  </si>
  <si>
    <t>Miller</t>
  </si>
  <si>
    <t>Roger</t>
  </si>
  <si>
    <t>Turner</t>
  </si>
  <si>
    <t>Maria</t>
  </si>
  <si>
    <t>Kennedy</t>
  </si>
  <si>
    <t>Rachel</t>
  </si>
  <si>
    <t>Andrea</t>
  </si>
  <si>
    <t>Gonzalez</t>
  </si>
  <si>
    <t>Kylee</t>
  </si>
  <si>
    <t>Townsend</t>
  </si>
  <si>
    <t>Timothy</t>
  </si>
  <si>
    <t>Johnson</t>
  </si>
  <si>
    <t>Jonathan</t>
  </si>
  <si>
    <t>Burns</t>
  </si>
  <si>
    <t>Joyce</t>
  </si>
  <si>
    <t>Adams</t>
  </si>
  <si>
    <t>Theresa</t>
  </si>
  <si>
    <t>Lewsis</t>
  </si>
  <si>
    <t>Alexis</t>
  </si>
  <si>
    <t>Rivera</t>
  </si>
  <si>
    <t>Terry</t>
  </si>
  <si>
    <t>Evans</t>
  </si>
  <si>
    <t>John</t>
  </si>
  <si>
    <t>Brown</t>
  </si>
  <si>
    <t>Ryan</t>
  </si>
  <si>
    <t>Nyla</t>
  </si>
  <si>
    <t>Novak</t>
  </si>
  <si>
    <t xml:space="preserve">  Walter Muller</t>
  </si>
  <si>
    <t>Evelyn</t>
  </si>
  <si>
    <t>Martinez</t>
  </si>
  <si>
    <t>Bill</t>
  </si>
  <si>
    <t>Smith</t>
  </si>
  <si>
    <t xml:space="preserve">   Tom Jackson</t>
  </si>
  <si>
    <t>Nora</t>
  </si>
  <si>
    <t>Rollins</t>
  </si>
  <si>
    <t>Josue</t>
  </si>
  <si>
    <t>Roach</t>
  </si>
  <si>
    <t>Harley</t>
  </si>
  <si>
    <t>Fritz</t>
  </si>
  <si>
    <t>Jaidyn</t>
  </si>
  <si>
    <t>Andersen</t>
  </si>
  <si>
    <t>Matthew</t>
  </si>
  <si>
    <t>McDonald</t>
  </si>
  <si>
    <t>Brian</t>
  </si>
  <si>
    <t>Munro</t>
  </si>
  <si>
    <t>DE</t>
  </si>
  <si>
    <t>George</t>
  </si>
  <si>
    <t>Hughes</t>
  </si>
  <si>
    <t>Edward</t>
  </si>
  <si>
    <t>King</t>
  </si>
  <si>
    <t>Eric</t>
  </si>
  <si>
    <t>Diane</t>
  </si>
  <si>
    <t>Wood</t>
  </si>
  <si>
    <t>Joan</t>
  </si>
  <si>
    <t>Madison</t>
  </si>
  <si>
    <t>Lohan</t>
  </si>
  <si>
    <t>Diana</t>
  </si>
  <si>
    <t>Torres</t>
  </si>
  <si>
    <t>Christina</t>
  </si>
  <si>
    <t>Fergusson</t>
  </si>
  <si>
    <t>Lori</t>
  </si>
  <si>
    <t>Campbell</t>
  </si>
  <si>
    <t>Joshua</t>
  </si>
  <si>
    <t>Reid</t>
  </si>
  <si>
    <t>Data Analysis Essentials</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</si>
  <si>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</si>
  <si>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 xml:space="preserve">Get our Excel for Business and Finance </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</si>
  <si>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</si>
  <si>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</si>
  <si>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</si>
  <si>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</si>
  <si>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Saleperson</t>
  </si>
  <si>
    <t>Units2</t>
  </si>
  <si>
    <t>Grand Total</t>
  </si>
  <si>
    <t>Sum of Price</t>
  </si>
  <si>
    <t xml:space="preserve"> Gender</t>
  </si>
  <si>
    <t>Sum of Revenue</t>
  </si>
  <si>
    <t>Column Labels</t>
  </si>
  <si>
    <t xml:space="preserve"> Sales Person</t>
  </si>
  <si>
    <t xml:space="preserve"> Country</t>
  </si>
  <si>
    <t>Sum of Units2</t>
  </si>
  <si>
    <t>REVENUE</t>
  </si>
  <si>
    <t>PRICE</t>
  </si>
  <si>
    <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</si>
</sst>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409]* #,##0_ ;_-[$$-409]* \-#,##0\ ;_-[$$-409]* &quot;-&quot;??_ ;_-@_ "/>
    <numFmt numFmtId="165" formatCode="_-[$$-409]* #,##0.00_ ;_-[$$-409]* \-#,##0.00\ ;_-[$$-409]* &quot;-&quot;??_ ;_-@_ "/>
  </numFmts>
  <fonts count="13" x14ac:knownFonts="1">
    <font>
      <sz val="12"/>
      <color theme="1"/>
      <name val="Calibri"/>
      <family val="2"/>
      <scheme val="minor"/>
    </font>
    <font>
      <b/>
      <sz val="12"/>
      <color theme="0"/>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24"/>
      <color theme="10"/>
      <name val="Calibri"/>
      <family val="2"/>
      <scheme val="minor"/>
    </font>
    <font>
      <i/>
      <sz val="14"/>
      <color rgb="FF0432FF"/>
      <name val="Calibri"/>
      <family val="2"/>
      <scheme val="minor"/>
    </font>
    <font>
      <sz val="20"/>
      <color theme="1"/>
      <name val="Calibri"/>
      <family val="2"/>
      <scheme val="minor"/>
    </font>
    <font>
      <b/>
      <sz val="20"/>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rgb="FF7030A0"/>
        <bgColor indexed="64"/>
      </patternFill>
    </fill>
  </fills>
  <borders count="10">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3">
    <xf numFmtId="0" fontId="0" fillId="0" borderId="0"/>
    <xf numFmtId="0" fontId="4" fillId="0" borderId="0" applyNumberFormat="0" applyFill="0" applyBorder="0" applyAlignment="0" applyProtection="0"/>
    <xf numFmtId="44" fontId="2" fillId="0" borderId="0" applyFont="0" applyFill="0" applyBorder="0" applyAlignment="0" applyProtection="0"/>
  </cellStyleXfs>
  <cellXfs count="41">
    <xf numFmtId="0" fontId="0" fillId="0" borderId="0" xfId="0"/>
    <xf numFmtId="0" fontId="0" fillId="0" borderId="0" xfId="0" applyAlignment="1">
      <alignment horizontal="left"/>
    </xf>
    <xf numFmtId="0" fontId="0" fillId="0" borderId="0" xfId="0" applyAlignment="1">
      <alignment horizontal="center"/>
    </xf>
    <xf numFmtId="0" fontId="1" fillId="2" borderId="0" xfId="0" applyFont="1" applyFill="1" applyAlignment="1">
      <alignment horizontal="center" vertical="center" wrapText="1"/>
    </xf>
    <xf numFmtId="0" fontId="1" fillId="2" borderId="0" xfId="0" applyFont="1" applyFill="1" applyAlignment="1">
      <alignment vertical="center"/>
    </xf>
    <xf numFmtId="0" fontId="1" fillId="2" borderId="0" xfId="0" applyFont="1" applyFill="1" applyAlignment="1">
      <alignment horizontal="center" vertical="center"/>
    </xf>
    <xf numFmtId="0" fontId="0" fillId="0" borderId="1" xfId="0" applyBorder="1"/>
    <xf numFmtId="0" fontId="5" fillId="0" borderId="2" xfId="0" applyFont="1" applyBorder="1" applyAlignment="1">
      <alignment horizontal="center" vertical="center"/>
    </xf>
    <xf numFmtId="0" fontId="0" fillId="0" borderId="3" xfId="0" applyBorder="1"/>
    <xf numFmtId="0" fontId="0" fillId="3" borderId="0" xfId="0" applyFill="1"/>
    <xf numFmtId="0" fontId="0" fillId="0" borderId="4" xfId="0" applyBorder="1"/>
    <xf numFmtId="0" fontId="6" fillId="0" borderId="0" xfId="0" applyFont="1" applyAlignment="1">
      <alignment horizontal="center" vertical="center"/>
    </xf>
    <xf numFmtId="0" fontId="0" fillId="0" borderId="5" xfId="0" applyBorder="1"/>
    <xf numFmtId="0" fontId="2" fillId="0" borderId="4" xfId="0" applyFont="1" applyBorder="1"/>
    <xf numFmtId="0" fontId="7" fillId="0" borderId="0" xfId="0" applyFont="1" applyAlignment="1">
      <alignment horizontal="center"/>
    </xf>
    <xf numFmtId="0" fontId="2" fillId="0" borderId="5" xfId="0" applyFont="1" applyBorder="1"/>
    <xf numFmtId="0" fontId="2" fillId="3" borderId="0" xfId="0" applyFont="1" applyFill="1"/>
    <xf numFmtId="0" fontId="2" fillId="0" borderId="0" xfId="0" applyFont="1"/>
    <xf numFmtId="0" fontId="0" fillId="0" borderId="4" xfId="0" applyBorder="1" applyAlignment="1">
      <alignment vertical="center"/>
    </xf>
    <xf numFmtId="0" fontId="9" fillId="4" borderId="6" xfId="1" applyFont="1" applyFill="1" applyBorder="1" applyAlignment="1">
      <alignment horizontal="center" vertical="center"/>
    </xf>
    <xf numFmtId="0" fontId="0" fillId="0" borderId="5" xfId="0" applyBorder="1" applyAlignment="1">
      <alignment vertical="center"/>
    </xf>
    <xf numFmtId="0" fontId="0" fillId="3" borderId="0" xfId="0" applyFill="1" applyAlignment="1">
      <alignment vertical="center"/>
    </xf>
    <xf numFmtId="0" fontId="10" fillId="0" borderId="0" xfId="1" applyFont="1" applyFill="1" applyBorder="1"/>
    <xf numFmtId="0" fontId="3" fillId="0" borderId="7" xfId="0" applyFont="1" applyBorder="1"/>
    <xf numFmtId="0" fontId="0" fillId="0" borderId="0" xfId="0" applyAlignment="1">
      <alignment vertical="top" wrapText="1"/>
    </xf>
    <xf numFmtId="0" fontId="0" fillId="0" borderId="8" xfId="0" applyBorder="1"/>
    <xf numFmtId="0" fontId="0" fillId="0" borderId="7" xfId="0" applyBorder="1"/>
    <xf numFmtId="0" fontId="0" fillId="0" borderId="9" xfId="0" applyBorder="1"/>
    <xf numFmtId="164" fontId="0" fillId="0" borderId="0" xfId="0" applyNumberFormat="1"/>
    <xf numFmtId="164" fontId="1" fillId="2" borderId="0" xfId="0" applyNumberFormat="1" applyFont="1" applyFill="1" applyAlignment="1">
      <alignment vertical="center"/>
    </xf>
    <xf numFmtId="1" fontId="0" fillId="0" borderId="0" xfId="0" applyNumberFormat="1"/>
    <xf numFmtId="14" fontId="0" fillId="0" borderId="0" xfId="0" applyNumberFormat="1" applyAlignment="1">
      <alignment horizontal="center"/>
    </xf>
    <xf numFmtId="0" fontId="0" fillId="0" borderId="0" xfId="0" pivotButton="1"/>
    <xf numFmtId="0" fontId="0" fillId="0" borderId="0" xfId="0" applyNumberFormat="1"/>
    <xf numFmtId="0" fontId="0" fillId="5" borderId="0" xfId="0" applyFill="1"/>
    <xf numFmtId="165" fontId="0" fillId="0" borderId="0" xfId="0" applyNumberFormat="1"/>
    <xf numFmtId="165" fontId="0" fillId="5" borderId="0" xfId="0" applyNumberFormat="1" applyFill="1"/>
    <xf numFmtId="0" fontId="11" fillId="6" borderId="0" xfId="0" applyFont="1" applyFill="1" applyAlignment="1">
      <alignment horizontal="right" vertical="center"/>
    </xf>
    <xf numFmtId="165" fontId="12" fillId="6" borderId="0" xfId="2" applyNumberFormat="1" applyFont="1" applyFill="1" applyAlignment="1">
      <alignment vertical="center"/>
    </xf>
    <xf numFmtId="165" fontId="12" fillId="6" borderId="0" xfId="0" applyNumberFormat="1" applyFont="1" applyFill="1" applyAlignment="1">
      <alignment vertical="center"/>
    </xf>
    <xf numFmtId="0" fontId="12" fillId="6" borderId="0" xfId="0" applyFont="1" applyFill="1" applyAlignment="1">
      <alignment vertical="center"/>
    </xf>
  </cellXfs>
  <cellStyles count="3">
    <cellStyle name="Currency" xfId="2" builtinId="4"/>
    <cellStyle name="Hyperlink" xfId="1" builtinId="8"/>
    <cellStyle name="Normal" xfId="0" builtinId="0"/>
  </cellStyles>
  <dxfs count="16">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rgb="FF00B050"/>
        </patternFill>
      </fill>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SALESPERSON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Table'!$B$31</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Table'!$A$32:$A$37</c:f>
              <c:strCache>
                <c:ptCount val="5"/>
                <c:pt idx="0">
                  <c:v>Walter Muller</c:v>
                </c:pt>
                <c:pt idx="1">
                  <c:v>Tom Jackson</c:v>
                </c:pt>
                <c:pt idx="2">
                  <c:v>Jenna Silva</c:v>
                </c:pt>
                <c:pt idx="3">
                  <c:v>Remy Monet</c:v>
                </c:pt>
                <c:pt idx="4">
                  <c:v>Anna Perez</c:v>
                </c:pt>
              </c:strCache>
            </c:strRef>
          </c:cat>
          <c:val>
            <c:numRef>
              <c:f>'Pivot Table'!$B$32:$B$37</c:f>
              <c:numCache>
                <c:formatCode>_-[$$-409]* #,##0.00_ ;_-[$$-409]* \-#,##0.00\ ;_-[$$-409]* "-"??_ ;_-@_ </c:formatCode>
                <c:ptCount val="5"/>
                <c:pt idx="0">
                  <c:v>40900</c:v>
                </c:pt>
                <c:pt idx="1">
                  <c:v>166336</c:v>
                </c:pt>
                <c:pt idx="2">
                  <c:v>197390</c:v>
                </c:pt>
                <c:pt idx="3">
                  <c:v>291008.8</c:v>
                </c:pt>
                <c:pt idx="4">
                  <c:v>648524</c:v>
                </c:pt>
              </c:numCache>
            </c:numRef>
          </c:val>
          <c:extLst>
            <c:ext xmlns:c16="http://schemas.microsoft.com/office/drawing/2014/chart" uri="{C3380CC4-5D6E-409C-BE32-E72D297353CC}">
              <c16:uniqueId val="{00000000-D51D-46A5-985A-07BE23DD6CDB}"/>
            </c:ext>
          </c:extLst>
        </c:ser>
        <c:dLbls>
          <c:dLblPos val="outEnd"/>
          <c:showLegendKey val="0"/>
          <c:showVal val="1"/>
          <c:showCatName val="0"/>
          <c:showSerName val="0"/>
          <c:showPercent val="0"/>
          <c:showBubbleSize val="0"/>
        </c:dLbls>
        <c:gapWidth val="182"/>
        <c:axId val="270781904"/>
        <c:axId val="270116528"/>
      </c:barChart>
      <c:catAx>
        <c:axId val="270781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SALESPERSON</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0116528"/>
        <c:crosses val="autoZero"/>
        <c:auto val="1"/>
        <c:lblAlgn val="ctr"/>
        <c:lblOffset val="100"/>
        <c:noMultiLvlLbl val="0"/>
      </c:catAx>
      <c:valAx>
        <c:axId val="27011652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crossAx val="27078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dLbl>
          <c:idx val="0"/>
          <c:layout>
            <c:manualLayout>
              <c:x val="1.1110981497683159E-2"/>
              <c:y val="1.55264411013014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dLbl>
          <c:idx val="0"/>
          <c:layout>
            <c:manualLayout>
              <c:x val="-1.1111111111111112E-2"/>
              <c:y val="3.88161027532533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layout>
            <c:manualLayout>
              <c:x val="-1.2071191142418955E-16"/>
              <c:y val="1.94080513766268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layout>
            <c:manualLayout>
              <c:x val="-6.0355955712094777E-17"/>
              <c:y val="1.16448308259761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layout>
            <c:manualLayout>
              <c:x val="0"/>
              <c:y val="1.55264411013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layout>
            <c:manualLayout>
              <c:x val="1.9753086419753086E-2"/>
              <c:y val="1.55264411013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dLbl>
          <c:idx val="0"/>
          <c:layout>
            <c:manualLayout>
              <c:x val="-1.646090534979424E-2"/>
              <c:y val="-7.116203297775429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dLbl>
          <c:idx val="0"/>
          <c:layout>
            <c:manualLayout>
              <c:x val="-9.8765432098765135E-3"/>
              <c:y val="7.76322055065073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dLbl>
          <c:idx val="0"/>
          <c:layout>
            <c:manualLayout>
              <c:x val="-9.8765432098765135E-3"/>
              <c:y val="7.76322055065073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layout>
            <c:manualLayout>
              <c:x val="-1.646090534979424E-2"/>
              <c:y val="-7.116203297775429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dLbl>
          <c:idx val="0"/>
          <c:layout>
            <c:manualLayout>
              <c:x val="-1.1111111111111112E-2"/>
              <c:y val="3.88161027532533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dLbl>
          <c:idx val="0"/>
          <c:layout>
            <c:manualLayout>
              <c:x val="1.1110981497683159E-2"/>
              <c:y val="1.55264411013014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dLbl>
          <c:idx val="0"/>
          <c:layout>
            <c:manualLayout>
              <c:x val="-6.0355955712094777E-17"/>
              <c:y val="1.16448308259761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dLbl>
          <c:idx val="0"/>
          <c:layout>
            <c:manualLayout>
              <c:x val="0"/>
              <c:y val="1.55264411013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dLbl>
          <c:idx val="0"/>
          <c:layout>
            <c:manualLayout>
              <c:x val="-1.2071191142418955E-16"/>
              <c:y val="1.94080513766268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dLbl>
          <c:idx val="0"/>
          <c:layout>
            <c:manualLayout>
              <c:x val="1.9753086419753086E-2"/>
              <c:y val="1.55264411013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7030A0"/>
          </a:solidFill>
          <a:ln>
            <a:noFill/>
          </a:ln>
          <a:effectLst/>
        </c:spPr>
        <c:dLbl>
          <c:idx val="0"/>
          <c:layout>
            <c:manualLayout>
              <c:x val="-9.8765432098765135E-3"/>
              <c:y val="7.76322055065073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7030A0"/>
          </a:solidFill>
          <a:ln>
            <a:noFill/>
          </a:ln>
          <a:effectLst/>
        </c:spPr>
        <c:dLbl>
          <c:idx val="0"/>
          <c:layout>
            <c:manualLayout>
              <c:x val="-1.646090534979424E-2"/>
              <c:y val="-7.116203297775429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7030A0"/>
          </a:solidFill>
          <a:ln>
            <a:noFill/>
          </a:ln>
          <a:effectLst/>
        </c:spPr>
        <c:dLbl>
          <c:idx val="0"/>
          <c:layout>
            <c:manualLayout>
              <c:x val="-1.1111111111111112E-2"/>
              <c:y val="3.88161027532533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7030A0"/>
          </a:solidFill>
          <a:ln>
            <a:noFill/>
          </a:ln>
          <a:effectLst/>
        </c:spPr>
        <c:dLbl>
          <c:idx val="0"/>
          <c:layout>
            <c:manualLayout>
              <c:x val="1.1110981497683159E-2"/>
              <c:y val="1.55264411013014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7030A0"/>
          </a:solidFill>
          <a:ln>
            <a:noFill/>
          </a:ln>
          <a:effectLst/>
        </c:spPr>
        <c:dLbl>
          <c:idx val="0"/>
          <c:layout>
            <c:manualLayout>
              <c:x val="-6.0355955712094777E-17"/>
              <c:y val="1.16448308259761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7030A0"/>
          </a:solidFill>
          <a:ln>
            <a:noFill/>
          </a:ln>
          <a:effectLst/>
        </c:spPr>
        <c:dLbl>
          <c:idx val="0"/>
          <c:layout>
            <c:manualLayout>
              <c:x val="0"/>
              <c:y val="1.55264411013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7030A0"/>
          </a:solidFill>
          <a:ln>
            <a:noFill/>
          </a:ln>
          <a:effectLst/>
        </c:spPr>
        <c:dLbl>
          <c:idx val="0"/>
          <c:layout>
            <c:manualLayout>
              <c:x val="-1.2071191142418955E-16"/>
              <c:y val="1.94080513766268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7030A0"/>
          </a:solidFill>
          <a:ln>
            <a:noFill/>
          </a:ln>
          <a:effectLst/>
        </c:spPr>
        <c:dLbl>
          <c:idx val="0"/>
          <c:layout>
            <c:manualLayout>
              <c:x val="1.9753086419753086E-2"/>
              <c:y val="1.55264411013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solidFill>
              <a:srgbClr val="7030A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4-70D6-45F2-A5D2-4026E3C9B83A}"/>
              </c:ext>
            </c:extLst>
          </c:dPt>
          <c:dPt>
            <c:idx val="1"/>
            <c:invertIfNegative val="0"/>
            <c:bubble3D val="0"/>
            <c:spPr>
              <a:solidFill>
                <a:srgbClr val="7030A0"/>
              </a:solidFill>
              <a:ln>
                <a:noFill/>
              </a:ln>
              <a:effectLst/>
            </c:spPr>
            <c:extLst>
              <c:ext xmlns:c16="http://schemas.microsoft.com/office/drawing/2014/chart" uri="{C3380CC4-5D6E-409C-BE32-E72D297353CC}">
                <c16:uniqueId val="{00000005-70D6-45F2-A5D2-4026E3C9B83A}"/>
              </c:ext>
            </c:extLst>
          </c:dPt>
          <c:dPt>
            <c:idx val="2"/>
            <c:invertIfNegative val="0"/>
            <c:bubble3D val="0"/>
            <c:spPr>
              <a:solidFill>
                <a:srgbClr val="7030A0"/>
              </a:solidFill>
              <a:ln>
                <a:noFill/>
              </a:ln>
              <a:effectLst/>
            </c:spPr>
            <c:extLst>
              <c:ext xmlns:c16="http://schemas.microsoft.com/office/drawing/2014/chart" uri="{C3380CC4-5D6E-409C-BE32-E72D297353CC}">
                <c16:uniqueId val="{00000001-70D6-45F2-A5D2-4026E3C9B83A}"/>
              </c:ext>
            </c:extLst>
          </c:dPt>
          <c:dPt>
            <c:idx val="3"/>
            <c:invertIfNegative val="0"/>
            <c:bubble3D val="0"/>
            <c:spPr>
              <a:solidFill>
                <a:srgbClr val="7030A0"/>
              </a:solidFill>
              <a:ln>
                <a:noFill/>
              </a:ln>
              <a:effectLst/>
            </c:spPr>
            <c:extLst>
              <c:ext xmlns:c16="http://schemas.microsoft.com/office/drawing/2014/chart" uri="{C3380CC4-5D6E-409C-BE32-E72D297353CC}">
                <c16:uniqueId val="{00000003-70D6-45F2-A5D2-4026E3C9B83A}"/>
              </c:ext>
            </c:extLst>
          </c:dPt>
          <c:dPt>
            <c:idx val="4"/>
            <c:invertIfNegative val="0"/>
            <c:bubble3D val="0"/>
            <c:spPr>
              <a:solidFill>
                <a:srgbClr val="7030A0"/>
              </a:solidFill>
              <a:ln>
                <a:noFill/>
              </a:ln>
              <a:effectLst/>
            </c:spPr>
            <c:extLst>
              <c:ext xmlns:c16="http://schemas.microsoft.com/office/drawing/2014/chart" uri="{C3380CC4-5D6E-409C-BE32-E72D297353CC}">
                <c16:uniqueId val="{00000006-70D6-45F2-A5D2-4026E3C9B83A}"/>
              </c:ext>
            </c:extLst>
          </c:dPt>
          <c:dPt>
            <c:idx val="5"/>
            <c:invertIfNegative val="0"/>
            <c:bubble3D val="0"/>
            <c:spPr>
              <a:solidFill>
                <a:srgbClr val="7030A0"/>
              </a:solidFill>
              <a:ln>
                <a:noFill/>
              </a:ln>
              <a:effectLst/>
            </c:spPr>
            <c:extLst>
              <c:ext xmlns:c16="http://schemas.microsoft.com/office/drawing/2014/chart" uri="{C3380CC4-5D6E-409C-BE32-E72D297353CC}">
                <c16:uniqueId val="{00000007-70D6-45F2-A5D2-4026E3C9B83A}"/>
              </c:ext>
            </c:extLst>
          </c:dPt>
          <c:dPt>
            <c:idx val="6"/>
            <c:invertIfNegative val="0"/>
            <c:bubble3D val="0"/>
            <c:spPr>
              <a:solidFill>
                <a:srgbClr val="7030A0"/>
              </a:solidFill>
              <a:ln>
                <a:noFill/>
              </a:ln>
              <a:effectLst/>
            </c:spPr>
            <c:extLst>
              <c:ext xmlns:c16="http://schemas.microsoft.com/office/drawing/2014/chart" uri="{C3380CC4-5D6E-409C-BE32-E72D297353CC}">
                <c16:uniqueId val="{00000008-70D6-45F2-A5D2-4026E3C9B83A}"/>
              </c:ext>
            </c:extLst>
          </c:dPt>
          <c:dPt>
            <c:idx val="7"/>
            <c:invertIfNegative val="0"/>
            <c:bubble3D val="0"/>
            <c:spPr>
              <a:solidFill>
                <a:srgbClr val="7030A0"/>
              </a:solidFill>
              <a:ln>
                <a:noFill/>
              </a:ln>
              <a:effectLst/>
            </c:spPr>
            <c:extLst>
              <c:ext xmlns:c16="http://schemas.microsoft.com/office/drawing/2014/chart" uri="{C3380CC4-5D6E-409C-BE32-E72D297353CC}">
                <c16:uniqueId val="{00000009-70D6-45F2-A5D2-4026E3C9B83A}"/>
              </c:ext>
            </c:extLst>
          </c:dPt>
          <c:dLbls>
            <c:dLbl>
              <c:idx val="0"/>
              <c:layout>
                <c:manualLayout>
                  <c:x val="-9.8765432098765135E-3"/>
                  <c:y val="7.763220550650735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D6-45F2-A5D2-4026E3C9B83A}"/>
                </c:ext>
              </c:extLst>
            </c:dLbl>
            <c:dLbl>
              <c:idx val="1"/>
              <c:layout>
                <c:manualLayout>
                  <c:x val="-1.646090534979424E-2"/>
                  <c:y val="-7.116203297775429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D6-45F2-A5D2-4026E3C9B83A}"/>
                </c:ext>
              </c:extLst>
            </c:dLbl>
            <c:dLbl>
              <c:idx val="2"/>
              <c:layout>
                <c:manualLayout>
                  <c:x val="-1.1111111111111112E-2"/>
                  <c:y val="3.881610275325332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D6-45F2-A5D2-4026E3C9B83A}"/>
                </c:ext>
              </c:extLst>
            </c:dLbl>
            <c:dLbl>
              <c:idx val="3"/>
              <c:layout>
                <c:manualLayout>
                  <c:x val="1.1110981497683159E-2"/>
                  <c:y val="1.55264411013014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D6-45F2-A5D2-4026E3C9B83A}"/>
                </c:ext>
              </c:extLst>
            </c:dLbl>
            <c:dLbl>
              <c:idx val="4"/>
              <c:layout>
                <c:manualLayout>
                  <c:x val="-6.0355955712094777E-17"/>
                  <c:y val="1.16448308259761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0D6-45F2-A5D2-4026E3C9B83A}"/>
                </c:ext>
              </c:extLst>
            </c:dLbl>
            <c:dLbl>
              <c:idx val="5"/>
              <c:layout>
                <c:manualLayout>
                  <c:x val="0"/>
                  <c:y val="1.5526441101301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D6-45F2-A5D2-4026E3C9B83A}"/>
                </c:ext>
              </c:extLst>
            </c:dLbl>
            <c:dLbl>
              <c:idx val="6"/>
              <c:layout>
                <c:manualLayout>
                  <c:x val="-1.2071191142418955E-16"/>
                  <c:y val="1.940805137662683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0D6-45F2-A5D2-4026E3C9B83A}"/>
                </c:ext>
              </c:extLst>
            </c:dLbl>
            <c:dLbl>
              <c:idx val="7"/>
              <c:layout>
                <c:manualLayout>
                  <c:x val="1.9753086419753086E-2"/>
                  <c:y val="1.5526441101301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0D6-45F2-A5D2-4026E3C9B8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Table'!$A$47:$A$55</c:f>
              <c:strCache>
                <c:ptCount val="8"/>
                <c:pt idx="0">
                  <c:v>DE</c:v>
                </c:pt>
                <c:pt idx="1">
                  <c:v>ES</c:v>
                </c:pt>
                <c:pt idx="2">
                  <c:v>FR</c:v>
                </c:pt>
                <c:pt idx="3">
                  <c:v>IT</c:v>
                </c:pt>
                <c:pt idx="4">
                  <c:v>JP</c:v>
                </c:pt>
                <c:pt idx="5">
                  <c:v>UK</c:v>
                </c:pt>
                <c:pt idx="6">
                  <c:v>US</c:v>
                </c:pt>
                <c:pt idx="7">
                  <c:v>USA</c:v>
                </c:pt>
              </c:strCache>
            </c:strRef>
          </c:cat>
          <c:val>
            <c:numRef>
              <c:f>'Pivot Table'!$B$47:$B$55</c:f>
              <c:numCache>
                <c:formatCode>_-[$$-409]* #,##0.00_ ;_-[$$-409]* \-#,##0.00\ ;_-[$$-409]* "-"??_ ;_-@_ </c:formatCode>
                <c:ptCount val="8"/>
                <c:pt idx="0">
                  <c:v>3750</c:v>
                </c:pt>
                <c:pt idx="1">
                  <c:v>186106</c:v>
                </c:pt>
                <c:pt idx="2">
                  <c:v>285564</c:v>
                </c:pt>
                <c:pt idx="3">
                  <c:v>273392.8</c:v>
                </c:pt>
                <c:pt idx="4">
                  <c:v>221566</c:v>
                </c:pt>
                <c:pt idx="5">
                  <c:v>84150</c:v>
                </c:pt>
                <c:pt idx="6">
                  <c:v>196610</c:v>
                </c:pt>
                <c:pt idx="7">
                  <c:v>93020</c:v>
                </c:pt>
              </c:numCache>
            </c:numRef>
          </c:val>
          <c:extLst>
            <c:ext xmlns:c16="http://schemas.microsoft.com/office/drawing/2014/chart" uri="{C3380CC4-5D6E-409C-BE32-E72D297353CC}">
              <c16:uniqueId val="{0000000A-70D6-45F2-A5D2-4026E3C9B83A}"/>
            </c:ext>
          </c:extLst>
        </c:ser>
        <c:dLbls>
          <c:dLblPos val="outEnd"/>
          <c:showLegendKey val="0"/>
          <c:showVal val="1"/>
          <c:showCatName val="0"/>
          <c:showSerName val="0"/>
          <c:showPercent val="0"/>
          <c:showBubbleSize val="0"/>
        </c:dLbls>
        <c:gapWidth val="219"/>
        <c:overlap val="-27"/>
        <c:axId val="270675624"/>
        <c:axId val="270616192"/>
      </c:barChart>
      <c:catAx>
        <c:axId val="27067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0616192"/>
        <c:crosses val="autoZero"/>
        <c:auto val="1"/>
        <c:lblAlgn val="ctr"/>
        <c:lblOffset val="100"/>
        <c:noMultiLvlLbl val="0"/>
      </c:catAx>
      <c:valAx>
        <c:axId val="270616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REVENUE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27067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BY COUNTRY BASED ON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dLbl>
          <c:idx val="0"/>
          <c:layout>
            <c:manualLayout>
              <c:x val="-1.1111111111111136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layout>
            <c:manualLayout>
              <c:x val="-1.388888888888894E-2"/>
              <c:y val="1.60646805140697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layout>
            <c:manualLayout>
              <c:x val="-5.0925337632079971E-17"/>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layout>
            <c:manualLayout>
              <c:x val="1.9444444444444445E-2"/>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layout>
            <c:manualLayout>
              <c:x val="2.2222222222222223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dLbl>
          <c:idx val="0"/>
          <c:layout>
            <c:manualLayout>
              <c:x val="1.6666666666666666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dLbl>
          <c:idx val="0"/>
          <c:layout>
            <c:manualLayout>
              <c:x val="-5.0925337632079971E-1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tint val="77000"/>
            </a:schemeClr>
          </a:solidFill>
          <a:ln>
            <a:noFill/>
          </a:ln>
          <a:effectLst/>
        </c:spPr>
        <c:dLbl>
          <c:idx val="0"/>
          <c:layout>
            <c:manualLayout>
              <c:x val="-2.7777777777777779E-3"/>
              <c:y val="1.1713028946245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hade val="76000"/>
            </a:schemeClr>
          </a:solidFill>
          <a:ln>
            <a:noFill/>
          </a:ln>
          <a:effectLst/>
        </c:spPr>
        <c:dLbl>
          <c:idx val="0"/>
          <c:layout>
            <c:manualLayout>
              <c:x val="-8.3333333333333332E-3"/>
              <c:y val="7.80868596416366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hade val="76000"/>
            </a:schemeClr>
          </a:solidFill>
          <a:ln>
            <a:noFill/>
          </a:ln>
          <a:effectLst/>
        </c:spPr>
        <c:dLbl>
          <c:idx val="0"/>
          <c:layout>
            <c:manualLayout>
              <c:x val="-1.0185067526415994E-16"/>
              <c:y val="1.561737192832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hade val="76000"/>
            </a:schemeClr>
          </a:solidFill>
          <a:ln>
            <a:noFill/>
          </a:ln>
          <a:effectLst/>
        </c:spPr>
        <c:dLbl>
          <c:idx val="0"/>
          <c:layout>
            <c:manualLayout>
              <c:x val="0"/>
              <c:y val="1.1713028946245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tint val="77000"/>
            </a:schemeClr>
          </a:solidFill>
          <a:ln>
            <a:noFill/>
          </a:ln>
          <a:effectLst/>
        </c:spPr>
        <c:dLbl>
          <c:idx val="0"/>
          <c:layout>
            <c:manualLayout>
              <c:x val="-1.0185067526415994E-16"/>
              <c:y val="1.9521714910409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hade val="76000"/>
            </a:schemeClr>
          </a:solidFill>
          <a:ln>
            <a:noFill/>
          </a:ln>
          <a:effectLst/>
        </c:spPr>
        <c:dLbl>
          <c:idx val="0"/>
          <c:layout>
            <c:manualLayout>
              <c:x val="-1.1111111111111136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hade val="76000"/>
            </a:schemeClr>
          </a:solidFill>
          <a:ln>
            <a:noFill/>
          </a:ln>
          <a:effectLst/>
        </c:spPr>
        <c:dLbl>
          <c:idx val="0"/>
          <c:layout>
            <c:manualLayout>
              <c:x val="-5.0925337632079971E-17"/>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hade val="76000"/>
            </a:schemeClr>
          </a:solidFill>
          <a:ln>
            <a:noFill/>
          </a:ln>
          <a:effectLst/>
        </c:spPr>
        <c:dLbl>
          <c:idx val="0"/>
          <c:layout>
            <c:manualLayout>
              <c:x val="-5.0925337632079971E-1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8.3333333333333332E-3"/>
              <c:y val="7.80868596416366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0185067526415994E-16"/>
              <c:y val="1.561737192832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
              <c:y val="1.1713028946245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777777777777779E-3"/>
              <c:y val="1.1713028946245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tint val="77000"/>
            </a:schemeClr>
          </a:solidFill>
          <a:ln>
            <a:noFill/>
          </a:ln>
          <a:effectLst/>
        </c:spPr>
        <c:dLbl>
          <c:idx val="0"/>
          <c:layout>
            <c:manualLayout>
              <c:x val="-1.388888888888894E-2"/>
              <c:y val="1.60646805140697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tint val="77000"/>
            </a:schemeClr>
          </a:solidFill>
          <a:ln>
            <a:noFill/>
          </a:ln>
          <a:effectLst/>
        </c:spPr>
        <c:dLbl>
          <c:idx val="0"/>
          <c:layout>
            <c:manualLayout>
              <c:x val="1.9444444444444445E-2"/>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tint val="77000"/>
            </a:schemeClr>
          </a:solidFill>
          <a:ln>
            <a:noFill/>
          </a:ln>
          <a:effectLst/>
        </c:spPr>
        <c:dLbl>
          <c:idx val="0"/>
          <c:layout>
            <c:manualLayout>
              <c:x val="2.2222222222222223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tint val="77000"/>
            </a:schemeClr>
          </a:solidFill>
          <a:ln>
            <a:noFill/>
          </a:ln>
          <a:effectLst/>
        </c:spPr>
        <c:dLbl>
          <c:idx val="0"/>
          <c:layout>
            <c:manualLayout>
              <c:x val="1.6666666666666666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1.0185067526415994E-16"/>
              <c:y val="1.9521714910409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070C0"/>
          </a:solidFill>
          <a:ln>
            <a:noFill/>
          </a:ln>
          <a:effectLst/>
        </c:spPr>
        <c:dLbl>
          <c:idx val="0"/>
          <c:layout>
            <c:manualLayout>
              <c:x val="-1.1111111111111136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70C0"/>
          </a:solidFill>
          <a:ln>
            <a:noFill/>
          </a:ln>
          <a:effectLst/>
        </c:spPr>
        <c:dLbl>
          <c:idx val="0"/>
          <c:layout>
            <c:manualLayout>
              <c:x val="-5.0925337632079971E-17"/>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0070C0"/>
          </a:solidFill>
          <a:ln>
            <a:noFill/>
          </a:ln>
          <a:effectLst/>
        </c:spPr>
        <c:dLbl>
          <c:idx val="0"/>
          <c:layout>
            <c:manualLayout>
              <c:x val="-5.0925337632079971E-1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0070C0"/>
          </a:solidFill>
          <a:ln>
            <a:noFill/>
          </a:ln>
          <a:effectLst/>
        </c:spPr>
        <c:dLbl>
          <c:idx val="0"/>
          <c:layout>
            <c:manualLayout>
              <c:x val="-8.3333333333333332E-3"/>
              <c:y val="7.80868596416366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0070C0"/>
          </a:solidFill>
          <a:ln>
            <a:noFill/>
          </a:ln>
          <a:effectLst/>
        </c:spPr>
        <c:dLbl>
          <c:idx val="0"/>
          <c:layout>
            <c:manualLayout>
              <c:x val="-1.0185067526415994E-16"/>
              <c:y val="1.561737192832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0070C0"/>
          </a:solidFill>
          <a:ln>
            <a:noFill/>
          </a:ln>
          <a:effectLst/>
        </c:spPr>
        <c:dLbl>
          <c:idx val="0"/>
          <c:layout>
            <c:manualLayout>
              <c:x val="0"/>
              <c:y val="1.1713028946245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7030A0"/>
          </a:solidFill>
          <a:ln>
            <a:noFill/>
          </a:ln>
          <a:effectLst/>
        </c:spPr>
        <c:dLbl>
          <c:idx val="0"/>
          <c:layout>
            <c:manualLayout>
              <c:x val="-2.7777777777777779E-3"/>
              <c:y val="1.1713028946245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7030A0"/>
          </a:solidFill>
          <a:ln>
            <a:noFill/>
          </a:ln>
          <a:effectLst/>
        </c:spPr>
        <c:dLbl>
          <c:idx val="0"/>
          <c:layout>
            <c:manualLayout>
              <c:x val="-1.388888888888894E-2"/>
              <c:y val="1.60646805140697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7030A0"/>
          </a:solidFill>
          <a:ln>
            <a:noFill/>
          </a:ln>
          <a:effectLst/>
        </c:spPr>
        <c:dLbl>
          <c:idx val="0"/>
          <c:layout>
            <c:manualLayout>
              <c:x val="1.9444444444444445E-2"/>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7030A0"/>
          </a:solidFill>
          <a:ln>
            <a:noFill/>
          </a:ln>
          <a:effectLst/>
        </c:spPr>
        <c:dLbl>
          <c:idx val="0"/>
          <c:layout>
            <c:manualLayout>
              <c:x val="2.2222222222222223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7030A0"/>
          </a:solidFill>
          <a:ln>
            <a:noFill/>
          </a:ln>
          <a:effectLst/>
        </c:spPr>
        <c:dLbl>
          <c:idx val="0"/>
          <c:layout>
            <c:manualLayout>
              <c:x val="1.6666666666666666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7030A0"/>
          </a:solidFill>
          <a:ln>
            <a:noFill/>
          </a:ln>
          <a:effectLst/>
        </c:spPr>
        <c:dLbl>
          <c:idx val="0"/>
          <c:layout>
            <c:manualLayout>
              <c:x val="-1.0185067526415994E-16"/>
              <c:y val="1.9521714910409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Female</c:v>
                </c:pt>
              </c:strCache>
            </c:strRef>
          </c:tx>
          <c:spPr>
            <a:solidFill>
              <a:srgbClr val="0070C0"/>
            </a:solidFill>
            <a:ln>
              <a:noFill/>
            </a:ln>
            <a:effectLst/>
          </c:spPr>
          <c:invertIfNegative val="0"/>
          <c:dPt>
            <c:idx val="1"/>
            <c:invertIfNegative val="0"/>
            <c:bubble3D val="0"/>
            <c:spPr>
              <a:solidFill>
                <a:srgbClr val="0070C0"/>
              </a:solidFill>
              <a:ln>
                <a:noFill/>
              </a:ln>
              <a:effectLst/>
            </c:spPr>
            <c:extLst>
              <c:ext xmlns:c16="http://schemas.microsoft.com/office/drawing/2014/chart" uri="{C3380CC4-5D6E-409C-BE32-E72D297353CC}">
                <c16:uniqueId val="{00000001-96C7-4120-887C-B3BE3FCE3D50}"/>
              </c:ext>
            </c:extLst>
          </c:dPt>
          <c:dPt>
            <c:idx val="2"/>
            <c:invertIfNegative val="0"/>
            <c:bubble3D val="0"/>
            <c:spPr>
              <a:solidFill>
                <a:srgbClr val="0070C0"/>
              </a:solidFill>
              <a:ln>
                <a:noFill/>
              </a:ln>
              <a:effectLst/>
            </c:spPr>
            <c:extLst>
              <c:ext xmlns:c16="http://schemas.microsoft.com/office/drawing/2014/chart" uri="{C3380CC4-5D6E-409C-BE32-E72D297353CC}">
                <c16:uniqueId val="{00000003-96C7-4120-887C-B3BE3FCE3D50}"/>
              </c:ext>
            </c:extLst>
          </c:dPt>
          <c:dPt>
            <c:idx val="3"/>
            <c:invertIfNegative val="0"/>
            <c:bubble3D val="0"/>
            <c:spPr>
              <a:solidFill>
                <a:srgbClr val="0070C0"/>
              </a:solidFill>
              <a:ln>
                <a:noFill/>
              </a:ln>
              <a:effectLst/>
            </c:spPr>
            <c:extLst>
              <c:ext xmlns:c16="http://schemas.microsoft.com/office/drawing/2014/chart" uri="{C3380CC4-5D6E-409C-BE32-E72D297353CC}">
                <c16:uniqueId val="{00000005-96C7-4120-887C-B3BE3FCE3D50}"/>
              </c:ext>
            </c:extLst>
          </c:dPt>
          <c:dPt>
            <c:idx val="4"/>
            <c:invertIfNegative val="0"/>
            <c:bubble3D val="0"/>
            <c:spPr>
              <a:solidFill>
                <a:srgbClr val="0070C0"/>
              </a:solidFill>
              <a:ln>
                <a:noFill/>
              </a:ln>
              <a:effectLst/>
            </c:spPr>
            <c:extLst>
              <c:ext xmlns:c16="http://schemas.microsoft.com/office/drawing/2014/chart" uri="{C3380CC4-5D6E-409C-BE32-E72D297353CC}">
                <c16:uniqueId val="{00000006-96C7-4120-887C-B3BE3FCE3D50}"/>
              </c:ext>
            </c:extLst>
          </c:dPt>
          <c:dPt>
            <c:idx val="5"/>
            <c:invertIfNegative val="0"/>
            <c:bubble3D val="0"/>
            <c:spPr>
              <a:solidFill>
                <a:srgbClr val="0070C0"/>
              </a:solidFill>
              <a:ln>
                <a:noFill/>
              </a:ln>
              <a:effectLst/>
            </c:spPr>
            <c:extLst>
              <c:ext xmlns:c16="http://schemas.microsoft.com/office/drawing/2014/chart" uri="{C3380CC4-5D6E-409C-BE32-E72D297353CC}">
                <c16:uniqueId val="{00000007-96C7-4120-887C-B3BE3FCE3D50}"/>
              </c:ext>
            </c:extLst>
          </c:dPt>
          <c:dPt>
            <c:idx val="7"/>
            <c:invertIfNegative val="0"/>
            <c:bubble3D val="0"/>
            <c:spPr>
              <a:solidFill>
                <a:srgbClr val="0070C0"/>
              </a:solidFill>
              <a:ln>
                <a:noFill/>
              </a:ln>
              <a:effectLst/>
            </c:spPr>
            <c:extLst>
              <c:ext xmlns:c16="http://schemas.microsoft.com/office/drawing/2014/chart" uri="{C3380CC4-5D6E-409C-BE32-E72D297353CC}">
                <c16:uniqueId val="{00000008-96C7-4120-887C-B3BE3FCE3D50}"/>
              </c:ext>
            </c:extLst>
          </c:dPt>
          <c:dLbls>
            <c:dLbl>
              <c:idx val="1"/>
              <c:layout>
                <c:manualLayout>
                  <c:x val="-1.1111111111111136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C7-4120-887C-B3BE3FCE3D50}"/>
                </c:ext>
              </c:extLst>
            </c:dLbl>
            <c:dLbl>
              <c:idx val="2"/>
              <c:layout>
                <c:manualLayout>
                  <c:x val="-5.0925337632079971E-17"/>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C7-4120-887C-B3BE3FCE3D50}"/>
                </c:ext>
              </c:extLst>
            </c:dLbl>
            <c:dLbl>
              <c:idx val="3"/>
              <c:layout>
                <c:manualLayout>
                  <c:x val="-5.0925337632079971E-17"/>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6C7-4120-887C-B3BE3FCE3D50}"/>
                </c:ext>
              </c:extLst>
            </c:dLbl>
            <c:dLbl>
              <c:idx val="4"/>
              <c:layout>
                <c:manualLayout>
                  <c:x val="-8.3333333333333332E-3"/>
                  <c:y val="7.80868596416366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6C7-4120-887C-B3BE3FCE3D50}"/>
                </c:ext>
              </c:extLst>
            </c:dLbl>
            <c:dLbl>
              <c:idx val="5"/>
              <c:layout>
                <c:manualLayout>
                  <c:x val="-1.0185067526415994E-16"/>
                  <c:y val="1.56173719283274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6C7-4120-887C-B3BE3FCE3D50}"/>
                </c:ext>
              </c:extLst>
            </c:dLbl>
            <c:dLbl>
              <c:idx val="7"/>
              <c:layout>
                <c:manualLayout>
                  <c:x val="0"/>
                  <c:y val="1.17130289462454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6C7-4120-887C-B3BE3FCE3D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Table'!$A$66:$A$74</c:f>
              <c:strCache>
                <c:ptCount val="8"/>
                <c:pt idx="0">
                  <c:v>DE</c:v>
                </c:pt>
                <c:pt idx="1">
                  <c:v>ES</c:v>
                </c:pt>
                <c:pt idx="2">
                  <c:v>FR</c:v>
                </c:pt>
                <c:pt idx="3">
                  <c:v>IT</c:v>
                </c:pt>
                <c:pt idx="4">
                  <c:v>JP</c:v>
                </c:pt>
                <c:pt idx="5">
                  <c:v>UK</c:v>
                </c:pt>
                <c:pt idx="6">
                  <c:v>US</c:v>
                </c:pt>
                <c:pt idx="7">
                  <c:v>USA</c:v>
                </c:pt>
              </c:strCache>
            </c:strRef>
          </c:cat>
          <c:val>
            <c:numRef>
              <c:f>'Pivot Table'!$B$66:$B$74</c:f>
              <c:numCache>
                <c:formatCode>_-[$$-409]* #,##0.00_ ;_-[$$-409]* \-#,##0.00\ ;_-[$$-409]* "-"??_ ;_-@_ </c:formatCode>
                <c:ptCount val="8"/>
                <c:pt idx="1">
                  <c:v>31236</c:v>
                </c:pt>
                <c:pt idx="2">
                  <c:v>165454</c:v>
                </c:pt>
                <c:pt idx="3">
                  <c:v>273392.8</c:v>
                </c:pt>
                <c:pt idx="4">
                  <c:v>119846</c:v>
                </c:pt>
                <c:pt idx="5">
                  <c:v>53530</c:v>
                </c:pt>
                <c:pt idx="7">
                  <c:v>93020</c:v>
                </c:pt>
              </c:numCache>
            </c:numRef>
          </c:val>
          <c:extLst>
            <c:ext xmlns:c16="http://schemas.microsoft.com/office/drawing/2014/chart" uri="{C3380CC4-5D6E-409C-BE32-E72D297353CC}">
              <c16:uniqueId val="{00000009-96C7-4120-887C-B3BE3FCE3D50}"/>
            </c:ext>
          </c:extLst>
        </c:ser>
        <c:ser>
          <c:idx val="1"/>
          <c:order val="1"/>
          <c:tx>
            <c:strRef>
              <c:f>'Pivot Table'!$C$64:$C$65</c:f>
              <c:strCache>
                <c:ptCount val="1"/>
                <c:pt idx="0">
                  <c:v>Male</c:v>
                </c:pt>
              </c:strCache>
            </c:strRef>
          </c:tx>
          <c:spPr>
            <a:solidFill>
              <a:srgbClr val="7030A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E-DF11-4F47-B353-B7E98697A378}"/>
              </c:ext>
            </c:extLst>
          </c:dPt>
          <c:dPt>
            <c:idx val="1"/>
            <c:invertIfNegative val="0"/>
            <c:bubble3D val="0"/>
            <c:spPr>
              <a:solidFill>
                <a:srgbClr val="7030A0"/>
              </a:solidFill>
              <a:ln>
                <a:noFill/>
              </a:ln>
              <a:effectLst/>
            </c:spPr>
            <c:extLst>
              <c:ext xmlns:c16="http://schemas.microsoft.com/office/drawing/2014/chart" uri="{C3380CC4-5D6E-409C-BE32-E72D297353CC}">
                <c16:uniqueId val="{00000007-DF11-4F47-B353-B7E98697A378}"/>
              </c:ext>
            </c:extLst>
          </c:dPt>
          <c:dPt>
            <c:idx val="2"/>
            <c:invertIfNegative val="0"/>
            <c:bubble3D val="0"/>
            <c:spPr>
              <a:solidFill>
                <a:srgbClr val="7030A0"/>
              </a:solidFill>
              <a:ln>
                <a:noFill/>
              </a:ln>
              <a:effectLst/>
            </c:spPr>
            <c:extLst>
              <c:ext xmlns:c16="http://schemas.microsoft.com/office/drawing/2014/chart" uri="{C3380CC4-5D6E-409C-BE32-E72D297353CC}">
                <c16:uniqueId val="{00000009-DF11-4F47-B353-B7E98697A378}"/>
              </c:ext>
            </c:extLst>
          </c:dPt>
          <c:dPt>
            <c:idx val="4"/>
            <c:invertIfNegative val="0"/>
            <c:bubble3D val="0"/>
            <c:spPr>
              <a:solidFill>
                <a:srgbClr val="7030A0"/>
              </a:solidFill>
              <a:ln>
                <a:noFill/>
              </a:ln>
              <a:effectLst/>
            </c:spPr>
            <c:extLst>
              <c:ext xmlns:c16="http://schemas.microsoft.com/office/drawing/2014/chart" uri="{C3380CC4-5D6E-409C-BE32-E72D297353CC}">
                <c16:uniqueId val="{0000000B-DF11-4F47-B353-B7E98697A378}"/>
              </c:ext>
            </c:extLst>
          </c:dPt>
          <c:dPt>
            <c:idx val="5"/>
            <c:invertIfNegative val="0"/>
            <c:bubble3D val="0"/>
            <c:spPr>
              <a:solidFill>
                <a:srgbClr val="7030A0"/>
              </a:solidFill>
              <a:ln>
                <a:noFill/>
              </a:ln>
              <a:effectLst/>
            </c:spPr>
            <c:extLst>
              <c:ext xmlns:c16="http://schemas.microsoft.com/office/drawing/2014/chart" uri="{C3380CC4-5D6E-409C-BE32-E72D297353CC}">
                <c16:uniqueId val="{0000000D-DF11-4F47-B353-B7E98697A378}"/>
              </c:ext>
            </c:extLst>
          </c:dPt>
          <c:dPt>
            <c:idx val="6"/>
            <c:invertIfNegative val="0"/>
            <c:bubble3D val="0"/>
            <c:spPr>
              <a:solidFill>
                <a:srgbClr val="7030A0"/>
              </a:solidFill>
              <a:ln>
                <a:noFill/>
              </a:ln>
              <a:effectLst/>
            </c:spPr>
            <c:extLst>
              <c:ext xmlns:c16="http://schemas.microsoft.com/office/drawing/2014/chart" uri="{C3380CC4-5D6E-409C-BE32-E72D297353CC}">
                <c16:uniqueId val="{0000000F-DF11-4F47-B353-B7E98697A378}"/>
              </c:ext>
            </c:extLst>
          </c:dPt>
          <c:dLbls>
            <c:dLbl>
              <c:idx val="0"/>
              <c:layout>
                <c:manualLayout>
                  <c:x val="-2.7777777777777779E-3"/>
                  <c:y val="1.17130289462453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F11-4F47-B353-B7E98697A378}"/>
                </c:ext>
              </c:extLst>
            </c:dLbl>
            <c:dLbl>
              <c:idx val="1"/>
              <c:layout>
                <c:manualLayout>
                  <c:x val="-1.388888888888894E-2"/>
                  <c:y val="1.60646805140697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F11-4F47-B353-B7E98697A378}"/>
                </c:ext>
              </c:extLst>
            </c:dLbl>
            <c:dLbl>
              <c:idx val="2"/>
              <c:layout>
                <c:manualLayout>
                  <c:x val="1.9444444444444445E-2"/>
                  <c:y val="1.3888888888888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F11-4F47-B353-B7E98697A378}"/>
                </c:ext>
              </c:extLst>
            </c:dLbl>
            <c:dLbl>
              <c:idx val="4"/>
              <c:layout>
                <c:manualLayout>
                  <c:x val="2.2222222222222223E-2"/>
                  <c:y val="2.31481481481480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F11-4F47-B353-B7E98697A378}"/>
                </c:ext>
              </c:extLst>
            </c:dLbl>
            <c:dLbl>
              <c:idx val="5"/>
              <c:layout>
                <c:manualLayout>
                  <c:x val="1.6666666666666666E-2"/>
                  <c:y val="1.85185185185184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F11-4F47-B353-B7E98697A378}"/>
                </c:ext>
              </c:extLst>
            </c:dLbl>
            <c:dLbl>
              <c:idx val="6"/>
              <c:layout>
                <c:manualLayout>
                  <c:x val="-1.0185067526415994E-16"/>
                  <c:y val="1.95217149104091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F11-4F47-B353-B7E98697A3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Table'!$A$66:$A$74</c:f>
              <c:strCache>
                <c:ptCount val="8"/>
                <c:pt idx="0">
                  <c:v>DE</c:v>
                </c:pt>
                <c:pt idx="1">
                  <c:v>ES</c:v>
                </c:pt>
                <c:pt idx="2">
                  <c:v>FR</c:v>
                </c:pt>
                <c:pt idx="3">
                  <c:v>IT</c:v>
                </c:pt>
                <c:pt idx="4">
                  <c:v>JP</c:v>
                </c:pt>
                <c:pt idx="5">
                  <c:v>UK</c:v>
                </c:pt>
                <c:pt idx="6">
                  <c:v>US</c:v>
                </c:pt>
                <c:pt idx="7">
                  <c:v>USA</c:v>
                </c:pt>
              </c:strCache>
            </c:strRef>
          </c:cat>
          <c:val>
            <c:numRef>
              <c:f>'Pivot Table'!$C$66:$C$74</c:f>
              <c:numCache>
                <c:formatCode>_-[$$-409]* #,##0.00_ ;_-[$$-409]* \-#,##0.00\ ;_-[$$-409]* "-"??_ ;_-@_ </c:formatCode>
                <c:ptCount val="8"/>
                <c:pt idx="0">
                  <c:v>3750</c:v>
                </c:pt>
                <c:pt idx="1">
                  <c:v>154870</c:v>
                </c:pt>
                <c:pt idx="2">
                  <c:v>120110</c:v>
                </c:pt>
                <c:pt idx="4">
                  <c:v>101720.00000000001</c:v>
                </c:pt>
                <c:pt idx="5">
                  <c:v>30620</c:v>
                </c:pt>
                <c:pt idx="6">
                  <c:v>196610</c:v>
                </c:pt>
              </c:numCache>
            </c:numRef>
          </c:val>
          <c:extLst>
            <c:ext xmlns:c16="http://schemas.microsoft.com/office/drawing/2014/chart" uri="{C3380CC4-5D6E-409C-BE32-E72D297353CC}">
              <c16:uniqueId val="{00000017-96C7-4120-887C-B3BE3FCE3D50}"/>
            </c:ext>
          </c:extLst>
        </c:ser>
        <c:dLbls>
          <c:dLblPos val="outEnd"/>
          <c:showLegendKey val="0"/>
          <c:showVal val="1"/>
          <c:showCatName val="0"/>
          <c:showSerName val="0"/>
          <c:showPercent val="0"/>
          <c:showBubbleSize val="0"/>
        </c:dLbls>
        <c:gapWidth val="219"/>
        <c:overlap val="-27"/>
        <c:axId val="270236992"/>
        <c:axId val="270541504"/>
      </c:barChart>
      <c:catAx>
        <c:axId val="27023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 BASED ON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0541504"/>
        <c:crosses val="autoZero"/>
        <c:auto val="1"/>
        <c:lblAlgn val="ctr"/>
        <c:lblOffset val="100"/>
        <c:noMultiLvlLbl val="0"/>
      </c:catAx>
      <c:valAx>
        <c:axId val="270541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27023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UNIT</a:t>
            </a:r>
            <a:r>
              <a:rPr lang="en-US" b="1" baseline="0">
                <a:solidFill>
                  <a:sysClr val="windowText" lastClr="000000"/>
                </a:solidFill>
              </a:rPr>
              <a:t> BY SALESPERSON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Table'!$B$81</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Table'!$A$82:$A$87</c:f>
              <c:strCache>
                <c:ptCount val="5"/>
                <c:pt idx="0">
                  <c:v>Walter Muller</c:v>
                </c:pt>
                <c:pt idx="1">
                  <c:v>Tom Jackson</c:v>
                </c:pt>
                <c:pt idx="2">
                  <c:v>Jenna Silva</c:v>
                </c:pt>
                <c:pt idx="3">
                  <c:v>Remy Monet</c:v>
                </c:pt>
                <c:pt idx="4">
                  <c:v>Anna Perez</c:v>
                </c:pt>
              </c:strCache>
            </c:strRef>
          </c:cat>
          <c:val>
            <c:numRef>
              <c:f>'Pivot Table'!$B$82:$B$87</c:f>
              <c:numCache>
                <c:formatCode>General</c:formatCode>
                <c:ptCount val="5"/>
                <c:pt idx="0">
                  <c:v>141</c:v>
                </c:pt>
                <c:pt idx="1">
                  <c:v>543</c:v>
                </c:pt>
                <c:pt idx="2">
                  <c:v>811</c:v>
                </c:pt>
                <c:pt idx="3">
                  <c:v>878</c:v>
                </c:pt>
                <c:pt idx="4">
                  <c:v>2504</c:v>
                </c:pt>
              </c:numCache>
            </c:numRef>
          </c:val>
          <c:extLst>
            <c:ext xmlns:c16="http://schemas.microsoft.com/office/drawing/2014/chart" uri="{C3380CC4-5D6E-409C-BE32-E72D297353CC}">
              <c16:uniqueId val="{00000000-541B-4F03-9B3B-F3E5B95FC521}"/>
            </c:ext>
          </c:extLst>
        </c:ser>
        <c:dLbls>
          <c:dLblPos val="outEnd"/>
          <c:showLegendKey val="0"/>
          <c:showVal val="1"/>
          <c:showCatName val="0"/>
          <c:showSerName val="0"/>
          <c:showPercent val="0"/>
          <c:showBubbleSize val="0"/>
        </c:dLbls>
        <c:gapWidth val="182"/>
        <c:axId val="1360783039"/>
        <c:axId val="1359151295"/>
      </c:barChart>
      <c:catAx>
        <c:axId val="13607830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 SALESPERSON</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1359151295"/>
        <c:crosses val="autoZero"/>
        <c:auto val="1"/>
        <c:lblAlgn val="ctr"/>
        <c:lblOffset val="100"/>
        <c:noMultiLvlLbl val="0"/>
      </c:catAx>
      <c:valAx>
        <c:axId val="135915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b="1">
                    <a:solidFill>
                      <a:sysClr val="windowText" lastClr="000000"/>
                    </a:solidFill>
                  </a:rPr>
                  <a:t>UNIT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136078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COUNTRY BASED ON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hade val="76000"/>
            </a:schemeClr>
          </a:solidFill>
          <a:ln>
            <a:noFill/>
          </a:ln>
          <a:effectLst/>
        </c:spPr>
        <c:dLbl>
          <c:idx val="0"/>
          <c:layout>
            <c:manualLayout>
              <c:x val="-1.1111111111111136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tint val="77000"/>
            </a:schemeClr>
          </a:solidFill>
          <a:ln>
            <a:noFill/>
          </a:ln>
          <a:effectLst/>
        </c:spPr>
        <c:dLbl>
          <c:idx val="0"/>
          <c:layout>
            <c:manualLayout>
              <c:x val="-1.388888888888894E-2"/>
              <c:y val="1.60646805140697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hade val="76000"/>
            </a:schemeClr>
          </a:solidFill>
          <a:ln>
            <a:noFill/>
          </a:ln>
          <a:effectLst/>
        </c:spPr>
        <c:dLbl>
          <c:idx val="0"/>
          <c:layout>
            <c:manualLayout>
              <c:x val="-5.0925337632079971E-17"/>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tint val="77000"/>
            </a:schemeClr>
          </a:solidFill>
          <a:ln>
            <a:noFill/>
          </a:ln>
          <a:effectLst/>
        </c:spPr>
        <c:dLbl>
          <c:idx val="0"/>
          <c:layout>
            <c:manualLayout>
              <c:x val="1.9444444444444445E-2"/>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tint val="77000"/>
            </a:schemeClr>
          </a:solidFill>
          <a:ln>
            <a:noFill/>
          </a:ln>
          <a:effectLst/>
        </c:spPr>
        <c:dLbl>
          <c:idx val="0"/>
          <c:layout>
            <c:manualLayout>
              <c:x val="2.2222222222222223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tint val="77000"/>
            </a:schemeClr>
          </a:solidFill>
          <a:ln>
            <a:noFill/>
          </a:ln>
          <a:effectLst/>
        </c:spPr>
        <c:dLbl>
          <c:idx val="0"/>
          <c:layout>
            <c:manualLayout>
              <c:x val="1.6666666666666666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hade val="76000"/>
            </a:schemeClr>
          </a:solidFill>
          <a:ln>
            <a:noFill/>
          </a:ln>
          <a:effectLst/>
        </c:spPr>
        <c:dLbl>
          <c:idx val="0"/>
          <c:layout>
            <c:manualLayout>
              <c:x val="-5.0925337632079971E-1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dLbl>
          <c:idx val="0"/>
          <c:layout>
            <c:manualLayout>
              <c:x val="-2.7777777777777779E-3"/>
              <c:y val="1.1713028946245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dLbl>
          <c:idx val="0"/>
          <c:layout>
            <c:manualLayout>
              <c:x val="-8.3333333333333332E-3"/>
              <c:y val="7.80868596416366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layout>
            <c:manualLayout>
              <c:x val="-1.0185067526415994E-16"/>
              <c:y val="1.561737192832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dLbl>
          <c:idx val="0"/>
          <c:layout>
            <c:manualLayout>
              <c:x val="0"/>
              <c:y val="1.1713028946245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dLbl>
          <c:idx val="0"/>
          <c:layout>
            <c:manualLayout>
              <c:x val="-1.0185067526415994E-16"/>
              <c:y val="1.9521714910409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Female</c:v>
                </c:pt>
              </c:strCache>
            </c:strRef>
          </c:tx>
          <c:spPr>
            <a:solidFill>
              <a:schemeClr val="accent3">
                <a:shade val="76000"/>
              </a:schemeClr>
            </a:solidFill>
            <a:ln>
              <a:noFill/>
            </a:ln>
            <a:effectLst/>
          </c:spPr>
          <c:invertIfNegative val="0"/>
          <c:dPt>
            <c:idx val="1"/>
            <c:invertIfNegative val="0"/>
            <c:bubble3D val="0"/>
            <c:spPr>
              <a:solidFill>
                <a:schemeClr val="accent3">
                  <a:shade val="76000"/>
                </a:schemeClr>
              </a:solidFill>
              <a:ln>
                <a:noFill/>
              </a:ln>
              <a:effectLst/>
            </c:spPr>
            <c:extLst>
              <c:ext xmlns:c16="http://schemas.microsoft.com/office/drawing/2014/chart" uri="{C3380CC4-5D6E-409C-BE32-E72D297353CC}">
                <c16:uniqueId val="{00000000-B118-4856-917D-7A09CD880128}"/>
              </c:ext>
            </c:extLst>
          </c:dPt>
          <c:dPt>
            <c:idx val="2"/>
            <c:invertIfNegative val="0"/>
            <c:bubble3D val="0"/>
            <c:spPr>
              <a:solidFill>
                <a:schemeClr val="accent3">
                  <a:shade val="76000"/>
                </a:schemeClr>
              </a:solidFill>
              <a:ln>
                <a:noFill/>
              </a:ln>
              <a:effectLst/>
            </c:spPr>
            <c:extLst>
              <c:ext xmlns:c16="http://schemas.microsoft.com/office/drawing/2014/chart" uri="{C3380CC4-5D6E-409C-BE32-E72D297353CC}">
                <c16:uniqueId val="{00000001-B118-4856-917D-7A09CD880128}"/>
              </c:ext>
            </c:extLst>
          </c:dPt>
          <c:dPt>
            <c:idx val="3"/>
            <c:invertIfNegative val="0"/>
            <c:bubble3D val="0"/>
            <c:spPr>
              <a:solidFill>
                <a:schemeClr val="accent3">
                  <a:shade val="76000"/>
                </a:schemeClr>
              </a:solidFill>
              <a:ln>
                <a:noFill/>
              </a:ln>
              <a:effectLst/>
            </c:spPr>
            <c:extLst>
              <c:ext xmlns:c16="http://schemas.microsoft.com/office/drawing/2014/chart" uri="{C3380CC4-5D6E-409C-BE32-E72D297353CC}">
                <c16:uniqueId val="{00000002-B118-4856-917D-7A09CD880128}"/>
              </c:ext>
            </c:extLst>
          </c:dPt>
          <c:dPt>
            <c:idx val="4"/>
            <c:invertIfNegative val="0"/>
            <c:bubble3D val="0"/>
            <c:extLst>
              <c:ext xmlns:c16="http://schemas.microsoft.com/office/drawing/2014/chart" uri="{C3380CC4-5D6E-409C-BE32-E72D297353CC}">
                <c16:uniqueId val="{0000000C-B118-4856-917D-7A09CD880128}"/>
              </c:ext>
            </c:extLst>
          </c:dPt>
          <c:dPt>
            <c:idx val="5"/>
            <c:invertIfNegative val="0"/>
            <c:bubble3D val="0"/>
            <c:extLst>
              <c:ext xmlns:c16="http://schemas.microsoft.com/office/drawing/2014/chart" uri="{C3380CC4-5D6E-409C-BE32-E72D297353CC}">
                <c16:uniqueId val="{0000000D-B118-4856-917D-7A09CD880128}"/>
              </c:ext>
            </c:extLst>
          </c:dPt>
          <c:dPt>
            <c:idx val="7"/>
            <c:invertIfNegative val="0"/>
            <c:bubble3D val="0"/>
            <c:extLst>
              <c:ext xmlns:c16="http://schemas.microsoft.com/office/drawing/2014/chart" uri="{C3380CC4-5D6E-409C-BE32-E72D297353CC}">
                <c16:uniqueId val="{0000000E-B118-4856-917D-7A09CD880128}"/>
              </c:ext>
            </c:extLst>
          </c:dPt>
          <c:dLbls>
            <c:dLbl>
              <c:idx val="1"/>
              <c:layout>
                <c:manualLayout>
                  <c:x val="-1.1111111111111136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118-4856-917D-7A09CD880128}"/>
                </c:ext>
              </c:extLst>
            </c:dLbl>
            <c:dLbl>
              <c:idx val="2"/>
              <c:layout>
                <c:manualLayout>
                  <c:x val="-5.0925337632079971E-17"/>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18-4856-917D-7A09CD880128}"/>
                </c:ext>
              </c:extLst>
            </c:dLbl>
            <c:dLbl>
              <c:idx val="3"/>
              <c:layout>
                <c:manualLayout>
                  <c:x val="-5.0925337632079971E-17"/>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18-4856-917D-7A09CD880128}"/>
                </c:ext>
              </c:extLst>
            </c:dLbl>
            <c:dLbl>
              <c:idx val="4"/>
              <c:layout>
                <c:manualLayout>
                  <c:x val="-8.3333333333333332E-3"/>
                  <c:y val="7.80868596416366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118-4856-917D-7A09CD880128}"/>
                </c:ext>
              </c:extLst>
            </c:dLbl>
            <c:dLbl>
              <c:idx val="5"/>
              <c:layout>
                <c:manualLayout>
                  <c:x val="-1.0185067526415994E-16"/>
                  <c:y val="1.56173719283274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118-4856-917D-7A09CD880128}"/>
                </c:ext>
              </c:extLst>
            </c:dLbl>
            <c:dLbl>
              <c:idx val="7"/>
              <c:layout>
                <c:manualLayout>
                  <c:x val="0"/>
                  <c:y val="1.17130289462454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118-4856-917D-7A09CD8801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Table'!$A$66:$A$74</c:f>
              <c:strCache>
                <c:ptCount val="8"/>
                <c:pt idx="0">
                  <c:v>DE</c:v>
                </c:pt>
                <c:pt idx="1">
                  <c:v>ES</c:v>
                </c:pt>
                <c:pt idx="2">
                  <c:v>FR</c:v>
                </c:pt>
                <c:pt idx="3">
                  <c:v>IT</c:v>
                </c:pt>
                <c:pt idx="4">
                  <c:v>JP</c:v>
                </c:pt>
                <c:pt idx="5">
                  <c:v>UK</c:v>
                </c:pt>
                <c:pt idx="6">
                  <c:v>US</c:v>
                </c:pt>
                <c:pt idx="7">
                  <c:v>USA</c:v>
                </c:pt>
              </c:strCache>
            </c:strRef>
          </c:cat>
          <c:val>
            <c:numRef>
              <c:f>'Pivot Table'!$B$66:$B$74</c:f>
              <c:numCache>
                <c:formatCode>_-[$$-409]* #,##0.00_ ;_-[$$-409]* \-#,##0.00\ ;_-[$$-409]* "-"??_ ;_-@_ </c:formatCode>
                <c:ptCount val="8"/>
                <c:pt idx="1">
                  <c:v>31236</c:v>
                </c:pt>
                <c:pt idx="2">
                  <c:v>165454</c:v>
                </c:pt>
                <c:pt idx="3">
                  <c:v>273392.8</c:v>
                </c:pt>
                <c:pt idx="4">
                  <c:v>119846</c:v>
                </c:pt>
                <c:pt idx="5">
                  <c:v>53530</c:v>
                </c:pt>
                <c:pt idx="7">
                  <c:v>93020</c:v>
                </c:pt>
              </c:numCache>
            </c:numRef>
          </c:val>
          <c:extLst>
            <c:ext xmlns:c16="http://schemas.microsoft.com/office/drawing/2014/chart" uri="{C3380CC4-5D6E-409C-BE32-E72D297353CC}">
              <c16:uniqueId val="{00000003-B118-4856-917D-7A09CD880128}"/>
            </c:ext>
          </c:extLst>
        </c:ser>
        <c:ser>
          <c:idx val="1"/>
          <c:order val="1"/>
          <c:tx>
            <c:strRef>
              <c:f>'Pivot Table'!$C$64:$C$65</c:f>
              <c:strCache>
                <c:ptCount val="1"/>
                <c:pt idx="0">
                  <c:v>Male</c:v>
                </c:pt>
              </c:strCache>
            </c:strRef>
          </c:tx>
          <c:spPr>
            <a:solidFill>
              <a:schemeClr val="accent3">
                <a:tint val="77000"/>
              </a:schemeClr>
            </a:solidFill>
            <a:ln>
              <a:noFill/>
            </a:ln>
            <a:effectLst/>
          </c:spPr>
          <c:invertIfNegative val="0"/>
          <c:dPt>
            <c:idx val="0"/>
            <c:invertIfNegative val="0"/>
            <c:bubble3D val="0"/>
            <c:extLst>
              <c:ext xmlns:c16="http://schemas.microsoft.com/office/drawing/2014/chart" uri="{C3380CC4-5D6E-409C-BE32-E72D297353CC}">
                <c16:uniqueId val="{0000000E-DCB6-4E98-91E7-A590DC1E01DC}"/>
              </c:ext>
            </c:extLst>
          </c:dPt>
          <c:dPt>
            <c:idx val="1"/>
            <c:invertIfNegative val="0"/>
            <c:bubble3D val="0"/>
            <c:spPr>
              <a:solidFill>
                <a:schemeClr val="accent3">
                  <a:tint val="77000"/>
                </a:schemeClr>
              </a:solidFill>
              <a:ln>
                <a:noFill/>
              </a:ln>
              <a:effectLst/>
            </c:spPr>
            <c:extLst>
              <c:ext xmlns:c16="http://schemas.microsoft.com/office/drawing/2014/chart" uri="{C3380CC4-5D6E-409C-BE32-E72D297353CC}">
                <c16:uniqueId val="{00000007-DCB6-4E98-91E7-A590DC1E01DC}"/>
              </c:ext>
            </c:extLst>
          </c:dPt>
          <c:dPt>
            <c:idx val="2"/>
            <c:invertIfNegative val="0"/>
            <c:bubble3D val="0"/>
            <c:spPr>
              <a:solidFill>
                <a:schemeClr val="accent3">
                  <a:tint val="77000"/>
                </a:schemeClr>
              </a:solidFill>
              <a:ln>
                <a:noFill/>
              </a:ln>
              <a:effectLst/>
            </c:spPr>
            <c:extLst>
              <c:ext xmlns:c16="http://schemas.microsoft.com/office/drawing/2014/chart" uri="{C3380CC4-5D6E-409C-BE32-E72D297353CC}">
                <c16:uniqueId val="{00000009-DCB6-4E98-91E7-A590DC1E01DC}"/>
              </c:ext>
            </c:extLst>
          </c:dPt>
          <c:dPt>
            <c:idx val="4"/>
            <c:invertIfNegative val="0"/>
            <c:bubble3D val="0"/>
            <c:spPr>
              <a:solidFill>
                <a:schemeClr val="accent3">
                  <a:tint val="77000"/>
                </a:schemeClr>
              </a:solidFill>
              <a:ln>
                <a:noFill/>
              </a:ln>
              <a:effectLst/>
            </c:spPr>
            <c:extLst>
              <c:ext xmlns:c16="http://schemas.microsoft.com/office/drawing/2014/chart" uri="{C3380CC4-5D6E-409C-BE32-E72D297353CC}">
                <c16:uniqueId val="{0000000B-DCB6-4E98-91E7-A590DC1E01DC}"/>
              </c:ext>
            </c:extLst>
          </c:dPt>
          <c:dPt>
            <c:idx val="5"/>
            <c:invertIfNegative val="0"/>
            <c:bubble3D val="0"/>
            <c:spPr>
              <a:solidFill>
                <a:schemeClr val="accent3">
                  <a:tint val="77000"/>
                </a:schemeClr>
              </a:solidFill>
              <a:ln>
                <a:noFill/>
              </a:ln>
              <a:effectLst/>
            </c:spPr>
            <c:extLst>
              <c:ext xmlns:c16="http://schemas.microsoft.com/office/drawing/2014/chart" uri="{C3380CC4-5D6E-409C-BE32-E72D297353CC}">
                <c16:uniqueId val="{0000000D-DCB6-4E98-91E7-A590DC1E01DC}"/>
              </c:ext>
            </c:extLst>
          </c:dPt>
          <c:dPt>
            <c:idx val="6"/>
            <c:invertIfNegative val="0"/>
            <c:bubble3D val="0"/>
            <c:extLst>
              <c:ext xmlns:c16="http://schemas.microsoft.com/office/drawing/2014/chart" uri="{C3380CC4-5D6E-409C-BE32-E72D297353CC}">
                <c16:uniqueId val="{0000000F-DCB6-4E98-91E7-A590DC1E01DC}"/>
              </c:ext>
            </c:extLst>
          </c:dPt>
          <c:dLbls>
            <c:dLbl>
              <c:idx val="0"/>
              <c:layout>
                <c:manualLayout>
                  <c:x val="-2.7777777777777779E-3"/>
                  <c:y val="1.17130289462453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CB6-4E98-91E7-A590DC1E01DC}"/>
                </c:ext>
              </c:extLst>
            </c:dLbl>
            <c:dLbl>
              <c:idx val="1"/>
              <c:layout>
                <c:manualLayout>
                  <c:x val="-1.388888888888894E-2"/>
                  <c:y val="1.60646805140697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B6-4E98-91E7-A590DC1E01DC}"/>
                </c:ext>
              </c:extLst>
            </c:dLbl>
            <c:dLbl>
              <c:idx val="2"/>
              <c:layout>
                <c:manualLayout>
                  <c:x val="1.9444444444444445E-2"/>
                  <c:y val="1.3888888888888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B6-4E98-91E7-A590DC1E01DC}"/>
                </c:ext>
              </c:extLst>
            </c:dLbl>
            <c:dLbl>
              <c:idx val="4"/>
              <c:layout>
                <c:manualLayout>
                  <c:x val="2.2222222222222223E-2"/>
                  <c:y val="2.31481481481480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CB6-4E98-91E7-A590DC1E01DC}"/>
                </c:ext>
              </c:extLst>
            </c:dLbl>
            <c:dLbl>
              <c:idx val="5"/>
              <c:layout>
                <c:manualLayout>
                  <c:x val="1.6666666666666666E-2"/>
                  <c:y val="1.85185185185184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CB6-4E98-91E7-A590DC1E01DC}"/>
                </c:ext>
              </c:extLst>
            </c:dLbl>
            <c:dLbl>
              <c:idx val="6"/>
              <c:layout>
                <c:manualLayout>
                  <c:x val="-1.0185067526415994E-16"/>
                  <c:y val="1.95217149104091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CB6-4E98-91E7-A590DC1E01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Table'!$A$66:$A$74</c:f>
              <c:strCache>
                <c:ptCount val="8"/>
                <c:pt idx="0">
                  <c:v>DE</c:v>
                </c:pt>
                <c:pt idx="1">
                  <c:v>ES</c:v>
                </c:pt>
                <c:pt idx="2">
                  <c:v>FR</c:v>
                </c:pt>
                <c:pt idx="3">
                  <c:v>IT</c:v>
                </c:pt>
                <c:pt idx="4">
                  <c:v>JP</c:v>
                </c:pt>
                <c:pt idx="5">
                  <c:v>UK</c:v>
                </c:pt>
                <c:pt idx="6">
                  <c:v>US</c:v>
                </c:pt>
                <c:pt idx="7">
                  <c:v>USA</c:v>
                </c:pt>
              </c:strCache>
            </c:strRef>
          </c:cat>
          <c:val>
            <c:numRef>
              <c:f>'Pivot Table'!$C$66:$C$74</c:f>
              <c:numCache>
                <c:formatCode>_-[$$-409]* #,##0.00_ ;_-[$$-409]* \-#,##0.00\ ;_-[$$-409]* "-"??_ ;_-@_ </c:formatCode>
                <c:ptCount val="8"/>
                <c:pt idx="0">
                  <c:v>3750</c:v>
                </c:pt>
                <c:pt idx="1">
                  <c:v>154870</c:v>
                </c:pt>
                <c:pt idx="2">
                  <c:v>120110</c:v>
                </c:pt>
                <c:pt idx="4">
                  <c:v>101720.00000000001</c:v>
                </c:pt>
                <c:pt idx="5">
                  <c:v>30620</c:v>
                </c:pt>
                <c:pt idx="6">
                  <c:v>196610</c:v>
                </c:pt>
              </c:numCache>
            </c:numRef>
          </c:val>
          <c:extLst>
            <c:ext xmlns:c16="http://schemas.microsoft.com/office/drawing/2014/chart" uri="{C3380CC4-5D6E-409C-BE32-E72D297353CC}">
              <c16:uniqueId val="{00000022-B118-4856-917D-7A09CD880128}"/>
            </c:ext>
          </c:extLst>
        </c:ser>
        <c:dLbls>
          <c:dLblPos val="outEnd"/>
          <c:showLegendKey val="0"/>
          <c:showVal val="1"/>
          <c:showCatName val="0"/>
          <c:showSerName val="0"/>
          <c:showPercent val="0"/>
          <c:showBubbleSize val="0"/>
        </c:dLbls>
        <c:gapWidth val="219"/>
        <c:overlap val="-27"/>
        <c:axId val="270236992"/>
        <c:axId val="270541504"/>
      </c:barChart>
      <c:catAx>
        <c:axId val="27023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 BASED ON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0541504"/>
        <c:crosses val="autoZero"/>
        <c:auto val="1"/>
        <c:lblAlgn val="ctr"/>
        <c:lblOffset val="100"/>
        <c:noMultiLvlLbl val="0"/>
      </c:catAx>
      <c:valAx>
        <c:axId val="270541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023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dLbl>
          <c:idx val="0"/>
          <c:layout>
            <c:manualLayout>
              <c:x val="1.1110981497683159E-2"/>
              <c:y val="1.55264411013014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dLbl>
          <c:idx val="0"/>
          <c:layout>
            <c:manualLayout>
              <c:x val="-1.1111111111111112E-2"/>
              <c:y val="3.88161027532533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layout>
            <c:manualLayout>
              <c:x val="-1.2071191142418955E-16"/>
              <c:y val="1.94080513766268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layout>
            <c:manualLayout>
              <c:x val="-6.0355955712094777E-17"/>
              <c:y val="1.16448308259761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layout>
            <c:manualLayout>
              <c:x val="0"/>
              <c:y val="1.55264411013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layout>
            <c:manualLayout>
              <c:x val="1.9753086419753086E-2"/>
              <c:y val="1.55264411013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dLbl>
          <c:idx val="0"/>
          <c:layout>
            <c:manualLayout>
              <c:x val="-1.646090534979424E-2"/>
              <c:y val="-7.116203297775429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dLbl>
          <c:idx val="0"/>
          <c:layout>
            <c:manualLayout>
              <c:x val="-9.8765432098765135E-3"/>
              <c:y val="7.76322055065073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8-CDD4-4EA3-B4D1-564B3D0318A9}"/>
              </c:ext>
            </c:extLst>
          </c:dPt>
          <c:dPt>
            <c:idx val="1"/>
            <c:invertIfNegative val="0"/>
            <c:bubble3D val="0"/>
            <c:extLst>
              <c:ext xmlns:c16="http://schemas.microsoft.com/office/drawing/2014/chart" uri="{C3380CC4-5D6E-409C-BE32-E72D297353CC}">
                <c16:uniqueId val="{00000007-CDD4-4EA3-B4D1-564B3D0318A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0-CDD4-4EA3-B4D1-564B3D0318A9}"/>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1-CDD4-4EA3-B4D1-564B3D0318A9}"/>
              </c:ext>
            </c:extLst>
          </c:dPt>
          <c:dPt>
            <c:idx val="4"/>
            <c:invertIfNegative val="0"/>
            <c:bubble3D val="0"/>
            <c:extLst>
              <c:ext xmlns:c16="http://schemas.microsoft.com/office/drawing/2014/chart" uri="{C3380CC4-5D6E-409C-BE32-E72D297353CC}">
                <c16:uniqueId val="{00000003-CDD4-4EA3-B4D1-564B3D0318A9}"/>
              </c:ext>
            </c:extLst>
          </c:dPt>
          <c:dPt>
            <c:idx val="5"/>
            <c:invertIfNegative val="0"/>
            <c:bubble3D val="0"/>
            <c:extLst>
              <c:ext xmlns:c16="http://schemas.microsoft.com/office/drawing/2014/chart" uri="{C3380CC4-5D6E-409C-BE32-E72D297353CC}">
                <c16:uniqueId val="{00000005-CDD4-4EA3-B4D1-564B3D0318A9}"/>
              </c:ext>
            </c:extLst>
          </c:dPt>
          <c:dPt>
            <c:idx val="6"/>
            <c:invertIfNegative val="0"/>
            <c:bubble3D val="0"/>
            <c:extLst>
              <c:ext xmlns:c16="http://schemas.microsoft.com/office/drawing/2014/chart" uri="{C3380CC4-5D6E-409C-BE32-E72D297353CC}">
                <c16:uniqueId val="{00000004-CDD4-4EA3-B4D1-564B3D0318A9}"/>
              </c:ext>
            </c:extLst>
          </c:dPt>
          <c:dPt>
            <c:idx val="7"/>
            <c:invertIfNegative val="0"/>
            <c:bubble3D val="0"/>
            <c:extLst>
              <c:ext xmlns:c16="http://schemas.microsoft.com/office/drawing/2014/chart" uri="{C3380CC4-5D6E-409C-BE32-E72D297353CC}">
                <c16:uniqueId val="{00000006-CDD4-4EA3-B4D1-564B3D0318A9}"/>
              </c:ext>
            </c:extLst>
          </c:dPt>
          <c:dLbls>
            <c:dLbl>
              <c:idx val="0"/>
              <c:layout>
                <c:manualLayout>
                  <c:x val="-9.8765432098765135E-3"/>
                  <c:y val="7.763220550650735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DD4-4EA3-B4D1-564B3D0318A9}"/>
                </c:ext>
              </c:extLst>
            </c:dLbl>
            <c:dLbl>
              <c:idx val="1"/>
              <c:layout>
                <c:manualLayout>
                  <c:x val="-1.646090534979424E-2"/>
                  <c:y val="-7.116203297775429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DD4-4EA3-B4D1-564B3D0318A9}"/>
                </c:ext>
              </c:extLst>
            </c:dLbl>
            <c:dLbl>
              <c:idx val="2"/>
              <c:layout>
                <c:manualLayout>
                  <c:x val="-1.1111111111111112E-2"/>
                  <c:y val="3.881610275325332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DD4-4EA3-B4D1-564B3D0318A9}"/>
                </c:ext>
              </c:extLst>
            </c:dLbl>
            <c:dLbl>
              <c:idx val="3"/>
              <c:layout>
                <c:manualLayout>
                  <c:x val="1.1110981497683159E-2"/>
                  <c:y val="1.55264411013014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D4-4EA3-B4D1-564B3D0318A9}"/>
                </c:ext>
              </c:extLst>
            </c:dLbl>
            <c:dLbl>
              <c:idx val="4"/>
              <c:layout>
                <c:manualLayout>
                  <c:x val="-6.0355955712094777E-17"/>
                  <c:y val="1.16448308259761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D4-4EA3-B4D1-564B3D0318A9}"/>
                </c:ext>
              </c:extLst>
            </c:dLbl>
            <c:dLbl>
              <c:idx val="5"/>
              <c:layout>
                <c:manualLayout>
                  <c:x val="0"/>
                  <c:y val="1.5526441101301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D4-4EA3-B4D1-564B3D0318A9}"/>
                </c:ext>
              </c:extLst>
            </c:dLbl>
            <c:dLbl>
              <c:idx val="6"/>
              <c:layout>
                <c:manualLayout>
                  <c:x val="-1.2071191142418955E-16"/>
                  <c:y val="1.940805137662683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DD4-4EA3-B4D1-564B3D0318A9}"/>
                </c:ext>
              </c:extLst>
            </c:dLbl>
            <c:dLbl>
              <c:idx val="7"/>
              <c:layout>
                <c:manualLayout>
                  <c:x val="1.9753086419753086E-2"/>
                  <c:y val="1.5526441101301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DD4-4EA3-B4D1-564B3D0318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Table'!$A$47:$A$55</c:f>
              <c:strCache>
                <c:ptCount val="8"/>
                <c:pt idx="0">
                  <c:v>DE</c:v>
                </c:pt>
                <c:pt idx="1">
                  <c:v>ES</c:v>
                </c:pt>
                <c:pt idx="2">
                  <c:v>FR</c:v>
                </c:pt>
                <c:pt idx="3">
                  <c:v>IT</c:v>
                </c:pt>
                <c:pt idx="4">
                  <c:v>JP</c:v>
                </c:pt>
                <c:pt idx="5">
                  <c:v>UK</c:v>
                </c:pt>
                <c:pt idx="6">
                  <c:v>US</c:v>
                </c:pt>
                <c:pt idx="7">
                  <c:v>USA</c:v>
                </c:pt>
              </c:strCache>
            </c:strRef>
          </c:cat>
          <c:val>
            <c:numRef>
              <c:f>'Pivot Table'!$B$47:$B$55</c:f>
              <c:numCache>
                <c:formatCode>_-[$$-409]* #,##0.00_ ;_-[$$-409]* \-#,##0.00\ ;_-[$$-409]* "-"??_ ;_-@_ </c:formatCode>
                <c:ptCount val="8"/>
                <c:pt idx="0">
                  <c:v>3750</c:v>
                </c:pt>
                <c:pt idx="1">
                  <c:v>186106</c:v>
                </c:pt>
                <c:pt idx="2">
                  <c:v>285564</c:v>
                </c:pt>
                <c:pt idx="3">
                  <c:v>273392.8</c:v>
                </c:pt>
                <c:pt idx="4">
                  <c:v>221566</c:v>
                </c:pt>
                <c:pt idx="5">
                  <c:v>84150</c:v>
                </c:pt>
                <c:pt idx="6">
                  <c:v>196610</c:v>
                </c:pt>
                <c:pt idx="7">
                  <c:v>93020</c:v>
                </c:pt>
              </c:numCache>
            </c:numRef>
          </c:val>
          <c:extLst>
            <c:ext xmlns:c16="http://schemas.microsoft.com/office/drawing/2014/chart" uri="{C3380CC4-5D6E-409C-BE32-E72D297353CC}">
              <c16:uniqueId val="{00000002-CDD4-4EA3-B4D1-564B3D0318A9}"/>
            </c:ext>
          </c:extLst>
        </c:ser>
        <c:dLbls>
          <c:dLblPos val="outEnd"/>
          <c:showLegendKey val="0"/>
          <c:showVal val="1"/>
          <c:showCatName val="0"/>
          <c:showSerName val="0"/>
          <c:showPercent val="0"/>
          <c:showBubbleSize val="0"/>
        </c:dLbls>
        <c:gapWidth val="219"/>
        <c:overlap val="-27"/>
        <c:axId val="270675624"/>
        <c:axId val="270616192"/>
      </c:barChart>
      <c:catAx>
        <c:axId val="27067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0616192"/>
        <c:crosses val="autoZero"/>
        <c:auto val="1"/>
        <c:lblAlgn val="ctr"/>
        <c:lblOffset val="100"/>
        <c:noMultiLvlLbl val="0"/>
      </c:catAx>
      <c:valAx>
        <c:axId val="270616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067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Table!PivotTable12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_-[$$-409]* #,##0.00_ ;_-[$$-409]* \-#,##0.00\ ;_-[$$-409]* "-"??_ ;_-@_ </c:formatCode>
                <c:ptCount val="2"/>
                <c:pt idx="0">
                  <c:v>13560</c:v>
                </c:pt>
                <c:pt idx="1">
                  <c:v>11260</c:v>
                </c:pt>
              </c:numCache>
            </c:numRef>
          </c:val>
          <c:extLst>
            <c:ext xmlns:c16="http://schemas.microsoft.com/office/drawing/2014/chart" uri="{C3380CC4-5D6E-409C-BE32-E72D297353CC}">
              <c16:uniqueId val="{00000000-3EBD-4547-ADD3-19E5BBC4F164}"/>
            </c:ext>
          </c:extLst>
        </c:ser>
        <c:dLbls>
          <c:dLblPos val="outEnd"/>
          <c:showLegendKey val="0"/>
          <c:showVal val="1"/>
          <c:showCatName val="0"/>
          <c:showSerName val="0"/>
          <c:showPercent val="0"/>
          <c:showBubbleSize val="0"/>
        </c:dLbls>
        <c:gapWidth val="219"/>
        <c:overlap val="-27"/>
        <c:axId val="270617368"/>
        <c:axId val="270616584"/>
      </c:barChart>
      <c:catAx>
        <c:axId val="270617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0616584"/>
        <c:crosses val="autoZero"/>
        <c:auto val="1"/>
        <c:lblAlgn val="ctr"/>
        <c:lblOffset val="100"/>
        <c:noMultiLvlLbl val="0"/>
      </c:catAx>
      <c:valAx>
        <c:axId val="270616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0617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BY SALESPERSON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Table'!$B$81</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Table'!$A$82:$A$87</c:f>
              <c:strCache>
                <c:ptCount val="5"/>
                <c:pt idx="0">
                  <c:v>Walter Muller</c:v>
                </c:pt>
                <c:pt idx="1">
                  <c:v>Tom Jackson</c:v>
                </c:pt>
                <c:pt idx="2">
                  <c:v>Jenna Silva</c:v>
                </c:pt>
                <c:pt idx="3">
                  <c:v>Remy Monet</c:v>
                </c:pt>
                <c:pt idx="4">
                  <c:v>Anna Perez</c:v>
                </c:pt>
              </c:strCache>
            </c:strRef>
          </c:cat>
          <c:val>
            <c:numRef>
              <c:f>'Pivot Table'!$B$82:$B$87</c:f>
              <c:numCache>
                <c:formatCode>General</c:formatCode>
                <c:ptCount val="5"/>
                <c:pt idx="0">
                  <c:v>141</c:v>
                </c:pt>
                <c:pt idx="1">
                  <c:v>543</c:v>
                </c:pt>
                <c:pt idx="2">
                  <c:v>811</c:v>
                </c:pt>
                <c:pt idx="3">
                  <c:v>878</c:v>
                </c:pt>
                <c:pt idx="4">
                  <c:v>2504</c:v>
                </c:pt>
              </c:numCache>
            </c:numRef>
          </c:val>
          <c:extLst>
            <c:ext xmlns:c16="http://schemas.microsoft.com/office/drawing/2014/chart" uri="{C3380CC4-5D6E-409C-BE32-E72D297353CC}">
              <c16:uniqueId val="{00000000-F048-4FB8-B530-E9A67F50BBA4}"/>
            </c:ext>
          </c:extLst>
        </c:ser>
        <c:dLbls>
          <c:dLblPos val="outEnd"/>
          <c:showLegendKey val="0"/>
          <c:showVal val="1"/>
          <c:showCatName val="0"/>
          <c:showSerName val="0"/>
          <c:showPercent val="0"/>
          <c:showBubbleSize val="0"/>
        </c:dLbls>
        <c:gapWidth val="182"/>
        <c:axId val="1360783039"/>
        <c:axId val="1359151295"/>
      </c:barChart>
      <c:catAx>
        <c:axId val="13607830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SALESPERSON</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9151295"/>
        <c:crosses val="autoZero"/>
        <c:auto val="1"/>
        <c:lblAlgn val="ctr"/>
        <c:lblOffset val="100"/>
        <c:noMultiLvlLbl val="0"/>
      </c:catAx>
      <c:valAx>
        <c:axId val="135915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UNIT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078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hade val="76000"/>
            </a:schemeClr>
          </a:solidFill>
          <a:ln w="19050">
            <a:solidFill>
              <a:schemeClr val="lt1"/>
            </a:solidFill>
          </a:ln>
          <a:effectLst/>
        </c:spPr>
      </c:pivotFmt>
      <c:pivotFmt>
        <c:idx val="2"/>
        <c:spPr>
          <a:solidFill>
            <a:schemeClr val="accent3">
              <a:tint val="77000"/>
            </a:schemeClr>
          </a:solidFill>
          <a:ln w="19050">
            <a:solidFill>
              <a:schemeClr val="lt1"/>
            </a:solidFill>
          </a:ln>
          <a:effectLst/>
        </c:spPr>
      </c:pivotFmt>
    </c:pivotFmts>
    <c:plotArea>
      <c:layout/>
      <c:pieChart>
        <c:varyColors val="1"/>
        <c:ser>
          <c:idx val="0"/>
          <c:order val="0"/>
          <c:tx>
            <c:strRef>
              <c:f>'Pivot Table'!$B$16</c:f>
              <c:strCache>
                <c:ptCount val="1"/>
                <c:pt idx="0">
                  <c:v>Total</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8A01-4253-B943-5DE4DE22A0F8}"/>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8A01-4253-B943-5DE4DE22A0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Table'!$A$17:$A$19</c:f>
              <c:strCache>
                <c:ptCount val="2"/>
                <c:pt idx="0">
                  <c:v>Female</c:v>
                </c:pt>
                <c:pt idx="1">
                  <c:v>Male</c:v>
                </c:pt>
              </c:strCache>
            </c:strRef>
          </c:cat>
          <c:val>
            <c:numRef>
              <c:f>'Pivot Table'!$B$17:$B$19</c:f>
              <c:numCache>
                <c:formatCode>_-[$$-409]* #,##0.00_ ;_-[$$-409]* \-#,##0.00\ ;_-[$$-409]* "-"??_ ;_-@_ </c:formatCode>
                <c:ptCount val="2"/>
                <c:pt idx="0">
                  <c:v>736478.79999999993</c:v>
                </c:pt>
                <c:pt idx="1">
                  <c:v>607680</c:v>
                </c:pt>
              </c:numCache>
            </c:numRef>
          </c:val>
          <c:extLst>
            <c:ext xmlns:c16="http://schemas.microsoft.com/office/drawing/2014/chart" uri="{C3380CC4-5D6E-409C-BE32-E72D297353CC}">
              <c16:uniqueId val="{00000000-E14F-44EE-888F-730E3337C7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Table!PivotTable12</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PRICE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pivotFmt>
      <c:pivotFmt>
        <c:idx val="4"/>
        <c:spPr>
          <a:solidFill>
            <a:srgbClr val="7030A0"/>
          </a:solidFill>
          <a:ln>
            <a:noFill/>
          </a:ln>
          <a:effectLst/>
        </c:spPr>
      </c:pivotFmt>
    </c:pivotFmts>
    <c:plotArea>
      <c:layout/>
      <c:barChart>
        <c:barDir val="col"/>
        <c:grouping val="clustered"/>
        <c:varyColors val="0"/>
        <c:ser>
          <c:idx val="0"/>
          <c:order val="0"/>
          <c:tx>
            <c:strRef>
              <c:f>'Pivot Table'!$B$3</c:f>
              <c:strCache>
                <c:ptCount val="1"/>
                <c:pt idx="0">
                  <c:v>Total</c:v>
                </c:pt>
              </c:strCache>
            </c:strRef>
          </c:tx>
          <c:spPr>
            <a:solidFill>
              <a:schemeClr val="accent3"/>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E7E8-437F-BB9F-D2DDE0A5448B}"/>
              </c:ext>
            </c:extLst>
          </c:dPt>
          <c:dPt>
            <c:idx val="1"/>
            <c:invertIfNegative val="0"/>
            <c:bubble3D val="0"/>
            <c:spPr>
              <a:solidFill>
                <a:srgbClr val="7030A0"/>
              </a:solidFill>
              <a:ln>
                <a:noFill/>
              </a:ln>
              <a:effectLst/>
            </c:spPr>
            <c:extLst>
              <c:ext xmlns:c16="http://schemas.microsoft.com/office/drawing/2014/chart" uri="{C3380CC4-5D6E-409C-BE32-E72D297353CC}">
                <c16:uniqueId val="{00000002-E7E8-437F-BB9F-D2DDE0A544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_-[$$-409]* #,##0.00_ ;_-[$$-409]* \-#,##0.00\ ;_-[$$-409]* "-"??_ ;_-@_ </c:formatCode>
                <c:ptCount val="2"/>
                <c:pt idx="0">
                  <c:v>13560</c:v>
                </c:pt>
                <c:pt idx="1">
                  <c:v>11260</c:v>
                </c:pt>
              </c:numCache>
            </c:numRef>
          </c:val>
          <c:extLst>
            <c:ext xmlns:c16="http://schemas.microsoft.com/office/drawing/2014/chart" uri="{C3380CC4-5D6E-409C-BE32-E72D297353CC}">
              <c16:uniqueId val="{00000000-E7E8-437F-BB9F-D2DDE0A5448B}"/>
            </c:ext>
          </c:extLst>
        </c:ser>
        <c:dLbls>
          <c:dLblPos val="outEnd"/>
          <c:showLegendKey val="0"/>
          <c:showVal val="1"/>
          <c:showCatName val="0"/>
          <c:showSerName val="0"/>
          <c:showPercent val="0"/>
          <c:showBubbleSize val="0"/>
        </c:dLbls>
        <c:gapWidth val="219"/>
        <c:overlap val="-27"/>
        <c:axId val="270617368"/>
        <c:axId val="270616584"/>
      </c:barChart>
      <c:catAx>
        <c:axId val="27061736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GENDER</a:t>
                </a:r>
              </a:p>
              <a:p>
                <a:pPr>
                  <a:defRPr b="1">
                    <a:solidFill>
                      <a:sysClr val="windowText" lastClr="000000"/>
                    </a:solidFill>
                  </a:defRPr>
                </a:pP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0616584"/>
        <c:crosses val="autoZero"/>
        <c:auto val="1"/>
        <c:lblAlgn val="ctr"/>
        <c:lblOffset val="100"/>
        <c:noMultiLvlLbl val="0"/>
      </c:catAx>
      <c:valAx>
        <c:axId val="27061658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PRICE</a:t>
                </a:r>
              </a:p>
              <a:p>
                <a:pPr>
                  <a:defRPr b="1">
                    <a:solidFill>
                      <a:sysClr val="windowText" lastClr="000000"/>
                    </a:solidFill>
                  </a:defRPr>
                </a:pP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270617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BY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hade val="76000"/>
            </a:schemeClr>
          </a:solidFill>
          <a:ln w="19050">
            <a:solidFill>
              <a:schemeClr val="lt1"/>
            </a:solidFill>
          </a:ln>
          <a:effectLst/>
        </c:spPr>
      </c:pivotFmt>
      <c:pivotFmt>
        <c:idx val="3"/>
        <c:spPr>
          <a:solidFill>
            <a:schemeClr val="accent3">
              <a:tint val="77000"/>
            </a:schemeClr>
          </a:solidFill>
          <a:ln w="19050">
            <a:solidFill>
              <a:schemeClr val="lt1"/>
            </a:solidFill>
          </a:ln>
          <a:effectLst/>
        </c:spPr>
      </c:pivotFmt>
      <c:pivotFmt>
        <c:idx val="4"/>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19050">
            <a:solidFill>
              <a:schemeClr val="lt1"/>
            </a:solidFill>
          </a:ln>
          <a:effectLst/>
        </c:spPr>
      </c:pivotFmt>
      <c:pivotFmt>
        <c:idx val="6"/>
        <c:spPr>
          <a:solidFill>
            <a:srgbClr val="7030A0"/>
          </a:solidFill>
          <a:ln w="19050">
            <a:solidFill>
              <a:schemeClr val="lt1"/>
            </a:solidFill>
          </a:ln>
          <a:effectLst/>
        </c:spPr>
      </c:pivotFmt>
    </c:pivotFmts>
    <c:plotArea>
      <c:layout/>
      <c:pieChart>
        <c:varyColors val="1"/>
        <c:ser>
          <c:idx val="0"/>
          <c:order val="0"/>
          <c:tx>
            <c:strRef>
              <c:f>'Pivot Table'!$B$16</c:f>
              <c:strCache>
                <c:ptCount val="1"/>
                <c:pt idx="0">
                  <c:v>Total</c:v>
                </c:pt>
              </c:strCache>
            </c:strRef>
          </c:tx>
          <c:spPr>
            <a:solidFill>
              <a:srgbClr val="7030A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FAF4-468C-8D20-83981A2E71BF}"/>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FAF4-468C-8D20-83981A2E71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Table'!$A$17:$A$19</c:f>
              <c:strCache>
                <c:ptCount val="2"/>
                <c:pt idx="0">
                  <c:v>Female</c:v>
                </c:pt>
                <c:pt idx="1">
                  <c:v>Male</c:v>
                </c:pt>
              </c:strCache>
            </c:strRef>
          </c:cat>
          <c:val>
            <c:numRef>
              <c:f>'Pivot Table'!$B$17:$B$19</c:f>
              <c:numCache>
                <c:formatCode>_-[$$-409]* #,##0.00_ ;_-[$$-409]* \-#,##0.00\ ;_-[$$-409]* "-"??_ ;_-@_ </c:formatCode>
                <c:ptCount val="2"/>
                <c:pt idx="0">
                  <c:v>736478.79999999993</c:v>
                </c:pt>
                <c:pt idx="1">
                  <c:v>607680</c:v>
                </c:pt>
              </c:numCache>
            </c:numRef>
          </c:val>
          <c:extLst>
            <c:ext xmlns:c16="http://schemas.microsoft.com/office/drawing/2014/chart" uri="{C3380CC4-5D6E-409C-BE32-E72D297353CC}">
              <c16:uniqueId val="{00000004-FAF4-468C-8D20-83981A2E71B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[Start Data Analysis - Dashboard.xlsx]Pivot Table!PivotTable14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BY SALESPERSON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Table'!$B$31</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Table'!$A$32:$A$37</c:f>
              <c:strCache>
                <c:ptCount val="5"/>
                <c:pt idx="0">
                  <c:v>Walter Muller</c:v>
                </c:pt>
                <c:pt idx="1">
                  <c:v>Tom Jackson</c:v>
                </c:pt>
                <c:pt idx="2">
                  <c:v>Jenna Silva</c:v>
                </c:pt>
                <c:pt idx="3">
                  <c:v>Remy Monet</c:v>
                </c:pt>
                <c:pt idx="4">
                  <c:v>Anna Perez</c:v>
                </c:pt>
              </c:strCache>
            </c:strRef>
          </c:cat>
          <c:val>
            <c:numRef>
              <c:f>'Pivot Table'!$B$32:$B$37</c:f>
              <c:numCache>
                <c:formatCode>_-[$$-409]* #,##0.00_ ;_-[$$-409]* \-#,##0.00\ ;_-[$$-409]* "-"??_ ;_-@_ </c:formatCode>
                <c:ptCount val="5"/>
                <c:pt idx="0">
                  <c:v>40900</c:v>
                </c:pt>
                <c:pt idx="1">
                  <c:v>166336</c:v>
                </c:pt>
                <c:pt idx="2">
                  <c:v>197390</c:v>
                </c:pt>
                <c:pt idx="3">
                  <c:v>291008.8</c:v>
                </c:pt>
                <c:pt idx="4">
                  <c:v>648524</c:v>
                </c:pt>
              </c:numCache>
            </c:numRef>
          </c:val>
          <c:extLst>
            <c:ext xmlns:c16="http://schemas.microsoft.com/office/drawing/2014/chart" uri="{C3380CC4-5D6E-409C-BE32-E72D297353CC}">
              <c16:uniqueId val="{00000000-148E-4A05-B061-84612E2509CA}"/>
            </c:ext>
          </c:extLst>
        </c:ser>
        <c:dLbls>
          <c:dLblPos val="outEnd"/>
          <c:showLegendKey val="0"/>
          <c:showVal val="1"/>
          <c:showCatName val="0"/>
          <c:showSerName val="0"/>
          <c:showPercent val="0"/>
          <c:showBubbleSize val="0"/>
        </c:dLbls>
        <c:gapWidth val="182"/>
        <c:axId val="270781904"/>
        <c:axId val="270116528"/>
      </c:barChart>
      <c:catAx>
        <c:axId val="270781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SALESPERSON</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270116528"/>
        <c:crosses val="autoZero"/>
        <c:auto val="1"/>
        <c:lblAlgn val="ctr"/>
        <c:lblOffset val="100"/>
        <c:noMultiLvlLbl val="0"/>
      </c:catAx>
      <c:valAx>
        <c:axId val="27011652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REVENUE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crossAx val="27078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9.xml"/><Relationship Id="rId7" Type="http://schemas.openxmlformats.org/officeDocument/2006/relationships/image" Target="../media/image2.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7CC01BC4-C388-40B2-B1D7-4F25A83B8E88}"/>
            </a:ext>
          </a:extLst>
        </xdr:cNvPr>
        <xdr:cNvPicPr>
          <a:picLocks noChangeAspect="1"/>
        </xdr:cNvPicPr>
      </xdr:nvPicPr>
      <xdr:blipFill>
        <a:blip xmlns:r="http://schemas.openxmlformats.org/officeDocument/2006/relationships" r:embed="rId2"/>
        <a:stretch>
          <a:fillRect/>
        </a:stretch>
      </xdr:blipFill>
      <xdr:spPr>
        <a:xfrm>
          <a:off x="3682232" y="1224967"/>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200025</xdr:colOff>
      <xdr:row>30</xdr:row>
      <xdr:rowOff>14287</xdr:rowOff>
    </xdr:from>
    <xdr:to>
      <xdr:col>9</xdr:col>
      <xdr:colOff>247650</xdr:colOff>
      <xdr:row>43</xdr:row>
      <xdr:rowOff>157162</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62</xdr:row>
      <xdr:rowOff>195262</xdr:rowOff>
    </xdr:from>
    <xdr:to>
      <xdr:col>13</xdr:col>
      <xdr:colOff>200025</xdr:colOff>
      <xdr:row>79</xdr:row>
      <xdr:rowOff>47625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xdr:colOff>
      <xdr:row>44</xdr:row>
      <xdr:rowOff>195263</xdr:rowOff>
    </xdr:from>
    <xdr:to>
      <xdr:col>9</xdr:col>
      <xdr:colOff>266700</xdr:colOff>
      <xdr:row>61</xdr:row>
      <xdr:rowOff>66676</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161925</xdr:colOff>
      <xdr:row>0</xdr:row>
      <xdr:rowOff>0</xdr:rowOff>
    </xdr:from>
    <xdr:to>
      <xdr:col>9</xdr:col>
      <xdr:colOff>209550</xdr:colOff>
      <xdr:row>13</xdr:row>
      <xdr:rowOff>142875</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157162</xdr:colOff>
      <xdr:row>79</xdr:row>
      <xdr:rowOff>190500</xdr:rowOff>
    </xdr:from>
    <xdr:to>
      <xdr:col>9</xdr:col>
      <xdr:colOff>314325</xdr:colOff>
      <xdr:row>93</xdr:row>
      <xdr:rowOff>133350</xdr:rowOff>
    </xdr:to>
    <xdr:graphicFrame macro="">
      <xdr:nvGraphicFramePr>
        <xdr:cNvPr id="12" name="Chart 11">
          <a:extLst>
            <a:ext uri="{FF2B5EF4-FFF2-40B4-BE49-F238E27FC236}">
              <a16:creationId xmlns:a16="http://schemas.microsoft.com/office/drawing/2014/main" id="{140A8838-2556-4FE1-82D6-F1DD3F605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161925</xdr:colOff>
      <xdr:row>15</xdr:row>
      <xdr:rowOff>9525</xdr:rowOff>
    </xdr:from>
    <xdr:to>
      <xdr:col>9</xdr:col>
      <xdr:colOff>247650</xdr:colOff>
      <xdr:row>28</xdr:row>
      <xdr:rowOff>152400</xdr:rowOff>
    </xdr:to>
    <xdr:graphicFrame macro="">
      <xdr:nvGraphicFramePr>
        <xdr:cNvPr id="13" name="Chart 12">
          <a:extLst>
            <a:ext uri="{FF2B5EF4-FFF2-40B4-BE49-F238E27FC236}">
              <a16:creationId xmlns:a16="http://schemas.microsoft.com/office/drawing/2014/main" id="{8D5F1CB7-3F47-4DB9-B3B8-24AA6AA96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628650</xdr:colOff>
      <xdr:row>9</xdr:row>
      <xdr:rowOff>76200</xdr:rowOff>
    </xdr:from>
    <xdr:to>
      <xdr:col>16</xdr:col>
      <xdr:colOff>76200</xdr:colOff>
      <xdr:row>14</xdr:row>
      <xdr:rowOff>57150</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1B18002D-8EA4-4190-ABFE-9AD40A52C3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58200" y="1876425"/>
              <a:ext cx="1828800" cy="9810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0</xdr:row>
      <xdr:rowOff>38100</xdr:rowOff>
    </xdr:from>
    <xdr:to>
      <xdr:col>12</xdr:col>
      <xdr:colOff>600075</xdr:colOff>
      <xdr:row>13</xdr:row>
      <xdr:rowOff>104775</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CE88BC33-AA56-499E-8A51-207FE340A40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600825" y="38100"/>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628650</xdr:colOff>
      <xdr:row>0</xdr:row>
      <xdr:rowOff>28575</xdr:rowOff>
    </xdr:from>
    <xdr:to>
      <xdr:col>16</xdr:col>
      <xdr:colOff>76200</xdr:colOff>
      <xdr:row>9</xdr:row>
      <xdr:rowOff>76200</xdr:rowOff>
    </xdr:to>
    <mc:AlternateContent xmlns:mc="http://schemas.openxmlformats.org/markup-compatibility/2006" xmlns:a14="http://schemas.microsoft.com/office/drawing/2010/main">
      <mc:Choice Requires="a14">
        <xdr:graphicFrame macro="">
          <xdr:nvGraphicFramePr>
            <xdr:cNvPr id="16" name="Saleperson">
              <a:extLst>
                <a:ext uri="{FF2B5EF4-FFF2-40B4-BE49-F238E27FC236}">
                  <a16:creationId xmlns:a16="http://schemas.microsoft.com/office/drawing/2014/main" id="{37B9B585-C5D7-451B-88BF-EAFFA56A198C}"/>
                </a:ext>
              </a:extLst>
            </xdr:cNvPr>
            <xdr:cNvGraphicFramePr/>
          </xdr:nvGraphicFramePr>
          <xdr:xfrm>
            <a:off x="0" y="0"/>
            <a:ext cx="0" cy="0"/>
          </xdr:xfrm>
          <a:graphic>
            <a:graphicData uri="http://schemas.microsoft.com/office/drawing/2010/slicer">
              <sle:slicer xmlns:sle="http://schemas.microsoft.com/office/drawing/2010/slicer" name="Saleperson"/>
            </a:graphicData>
          </a:graphic>
        </xdr:graphicFrame>
      </mc:Choice>
      <mc:Fallback xmlns="">
        <xdr:sp macro="" textlink="">
          <xdr:nvSpPr>
            <xdr:cNvPr id="0" name=""/>
            <xdr:cNvSpPr>
              <a:spLocks noTextEdit="1"/>
            </xdr:cNvSpPr>
          </xdr:nvSpPr>
          <xdr:spPr>
            <a:xfrm>
              <a:off x="8458200" y="28575"/>
              <a:ext cx="1828800" cy="18478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149679</xdr:colOff>
      <xdr:row>2</xdr:row>
      <xdr:rowOff>253999</xdr:rowOff>
    </xdr:from>
    <xdr:to>
      <xdr:col>20</xdr:col>
      <xdr:colOff>163286</xdr:colOff>
      <xdr:row>15</xdr:row>
      <xdr:rowOff>132735</xdr:rowOff>
    </xdr:to>
    <xdr:graphicFrame macro="">
      <xdr:nvGraphicFramePr>
        <xdr:cNvPr id="16" name="Chart 15">
          <a:extLst>
            <a:ext uri="{FF2B5EF4-FFF2-40B4-BE49-F238E27FC236}">
              <a16:creationId xmlns:a16="http://schemas.microsoft.com/office/drawing/2014/main" id="{849F6457-B314-41AF-B4FA-44D49F705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176893</xdr:colOff>
      <xdr:row>16</xdr:row>
      <xdr:rowOff>33562</xdr:rowOff>
    </xdr:from>
    <xdr:to>
      <xdr:col>20</xdr:col>
      <xdr:colOff>163285</xdr:colOff>
      <xdr:row>32</xdr:row>
      <xdr:rowOff>166247</xdr:rowOff>
    </xdr:to>
    <xdr:graphicFrame macro="">
      <xdr:nvGraphicFramePr>
        <xdr:cNvPr id="17" name="Chart 16">
          <a:extLst>
            <a:ext uri="{FF2B5EF4-FFF2-40B4-BE49-F238E27FC236}">
              <a16:creationId xmlns:a16="http://schemas.microsoft.com/office/drawing/2014/main" id="{E3FA69B5-B46C-493A-825B-52F0D33B2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598711</xdr:colOff>
      <xdr:row>2</xdr:row>
      <xdr:rowOff>253996</xdr:rowOff>
    </xdr:from>
    <xdr:to>
      <xdr:col>14</xdr:col>
      <xdr:colOff>72569</xdr:colOff>
      <xdr:row>15</xdr:row>
      <xdr:rowOff>132732</xdr:rowOff>
    </xdr:to>
    <xdr:graphicFrame macro="">
      <xdr:nvGraphicFramePr>
        <xdr:cNvPr id="18" name="Chart 17">
          <a:extLst>
            <a:ext uri="{FF2B5EF4-FFF2-40B4-BE49-F238E27FC236}">
              <a16:creationId xmlns:a16="http://schemas.microsoft.com/office/drawing/2014/main" id="{B9EC3801-7F7F-48D6-8485-5F98213AB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607788</xdr:colOff>
      <xdr:row>16</xdr:row>
      <xdr:rowOff>14743</xdr:rowOff>
    </xdr:from>
    <xdr:to>
      <xdr:col>6</xdr:col>
      <xdr:colOff>544287</xdr:colOff>
      <xdr:row>32</xdr:row>
      <xdr:rowOff>147413</xdr:rowOff>
    </xdr:to>
    <xdr:graphicFrame macro="">
      <xdr:nvGraphicFramePr>
        <xdr:cNvPr id="19" name="Chart 18">
          <a:extLst>
            <a:ext uri="{FF2B5EF4-FFF2-40B4-BE49-F238E27FC236}">
              <a16:creationId xmlns:a16="http://schemas.microsoft.com/office/drawing/2014/main" id="{A494CAD5-8F9F-4237-8891-D57D835A8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641802</xdr:colOff>
      <xdr:row>16</xdr:row>
      <xdr:rowOff>19956</xdr:rowOff>
    </xdr:from>
    <xdr:to>
      <xdr:col>14</xdr:col>
      <xdr:colOff>99784</xdr:colOff>
      <xdr:row>32</xdr:row>
      <xdr:rowOff>152641</xdr:rowOff>
    </xdr:to>
    <xdr:graphicFrame macro="">
      <xdr:nvGraphicFramePr>
        <xdr:cNvPr id="20" name="Chart 19">
          <a:extLst>
            <a:ext uri="{FF2B5EF4-FFF2-40B4-BE49-F238E27FC236}">
              <a16:creationId xmlns:a16="http://schemas.microsoft.com/office/drawing/2014/main" id="{4673BEED-682C-4E11-AAE6-1558BACF6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619126</xdr:colOff>
      <xdr:row>2</xdr:row>
      <xdr:rowOff>258536</xdr:rowOff>
    </xdr:from>
    <xdr:to>
      <xdr:col>6</xdr:col>
      <xdr:colOff>517071</xdr:colOff>
      <xdr:row>15</xdr:row>
      <xdr:rowOff>136072</xdr:rowOff>
    </xdr:to>
    <xdr:graphicFrame macro="">
      <xdr:nvGraphicFramePr>
        <xdr:cNvPr id="21" name="Chart 20">
          <a:extLst>
            <a:ext uri="{FF2B5EF4-FFF2-40B4-BE49-F238E27FC236}">
              <a16:creationId xmlns:a16="http://schemas.microsoft.com/office/drawing/2014/main" id="{1CBD1D2B-6ADC-49F7-8600-773990EFA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14</xdr:row>
      <xdr:rowOff>190500</xdr:rowOff>
    </xdr:from>
    <xdr:to>
      <xdr:col>1</xdr:col>
      <xdr:colOff>320675</xdr:colOff>
      <xdr:row>27</xdr:row>
      <xdr:rowOff>174625</xdr:rowOff>
    </xdr:to>
    <mc:AlternateContent xmlns:mc="http://schemas.openxmlformats.org/markup-compatibility/2006" xmlns:a14="http://schemas.microsoft.com/office/drawing/2010/main">
      <mc:Choice Requires="a14">
        <xdr:graphicFrame macro="">
          <xdr:nvGraphicFramePr>
            <xdr:cNvPr id="22" name="Country 1">
              <a:extLst>
                <a:ext uri="{FF2B5EF4-FFF2-40B4-BE49-F238E27FC236}">
                  <a16:creationId xmlns:a16="http://schemas.microsoft.com/office/drawing/2014/main" id="{309C7907-EDE8-466F-B46E-4090DAF6BBE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82625" y="3841750"/>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158750</xdr:rowOff>
    </xdr:from>
    <xdr:to>
      <xdr:col>1</xdr:col>
      <xdr:colOff>320675</xdr:colOff>
      <xdr:row>14</xdr:row>
      <xdr:rowOff>149225</xdr:rowOff>
    </xdr:to>
    <mc:AlternateContent xmlns:mc="http://schemas.openxmlformats.org/markup-compatibility/2006" xmlns:a14="http://schemas.microsoft.com/office/drawing/2010/main">
      <mc:Choice Requires="a14">
        <xdr:graphicFrame macro="">
          <xdr:nvGraphicFramePr>
            <xdr:cNvPr id="23" name="Saleperson 1">
              <a:extLst>
                <a:ext uri="{FF2B5EF4-FFF2-40B4-BE49-F238E27FC236}">
                  <a16:creationId xmlns:a16="http://schemas.microsoft.com/office/drawing/2014/main" id="{D002C79B-8373-4C13-8397-A47CA1677DEA}"/>
                </a:ext>
              </a:extLst>
            </xdr:cNvPr>
            <xdr:cNvGraphicFramePr/>
          </xdr:nvGraphicFramePr>
          <xdr:xfrm>
            <a:off x="0" y="0"/>
            <a:ext cx="0" cy="0"/>
          </xdr:xfrm>
          <a:graphic>
            <a:graphicData uri="http://schemas.microsoft.com/office/drawing/2010/slicer">
              <sle:slicer xmlns:sle="http://schemas.microsoft.com/office/drawing/2010/slicer" name="Saleperson 1"/>
            </a:graphicData>
          </a:graphic>
        </xdr:graphicFrame>
      </mc:Choice>
      <mc:Fallback xmlns="">
        <xdr:sp macro="" textlink="">
          <xdr:nvSpPr>
            <xdr:cNvPr id="0" name=""/>
            <xdr:cNvSpPr>
              <a:spLocks noTextEdit="1"/>
            </xdr:cNvSpPr>
          </xdr:nvSpPr>
          <xdr:spPr>
            <a:xfrm>
              <a:off x="682625" y="1952625"/>
              <a:ext cx="1828800" cy="18478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269875</xdr:rowOff>
    </xdr:from>
    <xdr:to>
      <xdr:col>1</xdr:col>
      <xdr:colOff>320675</xdr:colOff>
      <xdr:row>5</xdr:row>
      <xdr:rowOff>123825</xdr:rowOff>
    </xdr:to>
    <mc:AlternateContent xmlns:mc="http://schemas.openxmlformats.org/markup-compatibility/2006" xmlns:a14="http://schemas.microsoft.com/office/drawing/2010/main">
      <mc:Choice Requires="a14">
        <xdr:graphicFrame macro="">
          <xdr:nvGraphicFramePr>
            <xdr:cNvPr id="24" name="Gender 1">
              <a:extLst>
                <a:ext uri="{FF2B5EF4-FFF2-40B4-BE49-F238E27FC236}">
                  <a16:creationId xmlns:a16="http://schemas.microsoft.com/office/drawing/2014/main" id="{B6FD659D-6B97-4D6B-83B3-1D702643D1C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82625" y="936625"/>
              <a:ext cx="1828800" cy="9810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95250</xdr:colOff>
      <xdr:row>1</xdr:row>
      <xdr:rowOff>0</xdr:rowOff>
    </xdr:from>
    <xdr:to>
      <xdr:col>6</xdr:col>
      <xdr:colOff>552450</xdr:colOff>
      <xdr:row>1</xdr:row>
      <xdr:rowOff>457200</xdr:rowOff>
    </xdr:to>
    <xdr:pic>
      <xdr:nvPicPr>
        <xdr:cNvPr id="26" name="Picture 25">
          <a:extLst>
            <a:ext uri="{FF2B5EF4-FFF2-40B4-BE49-F238E27FC236}">
              <a16:creationId xmlns:a16="http://schemas.microsoft.com/office/drawing/2014/main" id="{00887906-8F67-4000-90E1-C855A26038C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064375" y="206375"/>
          <a:ext cx="457200" cy="457200"/>
        </a:xfrm>
        <a:prstGeom prst="rect">
          <a:avLst/>
        </a:prstGeom>
      </xdr:spPr>
    </xdr:pic>
    <xdr:clientData/>
  </xdr:twoCellAnchor>
  <xdr:twoCellAnchor editAs="oneCell">
    <xdr:from>
      <xdr:col>3</xdr:col>
      <xdr:colOff>63500</xdr:colOff>
      <xdr:row>1</xdr:row>
      <xdr:rowOff>0</xdr:rowOff>
    </xdr:from>
    <xdr:to>
      <xdr:col>3</xdr:col>
      <xdr:colOff>520700</xdr:colOff>
      <xdr:row>1</xdr:row>
      <xdr:rowOff>457200</xdr:rowOff>
    </xdr:to>
    <xdr:pic>
      <xdr:nvPicPr>
        <xdr:cNvPr id="28" name="Picture 27">
          <a:extLst>
            <a:ext uri="{FF2B5EF4-FFF2-40B4-BE49-F238E27FC236}">
              <a16:creationId xmlns:a16="http://schemas.microsoft.com/office/drawing/2014/main" id="{840EFE85-E7D2-489C-AEE3-3A89F1CCE3B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698875" y="206375"/>
          <a:ext cx="457200" cy="457200"/>
        </a:xfrm>
        <a:prstGeom prst="rect">
          <a:avLst/>
        </a:prstGeom>
      </xdr:spPr>
    </xdr:pic>
    <xdr:clientData/>
  </xdr:twoCellAnchor>
  <xdr:twoCellAnchor editAs="oneCell">
    <xdr:from>
      <xdr:col>0</xdr:col>
      <xdr:colOff>0</xdr:colOff>
      <xdr:row>1</xdr:row>
      <xdr:rowOff>15875</xdr:rowOff>
    </xdr:from>
    <xdr:to>
      <xdr:col>0</xdr:col>
      <xdr:colOff>457200</xdr:colOff>
      <xdr:row>2</xdr:row>
      <xdr:rowOff>12700</xdr:rowOff>
    </xdr:to>
    <xdr:pic>
      <xdr:nvPicPr>
        <xdr:cNvPr id="30" name="Picture 29">
          <a:extLst>
            <a:ext uri="{FF2B5EF4-FFF2-40B4-BE49-F238E27FC236}">
              <a16:creationId xmlns:a16="http://schemas.microsoft.com/office/drawing/2014/main" id="{85E5B995-AC5D-4E6A-96FB-F762C6DADD6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82625" y="222250"/>
          <a:ext cx="457200" cy="4572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88.797645370367" createdVersion="5" refreshedVersion="5" minRefreshableVersion="3" recordCount="91" xr:uid="{00000000-000A-0000-FFFF-FFFF00000000}">
  <cacheSource type="worksheet">
    <worksheetSource name="Table1"/>
  </cacheSource>
  <cacheFields count="14">
    <cacheField name="Order ID" numFmtId="0">
      <sharedItems containsSemiMixedTypes="0" containsString="0" containsNumber="1" containsInteger="1" minValue="10452" maxValue="10549"/>
    </cacheField>
    <cacheField name="Date" numFmtId="14">
      <sharedItems containsSemiMixedTypes="0" containsNonDate="0" containsDate="1" containsString="0" minDate="2023-06-07T00:00:00" maxDate="2023-06-27T00:00:00" count="20">
        <d v="2023-06-18T00:00:00"/>
        <d v="2023-06-23T00:00:00"/>
        <d v="2023-06-24T00:00:00"/>
        <d v="2023-06-25T00:00:00"/>
        <d v="2023-06-26T00:00:00"/>
        <d v="2023-06-14T00:00:00"/>
        <d v="2023-06-07T00:00:00"/>
        <d v="2023-06-12T00:00:00"/>
        <d v="2023-06-15T00:00:00"/>
        <d v="2023-06-17T00:00:00"/>
        <d v="2023-06-21T00:00:00"/>
        <d v="2023-06-22T00:00:00"/>
        <d v="2023-06-09T00:00:00"/>
        <d v="2023-06-08T00:00:00"/>
        <d v="2023-06-10T00:00:00"/>
        <d v="2023-06-11T00:00:00"/>
        <d v="2023-06-13T00:00:00"/>
        <d v="2023-06-19T00:00:00"/>
        <d v="2023-06-20T00:00:00"/>
        <d v="2023-06-16T00:00:00"/>
      </sharedItems>
    </cacheField>
    <cacheField name="First" numFmtId="0">
      <sharedItems count="90">
        <s v="Janet"/>
        <s v="Janice"/>
        <s v="Charlotte"/>
        <s v="Natalie"/>
        <s v="Doris"/>
        <s v="Keith"/>
        <s v="Kelly"/>
        <s v="Kennedi"/>
        <s v="Joseph"/>
        <s v="Steven"/>
        <s v="Kenneth"/>
        <s v="Nicholas"/>
        <s v="Judith"/>
        <s v="Hannah"/>
        <s v="Marilyn"/>
        <s v="Brendan"/>
        <s v="Carolyn"/>
        <s v="Teresa"/>
        <s v="Beverly"/>
        <s v="Brittany"/>
        <s v="Christian"/>
        <s v="Gary"/>
        <s v="Ivan"/>
        <s v="Jonah"/>
        <s v="Lucia"/>
        <s v="Jaylynn"/>
        <s v="Bryce"/>
        <s v="Michael"/>
        <s v="Thomas"/>
        <s v="Daniel"/>
        <s v="Heather"/>
        <s v="Martha"/>
        <s v="Richard"/>
        <s v="Andrew"/>
        <s v="Catherine"/>
        <s v="Jacob"/>
        <s v="Victoria"/>
        <s v="Ruth"/>
        <s v="Virginia"/>
        <s v="William"/>
        <s v="Charles"/>
        <s v="Ronald"/>
        <s v="Lauren"/>
        <s v="Kayla"/>
        <s v="Denzel"/>
        <s v="Bruno"/>
        <s v="Gloria"/>
        <s v="Sara"/>
        <s v="Cheryl"/>
        <s v="Jacqueline"/>
        <s v="Jason"/>
        <s v="Jeffrey"/>
        <s v="Olivia"/>
        <s v="Julie"/>
        <s v="David"/>
        <s v="Christopher"/>
        <s v="Paul"/>
        <s v="Megan"/>
        <s v="Roger"/>
        <s v="Maria"/>
        <s v="Rachel"/>
        <s v="Andrea"/>
        <s v="Kylee"/>
        <s v="Timothy"/>
        <s v="Jonathan"/>
        <s v="Joyce"/>
        <s v="Theresa"/>
        <s v="Alexis"/>
        <s v="Terry"/>
        <s v="John"/>
        <s v="Ryan"/>
        <s v="Nyla"/>
        <s v="Evelyn"/>
        <s v="Bill"/>
        <s v="Nora"/>
        <s v="Josue"/>
        <s v="Harley"/>
        <s v="Jaidyn"/>
        <s v="Matthew"/>
        <s v="Brian"/>
        <s v="George"/>
        <s v="Edward"/>
        <s v="Eric"/>
        <s v="Diane"/>
        <s v="Joan"/>
        <s v="Madison"/>
        <s v="Diana"/>
        <s v="Christina"/>
        <s v="Lori"/>
        <s v="Joshua"/>
      </sharedItems>
    </cacheField>
    <cacheField name="Last" numFmtId="0">
      <sharedItems/>
    </cacheField>
    <cacheField name="Gender" numFmtId="0">
      <sharedItems count="2">
        <s v="Female"/>
        <s v="Male"/>
      </sharedItems>
    </cacheField>
    <cacheField name="Age" numFmtId="0">
      <sharedItems containsSemiMixedTypes="0" containsString="0" containsNumber="1" containsInteger="1" minValue="20" maxValue="68"/>
    </cacheField>
    <cacheField name="Country" numFmtId="0">
      <sharedItems count="8">
        <s v="FR"/>
        <s v="IT"/>
        <s v="UK"/>
        <s v="JP"/>
        <s v="ES"/>
        <s v="US"/>
        <s v="USA"/>
        <s v="DE"/>
      </sharedItems>
    </cacheField>
    <cacheField name="Price" numFmtId="164">
      <sharedItems containsSemiMixedTypes="0" containsString="0" containsNumber="1" containsInteger="1" minValue="150" maxValue="400"/>
    </cacheField>
    <cacheField name="Units" numFmtId="0">
      <sharedItems containsSemiMixedTypes="0" containsString="0" containsNumber="1" minValue="20" maxValue="91"/>
    </cacheField>
    <cacheField name="Revenue" numFmtId="164">
      <sharedItems containsSemiMixedTypes="0" containsString="0" containsNumber="1" minValue="3750" maxValue="36400"/>
    </cacheField>
    <cacheField name="Payment _x000a_Method" numFmtId="0">
      <sharedItems/>
    </cacheField>
    <cacheField name="Salesperson" numFmtId="0">
      <sharedItems count="14">
        <s v="ANNa Perez"/>
        <s v="    Anna Perez"/>
        <s v="    Tom Jackson"/>
        <s v="TOM Jackson"/>
        <s v="JeNNA SilVA"/>
        <s v="     Anna Perez"/>
        <s v="  Jenna Silva"/>
        <s v="   Remy MONET"/>
        <s v="REMY MONET"/>
        <s v="      Remy Monet"/>
        <s v="Walter Muller"/>
        <s v="Jenna    Silva"/>
        <s v="  Walter Muller"/>
        <s v="   Tom Jackson"/>
      </sharedItems>
    </cacheField>
    <cacheField name="Saleperson" numFmtId="0">
      <sharedItems count="5">
        <s v="Anna Perez"/>
        <s v="Tom Jackson"/>
        <s v="Jenna Silva"/>
        <s v="Remy Monet"/>
        <s v="Walter Muller"/>
      </sharedItems>
    </cacheField>
    <cacheField name="Units2" numFmtId="0">
      <sharedItems containsSemiMixedTypes="0" containsString="0" containsNumber="1" containsInteger="1" minValue="20" maxValue="91"/>
    </cacheField>
  </cacheFields>
  <extLst>
    <ext xmlns:x14="http://schemas.microsoft.com/office/spreadsheetml/2009/9/main" uri="{725AE2AE-9491-48be-B2B4-4EB974FC3084}">
      <x14:pivotCacheDefinition pivotCacheId="1689747049"/>
    </ext>
  </extLst>
</pivotCacheDefinition>
</file>

<file path=xl/pivotCache/pivotCacheRecords1.xml><?xml version="1.0" encoding="utf-8"?>
<pivotCacheRecords xmlns="http://schemas.openxmlformats.org/spreadsheetml/2006/main" xmlns:r="http://schemas.openxmlformats.org/officeDocument/2006/relationships" count="91">
  <r>
    <n v="10507"/>
    <x v="0"/>
    <x v="0"/>
    <s v="Murphy"/>
    <x v="0"/>
    <n v="55"/>
    <x v="0"/>
    <n v="400"/>
    <n v="91"/>
    <n v="36400"/>
    <s v=" Credit Card"/>
    <x v="0"/>
    <x v="0"/>
    <n v="91"/>
  </r>
  <r>
    <n v="10534"/>
    <x v="1"/>
    <x v="1"/>
    <s v="Clark"/>
    <x v="0"/>
    <n v="60"/>
    <x v="1"/>
    <n v="400"/>
    <n v="83.6"/>
    <n v="33440"/>
    <s v=" Cash"/>
    <x v="1"/>
    <x v="0"/>
    <n v="84"/>
  </r>
  <r>
    <n v="10537"/>
    <x v="2"/>
    <x v="2"/>
    <s v="Walker"/>
    <x v="0"/>
    <n v="58"/>
    <x v="0"/>
    <n v="320"/>
    <n v="83.6"/>
    <n v="26752"/>
    <s v=" Credit Card"/>
    <x v="0"/>
    <x v="0"/>
    <n v="84"/>
  </r>
  <r>
    <n v="10538"/>
    <x v="2"/>
    <x v="3"/>
    <s v="Robinson"/>
    <x v="0"/>
    <n v="49"/>
    <x v="0"/>
    <n v="320"/>
    <n v="83.6"/>
    <n v="26752"/>
    <s v=" Credit Card"/>
    <x v="0"/>
    <x v="0"/>
    <n v="84"/>
  </r>
  <r>
    <n v="10542"/>
    <x v="3"/>
    <x v="4"/>
    <s v="Nguyen"/>
    <x v="0"/>
    <n v="42"/>
    <x v="1"/>
    <n v="400"/>
    <n v="83.6"/>
    <n v="33440"/>
    <s v=" Credit Card"/>
    <x v="2"/>
    <x v="1"/>
    <n v="84"/>
  </r>
  <r>
    <n v="10547"/>
    <x v="4"/>
    <x v="5"/>
    <s v="Roberts"/>
    <x v="1"/>
    <n v="51"/>
    <x v="2"/>
    <n v="250"/>
    <n v="83.6"/>
    <n v="20900"/>
    <s v=" Credit Card"/>
    <x v="3"/>
    <x v="1"/>
    <n v="84"/>
  </r>
  <r>
    <n v="10485"/>
    <x v="5"/>
    <x v="6"/>
    <s v="Jones"/>
    <x v="0"/>
    <n v="51"/>
    <x v="3"/>
    <n v="320"/>
    <n v="82"/>
    <n v="26240"/>
    <s v=" Credit Card"/>
    <x v="4"/>
    <x v="2"/>
    <n v="82"/>
  </r>
  <r>
    <n v="10453"/>
    <x v="6"/>
    <x v="7"/>
    <s v="Singh"/>
    <x v="1"/>
    <n v="50"/>
    <x v="4"/>
    <n v="250"/>
    <n v="80"/>
    <n v="20000"/>
    <s v=" Gift Card"/>
    <x v="0"/>
    <x v="0"/>
    <n v="80"/>
  </r>
  <r>
    <n v="10477"/>
    <x v="7"/>
    <x v="8"/>
    <s v="Mitchell"/>
    <x v="1"/>
    <n v="59"/>
    <x v="0"/>
    <n v="150"/>
    <n v="80"/>
    <n v="12000"/>
    <s v=" Credit Card"/>
    <x v="5"/>
    <x v="0"/>
    <n v="80"/>
  </r>
  <r>
    <n v="10486"/>
    <x v="5"/>
    <x v="9"/>
    <s v="Simpson"/>
    <x v="1"/>
    <n v="48"/>
    <x v="5"/>
    <n v="150"/>
    <n v="80"/>
    <n v="12000"/>
    <s v=" Credit Card"/>
    <x v="6"/>
    <x v="2"/>
    <n v="80"/>
  </r>
  <r>
    <n v="10490"/>
    <x v="8"/>
    <x v="10"/>
    <s v="Anderson"/>
    <x v="1"/>
    <n v="45"/>
    <x v="3"/>
    <n v="150"/>
    <n v="80"/>
    <n v="12000"/>
    <s v=" Credit Card"/>
    <x v="0"/>
    <x v="0"/>
    <n v="80"/>
  </r>
  <r>
    <n v="10502"/>
    <x v="9"/>
    <x v="11"/>
    <s v="Gerrard"/>
    <x v="1"/>
    <n v="56"/>
    <x v="4"/>
    <n v="320"/>
    <n v="80"/>
    <n v="25600"/>
    <s v=" Credit Card"/>
    <x v="0"/>
    <x v="0"/>
    <n v="80"/>
  </r>
  <r>
    <n v="10523"/>
    <x v="10"/>
    <x v="12"/>
    <s v="Lopez"/>
    <x v="0"/>
    <n v="47"/>
    <x v="3"/>
    <n v="400"/>
    <n v="80"/>
    <n v="32000"/>
    <s v=" Cash"/>
    <x v="7"/>
    <x v="3"/>
    <n v="80"/>
  </r>
  <r>
    <n v="10525"/>
    <x v="11"/>
    <x v="13"/>
    <s v="Garcia"/>
    <x v="0"/>
    <n v="60"/>
    <x v="4"/>
    <n v="320"/>
    <n v="79.8"/>
    <n v="25536"/>
    <s v=" Cash"/>
    <x v="8"/>
    <x v="3"/>
    <n v="80"/>
  </r>
  <r>
    <n v="10535"/>
    <x v="2"/>
    <x v="14"/>
    <s v="Allen"/>
    <x v="0"/>
    <n v="44"/>
    <x v="1"/>
    <n v="400"/>
    <n v="79.599999999999994"/>
    <n v="31839.999999999996"/>
    <s v=" Credit Card"/>
    <x v="0"/>
    <x v="0"/>
    <n v="80"/>
  </r>
  <r>
    <n v="10461"/>
    <x v="12"/>
    <x v="15"/>
    <s v="Walls"/>
    <x v="1"/>
    <n v="57"/>
    <x v="3"/>
    <n v="400"/>
    <n v="76.000000000000014"/>
    <n v="30400.000000000007"/>
    <s v=" Credit Card"/>
    <x v="9"/>
    <x v="3"/>
    <n v="76"/>
  </r>
  <r>
    <n v="10506"/>
    <x v="0"/>
    <x v="16"/>
    <s v="Muir"/>
    <x v="0"/>
    <n v="56"/>
    <x v="0"/>
    <n v="150"/>
    <n v="76.000000000000014"/>
    <n v="11400.000000000002"/>
    <s v=" Credit Card"/>
    <x v="0"/>
    <x v="0"/>
    <n v="76"/>
  </r>
  <r>
    <n v="10531"/>
    <x v="1"/>
    <x v="17"/>
    <s v="Jarris"/>
    <x v="0"/>
    <n v="53"/>
    <x v="1"/>
    <n v="400"/>
    <n v="76.000000000000014"/>
    <n v="30400.000000000007"/>
    <s v=" Cash"/>
    <x v="7"/>
    <x v="3"/>
    <n v="76"/>
  </r>
  <r>
    <n v="10536"/>
    <x v="2"/>
    <x v="18"/>
    <s v="Young"/>
    <x v="0"/>
    <n v="45"/>
    <x v="0"/>
    <n v="150"/>
    <n v="76.000000000000014"/>
    <n v="11400.000000000002"/>
    <s v=" Credit Card"/>
    <x v="0"/>
    <x v="0"/>
    <n v="76"/>
  </r>
  <r>
    <n v="10541"/>
    <x v="3"/>
    <x v="19"/>
    <s v="Hill"/>
    <x v="0"/>
    <n v="68"/>
    <x v="1"/>
    <n v="320"/>
    <n v="76.000000000000014"/>
    <n v="24320.000000000004"/>
    <s v=" Credit Card"/>
    <x v="3"/>
    <x v="1"/>
    <n v="76"/>
  </r>
  <r>
    <n v="10546"/>
    <x v="4"/>
    <x v="20"/>
    <s v="Carter"/>
    <x v="1"/>
    <n v="54"/>
    <x v="3"/>
    <n v="320"/>
    <n v="76.000000000000014"/>
    <n v="24320.000000000004"/>
    <s v=" Credit Card"/>
    <x v="3"/>
    <x v="1"/>
    <n v="76"/>
  </r>
  <r>
    <n v="10501"/>
    <x v="9"/>
    <x v="21"/>
    <s v="Sinclair"/>
    <x v="1"/>
    <n v="40"/>
    <x v="4"/>
    <n v="320"/>
    <n v="76"/>
    <n v="24320"/>
    <s v=" Credit Card"/>
    <x v="0"/>
    <x v="0"/>
    <n v="76"/>
  </r>
  <r>
    <n v="10456"/>
    <x v="13"/>
    <x v="22"/>
    <s v="Hines"/>
    <x v="1"/>
    <n v="49"/>
    <x v="5"/>
    <n v="320"/>
    <n v="75"/>
    <n v="24000"/>
    <s v=" Credit Card"/>
    <x v="10"/>
    <x v="4"/>
    <n v="75"/>
  </r>
  <r>
    <n v="10457"/>
    <x v="13"/>
    <x v="23"/>
    <s v="Higgins"/>
    <x v="1"/>
    <n v="49"/>
    <x v="5"/>
    <n v="400"/>
    <n v="75"/>
    <n v="30000"/>
    <s v=" Credit Card"/>
    <x v="8"/>
    <x v="3"/>
    <n v="75"/>
  </r>
  <r>
    <n v="10463"/>
    <x v="12"/>
    <x v="24"/>
    <s v="Mckay"/>
    <x v="0"/>
    <n v="48"/>
    <x v="3"/>
    <n v="150"/>
    <n v="75"/>
    <n v="11250"/>
    <s v=" Credit Card"/>
    <x v="9"/>
    <x v="3"/>
    <n v="75"/>
  </r>
  <r>
    <n v="10468"/>
    <x v="14"/>
    <x v="25"/>
    <s v="Knapp"/>
    <x v="0"/>
    <n v="67"/>
    <x v="0"/>
    <n v="150"/>
    <n v="75"/>
    <n v="11250"/>
    <s v=" Credit Card"/>
    <x v="5"/>
    <x v="0"/>
    <n v="75"/>
  </r>
  <r>
    <n v="10470"/>
    <x v="15"/>
    <x v="26"/>
    <s v="Carpenter"/>
    <x v="1"/>
    <n v="59"/>
    <x v="0"/>
    <n v="250"/>
    <n v="75"/>
    <n v="18750"/>
    <s v=" Credit Card"/>
    <x v="5"/>
    <x v="0"/>
    <n v="75"/>
  </r>
  <r>
    <n v="10473"/>
    <x v="15"/>
    <x v="27"/>
    <s v="Filson"/>
    <x v="1"/>
    <n v="63"/>
    <x v="5"/>
    <n v="250"/>
    <n v="75"/>
    <n v="18750"/>
    <s v=" Credit Card"/>
    <x v="0"/>
    <x v="0"/>
    <n v="75"/>
  </r>
  <r>
    <n v="10478"/>
    <x v="7"/>
    <x v="28"/>
    <s v="Clark"/>
    <x v="1"/>
    <n v="62"/>
    <x v="3"/>
    <n v="250"/>
    <n v="75"/>
    <n v="18750"/>
    <s v=" Credit Card"/>
    <x v="5"/>
    <x v="0"/>
    <n v="75"/>
  </r>
  <r>
    <n v="10481"/>
    <x v="16"/>
    <x v="29"/>
    <s v="Davidson"/>
    <x v="1"/>
    <n v="67"/>
    <x v="4"/>
    <n v="250"/>
    <n v="75"/>
    <n v="18750"/>
    <s v=" Credit Card"/>
    <x v="5"/>
    <x v="0"/>
    <n v="75"/>
  </r>
  <r>
    <n v="10510"/>
    <x v="17"/>
    <x v="30"/>
    <s v="Stevenson"/>
    <x v="0"/>
    <n v="60"/>
    <x v="6"/>
    <n v="150"/>
    <n v="75"/>
    <n v="11250"/>
    <s v=" Credit Card"/>
    <x v="0"/>
    <x v="0"/>
    <n v="75"/>
  </r>
  <r>
    <n v="10529"/>
    <x v="11"/>
    <x v="31"/>
    <s v="Lee"/>
    <x v="0"/>
    <n v="62"/>
    <x v="1"/>
    <n v="320"/>
    <n v="73.98"/>
    <n v="23673.600000000002"/>
    <s v=" Cash"/>
    <x v="8"/>
    <x v="3"/>
    <n v="74"/>
  </r>
  <r>
    <n v="10476"/>
    <x v="7"/>
    <x v="32"/>
    <s v="Ross"/>
    <x v="1"/>
    <n v="52"/>
    <x v="0"/>
    <n v="250"/>
    <n v="70"/>
    <n v="17500"/>
    <s v=" Credit Card"/>
    <x v="0"/>
    <x v="0"/>
    <n v="70"/>
  </r>
  <r>
    <n v="10487"/>
    <x v="5"/>
    <x v="33"/>
    <s v="Hamilton"/>
    <x v="1"/>
    <n v="41"/>
    <x v="5"/>
    <n v="320"/>
    <n v="70"/>
    <n v="22400"/>
    <s v=" Credit Card"/>
    <x v="4"/>
    <x v="2"/>
    <n v="70"/>
  </r>
  <r>
    <n v="10509"/>
    <x v="0"/>
    <x v="34"/>
    <s v="Sunderland"/>
    <x v="0"/>
    <n v="51"/>
    <x v="0"/>
    <n v="320"/>
    <n v="70"/>
    <n v="22400"/>
    <s v=" Credit Card"/>
    <x v="0"/>
    <x v="0"/>
    <n v="70"/>
  </r>
  <r>
    <n v="10500"/>
    <x v="9"/>
    <x v="35"/>
    <s v="William"/>
    <x v="1"/>
    <n v="54"/>
    <x v="4"/>
    <n v="400"/>
    <n v="67"/>
    <n v="26800"/>
    <s v=" Credit Card"/>
    <x v="0"/>
    <x v="0"/>
    <n v="67"/>
  </r>
  <r>
    <n v="10515"/>
    <x v="18"/>
    <x v="36"/>
    <s v="Prowse"/>
    <x v="0"/>
    <n v="58"/>
    <x v="6"/>
    <n v="150"/>
    <n v="63"/>
    <n v="9450"/>
    <s v=" Cash"/>
    <x v="4"/>
    <x v="2"/>
    <n v="63"/>
  </r>
  <r>
    <n v="10516"/>
    <x v="18"/>
    <x v="37"/>
    <s v="Milner"/>
    <x v="0"/>
    <n v="55"/>
    <x v="6"/>
    <n v="320"/>
    <n v="63"/>
    <n v="20160"/>
    <s v=" Cash"/>
    <x v="4"/>
    <x v="2"/>
    <n v="63"/>
  </r>
  <r>
    <n v="10483"/>
    <x v="16"/>
    <x v="38"/>
    <s v="Dunk"/>
    <x v="0"/>
    <n v="52"/>
    <x v="6"/>
    <n v="150"/>
    <n v="63"/>
    <n v="9450"/>
    <s v=" Credit Card"/>
    <x v="11"/>
    <x v="2"/>
    <n v="63"/>
  </r>
  <r>
    <n v="10475"/>
    <x v="7"/>
    <x v="39"/>
    <s v="Stewart"/>
    <x v="1"/>
    <n v="46"/>
    <x v="0"/>
    <n v="320"/>
    <n v="60"/>
    <n v="19200"/>
    <s v=" Credit Card"/>
    <x v="0"/>
    <x v="0"/>
    <n v="60"/>
  </r>
  <r>
    <n v="10480"/>
    <x v="16"/>
    <x v="40"/>
    <s v="Gray"/>
    <x v="1"/>
    <n v="52"/>
    <x v="4"/>
    <n v="250"/>
    <n v="60"/>
    <n v="15000"/>
    <s v=" Credit Card"/>
    <x v="5"/>
    <x v="0"/>
    <n v="60"/>
  </r>
  <r>
    <n v="10495"/>
    <x v="19"/>
    <x v="41"/>
    <s v="Millar"/>
    <x v="1"/>
    <n v="61"/>
    <x v="5"/>
    <n v="150"/>
    <n v="60"/>
    <n v="9000"/>
    <s v=" Credit Card"/>
    <x v="0"/>
    <x v="0"/>
    <n v="60"/>
  </r>
  <r>
    <n v="10484"/>
    <x v="16"/>
    <x v="42"/>
    <s v="Webster"/>
    <x v="0"/>
    <n v="44"/>
    <x v="6"/>
    <n v="150"/>
    <n v="60"/>
    <n v="9000"/>
    <s v=" Credit Card"/>
    <x v="11"/>
    <x v="2"/>
    <n v="60"/>
  </r>
  <r>
    <n v="10543"/>
    <x v="3"/>
    <x v="43"/>
    <s v="Nelson"/>
    <x v="0"/>
    <n v="55"/>
    <x v="2"/>
    <n v="400"/>
    <n v="59.8"/>
    <n v="23920"/>
    <s v=" Credit Card"/>
    <x v="3"/>
    <x v="1"/>
    <n v="60"/>
  </r>
  <r>
    <n v="10466"/>
    <x v="14"/>
    <x v="44"/>
    <s v="Flores"/>
    <x v="1"/>
    <n v="37"/>
    <x v="0"/>
    <n v="250"/>
    <n v="50"/>
    <n v="12500"/>
    <s v=" Credit Card"/>
    <x v="5"/>
    <x v="0"/>
    <n v="50"/>
  </r>
  <r>
    <n v="10467"/>
    <x v="14"/>
    <x v="45"/>
    <s v="Cordova"/>
    <x v="1"/>
    <n v="39"/>
    <x v="0"/>
    <n v="400"/>
    <n v="50"/>
    <n v="20000"/>
    <s v=" Credit Card"/>
    <x v="5"/>
    <x v="0"/>
    <n v="50"/>
  </r>
  <r>
    <n v="10532"/>
    <x v="1"/>
    <x v="46"/>
    <s v="White"/>
    <x v="0"/>
    <n v="28"/>
    <x v="1"/>
    <n v="400"/>
    <n v="45.6"/>
    <n v="18240"/>
    <s v=" Cash"/>
    <x v="4"/>
    <x v="2"/>
    <n v="46"/>
  </r>
  <r>
    <n v="10533"/>
    <x v="1"/>
    <x v="47"/>
    <s v="Perez"/>
    <x v="0"/>
    <n v="37"/>
    <x v="1"/>
    <n v="400"/>
    <n v="45.6"/>
    <n v="18240"/>
    <s v=" Cash"/>
    <x v="4"/>
    <x v="2"/>
    <n v="46"/>
  </r>
  <r>
    <n v="10527"/>
    <x v="11"/>
    <x v="48"/>
    <s v="Davis"/>
    <x v="0"/>
    <n v="33"/>
    <x v="1"/>
    <n v="400"/>
    <n v="45"/>
    <n v="18000"/>
    <s v=" Cash"/>
    <x v="8"/>
    <x v="3"/>
    <n v="45"/>
  </r>
  <r>
    <n v="10528"/>
    <x v="11"/>
    <x v="49"/>
    <s v="Moore"/>
    <x v="0"/>
    <n v="49"/>
    <x v="1"/>
    <n v="150"/>
    <n v="45"/>
    <n v="6750"/>
    <s v=" Cash"/>
    <x v="8"/>
    <x v="3"/>
    <n v="45"/>
  </r>
  <r>
    <n v="10496"/>
    <x v="19"/>
    <x v="50"/>
    <s v="Crawford"/>
    <x v="1"/>
    <n v="25"/>
    <x v="5"/>
    <n v="150"/>
    <n v="44"/>
    <n v="6600"/>
    <s v=" Credit Card"/>
    <x v="0"/>
    <x v="0"/>
    <n v="44"/>
  </r>
  <r>
    <n v="10498"/>
    <x v="19"/>
    <x v="51"/>
    <s v="Dickson"/>
    <x v="1"/>
    <n v="36"/>
    <x v="5"/>
    <n v="150"/>
    <n v="44"/>
    <n v="6600"/>
    <s v=" Credit Card"/>
    <x v="0"/>
    <x v="0"/>
    <n v="44"/>
  </r>
  <r>
    <n v="10512"/>
    <x v="17"/>
    <x v="52"/>
    <s v="Craig"/>
    <x v="0"/>
    <n v="37"/>
    <x v="6"/>
    <n v="320"/>
    <n v="43"/>
    <n v="13760"/>
    <s v=" Credit Card"/>
    <x v="4"/>
    <x v="2"/>
    <n v="43"/>
  </r>
  <r>
    <n v="10513"/>
    <x v="17"/>
    <x v="53"/>
    <s v="Wright"/>
    <x v="0"/>
    <n v="51"/>
    <x v="6"/>
    <n v="250"/>
    <n v="42"/>
    <n v="10500"/>
    <s v=" Cash"/>
    <x v="4"/>
    <x v="2"/>
    <n v="42"/>
  </r>
  <r>
    <n v="10474"/>
    <x v="15"/>
    <x v="54"/>
    <s v="Thomson"/>
    <x v="1"/>
    <n v="21"/>
    <x v="5"/>
    <n v="150"/>
    <n v="40"/>
    <n v="6000"/>
    <s v=" Credit Card"/>
    <x v="5"/>
    <x v="0"/>
    <n v="40"/>
  </r>
  <r>
    <n v="10479"/>
    <x v="7"/>
    <x v="55"/>
    <s v="Taylor"/>
    <x v="1"/>
    <n v="37"/>
    <x v="3"/>
    <n v="250"/>
    <n v="40"/>
    <n v="10000"/>
    <s v=" Credit Card"/>
    <x v="5"/>
    <x v="0"/>
    <n v="40"/>
  </r>
  <r>
    <n v="10488"/>
    <x v="5"/>
    <x v="56"/>
    <s v="Murray"/>
    <x v="1"/>
    <n v="24"/>
    <x v="5"/>
    <n v="150"/>
    <n v="40"/>
    <n v="6000"/>
    <s v=" Credit Card"/>
    <x v="4"/>
    <x v="2"/>
    <n v="40"/>
  </r>
  <r>
    <n v="10526"/>
    <x v="11"/>
    <x v="57"/>
    <s v="Miller"/>
    <x v="0"/>
    <n v="24"/>
    <x v="1"/>
    <n v="400"/>
    <n v="39.799999999999997"/>
    <n v="15919.999999999998"/>
    <s v=" Cash"/>
    <x v="8"/>
    <x v="3"/>
    <n v="40"/>
  </r>
  <r>
    <n v="10548"/>
    <x v="4"/>
    <x v="58"/>
    <s v="Turner"/>
    <x v="1"/>
    <n v="21"/>
    <x v="2"/>
    <n v="150"/>
    <n v="39.799999999999997"/>
    <n v="5970"/>
    <s v=" Credit Card"/>
    <x v="3"/>
    <x v="1"/>
    <n v="40"/>
  </r>
  <r>
    <n v="10508"/>
    <x v="0"/>
    <x v="59"/>
    <s v="Kennedy"/>
    <x v="0"/>
    <n v="39"/>
    <x v="0"/>
    <n v="150"/>
    <n v="39"/>
    <n v="5850"/>
    <s v=" Credit Card"/>
    <x v="0"/>
    <x v="0"/>
    <n v="39"/>
  </r>
  <r>
    <n v="10505"/>
    <x v="0"/>
    <x v="60"/>
    <s v="White"/>
    <x v="0"/>
    <n v="35"/>
    <x v="0"/>
    <n v="250"/>
    <n v="38"/>
    <n v="9500"/>
    <s v=" Credit Card"/>
    <x v="0"/>
    <x v="0"/>
    <n v="38"/>
  </r>
  <r>
    <n v="10524"/>
    <x v="10"/>
    <x v="61"/>
    <s v="Gonzalez"/>
    <x v="0"/>
    <n v="46"/>
    <x v="3"/>
    <n v="150"/>
    <n v="38"/>
    <n v="5700"/>
    <s v=" Cash"/>
    <x v="8"/>
    <x v="3"/>
    <n v="38"/>
  </r>
  <r>
    <n v="10459"/>
    <x v="13"/>
    <x v="62"/>
    <s v="Townsend"/>
    <x v="0"/>
    <n v="31"/>
    <x v="4"/>
    <n v="150"/>
    <n v="37.999999999999993"/>
    <n v="5699.9999999999991"/>
    <s v=" Credit Card"/>
    <x v="10"/>
    <x v="4"/>
    <n v="38"/>
  </r>
  <r>
    <n v="10494"/>
    <x v="8"/>
    <x v="63"/>
    <s v="Johnson"/>
    <x v="1"/>
    <n v="23"/>
    <x v="5"/>
    <n v="320"/>
    <n v="37.999999999999993"/>
    <n v="12159.999999999998"/>
    <s v=" Credit Card"/>
    <x v="0"/>
    <x v="0"/>
    <n v="38"/>
  </r>
  <r>
    <n v="10504"/>
    <x v="9"/>
    <x v="64"/>
    <s v="Burns"/>
    <x v="1"/>
    <n v="23"/>
    <x v="0"/>
    <n v="320"/>
    <n v="37.999999999999993"/>
    <n v="12159.999999999998"/>
    <s v=" Credit Card"/>
    <x v="0"/>
    <x v="0"/>
    <n v="38"/>
  </r>
  <r>
    <n v="10514"/>
    <x v="17"/>
    <x v="65"/>
    <s v="Adams"/>
    <x v="0"/>
    <n v="21"/>
    <x v="6"/>
    <n v="150"/>
    <n v="37.999999999999993"/>
    <n v="5699.9999999999991"/>
    <s v=" Cash"/>
    <x v="4"/>
    <x v="2"/>
    <n v="38"/>
  </r>
  <r>
    <n v="10539"/>
    <x v="2"/>
    <x v="66"/>
    <s v="Lewsis"/>
    <x v="0"/>
    <n v="55"/>
    <x v="2"/>
    <n v="320"/>
    <n v="37.999999999999993"/>
    <n v="12159.999999999998"/>
    <s v=" Credit Card"/>
    <x v="0"/>
    <x v="0"/>
    <n v="38"/>
  </r>
  <r>
    <n v="10544"/>
    <x v="3"/>
    <x v="67"/>
    <s v="Rivera"/>
    <x v="0"/>
    <n v="43"/>
    <x v="1"/>
    <n v="150"/>
    <n v="37.999999999999993"/>
    <n v="5699.9999999999991"/>
    <s v=" Credit Card"/>
    <x v="3"/>
    <x v="1"/>
    <n v="38"/>
  </r>
  <r>
    <n v="10549"/>
    <x v="4"/>
    <x v="68"/>
    <s v="Evans"/>
    <x v="1"/>
    <n v="52"/>
    <x v="5"/>
    <n v="400"/>
    <n v="37.999999999999993"/>
    <n v="15199.999999999996"/>
    <s v=" Credit Card"/>
    <x v="3"/>
    <x v="1"/>
    <n v="38"/>
  </r>
  <r>
    <n v="10472"/>
    <x v="15"/>
    <x v="69"/>
    <s v="Brown"/>
    <x v="1"/>
    <n v="38"/>
    <x v="5"/>
    <n v="320"/>
    <n v="35"/>
    <n v="11200"/>
    <s v=" Credit Card"/>
    <x v="0"/>
    <x v="0"/>
    <n v="35"/>
  </r>
  <r>
    <n v="10499"/>
    <x v="19"/>
    <x v="70"/>
    <s v="Hill"/>
    <x v="1"/>
    <n v="39"/>
    <x v="5"/>
    <n v="150"/>
    <n v="33"/>
    <n v="4950"/>
    <s v=" Credit Card"/>
    <x v="0"/>
    <x v="0"/>
    <n v="33"/>
  </r>
  <r>
    <n v="10455"/>
    <x v="13"/>
    <x v="71"/>
    <s v="Novak"/>
    <x v="0"/>
    <n v="31"/>
    <x v="2"/>
    <n v="400"/>
    <n v="28"/>
    <n v="11200"/>
    <s v=" Credit Card"/>
    <x v="12"/>
    <x v="4"/>
    <n v="28"/>
  </r>
  <r>
    <n v="10522"/>
    <x v="10"/>
    <x v="72"/>
    <s v="Martinez"/>
    <x v="0"/>
    <n v="26"/>
    <x v="3"/>
    <n v="320"/>
    <n v="27"/>
    <n v="8640"/>
    <s v=" Cash"/>
    <x v="8"/>
    <x v="3"/>
    <n v="27"/>
  </r>
  <r>
    <n v="10452"/>
    <x v="6"/>
    <x v="73"/>
    <s v="Smith"/>
    <x v="1"/>
    <n v="23"/>
    <x v="2"/>
    <n v="150"/>
    <n v="25"/>
    <n v="3750"/>
    <s v=" Gift Card"/>
    <x v="13"/>
    <x v="1"/>
    <n v="25"/>
  </r>
  <r>
    <n v="10460"/>
    <x v="12"/>
    <x v="74"/>
    <s v="Rollins"/>
    <x v="0"/>
    <n v="20"/>
    <x v="3"/>
    <n v="320"/>
    <n v="25"/>
    <n v="8000"/>
    <s v=" Credit Card"/>
    <x v="9"/>
    <x v="3"/>
    <n v="25"/>
  </r>
  <r>
    <n v="10462"/>
    <x v="12"/>
    <x v="9"/>
    <s v="Michael"/>
    <x v="1"/>
    <n v="28"/>
    <x v="4"/>
    <n v="400"/>
    <n v="25"/>
    <n v="10000"/>
    <s v=" Credit Card"/>
    <x v="9"/>
    <x v="3"/>
    <n v="25"/>
  </r>
  <r>
    <n v="10464"/>
    <x v="12"/>
    <x v="75"/>
    <s v="Roach"/>
    <x v="1"/>
    <n v="32"/>
    <x v="4"/>
    <n v="320"/>
    <n v="25"/>
    <n v="8000"/>
    <s v=" Credit Card"/>
    <x v="8"/>
    <x v="3"/>
    <n v="25"/>
  </r>
  <r>
    <n v="10454"/>
    <x v="6"/>
    <x v="76"/>
    <s v="Fritz"/>
    <x v="0"/>
    <n v="30"/>
    <x v="2"/>
    <n v="250"/>
    <n v="25"/>
    <n v="6250"/>
    <s v=" Gift Card"/>
    <x v="4"/>
    <x v="2"/>
    <n v="25"/>
  </r>
  <r>
    <n v="10471"/>
    <x v="15"/>
    <x v="77"/>
    <s v="Andersen"/>
    <x v="0"/>
    <n v="23"/>
    <x v="0"/>
    <n v="150"/>
    <n v="25"/>
    <n v="3750"/>
    <s v=" Credit Card"/>
    <x v="5"/>
    <x v="0"/>
    <n v="25"/>
  </r>
  <r>
    <n v="10482"/>
    <x v="16"/>
    <x v="78"/>
    <s v="McDonald"/>
    <x v="1"/>
    <n v="24"/>
    <x v="3"/>
    <n v="250"/>
    <n v="25"/>
    <n v="6250"/>
    <s v=" Credit Card"/>
    <x v="4"/>
    <x v="2"/>
    <n v="25"/>
  </r>
  <r>
    <n v="10492"/>
    <x v="8"/>
    <x v="79"/>
    <s v="Munro"/>
    <x v="1"/>
    <n v="38"/>
    <x v="7"/>
    <n v="150"/>
    <n v="25"/>
    <n v="3750"/>
    <s v=" Credit Card"/>
    <x v="0"/>
    <x v="0"/>
    <n v="25"/>
  </r>
  <r>
    <n v="10493"/>
    <x v="8"/>
    <x v="80"/>
    <s v="Hughes"/>
    <x v="1"/>
    <n v="36"/>
    <x v="5"/>
    <n v="150"/>
    <n v="25"/>
    <n v="3750"/>
    <s v=" Credit Card"/>
    <x v="0"/>
    <x v="0"/>
    <n v="25"/>
  </r>
  <r>
    <n v="10497"/>
    <x v="19"/>
    <x v="81"/>
    <s v="King"/>
    <x v="1"/>
    <n v="31"/>
    <x v="5"/>
    <n v="320"/>
    <n v="25"/>
    <n v="8000"/>
    <s v=" Credit Card"/>
    <x v="0"/>
    <x v="0"/>
    <n v="25"/>
  </r>
  <r>
    <n v="10503"/>
    <x v="9"/>
    <x v="82"/>
    <s v="Jones"/>
    <x v="1"/>
    <n v="33"/>
    <x v="0"/>
    <n v="320"/>
    <n v="25"/>
    <n v="8000"/>
    <s v=" Credit Card"/>
    <x v="0"/>
    <x v="0"/>
    <n v="25"/>
  </r>
  <r>
    <n v="10511"/>
    <x v="17"/>
    <x v="83"/>
    <s v="Wood"/>
    <x v="0"/>
    <n v="22"/>
    <x v="6"/>
    <n v="150"/>
    <n v="25"/>
    <n v="3750"/>
    <s v=" Credit Card"/>
    <x v="4"/>
    <x v="2"/>
    <n v="25"/>
  </r>
  <r>
    <n v="10521"/>
    <x v="10"/>
    <x v="84"/>
    <s v="Thomson"/>
    <x v="0"/>
    <n v="26"/>
    <x v="3"/>
    <n v="400"/>
    <n v="25"/>
    <n v="10000"/>
    <s v=" Cash"/>
    <x v="8"/>
    <x v="3"/>
    <n v="25"/>
  </r>
  <r>
    <n v="10530"/>
    <x v="1"/>
    <x v="85"/>
    <s v="Lohan"/>
    <x v="0"/>
    <n v="26"/>
    <x v="1"/>
    <n v="320"/>
    <n v="23.56"/>
    <n v="7539.2"/>
    <s v=" Cash"/>
    <x v="8"/>
    <x v="3"/>
    <n v="24"/>
  </r>
  <r>
    <n v="10540"/>
    <x v="3"/>
    <x v="86"/>
    <s v="Torres"/>
    <x v="0"/>
    <n v="62"/>
    <x v="1"/>
    <n v="250"/>
    <n v="23.56"/>
    <n v="5890"/>
    <s v=" Credit Card"/>
    <x v="0"/>
    <x v="0"/>
    <n v="24"/>
  </r>
  <r>
    <n v="10520"/>
    <x v="10"/>
    <x v="87"/>
    <s v="Fergusson"/>
    <x v="0"/>
    <n v="26"/>
    <x v="3"/>
    <n v="400"/>
    <n v="23"/>
    <n v="9200"/>
    <s v=" Cash"/>
    <x v="8"/>
    <x v="3"/>
    <n v="23"/>
  </r>
  <r>
    <n v="10545"/>
    <x v="4"/>
    <x v="88"/>
    <s v="Campbell"/>
    <x v="0"/>
    <n v="20"/>
    <x v="3"/>
    <n v="400"/>
    <n v="22.04"/>
    <n v="8816"/>
    <s v=" Credit Card"/>
    <x v="3"/>
    <x v="1"/>
    <n v="22"/>
  </r>
  <r>
    <n v="10489"/>
    <x v="5"/>
    <x v="89"/>
    <s v="Reid"/>
    <x v="1"/>
    <n v="36"/>
    <x v="4"/>
    <n v="320"/>
    <n v="20"/>
    <n v="6400"/>
    <s v=" Credit Card"/>
    <x v="0"/>
    <x v="0"/>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0" rowHeaderCaption=" Sales Person">
  <location ref="A31:B37" firstHeaderRow="1" firstDataRow="1" firstDataCol="1"/>
  <pivotFields count="14">
    <pivotField showAll="0"/>
    <pivotField numFmtId="14" showAll="0"/>
    <pivotField showAll="0"/>
    <pivotField showAll="0"/>
    <pivotField showAll="0">
      <items count="3">
        <item x="0"/>
        <item x="1"/>
        <item t="default"/>
      </items>
    </pivotField>
    <pivotField showAll="0"/>
    <pivotField showAll="0">
      <items count="9">
        <item x="7"/>
        <item x="4"/>
        <item x="0"/>
        <item x="1"/>
        <item x="3"/>
        <item x="2"/>
        <item x="5"/>
        <item x="6"/>
        <item t="default"/>
      </items>
    </pivotField>
    <pivotField numFmtId="164" showAll="0"/>
    <pivotField showAll="0"/>
    <pivotField dataField="1" numFmtId="164" showAll="0"/>
    <pivotField showAll="0"/>
    <pivotField showAll="0">
      <items count="15">
        <item x="9"/>
        <item x="5"/>
        <item x="1"/>
        <item x="2"/>
        <item x="7"/>
        <item x="13"/>
        <item x="6"/>
        <item x="12"/>
        <item x="0"/>
        <item x="11"/>
        <item x="4"/>
        <item x="8"/>
        <item x="3"/>
        <item x="10"/>
        <item t="default"/>
      </items>
    </pivotField>
    <pivotField axis="axisRow" showAll="0" sortType="ascending">
      <items count="6">
        <item x="0"/>
        <item x="2"/>
        <item x="3"/>
        <item x="1"/>
        <item x="4"/>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6">
    <i>
      <x v="4"/>
    </i>
    <i>
      <x v="3"/>
    </i>
    <i>
      <x v="1"/>
    </i>
    <i>
      <x v="2"/>
    </i>
    <i>
      <x/>
    </i>
    <i t="grand">
      <x/>
    </i>
  </rowItems>
  <colItems count="1">
    <i/>
  </colItems>
  <dataFields count="1">
    <dataField name="Sum of Revenue" fld="9" baseField="0" baseItem="0" numFmtId="165"/>
  </dataFields>
  <formats count="1">
    <format dxfId="0">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7" rowHeaderCaption=" Gender">
  <location ref="A3:B6" firstHeaderRow="1" firstDataRow="1" firstDataCol="1"/>
  <pivotFields count="14">
    <pivotField showAll="0"/>
    <pivotField numFmtId="14" showAll="0"/>
    <pivotField showAll="0"/>
    <pivotField showAll="0"/>
    <pivotField axis="axisRow" showAll="0">
      <items count="3">
        <item x="0"/>
        <item x="1"/>
        <item t="default"/>
      </items>
    </pivotField>
    <pivotField showAll="0"/>
    <pivotField showAll="0">
      <items count="9">
        <item x="7"/>
        <item x="4"/>
        <item x="0"/>
        <item x="1"/>
        <item x="3"/>
        <item x="2"/>
        <item x="5"/>
        <item x="6"/>
        <item t="default"/>
      </items>
    </pivotField>
    <pivotField dataField="1" numFmtId="164" showAll="0"/>
    <pivotField showAll="0"/>
    <pivotField numFmtId="164" showAll="0"/>
    <pivotField showAll="0"/>
    <pivotField showAll="0">
      <items count="15">
        <item x="9"/>
        <item x="5"/>
        <item x="1"/>
        <item x="2"/>
        <item x="7"/>
        <item x="13"/>
        <item x="6"/>
        <item x="12"/>
        <item x="0"/>
        <item x="11"/>
        <item x="4"/>
        <item x="8"/>
        <item x="3"/>
        <item x="10"/>
        <item t="default"/>
      </items>
    </pivotField>
    <pivotField showAll="0">
      <items count="6">
        <item x="0"/>
        <item x="2"/>
        <item x="3"/>
        <item x="1"/>
        <item x="4"/>
        <item t="default"/>
      </items>
    </pivotField>
    <pivotField showAll="0"/>
  </pivotFields>
  <rowFields count="1">
    <field x="4"/>
  </rowFields>
  <rowItems count="3">
    <i>
      <x/>
    </i>
    <i>
      <x v="1"/>
    </i>
    <i t="grand">
      <x/>
    </i>
  </rowItems>
  <colItems count="1">
    <i/>
  </colItems>
  <dataFields count="1">
    <dataField name="Sum of Price" fld="7" baseField="0" baseItem="0" numFmtId="165"/>
  </dataFields>
  <formats count="1">
    <format dxfId="1">
      <pivotArea outline="0" collapsedLevelsAreSubtotals="1" fieldPosition="0"/>
    </format>
  </formats>
  <chartFormats count="7">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6" format="3">
      <pivotArea type="data" outline="0" fieldPosition="0">
        <references count="2">
          <reference field="4294967294" count="1" selected="0">
            <x v="0"/>
          </reference>
          <reference field="4" count="1" selected="0">
            <x v="0"/>
          </reference>
        </references>
      </pivotArea>
    </chartFormat>
    <chartFormat chart="36" format="4">
      <pivotArea type="data" outline="0" fieldPosition="0">
        <references count="2">
          <reference field="4294967294" count="1" selected="0">
            <x v="0"/>
          </reference>
          <reference field="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4" rowHeaderCaption=" Country">
  <location ref="A46:B55" firstHeaderRow="1" firstDataRow="1" firstDataCol="1"/>
  <pivotFields count="14">
    <pivotField showAll="0"/>
    <pivotField numFmtId="14" showAll="0"/>
    <pivotField showAll="0"/>
    <pivotField showAll="0"/>
    <pivotField showAll="0">
      <items count="3">
        <item x="0"/>
        <item x="1"/>
        <item t="default"/>
      </items>
    </pivotField>
    <pivotField showAll="0"/>
    <pivotField axis="axisRow" showAll="0">
      <items count="9">
        <item x="7"/>
        <item x="4"/>
        <item x="0"/>
        <item x="1"/>
        <item x="3"/>
        <item x="2"/>
        <item x="5"/>
        <item x="6"/>
        <item t="default"/>
      </items>
    </pivotField>
    <pivotField numFmtId="164" showAll="0"/>
    <pivotField showAll="0"/>
    <pivotField dataField="1" numFmtId="164" showAll="0"/>
    <pivotField showAll="0"/>
    <pivotField showAll="0">
      <items count="15">
        <item x="9"/>
        <item x="5"/>
        <item x="1"/>
        <item x="2"/>
        <item x="7"/>
        <item x="13"/>
        <item x="6"/>
        <item x="12"/>
        <item x="0"/>
        <item x="11"/>
        <item x="4"/>
        <item x="8"/>
        <item x="3"/>
        <item x="10"/>
        <item t="default"/>
      </items>
    </pivotField>
    <pivotField showAll="0">
      <items count="6">
        <item x="0"/>
        <item x="2"/>
        <item x="3"/>
        <item x="1"/>
        <item x="4"/>
        <item t="default"/>
      </items>
    </pivotField>
    <pivotField showAll="0"/>
  </pivotFields>
  <rowFields count="1">
    <field x="6"/>
  </rowFields>
  <rowItems count="9">
    <i>
      <x/>
    </i>
    <i>
      <x v="1"/>
    </i>
    <i>
      <x v="2"/>
    </i>
    <i>
      <x v="3"/>
    </i>
    <i>
      <x v="4"/>
    </i>
    <i>
      <x v="5"/>
    </i>
    <i>
      <x v="6"/>
    </i>
    <i>
      <x v="7"/>
    </i>
    <i t="grand">
      <x/>
    </i>
  </rowItems>
  <colItems count="1">
    <i/>
  </colItems>
  <dataFields count="1">
    <dataField name="Sum of Revenue" fld="9" baseField="0" baseItem="0" numFmtId="165"/>
  </dataFields>
  <formats count="1">
    <format dxfId="2">
      <pivotArea outline="0" collapsedLevelsAreSubtotals="1" fieldPosition="0"/>
    </format>
  </formats>
  <chartFormats count="28">
    <chartFormat chart="14"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6" count="1" selected="0">
            <x v="3"/>
          </reference>
        </references>
      </pivotArea>
    </chartFormat>
    <chartFormat chart="18" format="2">
      <pivotArea type="data" outline="0" fieldPosition="0">
        <references count="2">
          <reference field="4294967294" count="1" selected="0">
            <x v="0"/>
          </reference>
          <reference field="6" count="1" selected="0">
            <x v="2"/>
          </reference>
        </references>
      </pivotArea>
    </chartFormat>
    <chartFormat chart="18" format="3">
      <pivotArea type="data" outline="0" fieldPosition="0">
        <references count="2">
          <reference field="4294967294" count="1" selected="0">
            <x v="0"/>
          </reference>
          <reference field="6" count="1" selected="0">
            <x v="6"/>
          </reference>
        </references>
      </pivotArea>
    </chartFormat>
    <chartFormat chart="18" format="4">
      <pivotArea type="data" outline="0" fieldPosition="0">
        <references count="2">
          <reference field="4294967294" count="1" selected="0">
            <x v="0"/>
          </reference>
          <reference field="6" count="1" selected="0">
            <x v="4"/>
          </reference>
        </references>
      </pivotArea>
    </chartFormat>
    <chartFormat chart="18" format="5">
      <pivotArea type="data" outline="0" fieldPosition="0">
        <references count="2">
          <reference field="4294967294" count="1" selected="0">
            <x v="0"/>
          </reference>
          <reference field="6" count="1" selected="0">
            <x v="5"/>
          </reference>
        </references>
      </pivotArea>
    </chartFormat>
    <chartFormat chart="18" format="6">
      <pivotArea type="data" outline="0" fieldPosition="0">
        <references count="2">
          <reference field="4294967294" count="1" selected="0">
            <x v="0"/>
          </reference>
          <reference field="6" count="1" selected="0">
            <x v="7"/>
          </reference>
        </references>
      </pivotArea>
    </chartFormat>
    <chartFormat chart="18" format="7">
      <pivotArea type="data" outline="0" fieldPosition="0">
        <references count="2">
          <reference field="4294967294" count="1" selected="0">
            <x v="0"/>
          </reference>
          <reference field="6" count="1" selected="0">
            <x v="1"/>
          </reference>
        </references>
      </pivotArea>
    </chartFormat>
    <chartFormat chart="18" format="8">
      <pivotArea type="data" outline="0" fieldPosition="0">
        <references count="2">
          <reference field="4294967294" count="1" selected="0">
            <x v="0"/>
          </reference>
          <reference field="6" count="1" selected="0">
            <x v="0"/>
          </reference>
        </references>
      </pivotArea>
    </chartFormat>
    <chartFormat chart="21" format="9" series="1">
      <pivotArea type="data" outline="0" fieldPosition="0">
        <references count="1">
          <reference field="4294967294" count="1" selected="0">
            <x v="0"/>
          </reference>
        </references>
      </pivotArea>
    </chartFormat>
    <chartFormat chart="21" format="10">
      <pivotArea type="data" outline="0" fieldPosition="0">
        <references count="2">
          <reference field="4294967294" count="1" selected="0">
            <x v="0"/>
          </reference>
          <reference field="6" count="1" selected="0">
            <x v="0"/>
          </reference>
        </references>
      </pivotArea>
    </chartFormat>
    <chartFormat chart="21" format="11">
      <pivotArea type="data" outline="0" fieldPosition="0">
        <references count="2">
          <reference field="4294967294" count="1" selected="0">
            <x v="0"/>
          </reference>
          <reference field="6" count="1" selected="0">
            <x v="1"/>
          </reference>
        </references>
      </pivotArea>
    </chartFormat>
    <chartFormat chart="21" format="12">
      <pivotArea type="data" outline="0" fieldPosition="0">
        <references count="2">
          <reference field="4294967294" count="1" selected="0">
            <x v="0"/>
          </reference>
          <reference field="6" count="1" selected="0">
            <x v="2"/>
          </reference>
        </references>
      </pivotArea>
    </chartFormat>
    <chartFormat chart="21" format="13">
      <pivotArea type="data" outline="0" fieldPosition="0">
        <references count="2">
          <reference field="4294967294" count="1" selected="0">
            <x v="0"/>
          </reference>
          <reference field="6" count="1" selected="0">
            <x v="3"/>
          </reference>
        </references>
      </pivotArea>
    </chartFormat>
    <chartFormat chart="21" format="14">
      <pivotArea type="data" outline="0" fieldPosition="0">
        <references count="2">
          <reference field="4294967294" count="1" selected="0">
            <x v="0"/>
          </reference>
          <reference field="6" count="1" selected="0">
            <x v="4"/>
          </reference>
        </references>
      </pivotArea>
    </chartFormat>
    <chartFormat chart="21" format="15">
      <pivotArea type="data" outline="0" fieldPosition="0">
        <references count="2">
          <reference field="4294967294" count="1" selected="0">
            <x v="0"/>
          </reference>
          <reference field="6" count="1" selected="0">
            <x v="5"/>
          </reference>
        </references>
      </pivotArea>
    </chartFormat>
    <chartFormat chart="21" format="16">
      <pivotArea type="data" outline="0" fieldPosition="0">
        <references count="2">
          <reference field="4294967294" count="1" selected="0">
            <x v="0"/>
          </reference>
          <reference field="6" count="1" selected="0">
            <x v="6"/>
          </reference>
        </references>
      </pivotArea>
    </chartFormat>
    <chartFormat chart="21" format="17">
      <pivotArea type="data" outline="0" fieldPosition="0">
        <references count="2">
          <reference field="4294967294" count="1" selected="0">
            <x v="0"/>
          </reference>
          <reference field="6" count="1" selected="0">
            <x v="7"/>
          </reference>
        </references>
      </pivotArea>
    </chartFormat>
    <chartFormat chart="22" format="18" series="1">
      <pivotArea type="data" outline="0" fieldPosition="0">
        <references count="1">
          <reference field="4294967294" count="1" selected="0">
            <x v="0"/>
          </reference>
        </references>
      </pivotArea>
    </chartFormat>
    <chartFormat chart="22" format="19">
      <pivotArea type="data" outline="0" fieldPosition="0">
        <references count="2">
          <reference field="4294967294" count="1" selected="0">
            <x v="0"/>
          </reference>
          <reference field="6" count="1" selected="0">
            <x v="0"/>
          </reference>
        </references>
      </pivotArea>
    </chartFormat>
    <chartFormat chart="22" format="20">
      <pivotArea type="data" outline="0" fieldPosition="0">
        <references count="2">
          <reference field="4294967294" count="1" selected="0">
            <x v="0"/>
          </reference>
          <reference field="6" count="1" selected="0">
            <x v="1"/>
          </reference>
        </references>
      </pivotArea>
    </chartFormat>
    <chartFormat chart="22" format="21">
      <pivotArea type="data" outline="0" fieldPosition="0">
        <references count="2">
          <reference field="4294967294" count="1" selected="0">
            <x v="0"/>
          </reference>
          <reference field="6" count="1" selected="0">
            <x v="2"/>
          </reference>
        </references>
      </pivotArea>
    </chartFormat>
    <chartFormat chart="22" format="22">
      <pivotArea type="data" outline="0" fieldPosition="0">
        <references count="2">
          <reference field="4294967294" count="1" selected="0">
            <x v="0"/>
          </reference>
          <reference field="6" count="1" selected="0">
            <x v="3"/>
          </reference>
        </references>
      </pivotArea>
    </chartFormat>
    <chartFormat chart="22" format="23">
      <pivotArea type="data" outline="0" fieldPosition="0">
        <references count="2">
          <reference field="4294967294" count="1" selected="0">
            <x v="0"/>
          </reference>
          <reference field="6" count="1" selected="0">
            <x v="4"/>
          </reference>
        </references>
      </pivotArea>
    </chartFormat>
    <chartFormat chart="22" format="24">
      <pivotArea type="data" outline="0" fieldPosition="0">
        <references count="2">
          <reference field="4294967294" count="1" selected="0">
            <x v="0"/>
          </reference>
          <reference field="6" count="1" selected="0">
            <x v="5"/>
          </reference>
        </references>
      </pivotArea>
    </chartFormat>
    <chartFormat chart="22" format="25">
      <pivotArea type="data" outline="0" fieldPosition="0">
        <references count="2">
          <reference field="4294967294" count="1" selected="0">
            <x v="0"/>
          </reference>
          <reference field="6" count="1" selected="0">
            <x v="6"/>
          </reference>
        </references>
      </pivotArea>
    </chartFormat>
    <chartFormat chart="22" format="26">
      <pivotArea type="data" outline="0" fieldPosition="0">
        <references count="2">
          <reference field="4294967294" count="1" selected="0">
            <x v="0"/>
          </reference>
          <reference field="6" count="1" selected="0">
            <x v="7"/>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9"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1" rowHeaderCaption=" Gender">
  <location ref="A16:B19" firstHeaderRow="1" firstDataRow="1" firstDataCol="1"/>
  <pivotFields count="14">
    <pivotField showAll="0"/>
    <pivotField numFmtId="14" showAll="0"/>
    <pivotField showAll="0"/>
    <pivotField showAll="0"/>
    <pivotField axis="axisRow" showAll="0">
      <items count="3">
        <item x="0"/>
        <item x="1"/>
        <item t="default"/>
      </items>
    </pivotField>
    <pivotField showAll="0"/>
    <pivotField showAll="0">
      <items count="9">
        <item x="7"/>
        <item x="4"/>
        <item x="0"/>
        <item x="1"/>
        <item x="3"/>
        <item x="2"/>
        <item x="5"/>
        <item x="6"/>
        <item t="default"/>
      </items>
    </pivotField>
    <pivotField numFmtId="164" showAll="0"/>
    <pivotField showAll="0"/>
    <pivotField dataField="1" numFmtId="164" showAll="0"/>
    <pivotField showAll="0"/>
    <pivotField showAll="0">
      <items count="15">
        <item x="9"/>
        <item x="5"/>
        <item x="1"/>
        <item x="2"/>
        <item x="7"/>
        <item x="13"/>
        <item x="6"/>
        <item x="12"/>
        <item x="0"/>
        <item x="11"/>
        <item x="4"/>
        <item x="8"/>
        <item x="3"/>
        <item x="10"/>
        <item t="default"/>
      </items>
    </pivotField>
    <pivotField showAll="0">
      <items count="6">
        <item x="0"/>
        <item x="2"/>
        <item x="3"/>
        <item x="1"/>
        <item x="4"/>
        <item t="default"/>
      </items>
    </pivotField>
    <pivotField showAll="0"/>
  </pivotFields>
  <rowFields count="1">
    <field x="4"/>
  </rowFields>
  <rowItems count="3">
    <i>
      <x/>
    </i>
    <i>
      <x v="1"/>
    </i>
    <i t="grand">
      <x/>
    </i>
  </rowItems>
  <colItems count="1">
    <i/>
  </colItems>
  <dataFields count="1">
    <dataField name="Sum of Revenue" fld="9" baseField="0" baseItem="0" numFmtId="165"/>
  </dataFields>
  <formats count="1">
    <format dxfId="3">
      <pivotArea outline="0" collapsedLevelsAreSubtotals="1" fieldPosition="0"/>
    </format>
  </formats>
  <chartFormats count="6">
    <chartFormat chart="18"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4" count="1" selected="0">
            <x v="0"/>
          </reference>
        </references>
      </pivotArea>
    </chartFormat>
    <chartFormat chart="20" format="6">
      <pivotArea type="data" outline="0" fieldPosition="0">
        <references count="2">
          <reference field="4294967294" count="1" selected="0">
            <x v="0"/>
          </reference>
          <reference field="4" count="1" selected="0">
            <x v="1"/>
          </reference>
        </references>
      </pivotArea>
    </chartFormat>
    <chartFormat chart="18" format="1">
      <pivotArea type="data" outline="0" fieldPosition="0">
        <references count="2">
          <reference field="4294967294" count="1" selected="0">
            <x v="0"/>
          </reference>
          <reference field="4" count="1" selected="0">
            <x v="0"/>
          </reference>
        </references>
      </pivotArea>
    </chartFormat>
    <chartFormat chart="18" format="2">
      <pivotArea type="data" outline="0" fieldPosition="0">
        <references count="2">
          <reference field="4294967294" count="1" selected="0">
            <x v="0"/>
          </reference>
          <reference field="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7"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rowHeaderCaption="Country">
  <location ref="A64:D74" firstHeaderRow="1" firstDataRow="2" firstDataCol="1"/>
  <pivotFields count="14">
    <pivotField showAll="0"/>
    <pivotField numFmtId="14" showAll="0"/>
    <pivotField showAll="0"/>
    <pivotField showAll="0"/>
    <pivotField axis="axisCol" showAll="0">
      <items count="3">
        <item x="0"/>
        <item x="1"/>
        <item t="default"/>
      </items>
    </pivotField>
    <pivotField showAll="0"/>
    <pivotField axis="axisRow" showAll="0">
      <items count="9">
        <item x="7"/>
        <item x="4"/>
        <item x="0"/>
        <item x="1"/>
        <item x="3"/>
        <item x="2"/>
        <item x="5"/>
        <item x="6"/>
        <item t="default"/>
      </items>
    </pivotField>
    <pivotField numFmtId="164" showAll="0"/>
    <pivotField showAll="0"/>
    <pivotField dataField="1" numFmtId="164" showAll="0"/>
    <pivotField showAll="0"/>
    <pivotField showAll="0">
      <items count="15">
        <item x="9"/>
        <item x="5"/>
        <item x="1"/>
        <item x="2"/>
        <item x="7"/>
        <item x="13"/>
        <item x="6"/>
        <item x="12"/>
        <item x="0"/>
        <item x="11"/>
        <item x="4"/>
        <item x="8"/>
        <item x="3"/>
        <item x="10"/>
        <item t="default"/>
      </items>
    </pivotField>
    <pivotField showAll="0">
      <items count="6">
        <item x="0"/>
        <item x="2"/>
        <item x="3"/>
        <item x="1"/>
        <item x="4"/>
        <item t="default"/>
      </items>
    </pivotField>
    <pivotField showAll="0"/>
  </pivotFields>
  <rowFields count="1">
    <field x="6"/>
  </rowFields>
  <rowItems count="9">
    <i>
      <x/>
    </i>
    <i>
      <x v="1"/>
    </i>
    <i>
      <x v="2"/>
    </i>
    <i>
      <x v="3"/>
    </i>
    <i>
      <x v="4"/>
    </i>
    <i>
      <x v="5"/>
    </i>
    <i>
      <x v="6"/>
    </i>
    <i>
      <x v="7"/>
    </i>
    <i t="grand">
      <x/>
    </i>
  </rowItems>
  <colFields count="1">
    <field x="4"/>
  </colFields>
  <colItems count="3">
    <i>
      <x/>
    </i>
    <i>
      <x v="1"/>
    </i>
    <i t="grand">
      <x/>
    </i>
  </colItems>
  <dataFields count="1">
    <dataField name="Sum of Revenue" fld="9" baseField="0" baseItem="0" numFmtId="165"/>
  </dataFields>
  <formats count="1">
    <format dxfId="4">
      <pivotArea outline="0" collapsedLevelsAreSubtotals="1" fieldPosition="0"/>
    </format>
  </formats>
  <chartFormats count="2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pivotArea type="data" outline="0" fieldPosition="0">
        <references count="3">
          <reference field="4294967294" count="1" selected="0">
            <x v="0"/>
          </reference>
          <reference field="4" count="1" selected="0">
            <x v="0"/>
          </reference>
          <reference field="6" count="1" selected="0">
            <x v="1"/>
          </reference>
        </references>
      </pivotArea>
    </chartFormat>
    <chartFormat chart="1" format="3">
      <pivotArea type="data" outline="0" fieldPosition="0">
        <references count="3">
          <reference field="4294967294" count="1" selected="0">
            <x v="0"/>
          </reference>
          <reference field="4" count="1" selected="0">
            <x v="1"/>
          </reference>
          <reference field="6" count="1" selected="0">
            <x v="1"/>
          </reference>
        </references>
      </pivotArea>
    </chartFormat>
    <chartFormat chart="1" format="4">
      <pivotArea type="data" outline="0" fieldPosition="0">
        <references count="3">
          <reference field="4294967294" count="1" selected="0">
            <x v="0"/>
          </reference>
          <reference field="4" count="1" selected="0">
            <x v="0"/>
          </reference>
          <reference field="6" count="1" selected="0">
            <x v="2"/>
          </reference>
        </references>
      </pivotArea>
    </chartFormat>
    <chartFormat chart="1" format="5">
      <pivotArea type="data" outline="0" fieldPosition="0">
        <references count="3">
          <reference field="4294967294" count="1" selected="0">
            <x v="0"/>
          </reference>
          <reference field="4" count="1" selected="0">
            <x v="1"/>
          </reference>
          <reference field="6" count="1" selected="0">
            <x v="2"/>
          </reference>
        </references>
      </pivotArea>
    </chartFormat>
    <chartFormat chart="1" format="6">
      <pivotArea type="data" outline="0" fieldPosition="0">
        <references count="3">
          <reference field="4294967294" count="1" selected="0">
            <x v="0"/>
          </reference>
          <reference field="4" count="1" selected="0">
            <x v="1"/>
          </reference>
          <reference field="6" count="1" selected="0">
            <x v="4"/>
          </reference>
        </references>
      </pivotArea>
    </chartFormat>
    <chartFormat chart="1" format="7">
      <pivotArea type="data" outline="0" fieldPosition="0">
        <references count="3">
          <reference field="4294967294" count="1" selected="0">
            <x v="0"/>
          </reference>
          <reference field="4" count="1" selected="0">
            <x v="1"/>
          </reference>
          <reference field="6" count="1" selected="0">
            <x v="5"/>
          </reference>
        </references>
      </pivotArea>
    </chartFormat>
    <chartFormat chart="1" format="8">
      <pivotArea type="data" outline="0" fieldPosition="0">
        <references count="3">
          <reference field="4294967294" count="1" selected="0">
            <x v="0"/>
          </reference>
          <reference field="4" count="1" selected="0">
            <x v="0"/>
          </reference>
          <reference field="6" count="1" selected="0">
            <x v="3"/>
          </reference>
        </references>
      </pivotArea>
    </chartFormat>
    <chartFormat chart="1" format="9">
      <pivotArea type="data" outline="0" fieldPosition="0">
        <references count="3">
          <reference field="4294967294" count="1" selected="0">
            <x v="0"/>
          </reference>
          <reference field="4" count="1" selected="0">
            <x v="1"/>
          </reference>
          <reference field="6" count="1" selected="0">
            <x v="0"/>
          </reference>
        </references>
      </pivotArea>
    </chartFormat>
    <chartFormat chart="1" format="10">
      <pivotArea type="data" outline="0" fieldPosition="0">
        <references count="3">
          <reference field="4294967294" count="1" selected="0">
            <x v="0"/>
          </reference>
          <reference field="4" count="1" selected="0">
            <x v="0"/>
          </reference>
          <reference field="6" count="1" selected="0">
            <x v="4"/>
          </reference>
        </references>
      </pivotArea>
    </chartFormat>
    <chartFormat chart="1" format="11">
      <pivotArea type="data" outline="0" fieldPosition="0">
        <references count="3">
          <reference field="4294967294" count="1" selected="0">
            <x v="0"/>
          </reference>
          <reference field="4" count="1" selected="0">
            <x v="0"/>
          </reference>
          <reference field="6" count="1" selected="0">
            <x v="5"/>
          </reference>
        </references>
      </pivotArea>
    </chartFormat>
    <chartFormat chart="1" format="12">
      <pivotArea type="data" outline="0" fieldPosition="0">
        <references count="3">
          <reference field="4294967294" count="1" selected="0">
            <x v="0"/>
          </reference>
          <reference field="4" count="1" selected="0">
            <x v="0"/>
          </reference>
          <reference field="6" count="1" selected="0">
            <x v="7"/>
          </reference>
        </references>
      </pivotArea>
    </chartFormat>
    <chartFormat chart="1" format="13">
      <pivotArea type="data" outline="0" fieldPosition="0">
        <references count="3">
          <reference field="4294967294" count="1" selected="0">
            <x v="0"/>
          </reference>
          <reference field="4" count="1" selected="0">
            <x v="1"/>
          </reference>
          <reference field="6" count="1" selected="0">
            <x v="6"/>
          </reference>
        </references>
      </pivotArea>
    </chartFormat>
    <chartFormat chart="5" format="28" series="1">
      <pivotArea type="data" outline="0" fieldPosition="0">
        <references count="2">
          <reference field="4294967294" count="1" selected="0">
            <x v="0"/>
          </reference>
          <reference field="4" count="1" selected="0">
            <x v="0"/>
          </reference>
        </references>
      </pivotArea>
    </chartFormat>
    <chartFormat chart="5" format="29">
      <pivotArea type="data" outline="0" fieldPosition="0">
        <references count="3">
          <reference field="4294967294" count="1" selected="0">
            <x v="0"/>
          </reference>
          <reference field="4" count="1" selected="0">
            <x v="0"/>
          </reference>
          <reference field="6" count="1" selected="0">
            <x v="1"/>
          </reference>
        </references>
      </pivotArea>
    </chartFormat>
    <chartFormat chart="5" format="30">
      <pivotArea type="data" outline="0" fieldPosition="0">
        <references count="3">
          <reference field="4294967294" count="1" selected="0">
            <x v="0"/>
          </reference>
          <reference field="4" count="1" selected="0">
            <x v="0"/>
          </reference>
          <reference field="6" count="1" selected="0">
            <x v="2"/>
          </reference>
        </references>
      </pivotArea>
    </chartFormat>
    <chartFormat chart="5" format="31">
      <pivotArea type="data" outline="0" fieldPosition="0">
        <references count="3">
          <reference field="4294967294" count="1" selected="0">
            <x v="0"/>
          </reference>
          <reference field="4" count="1" selected="0">
            <x v="0"/>
          </reference>
          <reference field="6" count="1" selected="0">
            <x v="3"/>
          </reference>
        </references>
      </pivotArea>
    </chartFormat>
    <chartFormat chart="5" format="32">
      <pivotArea type="data" outline="0" fieldPosition="0">
        <references count="3">
          <reference field="4294967294" count="1" selected="0">
            <x v="0"/>
          </reference>
          <reference field="4" count="1" selected="0">
            <x v="0"/>
          </reference>
          <reference field="6" count="1" selected="0">
            <x v="4"/>
          </reference>
        </references>
      </pivotArea>
    </chartFormat>
    <chartFormat chart="5" format="33">
      <pivotArea type="data" outline="0" fieldPosition="0">
        <references count="3">
          <reference field="4294967294" count="1" selected="0">
            <x v="0"/>
          </reference>
          <reference field="4" count="1" selected="0">
            <x v="0"/>
          </reference>
          <reference field="6" count="1" selected="0">
            <x v="5"/>
          </reference>
        </references>
      </pivotArea>
    </chartFormat>
    <chartFormat chart="5" format="34">
      <pivotArea type="data" outline="0" fieldPosition="0">
        <references count="3">
          <reference field="4294967294" count="1" selected="0">
            <x v="0"/>
          </reference>
          <reference field="4" count="1" selected="0">
            <x v="0"/>
          </reference>
          <reference field="6" count="1" selected="0">
            <x v="7"/>
          </reference>
        </references>
      </pivotArea>
    </chartFormat>
    <chartFormat chart="5" format="35" series="1">
      <pivotArea type="data" outline="0" fieldPosition="0">
        <references count="2">
          <reference field="4294967294" count="1" selected="0">
            <x v="0"/>
          </reference>
          <reference field="4" count="1" selected="0">
            <x v="1"/>
          </reference>
        </references>
      </pivotArea>
    </chartFormat>
    <chartFormat chart="5" format="36">
      <pivotArea type="data" outline="0" fieldPosition="0">
        <references count="3">
          <reference field="4294967294" count="1" selected="0">
            <x v="0"/>
          </reference>
          <reference field="4" count="1" selected="0">
            <x v="1"/>
          </reference>
          <reference field="6" count="1" selected="0">
            <x v="0"/>
          </reference>
        </references>
      </pivotArea>
    </chartFormat>
    <chartFormat chart="5" format="37">
      <pivotArea type="data" outline="0" fieldPosition="0">
        <references count="3">
          <reference field="4294967294" count="1" selected="0">
            <x v="0"/>
          </reference>
          <reference field="4" count="1" selected="0">
            <x v="1"/>
          </reference>
          <reference field="6" count="1" selected="0">
            <x v="1"/>
          </reference>
        </references>
      </pivotArea>
    </chartFormat>
    <chartFormat chart="5" format="38">
      <pivotArea type="data" outline="0" fieldPosition="0">
        <references count="3">
          <reference field="4294967294" count="1" selected="0">
            <x v="0"/>
          </reference>
          <reference field="4" count="1" selected="0">
            <x v="1"/>
          </reference>
          <reference field="6" count="1" selected="0">
            <x v="2"/>
          </reference>
        </references>
      </pivotArea>
    </chartFormat>
    <chartFormat chart="5" format="39">
      <pivotArea type="data" outline="0" fieldPosition="0">
        <references count="3">
          <reference field="4294967294" count="1" selected="0">
            <x v="0"/>
          </reference>
          <reference field="4" count="1" selected="0">
            <x v="1"/>
          </reference>
          <reference field="6" count="1" selected="0">
            <x v="4"/>
          </reference>
        </references>
      </pivotArea>
    </chartFormat>
    <chartFormat chart="5" format="40">
      <pivotArea type="data" outline="0" fieldPosition="0">
        <references count="3">
          <reference field="4294967294" count="1" selected="0">
            <x v="0"/>
          </reference>
          <reference field="4" count="1" selected="0">
            <x v="1"/>
          </reference>
          <reference field="6" count="1" selected="0">
            <x v="5"/>
          </reference>
        </references>
      </pivotArea>
    </chartFormat>
    <chartFormat chart="5" format="41">
      <pivotArea type="data" outline="0" fieldPosition="0">
        <references count="3">
          <reference field="4294967294" count="1" selected="0">
            <x v="0"/>
          </reference>
          <reference field="4" count="1" selected="0">
            <x v="1"/>
          </reference>
          <reference field="6" count="1" selected="0">
            <x v="6"/>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B048E3-2736-4F47-9988-5EE0A99D32A2}"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3" rowHeaderCaption=" Sales Person">
  <location ref="A81:B87" firstHeaderRow="1" firstDataRow="1" firstDataCol="1"/>
  <pivotFields count="14">
    <pivotField showAll="0"/>
    <pivotField numFmtId="14" showAll="0"/>
    <pivotField showAll="0"/>
    <pivotField showAll="0"/>
    <pivotField showAll="0">
      <items count="3">
        <item x="0"/>
        <item x="1"/>
        <item t="default"/>
      </items>
    </pivotField>
    <pivotField showAll="0"/>
    <pivotField showAll="0">
      <items count="9">
        <item x="7"/>
        <item x="4"/>
        <item x="0"/>
        <item x="1"/>
        <item x="3"/>
        <item x="2"/>
        <item x="5"/>
        <item x="6"/>
        <item t="default"/>
      </items>
    </pivotField>
    <pivotField numFmtId="164" showAll="0"/>
    <pivotField showAll="0"/>
    <pivotField numFmtId="164" showAll="0"/>
    <pivotField showAll="0"/>
    <pivotField showAll="0">
      <items count="15">
        <item x="9"/>
        <item x="5"/>
        <item x="1"/>
        <item x="2"/>
        <item x="7"/>
        <item x="13"/>
        <item x="6"/>
        <item x="12"/>
        <item x="0"/>
        <item x="11"/>
        <item x="4"/>
        <item x="8"/>
        <item x="3"/>
        <item x="10"/>
        <item t="default"/>
      </items>
    </pivotField>
    <pivotField axis="axisRow" showAll="0" sortType="ascending">
      <items count="6">
        <item x="0"/>
        <item x="2"/>
        <item x="3"/>
        <item x="1"/>
        <item x="4"/>
        <item t="default"/>
      </items>
      <autoSortScope>
        <pivotArea dataOnly="0" outline="0" fieldPosition="0">
          <references count="1">
            <reference field="4294967294" count="1" selected="0">
              <x v="0"/>
            </reference>
          </references>
        </pivotArea>
      </autoSortScope>
    </pivotField>
    <pivotField dataField="1" showAll="0"/>
  </pivotFields>
  <rowFields count="1">
    <field x="12"/>
  </rowFields>
  <rowItems count="6">
    <i>
      <x v="4"/>
    </i>
    <i>
      <x v="3"/>
    </i>
    <i>
      <x v="1"/>
    </i>
    <i>
      <x v="2"/>
    </i>
    <i>
      <x/>
    </i>
    <i t="grand">
      <x/>
    </i>
  </rowItems>
  <colItems count="1">
    <i/>
  </colItems>
  <dataFields count="1">
    <dataField name="Sum of Units2" fld="13"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BFC0634-C532-4792-98C0-A15266465D13}" sourceName="Gender">
  <pivotTables>
    <pivotTable tabId="5" name="PivotTable12"/>
    <pivotTable tabId="5" name="PivotTable1"/>
    <pivotTable tabId="5" name="PivotTable14"/>
    <pivotTable tabId="5" name="PivotTable2"/>
    <pivotTable tabId="5" name="PivotTable7"/>
    <pivotTable tabId="5" name="PivotTable9"/>
  </pivotTables>
  <data>
    <tabular pivotCacheId="16897470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1E72552-8C05-4912-9380-232E8DC507DF}" sourceName="Country">
  <pivotTables>
    <pivotTable tabId="5" name="PivotTable12"/>
    <pivotTable tabId="5" name="PivotTable1"/>
    <pivotTable tabId="5" name="PivotTable14"/>
    <pivotTable tabId="5" name="PivotTable2"/>
    <pivotTable tabId="5" name="PivotTable7"/>
    <pivotTable tabId="5" name="PivotTable9"/>
  </pivotTables>
  <data>
    <tabular pivotCacheId="1689747049">
      <items count="8">
        <i x="7" s="1"/>
        <i x="4" s="1"/>
        <i x="0" s="1"/>
        <i x="1" s="1"/>
        <i x="3" s="1"/>
        <i x="2"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person" xr10:uid="{CCBAF265-072F-40D5-BCD2-919F0D398967}" sourceName="Saleperson">
  <pivotTables>
    <pivotTable tabId="5" name="PivotTable12"/>
    <pivotTable tabId="5" name="PivotTable1"/>
    <pivotTable tabId="5" name="PivotTable14"/>
    <pivotTable tabId="5" name="PivotTable2"/>
    <pivotTable tabId="5" name="PivotTable7"/>
    <pivotTable tabId="5" name="PivotTable9"/>
  </pivotTables>
  <data>
    <tabular pivotCacheId="1689747049">
      <items count="5">
        <i x="0" s="1"/>
        <i x="2"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150D011-6343-413A-AE5B-F1AE6262C983}" cache="Slicer_Gender" caption="Gender" rowHeight="257175"/>
  <slicer name="Country" xr10:uid="{7AF89A16-E505-47ED-8025-BA7DF2F1580B}" cache="Slicer_Country" caption="Country" rowHeight="257175"/>
  <slicer name="Saleperson" xr10:uid="{E9D07030-1293-4AD8-AE8A-4166AD5E9747}" cache="Slicer_Saleperson" caption="Saleper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F33C317-6902-45D3-ACB5-CB9F516161EC}" cache="Slicer_Gender" caption="Gender" style="SlicerStyleLight5" rowHeight="257175"/>
  <slicer name="Country 1" xr10:uid="{85AA93A6-FA34-4C4A-8127-E73998927173}" cache="Slicer_Country" caption="Country" style="SlicerStyleLight5" rowHeight="257175"/>
  <slicer name="Saleperson 1" xr10:uid="{FC78B8B7-A5DF-4C71-8BCB-CF0495C625B3}" cache="Slicer_Saleperson" caption="Saleperson" style="SlicerStyleLight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O93" headerRowDxfId="15">
  <autoFilter ref="B2:O93" xr:uid="{00000000-0009-0000-0100-000001000000}"/>
  <tableColumns count="14">
    <tableColumn id="1" xr3:uid="{00000000-0010-0000-0000-000001000000}" name="Order ID" totalsRowLabel="Total" dataDxfId="14" totalsRowDxfId="13"/>
    <tableColumn id="2" xr3:uid="{00000000-0010-0000-0000-000002000000}" name="Date" dataDxfId="12" totalsRowDxfId="11"/>
    <tableColumn id="3" xr3:uid="{00000000-0010-0000-0000-000003000000}" name="First"/>
    <tableColumn id="4" xr3:uid="{00000000-0010-0000-0000-000004000000}" name="Last"/>
    <tableColumn id="5" xr3:uid="{00000000-0010-0000-0000-000005000000}" name="Gender" totalsRowFunction="count"/>
    <tableColumn id="6" xr3:uid="{00000000-0010-0000-0000-000006000000}" name="Age" totalsRowFunction="average" dataDxfId="10" totalsRowDxfId="9"/>
    <tableColumn id="7" xr3:uid="{00000000-0010-0000-0000-000007000000}" name="Country"/>
    <tableColumn id="8" xr3:uid="{00000000-0010-0000-0000-000008000000}" name="Price" totalsRowFunction="sum" dataDxfId="8" totalsRowDxfId="7"/>
    <tableColumn id="9" xr3:uid="{00000000-0010-0000-0000-000009000000}" name="Units"/>
    <tableColumn id="10" xr3:uid="{00000000-0010-0000-0000-00000A000000}" name="Revenue" totalsRowFunction="max" dataDxfId="6" totalsRowDxfId="5"/>
    <tableColumn id="11" xr3:uid="{00000000-0010-0000-0000-00000B000000}" name="Payment _x000a_Method"/>
    <tableColumn id="12" xr3:uid="{00000000-0010-0000-0000-00000C000000}" name="Salesperson"/>
    <tableColumn id="13" xr3:uid="{00000000-0010-0000-0000-00000D000000}" name="Saleperson">
      <calculatedColumnFormula>TRIM(PROPER(M3))</calculatedColumnFormula>
    </tableColumn>
    <tableColumn id="14" xr3:uid="{00000000-0010-0000-0000-00000E000000}" name="Units2" totalsRowFunction="count">
      <calculatedColumnFormula>ROUND(J3,0)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showGridLines="0" zoomScale="70" zoomScaleNormal="70" workbookViewId="0">
      <selection activeCell="C9" sqref="C9"/>
    </sheetView>
  </sheetViews>
  <sheetFormatPr defaultColWidth="10.875" defaultRowHeight="15.75" x14ac:dyDescent="0.25"/>
  <cols>
    <col min="1" max="1" width="10.875" style="9"/>
    <col min="2" max="2" width="8.5" style="9" customWidth="1"/>
    <col min="3" max="3" width="102.625" style="9" bestFit="1" customWidth="1"/>
    <col min="4" max="4" width="9.5" style="9" customWidth="1"/>
    <col min="5" max="16384" width="10.875" style="9"/>
  </cols>
  <sheetData>
    <row r="3" spans="2:4" ht="61.5" x14ac:dyDescent="0.25">
      <c r="B3" s="6"/>
      <c r="C3" s="7" t="s">
        <v>218</v>
      </c>
      <c r="D3" s="8"/>
    </row>
    <row r="4" spans="2:4" ht="54" customHeight="1" x14ac:dyDescent="0.25">
      <c r="B4" s="10"/>
      <c r="C4" s="11"/>
      <c r="D4" s="12"/>
    </row>
    <row r="5" spans="2:4" ht="32.1" customHeight="1" x14ac:dyDescent="0.25">
      <c r="B5" s="10"/>
      <c r="C5" s="11"/>
      <c r="D5" s="12"/>
    </row>
    <row r="6" spans="2:4" x14ac:dyDescent="0.25">
      <c r="B6" s="10"/>
      <c r="C6"/>
      <c r="D6" s="12"/>
    </row>
    <row r="7" spans="2:4" s="16" customFormat="1" ht="21" x14ac:dyDescent="0.35">
      <c r="B7" s="13"/>
      <c r="C7" s="14" t="s">
        <v>219</v>
      </c>
      <c r="D7" s="15"/>
    </row>
    <row r="8" spans="2:4" s="16" customFormat="1" x14ac:dyDescent="0.25">
      <c r="B8" s="13"/>
      <c r="C8" s="17"/>
      <c r="D8" s="15"/>
    </row>
    <row r="9" spans="2:4" s="21" customFormat="1" ht="31.5" x14ac:dyDescent="0.25">
      <c r="B9" s="18"/>
      <c r="C9" s="19" t="s">
        <v>220</v>
      </c>
      <c r="D9" s="20"/>
    </row>
    <row r="10" spans="2:4" x14ac:dyDescent="0.25">
      <c r="B10" s="10"/>
      <c r="C10"/>
      <c r="D10" s="12"/>
    </row>
    <row r="11" spans="2:4" ht="18.75" x14ac:dyDescent="0.3">
      <c r="B11" s="10"/>
      <c r="C11" s="22" t="s">
        <v>221</v>
      </c>
      <c r="D11" s="12"/>
    </row>
    <row r="12" spans="2:4" x14ac:dyDescent="0.25">
      <c r="B12" s="10"/>
      <c r="C12"/>
      <c r="D12" s="12"/>
    </row>
    <row r="13" spans="2:4" x14ac:dyDescent="0.25">
      <c r="B13" s="10"/>
      <c r="C13" s="23" t="s">
        <v>222</v>
      </c>
      <c r="D13" s="12"/>
    </row>
    <row r="14" spans="2:4" x14ac:dyDescent="0.25">
      <c r="B14" s="10"/>
      <c r="C14" t="s">
        <v>223</v>
      </c>
      <c r="D14" s="12"/>
    </row>
    <row r="15" spans="2:4" ht="31.5" x14ac:dyDescent="0.25">
      <c r="B15" s="10"/>
      <c r="C15" s="24" t="s">
        <v>224</v>
      </c>
      <c r="D15" s="12"/>
    </row>
    <row r="16" spans="2:4" x14ac:dyDescent="0.25">
      <c r="B16" s="25"/>
      <c r="C16" s="26"/>
      <c r="D16" s="27"/>
    </row>
  </sheetData>
  <sheetProtection algorithmName="SHA-512" hashValue="7DENXa7lfI9T19PwKKE0k0dkb+yXrEk0uwPZuzv7fE0dQWL2C7sIJZ/ybnSOcSRRTjfQOALcPsM37Dcflvp9ug==" saltValue="pI5NF9qz1Zz0pAo5uONaBA==" spinCount="100000" sheet="1" objects="1" scenarios="1"/>
  <hyperlinks>
    <hyperlink ref="C11" r:id="rId1" display="Made by Kenji Explains" xr:uid="{00000000-0004-0000-0000-000000000000}"/>
    <hyperlink ref="C9" r:id="rId2" xr:uid="{00000000-0004-0000-0000-000001000000}"/>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99"/>
  <sheetViews>
    <sheetView tabSelected="1" topLeftCell="B1" zoomScale="80" zoomScaleNormal="80" workbookViewId="0">
      <selection activeCell="M97" sqref="M97"/>
    </sheetView>
  </sheetViews>
  <sheetFormatPr defaultColWidth="10.625" defaultRowHeight="15.75" x14ac:dyDescent="0.25"/>
  <cols>
    <col min="2" max="2" width="10.875" customWidth="1"/>
    <col min="3" max="3" width="10.875" style="2"/>
    <col min="7" max="7" width="9.5" style="2" customWidth="1"/>
    <col min="8" max="8" width="11.125" customWidth="1"/>
    <col min="9" max="9" width="9.25" bestFit="1" customWidth="1"/>
    <col min="10" max="10" width="8.5" customWidth="1"/>
    <col min="11" max="11" width="11.875" style="28" bestFit="1" customWidth="1"/>
    <col min="12" max="12" width="14.625" customWidth="1"/>
    <col min="13" max="13" width="14.625" bestFit="1" customWidth="1"/>
    <col min="14" max="14" width="12.625" customWidth="1"/>
    <col min="15" max="15" width="12" customWidth="1"/>
  </cols>
  <sheetData>
    <row r="2" spans="2:18" ht="31.5" x14ac:dyDescent="0.25">
      <c r="B2" s="4" t="s">
        <v>0</v>
      </c>
      <c r="C2" s="5" t="s">
        <v>1</v>
      </c>
      <c r="D2" s="4" t="s">
        <v>2</v>
      </c>
      <c r="E2" s="4" t="s">
        <v>3</v>
      </c>
      <c r="F2" s="4" t="s">
        <v>4</v>
      </c>
      <c r="G2" s="5" t="s">
        <v>5</v>
      </c>
      <c r="H2" s="4" t="s">
        <v>6</v>
      </c>
      <c r="I2" s="4" t="s">
        <v>7</v>
      </c>
      <c r="J2" s="4" t="s">
        <v>8</v>
      </c>
      <c r="K2" s="29" t="s">
        <v>9</v>
      </c>
      <c r="L2" s="3" t="s">
        <v>10</v>
      </c>
      <c r="M2" s="4" t="s">
        <v>11</v>
      </c>
      <c r="N2" s="4" t="s">
        <v>225</v>
      </c>
      <c r="O2" s="4" t="s">
        <v>226</v>
      </c>
    </row>
    <row r="3" spans="2:18" x14ac:dyDescent="0.25">
      <c r="B3" s="1">
        <v>10507</v>
      </c>
      <c r="C3" s="31">
        <v>45095</v>
      </c>
      <c r="D3" t="s">
        <v>12</v>
      </c>
      <c r="E3" t="s">
        <v>13</v>
      </c>
      <c r="F3" t="s">
        <v>14</v>
      </c>
      <c r="G3" s="2">
        <v>55</v>
      </c>
      <c r="H3" t="s">
        <v>15</v>
      </c>
      <c r="I3" s="28">
        <v>400</v>
      </c>
      <c r="J3">
        <v>91</v>
      </c>
      <c r="K3" s="28">
        <v>36400</v>
      </c>
      <c r="L3" t="s">
        <v>16</v>
      </c>
      <c r="M3" t="s">
        <v>17</v>
      </c>
      <c r="N3" t="str">
        <f t="shared" ref="N3:N34" si="0">TRIM(PROPER(M3))</f>
        <v>Anna Perez</v>
      </c>
      <c r="O3">
        <f t="shared" ref="O3:O34" si="1">ROUND(J3,0)</f>
        <v>91</v>
      </c>
      <c r="R3" s="30"/>
    </row>
    <row r="4" spans="2:18" x14ac:dyDescent="0.25">
      <c r="B4" s="1">
        <v>10534</v>
      </c>
      <c r="C4" s="31">
        <v>45100</v>
      </c>
      <c r="D4" t="s">
        <v>18</v>
      </c>
      <c r="E4" t="s">
        <v>19</v>
      </c>
      <c r="F4" t="s">
        <v>14</v>
      </c>
      <c r="G4" s="2">
        <v>60</v>
      </c>
      <c r="H4" t="s">
        <v>20</v>
      </c>
      <c r="I4" s="28">
        <v>400</v>
      </c>
      <c r="J4">
        <v>83.6</v>
      </c>
      <c r="K4" s="28">
        <v>33440</v>
      </c>
      <c r="L4" t="s">
        <v>21</v>
      </c>
      <c r="M4" t="s">
        <v>22</v>
      </c>
      <c r="N4" t="str">
        <f t="shared" si="0"/>
        <v>Anna Perez</v>
      </c>
      <c r="O4">
        <f t="shared" si="1"/>
        <v>84</v>
      </c>
    </row>
    <row r="5" spans="2:18" x14ac:dyDescent="0.25">
      <c r="B5" s="1">
        <v>10537</v>
      </c>
      <c r="C5" s="31">
        <v>45101</v>
      </c>
      <c r="D5" t="s">
        <v>23</v>
      </c>
      <c r="E5" t="s">
        <v>24</v>
      </c>
      <c r="F5" t="s">
        <v>14</v>
      </c>
      <c r="G5" s="2">
        <v>58</v>
      </c>
      <c r="H5" t="s">
        <v>15</v>
      </c>
      <c r="I5" s="28">
        <v>320</v>
      </c>
      <c r="J5">
        <v>83.6</v>
      </c>
      <c r="K5" s="28">
        <v>26752</v>
      </c>
      <c r="L5" t="s">
        <v>16</v>
      </c>
      <c r="M5" t="s">
        <v>25</v>
      </c>
      <c r="N5" t="str">
        <f t="shared" si="0"/>
        <v>Anna Perez</v>
      </c>
      <c r="O5">
        <f t="shared" si="1"/>
        <v>84</v>
      </c>
    </row>
    <row r="6" spans="2:18" x14ac:dyDescent="0.25">
      <c r="B6" s="1">
        <v>10538</v>
      </c>
      <c r="C6" s="31">
        <v>45101</v>
      </c>
      <c r="D6" t="s">
        <v>26</v>
      </c>
      <c r="E6" t="s">
        <v>27</v>
      </c>
      <c r="F6" t="s">
        <v>14</v>
      </c>
      <c r="G6" s="2">
        <v>49</v>
      </c>
      <c r="H6" t="s">
        <v>15</v>
      </c>
      <c r="I6" s="28">
        <v>320</v>
      </c>
      <c r="J6">
        <v>83.6</v>
      </c>
      <c r="K6" s="28">
        <v>26752</v>
      </c>
      <c r="L6" t="s">
        <v>16</v>
      </c>
      <c r="M6" t="s">
        <v>28</v>
      </c>
      <c r="N6" t="str">
        <f t="shared" si="0"/>
        <v>Anna Perez</v>
      </c>
      <c r="O6">
        <f t="shared" si="1"/>
        <v>84</v>
      </c>
    </row>
    <row r="7" spans="2:18" x14ac:dyDescent="0.25">
      <c r="B7" s="1">
        <v>10542</v>
      </c>
      <c r="C7" s="31">
        <v>45102</v>
      </c>
      <c r="D7" t="s">
        <v>29</v>
      </c>
      <c r="E7" t="s">
        <v>30</v>
      </c>
      <c r="F7" t="s">
        <v>14</v>
      </c>
      <c r="G7" s="2">
        <v>42</v>
      </c>
      <c r="H7" t="s">
        <v>20</v>
      </c>
      <c r="I7" s="28">
        <v>400</v>
      </c>
      <c r="J7">
        <v>83.6</v>
      </c>
      <c r="K7" s="28">
        <v>33440</v>
      </c>
      <c r="L7" t="s">
        <v>16</v>
      </c>
      <c r="M7" t="s">
        <v>31</v>
      </c>
      <c r="N7" t="str">
        <f t="shared" si="0"/>
        <v>Tom Jackson</v>
      </c>
      <c r="O7">
        <f t="shared" si="1"/>
        <v>84</v>
      </c>
    </row>
    <row r="8" spans="2:18" x14ac:dyDescent="0.25">
      <c r="B8" s="1">
        <v>10547</v>
      </c>
      <c r="C8" s="31">
        <v>45103</v>
      </c>
      <c r="D8" t="s">
        <v>32</v>
      </c>
      <c r="E8" t="s">
        <v>33</v>
      </c>
      <c r="F8" t="s">
        <v>34</v>
      </c>
      <c r="G8" s="2">
        <v>51</v>
      </c>
      <c r="H8" t="s">
        <v>35</v>
      </c>
      <c r="I8" s="28">
        <v>250</v>
      </c>
      <c r="J8">
        <v>83.6</v>
      </c>
      <c r="K8" s="28">
        <v>20900</v>
      </c>
      <c r="L8" t="s">
        <v>16</v>
      </c>
      <c r="M8" t="s">
        <v>36</v>
      </c>
      <c r="N8" t="str">
        <f t="shared" si="0"/>
        <v>Tom Jackson</v>
      </c>
      <c r="O8">
        <f t="shared" si="1"/>
        <v>84</v>
      </c>
    </row>
    <row r="9" spans="2:18" x14ac:dyDescent="0.25">
      <c r="B9" s="1">
        <v>10485</v>
      </c>
      <c r="C9" s="31">
        <v>45091</v>
      </c>
      <c r="D9" t="s">
        <v>37</v>
      </c>
      <c r="E9" t="s">
        <v>38</v>
      </c>
      <c r="F9" t="s">
        <v>14</v>
      </c>
      <c r="G9" s="2">
        <v>51</v>
      </c>
      <c r="H9" t="s">
        <v>39</v>
      </c>
      <c r="I9" s="28">
        <v>320</v>
      </c>
      <c r="J9">
        <v>82</v>
      </c>
      <c r="K9" s="28">
        <v>26240</v>
      </c>
      <c r="L9" t="s">
        <v>16</v>
      </c>
      <c r="M9" t="s">
        <v>40</v>
      </c>
      <c r="N9" t="str">
        <f t="shared" si="0"/>
        <v>Jenna Silva</v>
      </c>
      <c r="O9">
        <f t="shared" si="1"/>
        <v>82</v>
      </c>
    </row>
    <row r="10" spans="2:18" x14ac:dyDescent="0.25">
      <c r="B10" s="1">
        <v>10453</v>
      </c>
      <c r="C10" s="31">
        <v>45084</v>
      </c>
      <c r="D10" t="s">
        <v>41</v>
      </c>
      <c r="E10" t="s">
        <v>42</v>
      </c>
      <c r="F10" t="s">
        <v>34</v>
      </c>
      <c r="G10" s="2">
        <v>50</v>
      </c>
      <c r="H10" t="s">
        <v>43</v>
      </c>
      <c r="I10" s="28">
        <v>250</v>
      </c>
      <c r="J10">
        <v>80</v>
      </c>
      <c r="K10" s="28">
        <v>20000</v>
      </c>
      <c r="L10" t="s">
        <v>44</v>
      </c>
      <c r="M10" t="s">
        <v>25</v>
      </c>
      <c r="N10" t="str">
        <f t="shared" si="0"/>
        <v>Anna Perez</v>
      </c>
      <c r="O10">
        <f t="shared" si="1"/>
        <v>80</v>
      </c>
    </row>
    <row r="11" spans="2:18" x14ac:dyDescent="0.25">
      <c r="B11" s="1">
        <v>10477</v>
      </c>
      <c r="C11" s="31">
        <v>45089</v>
      </c>
      <c r="D11" t="s">
        <v>45</v>
      </c>
      <c r="E11" t="s">
        <v>46</v>
      </c>
      <c r="F11" t="s">
        <v>34</v>
      </c>
      <c r="G11" s="2">
        <v>59</v>
      </c>
      <c r="H11" t="s">
        <v>15</v>
      </c>
      <c r="I11" s="28">
        <v>150</v>
      </c>
      <c r="J11">
        <v>80</v>
      </c>
      <c r="K11" s="28">
        <v>12000</v>
      </c>
      <c r="L11" t="s">
        <v>16</v>
      </c>
      <c r="M11" t="s">
        <v>47</v>
      </c>
      <c r="N11" t="str">
        <f t="shared" si="0"/>
        <v>Anna Perez</v>
      </c>
      <c r="O11">
        <f t="shared" si="1"/>
        <v>80</v>
      </c>
    </row>
    <row r="12" spans="2:18" x14ac:dyDescent="0.25">
      <c r="B12" s="1">
        <v>10486</v>
      </c>
      <c r="C12" s="31">
        <v>45091</v>
      </c>
      <c r="D12" t="s">
        <v>48</v>
      </c>
      <c r="E12" t="s">
        <v>49</v>
      </c>
      <c r="F12" t="s">
        <v>34</v>
      </c>
      <c r="G12" s="2">
        <v>48</v>
      </c>
      <c r="H12" t="s">
        <v>50</v>
      </c>
      <c r="I12" s="28">
        <v>150</v>
      </c>
      <c r="J12">
        <v>80</v>
      </c>
      <c r="K12" s="28">
        <v>12000</v>
      </c>
      <c r="L12" t="s">
        <v>16</v>
      </c>
      <c r="M12" t="s">
        <v>51</v>
      </c>
      <c r="N12" t="str">
        <f t="shared" si="0"/>
        <v>Jenna Silva</v>
      </c>
      <c r="O12">
        <f t="shared" si="1"/>
        <v>80</v>
      </c>
    </row>
    <row r="13" spans="2:18" x14ac:dyDescent="0.25">
      <c r="B13" s="1">
        <v>10490</v>
      </c>
      <c r="C13" s="31">
        <v>45092</v>
      </c>
      <c r="D13" t="s">
        <v>52</v>
      </c>
      <c r="E13" t="s">
        <v>53</v>
      </c>
      <c r="F13" t="s">
        <v>34</v>
      </c>
      <c r="G13" s="2">
        <v>45</v>
      </c>
      <c r="H13" t="s">
        <v>39</v>
      </c>
      <c r="I13" s="28">
        <v>150</v>
      </c>
      <c r="J13">
        <v>80</v>
      </c>
      <c r="K13" s="28">
        <v>12000</v>
      </c>
      <c r="L13" t="s">
        <v>16</v>
      </c>
      <c r="M13" t="s">
        <v>28</v>
      </c>
      <c r="N13" t="str">
        <f t="shared" si="0"/>
        <v>Anna Perez</v>
      </c>
      <c r="O13">
        <f t="shared" si="1"/>
        <v>80</v>
      </c>
    </row>
    <row r="14" spans="2:18" x14ac:dyDescent="0.25">
      <c r="B14" s="1">
        <v>10502</v>
      </c>
      <c r="C14" s="31">
        <v>45094</v>
      </c>
      <c r="D14" t="s">
        <v>54</v>
      </c>
      <c r="E14" t="s">
        <v>55</v>
      </c>
      <c r="F14" t="s">
        <v>34</v>
      </c>
      <c r="G14" s="2">
        <v>56</v>
      </c>
      <c r="H14" t="s">
        <v>43</v>
      </c>
      <c r="I14" s="28">
        <v>320</v>
      </c>
      <c r="J14">
        <v>80</v>
      </c>
      <c r="K14" s="28">
        <v>25600</v>
      </c>
      <c r="L14" t="s">
        <v>16</v>
      </c>
      <c r="M14" t="s">
        <v>28</v>
      </c>
      <c r="N14" t="str">
        <f t="shared" si="0"/>
        <v>Anna Perez</v>
      </c>
      <c r="O14">
        <f t="shared" si="1"/>
        <v>80</v>
      </c>
    </row>
    <row r="15" spans="2:18" x14ac:dyDescent="0.25">
      <c r="B15" s="1">
        <v>10523</v>
      </c>
      <c r="C15" s="31">
        <v>45098</v>
      </c>
      <c r="D15" t="s">
        <v>56</v>
      </c>
      <c r="E15" t="s">
        <v>57</v>
      </c>
      <c r="F15" t="s">
        <v>14</v>
      </c>
      <c r="G15" s="2">
        <v>47</v>
      </c>
      <c r="H15" t="s">
        <v>39</v>
      </c>
      <c r="I15" s="28">
        <v>400</v>
      </c>
      <c r="J15">
        <v>80</v>
      </c>
      <c r="K15" s="28">
        <v>32000</v>
      </c>
      <c r="L15" t="s">
        <v>21</v>
      </c>
      <c r="M15" t="s">
        <v>58</v>
      </c>
      <c r="N15" t="str">
        <f t="shared" si="0"/>
        <v>Remy Monet</v>
      </c>
      <c r="O15">
        <f t="shared" si="1"/>
        <v>80</v>
      </c>
    </row>
    <row r="16" spans="2:18" x14ac:dyDescent="0.25">
      <c r="B16" s="1">
        <v>10525</v>
      </c>
      <c r="C16" s="31">
        <v>45099</v>
      </c>
      <c r="D16" t="s">
        <v>59</v>
      </c>
      <c r="E16" t="s">
        <v>60</v>
      </c>
      <c r="F16" t="s">
        <v>14</v>
      </c>
      <c r="G16" s="2">
        <v>60</v>
      </c>
      <c r="H16" t="s">
        <v>43</v>
      </c>
      <c r="I16" s="28">
        <v>320</v>
      </c>
      <c r="J16">
        <v>79.8</v>
      </c>
      <c r="K16" s="28">
        <v>25536</v>
      </c>
      <c r="L16" t="s">
        <v>21</v>
      </c>
      <c r="M16" t="s">
        <v>61</v>
      </c>
      <c r="N16" t="str">
        <f t="shared" si="0"/>
        <v>Remy Monet</v>
      </c>
      <c r="O16">
        <f t="shared" si="1"/>
        <v>80</v>
      </c>
    </row>
    <row r="17" spans="2:15" x14ac:dyDescent="0.25">
      <c r="B17" s="1">
        <v>10535</v>
      </c>
      <c r="C17" s="31">
        <v>45101</v>
      </c>
      <c r="D17" t="s">
        <v>62</v>
      </c>
      <c r="E17" t="s">
        <v>63</v>
      </c>
      <c r="F17" t="s">
        <v>14</v>
      </c>
      <c r="G17" s="2">
        <v>44</v>
      </c>
      <c r="H17" t="s">
        <v>20</v>
      </c>
      <c r="I17" s="28">
        <v>400</v>
      </c>
      <c r="J17">
        <v>79.599999999999994</v>
      </c>
      <c r="K17" s="28">
        <v>31839.999999999996</v>
      </c>
      <c r="L17" t="s">
        <v>16</v>
      </c>
      <c r="M17" t="s">
        <v>25</v>
      </c>
      <c r="N17" t="str">
        <f t="shared" si="0"/>
        <v>Anna Perez</v>
      </c>
      <c r="O17">
        <f t="shared" si="1"/>
        <v>80</v>
      </c>
    </row>
    <row r="18" spans="2:15" x14ac:dyDescent="0.25">
      <c r="B18" s="1">
        <v>10461</v>
      </c>
      <c r="C18" s="31">
        <v>45086</v>
      </c>
      <c r="D18" t="s">
        <v>64</v>
      </c>
      <c r="E18" t="s">
        <v>65</v>
      </c>
      <c r="F18" t="s">
        <v>34</v>
      </c>
      <c r="G18" s="2">
        <v>57</v>
      </c>
      <c r="H18" t="s">
        <v>39</v>
      </c>
      <c r="I18" s="28">
        <v>400</v>
      </c>
      <c r="J18">
        <v>76.000000000000014</v>
      </c>
      <c r="K18" s="28">
        <v>30400.000000000007</v>
      </c>
      <c r="L18" t="s">
        <v>16</v>
      </c>
      <c r="M18" t="s">
        <v>66</v>
      </c>
      <c r="N18" t="str">
        <f t="shared" si="0"/>
        <v>Remy Monet</v>
      </c>
      <c r="O18">
        <f t="shared" si="1"/>
        <v>76</v>
      </c>
    </row>
    <row r="19" spans="2:15" x14ac:dyDescent="0.25">
      <c r="B19" s="1">
        <v>10506</v>
      </c>
      <c r="C19" s="31">
        <v>45095</v>
      </c>
      <c r="D19" t="s">
        <v>67</v>
      </c>
      <c r="E19" t="s">
        <v>68</v>
      </c>
      <c r="F19" t="s">
        <v>14</v>
      </c>
      <c r="G19" s="2">
        <v>56</v>
      </c>
      <c r="H19" t="s">
        <v>15</v>
      </c>
      <c r="I19" s="28">
        <v>150</v>
      </c>
      <c r="J19">
        <v>76.000000000000014</v>
      </c>
      <c r="K19" s="28">
        <v>11400.000000000002</v>
      </c>
      <c r="L19" t="s">
        <v>16</v>
      </c>
      <c r="M19" t="s">
        <v>25</v>
      </c>
      <c r="N19" t="str">
        <f t="shared" si="0"/>
        <v>Anna Perez</v>
      </c>
      <c r="O19">
        <f t="shared" si="1"/>
        <v>76</v>
      </c>
    </row>
    <row r="20" spans="2:15" x14ac:dyDescent="0.25">
      <c r="B20" s="1">
        <v>10531</v>
      </c>
      <c r="C20" s="31">
        <v>45100</v>
      </c>
      <c r="D20" t="s">
        <v>69</v>
      </c>
      <c r="E20" t="s">
        <v>70</v>
      </c>
      <c r="F20" t="s">
        <v>14</v>
      </c>
      <c r="G20" s="2">
        <v>53</v>
      </c>
      <c r="H20" t="s">
        <v>20</v>
      </c>
      <c r="I20" s="28">
        <v>400</v>
      </c>
      <c r="J20">
        <v>76.000000000000014</v>
      </c>
      <c r="K20" s="28">
        <v>30400.000000000007</v>
      </c>
      <c r="L20" t="s">
        <v>21</v>
      </c>
      <c r="M20" t="s">
        <v>58</v>
      </c>
      <c r="N20" t="str">
        <f t="shared" si="0"/>
        <v>Remy Monet</v>
      </c>
      <c r="O20">
        <f t="shared" si="1"/>
        <v>76</v>
      </c>
    </row>
    <row r="21" spans="2:15" x14ac:dyDescent="0.25">
      <c r="B21" s="1">
        <v>10536</v>
      </c>
      <c r="C21" s="31">
        <v>45101</v>
      </c>
      <c r="D21" t="s">
        <v>71</v>
      </c>
      <c r="E21" t="s">
        <v>72</v>
      </c>
      <c r="F21" t="s">
        <v>14</v>
      </c>
      <c r="G21" s="2">
        <v>45</v>
      </c>
      <c r="H21" t="s">
        <v>15</v>
      </c>
      <c r="I21" s="28">
        <v>150</v>
      </c>
      <c r="J21">
        <v>76.000000000000014</v>
      </c>
      <c r="K21" s="28">
        <v>11400.000000000002</v>
      </c>
      <c r="L21" t="s">
        <v>16</v>
      </c>
      <c r="M21" t="s">
        <v>25</v>
      </c>
      <c r="N21" t="str">
        <f t="shared" si="0"/>
        <v>Anna Perez</v>
      </c>
      <c r="O21">
        <f t="shared" si="1"/>
        <v>76</v>
      </c>
    </row>
    <row r="22" spans="2:15" x14ac:dyDescent="0.25">
      <c r="B22" s="1">
        <v>10541</v>
      </c>
      <c r="C22" s="31">
        <v>45102</v>
      </c>
      <c r="D22" t="s">
        <v>73</v>
      </c>
      <c r="E22" t="s">
        <v>74</v>
      </c>
      <c r="F22" t="s">
        <v>14</v>
      </c>
      <c r="G22" s="2">
        <v>68</v>
      </c>
      <c r="H22" t="s">
        <v>20</v>
      </c>
      <c r="I22" s="28">
        <v>320</v>
      </c>
      <c r="J22">
        <v>76.000000000000014</v>
      </c>
      <c r="K22" s="28">
        <v>24320.000000000004</v>
      </c>
      <c r="L22" t="s">
        <v>16</v>
      </c>
      <c r="M22" t="s">
        <v>36</v>
      </c>
      <c r="N22" t="str">
        <f t="shared" si="0"/>
        <v>Tom Jackson</v>
      </c>
      <c r="O22">
        <f t="shared" si="1"/>
        <v>76</v>
      </c>
    </row>
    <row r="23" spans="2:15" x14ac:dyDescent="0.25">
      <c r="B23" s="1">
        <v>10546</v>
      </c>
      <c r="C23" s="31">
        <v>45103</v>
      </c>
      <c r="D23" t="s">
        <v>75</v>
      </c>
      <c r="E23" t="s">
        <v>76</v>
      </c>
      <c r="F23" t="s">
        <v>34</v>
      </c>
      <c r="G23" s="2">
        <v>54</v>
      </c>
      <c r="H23" t="s">
        <v>39</v>
      </c>
      <c r="I23" s="28">
        <v>320</v>
      </c>
      <c r="J23">
        <v>76.000000000000014</v>
      </c>
      <c r="K23" s="28">
        <v>24320.000000000004</v>
      </c>
      <c r="L23" t="s">
        <v>16</v>
      </c>
      <c r="M23" t="s">
        <v>36</v>
      </c>
      <c r="N23" t="str">
        <f t="shared" si="0"/>
        <v>Tom Jackson</v>
      </c>
      <c r="O23">
        <f t="shared" si="1"/>
        <v>76</v>
      </c>
    </row>
    <row r="24" spans="2:15" x14ac:dyDescent="0.25">
      <c r="B24" s="1">
        <v>10501</v>
      </c>
      <c r="C24" s="31">
        <v>45094</v>
      </c>
      <c r="D24" t="s">
        <v>77</v>
      </c>
      <c r="E24" t="s">
        <v>78</v>
      </c>
      <c r="F24" t="s">
        <v>34</v>
      </c>
      <c r="G24" s="2">
        <v>40</v>
      </c>
      <c r="H24" t="s">
        <v>43</v>
      </c>
      <c r="I24" s="28">
        <v>320</v>
      </c>
      <c r="J24">
        <v>76</v>
      </c>
      <c r="K24" s="28">
        <v>24320</v>
      </c>
      <c r="L24" t="s">
        <v>16</v>
      </c>
      <c r="M24" t="s">
        <v>25</v>
      </c>
      <c r="N24" t="str">
        <f t="shared" si="0"/>
        <v>Anna Perez</v>
      </c>
      <c r="O24">
        <f t="shared" si="1"/>
        <v>76</v>
      </c>
    </row>
    <row r="25" spans="2:15" x14ac:dyDescent="0.25">
      <c r="B25" s="1">
        <v>10456</v>
      </c>
      <c r="C25" s="31">
        <v>45085</v>
      </c>
      <c r="D25" t="s">
        <v>79</v>
      </c>
      <c r="E25" t="s">
        <v>80</v>
      </c>
      <c r="F25" t="s">
        <v>34</v>
      </c>
      <c r="G25" s="2">
        <v>49</v>
      </c>
      <c r="H25" t="s">
        <v>50</v>
      </c>
      <c r="I25" s="28">
        <v>320</v>
      </c>
      <c r="J25">
        <v>75</v>
      </c>
      <c r="K25" s="28">
        <v>24000</v>
      </c>
      <c r="L25" t="s">
        <v>16</v>
      </c>
      <c r="M25" t="s">
        <v>81</v>
      </c>
      <c r="N25" t="str">
        <f t="shared" si="0"/>
        <v>Walter Muller</v>
      </c>
      <c r="O25">
        <f t="shared" si="1"/>
        <v>75</v>
      </c>
    </row>
    <row r="26" spans="2:15" x14ac:dyDescent="0.25">
      <c r="B26" s="1">
        <v>10457</v>
      </c>
      <c r="C26" s="31">
        <v>45085</v>
      </c>
      <c r="D26" t="s">
        <v>82</v>
      </c>
      <c r="E26" t="s">
        <v>83</v>
      </c>
      <c r="F26" t="s">
        <v>34</v>
      </c>
      <c r="G26" s="2">
        <v>49</v>
      </c>
      <c r="H26" t="s">
        <v>50</v>
      </c>
      <c r="I26" s="28">
        <v>400</v>
      </c>
      <c r="J26">
        <v>75</v>
      </c>
      <c r="K26" s="28">
        <v>30000</v>
      </c>
      <c r="L26" t="s">
        <v>16</v>
      </c>
      <c r="M26" t="s">
        <v>61</v>
      </c>
      <c r="N26" t="str">
        <f t="shared" si="0"/>
        <v>Remy Monet</v>
      </c>
      <c r="O26">
        <f t="shared" si="1"/>
        <v>75</v>
      </c>
    </row>
    <row r="27" spans="2:15" x14ac:dyDescent="0.25">
      <c r="B27" s="1">
        <v>10463</v>
      </c>
      <c r="C27" s="31">
        <v>45086</v>
      </c>
      <c r="D27" t="s">
        <v>84</v>
      </c>
      <c r="E27" t="s">
        <v>85</v>
      </c>
      <c r="F27" t="s">
        <v>14</v>
      </c>
      <c r="G27" s="2">
        <v>48</v>
      </c>
      <c r="H27" t="s">
        <v>39</v>
      </c>
      <c r="I27" s="28">
        <v>150</v>
      </c>
      <c r="J27">
        <v>75</v>
      </c>
      <c r="K27" s="28">
        <v>11250</v>
      </c>
      <c r="L27" t="s">
        <v>16</v>
      </c>
      <c r="M27" t="s">
        <v>66</v>
      </c>
      <c r="N27" t="str">
        <f t="shared" si="0"/>
        <v>Remy Monet</v>
      </c>
      <c r="O27">
        <f t="shared" si="1"/>
        <v>75</v>
      </c>
    </row>
    <row r="28" spans="2:15" x14ac:dyDescent="0.25">
      <c r="B28" s="1">
        <v>10468</v>
      </c>
      <c r="C28" s="31">
        <v>45087</v>
      </c>
      <c r="D28" t="s">
        <v>86</v>
      </c>
      <c r="E28" t="s">
        <v>87</v>
      </c>
      <c r="F28" t="s">
        <v>14</v>
      </c>
      <c r="G28" s="2">
        <v>67</v>
      </c>
      <c r="H28" t="s">
        <v>15</v>
      </c>
      <c r="I28" s="28">
        <v>150</v>
      </c>
      <c r="J28">
        <v>75</v>
      </c>
      <c r="K28" s="28">
        <v>11250</v>
      </c>
      <c r="L28" t="s">
        <v>16</v>
      </c>
      <c r="M28" t="s">
        <v>47</v>
      </c>
      <c r="N28" t="str">
        <f t="shared" si="0"/>
        <v>Anna Perez</v>
      </c>
      <c r="O28">
        <f t="shared" si="1"/>
        <v>75</v>
      </c>
    </row>
    <row r="29" spans="2:15" x14ac:dyDescent="0.25">
      <c r="B29" s="1">
        <v>10470</v>
      </c>
      <c r="C29" s="31">
        <v>45088</v>
      </c>
      <c r="D29" t="s">
        <v>88</v>
      </c>
      <c r="E29" t="s">
        <v>89</v>
      </c>
      <c r="F29" t="s">
        <v>34</v>
      </c>
      <c r="G29" s="2">
        <v>59</v>
      </c>
      <c r="H29" t="s">
        <v>15</v>
      </c>
      <c r="I29" s="28">
        <v>250</v>
      </c>
      <c r="J29">
        <v>75</v>
      </c>
      <c r="K29" s="28">
        <v>18750</v>
      </c>
      <c r="L29" t="s">
        <v>16</v>
      </c>
      <c r="M29" t="s">
        <v>47</v>
      </c>
      <c r="N29" t="str">
        <f t="shared" si="0"/>
        <v>Anna Perez</v>
      </c>
      <c r="O29">
        <f t="shared" si="1"/>
        <v>75</v>
      </c>
    </row>
    <row r="30" spans="2:15" x14ac:dyDescent="0.25">
      <c r="B30" s="1">
        <v>10473</v>
      </c>
      <c r="C30" s="31">
        <v>45088</v>
      </c>
      <c r="D30" t="s">
        <v>90</v>
      </c>
      <c r="E30" t="s">
        <v>91</v>
      </c>
      <c r="F30" t="s">
        <v>34</v>
      </c>
      <c r="G30" s="2">
        <v>63</v>
      </c>
      <c r="H30" t="s">
        <v>50</v>
      </c>
      <c r="I30" s="28">
        <v>250</v>
      </c>
      <c r="J30">
        <v>75</v>
      </c>
      <c r="K30" s="28">
        <v>18750</v>
      </c>
      <c r="L30" t="s">
        <v>16</v>
      </c>
      <c r="M30" t="s">
        <v>25</v>
      </c>
      <c r="N30" t="str">
        <f t="shared" si="0"/>
        <v>Anna Perez</v>
      </c>
      <c r="O30">
        <f t="shared" si="1"/>
        <v>75</v>
      </c>
    </row>
    <row r="31" spans="2:15" x14ac:dyDescent="0.25">
      <c r="B31" s="1">
        <v>10478</v>
      </c>
      <c r="C31" s="31">
        <v>45089</v>
      </c>
      <c r="D31" t="s">
        <v>92</v>
      </c>
      <c r="E31" t="s">
        <v>19</v>
      </c>
      <c r="F31" t="s">
        <v>34</v>
      </c>
      <c r="G31" s="2">
        <v>62</v>
      </c>
      <c r="H31" t="s">
        <v>39</v>
      </c>
      <c r="I31" s="28">
        <v>250</v>
      </c>
      <c r="J31">
        <v>75</v>
      </c>
      <c r="K31" s="28">
        <v>18750</v>
      </c>
      <c r="L31" t="s">
        <v>16</v>
      </c>
      <c r="M31" t="s">
        <v>47</v>
      </c>
      <c r="N31" t="str">
        <f t="shared" si="0"/>
        <v>Anna Perez</v>
      </c>
      <c r="O31">
        <f t="shared" si="1"/>
        <v>75</v>
      </c>
    </row>
    <row r="32" spans="2:15" x14ac:dyDescent="0.25">
      <c r="B32" s="1">
        <v>10481</v>
      </c>
      <c r="C32" s="31">
        <v>45090</v>
      </c>
      <c r="D32" t="s">
        <v>93</v>
      </c>
      <c r="E32" t="s">
        <v>94</v>
      </c>
      <c r="F32" t="s">
        <v>34</v>
      </c>
      <c r="G32" s="2">
        <v>67</v>
      </c>
      <c r="H32" t="s">
        <v>43</v>
      </c>
      <c r="I32" s="28">
        <v>250</v>
      </c>
      <c r="J32">
        <v>75</v>
      </c>
      <c r="K32" s="28">
        <v>18750</v>
      </c>
      <c r="L32" t="s">
        <v>16</v>
      </c>
      <c r="M32" t="s">
        <v>47</v>
      </c>
      <c r="N32" t="str">
        <f t="shared" si="0"/>
        <v>Anna Perez</v>
      </c>
      <c r="O32">
        <f t="shared" si="1"/>
        <v>75</v>
      </c>
    </row>
    <row r="33" spans="2:15" x14ac:dyDescent="0.25">
      <c r="B33" s="1">
        <v>10510</v>
      </c>
      <c r="C33" s="31">
        <v>45096</v>
      </c>
      <c r="D33" t="s">
        <v>95</v>
      </c>
      <c r="E33" t="s">
        <v>96</v>
      </c>
      <c r="F33" t="s">
        <v>14</v>
      </c>
      <c r="G33" s="2">
        <v>60</v>
      </c>
      <c r="H33" t="s">
        <v>97</v>
      </c>
      <c r="I33" s="28">
        <v>150</v>
      </c>
      <c r="J33">
        <v>75</v>
      </c>
      <c r="K33" s="28">
        <v>11250</v>
      </c>
      <c r="L33" t="s">
        <v>16</v>
      </c>
      <c r="M33" t="s">
        <v>25</v>
      </c>
      <c r="N33" t="str">
        <f t="shared" si="0"/>
        <v>Anna Perez</v>
      </c>
      <c r="O33">
        <f t="shared" si="1"/>
        <v>75</v>
      </c>
    </row>
    <row r="34" spans="2:15" x14ac:dyDescent="0.25">
      <c r="B34" s="1">
        <v>10529</v>
      </c>
      <c r="C34" s="31">
        <v>45099</v>
      </c>
      <c r="D34" t="s">
        <v>98</v>
      </c>
      <c r="E34" t="s">
        <v>99</v>
      </c>
      <c r="F34" t="s">
        <v>14</v>
      </c>
      <c r="G34" s="2">
        <v>62</v>
      </c>
      <c r="H34" t="s">
        <v>20</v>
      </c>
      <c r="I34" s="28">
        <v>320</v>
      </c>
      <c r="J34">
        <v>73.98</v>
      </c>
      <c r="K34" s="28">
        <v>23673.600000000002</v>
      </c>
      <c r="L34" t="s">
        <v>21</v>
      </c>
      <c r="M34" t="s">
        <v>100</v>
      </c>
      <c r="N34" t="str">
        <f t="shared" si="0"/>
        <v>Remy Monet</v>
      </c>
      <c r="O34">
        <f t="shared" si="1"/>
        <v>74</v>
      </c>
    </row>
    <row r="35" spans="2:15" x14ac:dyDescent="0.25">
      <c r="B35" s="1">
        <v>10476</v>
      </c>
      <c r="C35" s="31">
        <v>45089</v>
      </c>
      <c r="D35" t="s">
        <v>101</v>
      </c>
      <c r="E35" t="s">
        <v>102</v>
      </c>
      <c r="F35" t="s">
        <v>34</v>
      </c>
      <c r="G35" s="2">
        <v>52</v>
      </c>
      <c r="H35" t="s">
        <v>15</v>
      </c>
      <c r="I35" s="28">
        <v>250</v>
      </c>
      <c r="J35">
        <v>70</v>
      </c>
      <c r="K35" s="28">
        <v>17500</v>
      </c>
      <c r="L35" t="s">
        <v>16</v>
      </c>
      <c r="M35" t="s">
        <v>25</v>
      </c>
      <c r="N35" t="str">
        <f t="shared" ref="N35:N66" si="2">TRIM(PROPER(M35))</f>
        <v>Anna Perez</v>
      </c>
      <c r="O35">
        <f t="shared" ref="O35:O66" si="3">ROUND(J35,0)</f>
        <v>70</v>
      </c>
    </row>
    <row r="36" spans="2:15" x14ac:dyDescent="0.25">
      <c r="B36" s="1">
        <v>10487</v>
      </c>
      <c r="C36" s="31">
        <v>45091</v>
      </c>
      <c r="D36" t="s">
        <v>103</v>
      </c>
      <c r="E36" t="s">
        <v>104</v>
      </c>
      <c r="F36" t="s">
        <v>34</v>
      </c>
      <c r="G36" s="2">
        <v>41</v>
      </c>
      <c r="H36" t="s">
        <v>50</v>
      </c>
      <c r="I36" s="28">
        <v>320</v>
      </c>
      <c r="J36">
        <v>70</v>
      </c>
      <c r="K36" s="28">
        <v>22400</v>
      </c>
      <c r="L36" t="s">
        <v>16</v>
      </c>
      <c r="M36" t="s">
        <v>105</v>
      </c>
      <c r="N36" t="str">
        <f t="shared" si="2"/>
        <v>Jenna Silva</v>
      </c>
      <c r="O36">
        <f t="shared" si="3"/>
        <v>70</v>
      </c>
    </row>
    <row r="37" spans="2:15" x14ac:dyDescent="0.25">
      <c r="B37" s="1">
        <v>10509</v>
      </c>
      <c r="C37" s="31">
        <v>45095</v>
      </c>
      <c r="D37" t="s">
        <v>106</v>
      </c>
      <c r="E37" t="s">
        <v>107</v>
      </c>
      <c r="F37" t="s">
        <v>14</v>
      </c>
      <c r="G37" s="2">
        <v>51</v>
      </c>
      <c r="H37" t="s">
        <v>15</v>
      </c>
      <c r="I37" s="28">
        <v>320</v>
      </c>
      <c r="J37">
        <v>70</v>
      </c>
      <c r="K37" s="28">
        <v>22400</v>
      </c>
      <c r="L37" t="s">
        <v>16</v>
      </c>
      <c r="M37" t="s">
        <v>25</v>
      </c>
      <c r="N37" t="str">
        <f t="shared" si="2"/>
        <v>Anna Perez</v>
      </c>
      <c r="O37">
        <f t="shared" si="3"/>
        <v>70</v>
      </c>
    </row>
    <row r="38" spans="2:15" x14ac:dyDescent="0.25">
      <c r="B38" s="1">
        <v>10500</v>
      </c>
      <c r="C38" s="31">
        <v>45094</v>
      </c>
      <c r="D38" t="s">
        <v>108</v>
      </c>
      <c r="E38" t="s">
        <v>109</v>
      </c>
      <c r="F38" t="s">
        <v>34</v>
      </c>
      <c r="G38" s="2">
        <v>54</v>
      </c>
      <c r="H38" t="s">
        <v>43</v>
      </c>
      <c r="I38" s="28">
        <v>400</v>
      </c>
      <c r="J38">
        <v>67</v>
      </c>
      <c r="K38" s="28">
        <v>26800</v>
      </c>
      <c r="L38" t="s">
        <v>16</v>
      </c>
      <c r="M38" t="s">
        <v>25</v>
      </c>
      <c r="N38" t="str">
        <f t="shared" si="2"/>
        <v>Anna Perez</v>
      </c>
      <c r="O38">
        <f t="shared" si="3"/>
        <v>67</v>
      </c>
    </row>
    <row r="39" spans="2:15" x14ac:dyDescent="0.25">
      <c r="B39" s="1">
        <v>10515</v>
      </c>
      <c r="C39" s="31">
        <v>45097</v>
      </c>
      <c r="D39" t="s">
        <v>110</v>
      </c>
      <c r="E39" t="s">
        <v>111</v>
      </c>
      <c r="F39" t="s">
        <v>14</v>
      </c>
      <c r="G39" s="2">
        <v>58</v>
      </c>
      <c r="H39" t="s">
        <v>97</v>
      </c>
      <c r="I39" s="28">
        <v>150</v>
      </c>
      <c r="J39">
        <v>63</v>
      </c>
      <c r="K39" s="28">
        <v>9450</v>
      </c>
      <c r="L39" t="s">
        <v>21</v>
      </c>
      <c r="M39" t="s">
        <v>105</v>
      </c>
      <c r="N39" t="str">
        <f t="shared" si="2"/>
        <v>Jenna Silva</v>
      </c>
      <c r="O39">
        <f t="shared" si="3"/>
        <v>63</v>
      </c>
    </row>
    <row r="40" spans="2:15" x14ac:dyDescent="0.25">
      <c r="B40" s="1">
        <v>10516</v>
      </c>
      <c r="C40" s="31">
        <v>45097</v>
      </c>
      <c r="D40" t="s">
        <v>112</v>
      </c>
      <c r="E40" t="s">
        <v>113</v>
      </c>
      <c r="F40" t="s">
        <v>14</v>
      </c>
      <c r="G40" s="2">
        <v>55</v>
      </c>
      <c r="H40" t="s">
        <v>97</v>
      </c>
      <c r="I40" s="28">
        <v>320</v>
      </c>
      <c r="J40">
        <v>63</v>
      </c>
      <c r="K40" s="28">
        <v>20160</v>
      </c>
      <c r="L40" t="s">
        <v>21</v>
      </c>
      <c r="M40" t="s">
        <v>105</v>
      </c>
      <c r="N40" t="str">
        <f t="shared" si="2"/>
        <v>Jenna Silva</v>
      </c>
      <c r="O40">
        <f t="shared" si="3"/>
        <v>63</v>
      </c>
    </row>
    <row r="41" spans="2:15" x14ac:dyDescent="0.25">
      <c r="B41" s="1">
        <v>10483</v>
      </c>
      <c r="C41" s="31">
        <v>45090</v>
      </c>
      <c r="D41" t="s">
        <v>114</v>
      </c>
      <c r="E41" t="s">
        <v>115</v>
      </c>
      <c r="F41" t="s">
        <v>14</v>
      </c>
      <c r="G41" s="2">
        <v>52</v>
      </c>
      <c r="H41" t="s">
        <v>97</v>
      </c>
      <c r="I41" s="28">
        <v>150</v>
      </c>
      <c r="J41">
        <v>63</v>
      </c>
      <c r="K41" s="28">
        <v>9450</v>
      </c>
      <c r="L41" t="s">
        <v>16</v>
      </c>
      <c r="M41" t="s">
        <v>116</v>
      </c>
      <c r="N41" t="str">
        <f t="shared" si="2"/>
        <v>Jenna Silva</v>
      </c>
      <c r="O41">
        <f t="shared" si="3"/>
        <v>63</v>
      </c>
    </row>
    <row r="42" spans="2:15" x14ac:dyDescent="0.25">
      <c r="B42" s="1">
        <v>10475</v>
      </c>
      <c r="C42" s="31">
        <v>45089</v>
      </c>
      <c r="D42" t="s">
        <v>109</v>
      </c>
      <c r="E42" t="s">
        <v>117</v>
      </c>
      <c r="F42" t="s">
        <v>34</v>
      </c>
      <c r="G42" s="2">
        <v>46</v>
      </c>
      <c r="H42" t="s">
        <v>15</v>
      </c>
      <c r="I42" s="28">
        <v>320</v>
      </c>
      <c r="J42">
        <v>60</v>
      </c>
      <c r="K42" s="28">
        <v>19200</v>
      </c>
      <c r="L42" t="s">
        <v>16</v>
      </c>
      <c r="M42" t="s">
        <v>25</v>
      </c>
      <c r="N42" t="str">
        <f t="shared" si="2"/>
        <v>Anna Perez</v>
      </c>
      <c r="O42">
        <f t="shared" si="3"/>
        <v>60</v>
      </c>
    </row>
    <row r="43" spans="2:15" x14ac:dyDescent="0.25">
      <c r="B43" s="1">
        <v>10480</v>
      </c>
      <c r="C43" s="31">
        <v>45090</v>
      </c>
      <c r="D43" t="s">
        <v>118</v>
      </c>
      <c r="E43" t="s">
        <v>119</v>
      </c>
      <c r="F43" t="s">
        <v>34</v>
      </c>
      <c r="G43" s="2">
        <v>52</v>
      </c>
      <c r="H43" t="s">
        <v>43</v>
      </c>
      <c r="I43" s="28">
        <v>250</v>
      </c>
      <c r="J43">
        <v>60</v>
      </c>
      <c r="K43" s="28">
        <v>15000</v>
      </c>
      <c r="L43" t="s">
        <v>16</v>
      </c>
      <c r="M43" t="s">
        <v>47</v>
      </c>
      <c r="N43" t="str">
        <f t="shared" si="2"/>
        <v>Anna Perez</v>
      </c>
      <c r="O43">
        <f t="shared" si="3"/>
        <v>60</v>
      </c>
    </row>
    <row r="44" spans="2:15" x14ac:dyDescent="0.25">
      <c r="B44" s="1">
        <v>10495</v>
      </c>
      <c r="C44" s="31">
        <v>45093</v>
      </c>
      <c r="D44" t="s">
        <v>120</v>
      </c>
      <c r="E44" t="s">
        <v>121</v>
      </c>
      <c r="F44" t="s">
        <v>34</v>
      </c>
      <c r="G44" s="2">
        <v>61</v>
      </c>
      <c r="H44" t="s">
        <v>50</v>
      </c>
      <c r="I44" s="28">
        <v>150</v>
      </c>
      <c r="J44">
        <v>60</v>
      </c>
      <c r="K44" s="28">
        <v>9000</v>
      </c>
      <c r="L44" t="s">
        <v>16</v>
      </c>
      <c r="M44" t="s">
        <v>25</v>
      </c>
      <c r="N44" t="str">
        <f t="shared" si="2"/>
        <v>Anna Perez</v>
      </c>
      <c r="O44">
        <f t="shared" si="3"/>
        <v>60</v>
      </c>
    </row>
    <row r="45" spans="2:15" x14ac:dyDescent="0.25">
      <c r="B45" s="1">
        <v>10484</v>
      </c>
      <c r="C45" s="31">
        <v>45090</v>
      </c>
      <c r="D45" t="s">
        <v>122</v>
      </c>
      <c r="E45" t="s">
        <v>123</v>
      </c>
      <c r="F45" t="s">
        <v>14</v>
      </c>
      <c r="G45" s="2">
        <v>44</v>
      </c>
      <c r="H45" t="s">
        <v>97</v>
      </c>
      <c r="I45" s="28">
        <v>150</v>
      </c>
      <c r="J45">
        <v>60</v>
      </c>
      <c r="K45" s="28">
        <v>9000</v>
      </c>
      <c r="L45" t="s">
        <v>16</v>
      </c>
      <c r="M45" t="s">
        <v>116</v>
      </c>
      <c r="N45" t="str">
        <f t="shared" si="2"/>
        <v>Jenna Silva</v>
      </c>
      <c r="O45">
        <f t="shared" si="3"/>
        <v>60</v>
      </c>
    </row>
    <row r="46" spans="2:15" x14ac:dyDescent="0.25">
      <c r="B46" s="1">
        <v>10543</v>
      </c>
      <c r="C46" s="31">
        <v>45102</v>
      </c>
      <c r="D46" t="s">
        <v>124</v>
      </c>
      <c r="E46" t="s">
        <v>125</v>
      </c>
      <c r="F46" t="s">
        <v>14</v>
      </c>
      <c r="G46" s="2">
        <v>55</v>
      </c>
      <c r="H46" t="s">
        <v>35</v>
      </c>
      <c r="I46" s="28">
        <v>400</v>
      </c>
      <c r="J46">
        <v>59.8</v>
      </c>
      <c r="K46" s="28">
        <v>23920</v>
      </c>
      <c r="L46" t="s">
        <v>16</v>
      </c>
      <c r="M46" t="s">
        <v>126</v>
      </c>
      <c r="N46" t="str">
        <f t="shared" si="2"/>
        <v>Tom Jackson</v>
      </c>
      <c r="O46">
        <f t="shared" si="3"/>
        <v>60</v>
      </c>
    </row>
    <row r="47" spans="2:15" x14ac:dyDescent="0.25">
      <c r="B47" s="1">
        <v>10466</v>
      </c>
      <c r="C47" s="31">
        <v>45087</v>
      </c>
      <c r="D47" t="s">
        <v>127</v>
      </c>
      <c r="E47" t="s">
        <v>128</v>
      </c>
      <c r="F47" t="s">
        <v>34</v>
      </c>
      <c r="G47" s="2">
        <v>37</v>
      </c>
      <c r="H47" t="s">
        <v>15</v>
      </c>
      <c r="I47" s="28">
        <v>250</v>
      </c>
      <c r="J47">
        <v>50</v>
      </c>
      <c r="K47" s="28">
        <v>12500</v>
      </c>
      <c r="L47" t="s">
        <v>16</v>
      </c>
      <c r="M47" t="s">
        <v>47</v>
      </c>
      <c r="N47" t="str">
        <f t="shared" si="2"/>
        <v>Anna Perez</v>
      </c>
      <c r="O47">
        <f t="shared" si="3"/>
        <v>50</v>
      </c>
    </row>
    <row r="48" spans="2:15" x14ac:dyDescent="0.25">
      <c r="B48" s="1">
        <v>10467</v>
      </c>
      <c r="C48" s="31">
        <v>45087</v>
      </c>
      <c r="D48" t="s">
        <v>129</v>
      </c>
      <c r="E48" t="s">
        <v>130</v>
      </c>
      <c r="F48" t="s">
        <v>34</v>
      </c>
      <c r="G48" s="2">
        <v>39</v>
      </c>
      <c r="H48" t="s">
        <v>15</v>
      </c>
      <c r="I48" s="28">
        <v>400</v>
      </c>
      <c r="J48">
        <v>50</v>
      </c>
      <c r="K48" s="28">
        <v>20000</v>
      </c>
      <c r="L48" t="s">
        <v>16</v>
      </c>
      <c r="M48" t="s">
        <v>47</v>
      </c>
      <c r="N48" t="str">
        <f t="shared" si="2"/>
        <v>Anna Perez</v>
      </c>
      <c r="O48">
        <f t="shared" si="3"/>
        <v>50</v>
      </c>
    </row>
    <row r="49" spans="2:15" x14ac:dyDescent="0.25">
      <c r="B49" s="1">
        <v>10532</v>
      </c>
      <c r="C49" s="31">
        <v>45100</v>
      </c>
      <c r="D49" t="s">
        <v>131</v>
      </c>
      <c r="E49" t="s">
        <v>132</v>
      </c>
      <c r="F49" t="s">
        <v>14</v>
      </c>
      <c r="G49" s="2">
        <v>28</v>
      </c>
      <c r="H49" t="s">
        <v>20</v>
      </c>
      <c r="I49" s="28">
        <v>400</v>
      </c>
      <c r="J49">
        <v>45.6</v>
      </c>
      <c r="K49" s="28">
        <v>18240</v>
      </c>
      <c r="L49" t="s">
        <v>21</v>
      </c>
      <c r="M49" t="s">
        <v>105</v>
      </c>
      <c r="N49" t="str">
        <f t="shared" si="2"/>
        <v>Jenna Silva</v>
      </c>
      <c r="O49">
        <f t="shared" si="3"/>
        <v>46</v>
      </c>
    </row>
    <row r="50" spans="2:15" x14ac:dyDescent="0.25">
      <c r="B50" s="1">
        <v>10533</v>
      </c>
      <c r="C50" s="31">
        <v>45100</v>
      </c>
      <c r="D50" t="s">
        <v>133</v>
      </c>
      <c r="E50" t="s">
        <v>134</v>
      </c>
      <c r="F50" t="s">
        <v>14</v>
      </c>
      <c r="G50" s="2">
        <v>37</v>
      </c>
      <c r="H50" t="s">
        <v>20</v>
      </c>
      <c r="I50" s="28">
        <v>400</v>
      </c>
      <c r="J50">
        <v>45.6</v>
      </c>
      <c r="K50" s="28">
        <v>18240</v>
      </c>
      <c r="L50" t="s">
        <v>21</v>
      </c>
      <c r="M50" t="s">
        <v>105</v>
      </c>
      <c r="N50" t="str">
        <f t="shared" si="2"/>
        <v>Jenna Silva</v>
      </c>
      <c r="O50">
        <f t="shared" si="3"/>
        <v>46</v>
      </c>
    </row>
    <row r="51" spans="2:15" x14ac:dyDescent="0.25">
      <c r="B51" s="1">
        <v>10527</v>
      </c>
      <c r="C51" s="31">
        <v>45099</v>
      </c>
      <c r="D51" t="s">
        <v>135</v>
      </c>
      <c r="E51" t="s">
        <v>136</v>
      </c>
      <c r="F51" t="s">
        <v>14</v>
      </c>
      <c r="G51" s="2">
        <v>33</v>
      </c>
      <c r="H51" t="s">
        <v>20</v>
      </c>
      <c r="I51" s="28">
        <v>400</v>
      </c>
      <c r="J51">
        <v>45</v>
      </c>
      <c r="K51" s="28">
        <v>18000</v>
      </c>
      <c r="L51" t="s">
        <v>21</v>
      </c>
      <c r="M51" t="s">
        <v>100</v>
      </c>
      <c r="N51" t="str">
        <f t="shared" si="2"/>
        <v>Remy Monet</v>
      </c>
      <c r="O51">
        <f t="shared" si="3"/>
        <v>45</v>
      </c>
    </row>
    <row r="52" spans="2:15" x14ac:dyDescent="0.25">
      <c r="B52" s="1">
        <v>10528</v>
      </c>
      <c r="C52" s="31">
        <v>45099</v>
      </c>
      <c r="D52" t="s">
        <v>137</v>
      </c>
      <c r="E52" t="s">
        <v>138</v>
      </c>
      <c r="F52" t="s">
        <v>14</v>
      </c>
      <c r="G52" s="2">
        <v>49</v>
      </c>
      <c r="H52" t="s">
        <v>20</v>
      </c>
      <c r="I52" s="28">
        <v>150</v>
      </c>
      <c r="J52">
        <v>45</v>
      </c>
      <c r="K52" s="28">
        <v>6750</v>
      </c>
      <c r="L52" t="s">
        <v>21</v>
      </c>
      <c r="M52" t="s">
        <v>100</v>
      </c>
      <c r="N52" t="str">
        <f t="shared" si="2"/>
        <v>Remy Monet</v>
      </c>
      <c r="O52">
        <f t="shared" si="3"/>
        <v>45</v>
      </c>
    </row>
    <row r="53" spans="2:15" x14ac:dyDescent="0.25">
      <c r="B53" s="1">
        <v>10496</v>
      </c>
      <c r="C53" s="31">
        <v>45093</v>
      </c>
      <c r="D53" t="s">
        <v>139</v>
      </c>
      <c r="E53" t="s">
        <v>140</v>
      </c>
      <c r="F53" t="s">
        <v>34</v>
      </c>
      <c r="G53" s="2">
        <v>25</v>
      </c>
      <c r="H53" t="s">
        <v>50</v>
      </c>
      <c r="I53" s="28">
        <v>150</v>
      </c>
      <c r="J53">
        <v>44</v>
      </c>
      <c r="K53" s="28">
        <v>6600</v>
      </c>
      <c r="L53" t="s">
        <v>16</v>
      </c>
      <c r="M53" t="s">
        <v>25</v>
      </c>
      <c r="N53" t="str">
        <f t="shared" si="2"/>
        <v>Anna Perez</v>
      </c>
      <c r="O53">
        <f t="shared" si="3"/>
        <v>44</v>
      </c>
    </row>
    <row r="54" spans="2:15" x14ac:dyDescent="0.25">
      <c r="B54" s="1">
        <v>10498</v>
      </c>
      <c r="C54" s="31">
        <v>45093</v>
      </c>
      <c r="D54" t="s">
        <v>141</v>
      </c>
      <c r="E54" t="s">
        <v>142</v>
      </c>
      <c r="F54" t="s">
        <v>34</v>
      </c>
      <c r="G54" s="2">
        <v>36</v>
      </c>
      <c r="H54" t="s">
        <v>50</v>
      </c>
      <c r="I54" s="28">
        <v>150</v>
      </c>
      <c r="J54">
        <v>44</v>
      </c>
      <c r="K54" s="28">
        <v>6600</v>
      </c>
      <c r="L54" t="s">
        <v>16</v>
      </c>
      <c r="M54" t="s">
        <v>25</v>
      </c>
      <c r="N54" t="str">
        <f t="shared" si="2"/>
        <v>Anna Perez</v>
      </c>
      <c r="O54">
        <f t="shared" si="3"/>
        <v>44</v>
      </c>
    </row>
    <row r="55" spans="2:15" x14ac:dyDescent="0.25">
      <c r="B55" s="1">
        <v>10512</v>
      </c>
      <c r="C55" s="31">
        <v>45096</v>
      </c>
      <c r="D55" t="s">
        <v>143</v>
      </c>
      <c r="E55" t="s">
        <v>144</v>
      </c>
      <c r="F55" t="s">
        <v>14</v>
      </c>
      <c r="G55" s="2">
        <v>37</v>
      </c>
      <c r="H55" t="s">
        <v>97</v>
      </c>
      <c r="I55" s="28">
        <v>320</v>
      </c>
      <c r="J55">
        <v>43</v>
      </c>
      <c r="K55" s="28">
        <v>13760</v>
      </c>
      <c r="L55" t="s">
        <v>16</v>
      </c>
      <c r="M55" t="s">
        <v>105</v>
      </c>
      <c r="N55" t="str">
        <f t="shared" si="2"/>
        <v>Jenna Silva</v>
      </c>
      <c r="O55">
        <f t="shared" si="3"/>
        <v>43</v>
      </c>
    </row>
    <row r="56" spans="2:15" x14ac:dyDescent="0.25">
      <c r="B56" s="1">
        <v>10513</v>
      </c>
      <c r="C56" s="31">
        <v>45096</v>
      </c>
      <c r="D56" t="s">
        <v>145</v>
      </c>
      <c r="E56" t="s">
        <v>146</v>
      </c>
      <c r="F56" t="s">
        <v>14</v>
      </c>
      <c r="G56" s="2">
        <v>51</v>
      </c>
      <c r="H56" t="s">
        <v>97</v>
      </c>
      <c r="I56" s="28">
        <v>250</v>
      </c>
      <c r="J56">
        <v>42</v>
      </c>
      <c r="K56" s="28">
        <v>10500</v>
      </c>
      <c r="L56" t="s">
        <v>21</v>
      </c>
      <c r="M56" t="s">
        <v>105</v>
      </c>
      <c r="N56" t="str">
        <f t="shared" si="2"/>
        <v>Jenna Silva</v>
      </c>
      <c r="O56">
        <f t="shared" si="3"/>
        <v>42</v>
      </c>
    </row>
    <row r="57" spans="2:15" x14ac:dyDescent="0.25">
      <c r="B57" s="1">
        <v>10474</v>
      </c>
      <c r="C57" s="31">
        <v>45088</v>
      </c>
      <c r="D57" t="s">
        <v>147</v>
      </c>
      <c r="E57" t="s">
        <v>148</v>
      </c>
      <c r="F57" t="s">
        <v>34</v>
      </c>
      <c r="G57" s="2">
        <v>21</v>
      </c>
      <c r="H57" t="s">
        <v>50</v>
      </c>
      <c r="I57" s="28">
        <v>150</v>
      </c>
      <c r="J57">
        <v>40</v>
      </c>
      <c r="K57" s="28">
        <v>6000</v>
      </c>
      <c r="L57" t="s">
        <v>16</v>
      </c>
      <c r="M57" t="s">
        <v>47</v>
      </c>
      <c r="N57" t="str">
        <f t="shared" si="2"/>
        <v>Anna Perez</v>
      </c>
      <c r="O57">
        <f t="shared" si="3"/>
        <v>40</v>
      </c>
    </row>
    <row r="58" spans="2:15" x14ac:dyDescent="0.25">
      <c r="B58" s="1">
        <v>10479</v>
      </c>
      <c r="C58" s="31">
        <v>45089</v>
      </c>
      <c r="D58" t="s">
        <v>149</v>
      </c>
      <c r="E58" t="s">
        <v>150</v>
      </c>
      <c r="F58" t="s">
        <v>34</v>
      </c>
      <c r="G58" s="2">
        <v>37</v>
      </c>
      <c r="H58" t="s">
        <v>39</v>
      </c>
      <c r="I58" s="28">
        <v>250</v>
      </c>
      <c r="J58">
        <v>40</v>
      </c>
      <c r="K58" s="28">
        <v>10000</v>
      </c>
      <c r="L58" t="s">
        <v>16</v>
      </c>
      <c r="M58" t="s">
        <v>47</v>
      </c>
      <c r="N58" t="str">
        <f t="shared" si="2"/>
        <v>Anna Perez</v>
      </c>
      <c r="O58">
        <f t="shared" si="3"/>
        <v>40</v>
      </c>
    </row>
    <row r="59" spans="2:15" x14ac:dyDescent="0.25">
      <c r="B59" s="1">
        <v>10488</v>
      </c>
      <c r="C59" s="31">
        <v>45091</v>
      </c>
      <c r="D59" t="s">
        <v>151</v>
      </c>
      <c r="E59" t="s">
        <v>152</v>
      </c>
      <c r="F59" t="s">
        <v>34</v>
      </c>
      <c r="G59" s="2">
        <v>24</v>
      </c>
      <c r="H59" t="s">
        <v>50</v>
      </c>
      <c r="I59" s="28">
        <v>150</v>
      </c>
      <c r="J59">
        <v>40</v>
      </c>
      <c r="K59" s="28">
        <v>6000</v>
      </c>
      <c r="L59" t="s">
        <v>16</v>
      </c>
      <c r="M59" t="s">
        <v>105</v>
      </c>
      <c r="N59" t="str">
        <f t="shared" si="2"/>
        <v>Jenna Silva</v>
      </c>
      <c r="O59">
        <f t="shared" si="3"/>
        <v>40</v>
      </c>
    </row>
    <row r="60" spans="2:15" x14ac:dyDescent="0.25">
      <c r="B60" s="1">
        <v>10526</v>
      </c>
      <c r="C60" s="31">
        <v>45099</v>
      </c>
      <c r="D60" t="s">
        <v>153</v>
      </c>
      <c r="E60" t="s">
        <v>154</v>
      </c>
      <c r="F60" t="s">
        <v>14</v>
      </c>
      <c r="G60" s="2">
        <v>24</v>
      </c>
      <c r="H60" t="s">
        <v>20</v>
      </c>
      <c r="I60" s="28">
        <v>400</v>
      </c>
      <c r="J60">
        <v>39.799999999999997</v>
      </c>
      <c r="K60" s="28">
        <v>15919.999999999998</v>
      </c>
      <c r="L60" t="s">
        <v>21</v>
      </c>
      <c r="M60" t="s">
        <v>100</v>
      </c>
      <c r="N60" t="str">
        <f t="shared" si="2"/>
        <v>Remy Monet</v>
      </c>
      <c r="O60">
        <f t="shared" si="3"/>
        <v>40</v>
      </c>
    </row>
    <row r="61" spans="2:15" x14ac:dyDescent="0.25">
      <c r="B61" s="1">
        <v>10548</v>
      </c>
      <c r="C61" s="31">
        <v>45103</v>
      </c>
      <c r="D61" t="s">
        <v>155</v>
      </c>
      <c r="E61" t="s">
        <v>156</v>
      </c>
      <c r="F61" t="s">
        <v>34</v>
      </c>
      <c r="G61" s="2">
        <v>21</v>
      </c>
      <c r="H61" t="s">
        <v>35</v>
      </c>
      <c r="I61" s="28">
        <v>150</v>
      </c>
      <c r="J61">
        <v>39.799999999999997</v>
      </c>
      <c r="K61" s="28">
        <v>5970</v>
      </c>
      <c r="L61" t="s">
        <v>16</v>
      </c>
      <c r="M61" t="s">
        <v>126</v>
      </c>
      <c r="N61" t="str">
        <f t="shared" si="2"/>
        <v>Tom Jackson</v>
      </c>
      <c r="O61">
        <f t="shared" si="3"/>
        <v>40</v>
      </c>
    </row>
    <row r="62" spans="2:15" x14ac:dyDescent="0.25">
      <c r="B62" s="1">
        <v>10508</v>
      </c>
      <c r="C62" s="31">
        <v>45095</v>
      </c>
      <c r="D62" t="s">
        <v>157</v>
      </c>
      <c r="E62" t="s">
        <v>158</v>
      </c>
      <c r="F62" t="s">
        <v>14</v>
      </c>
      <c r="G62" s="2">
        <v>39</v>
      </c>
      <c r="H62" t="s">
        <v>15</v>
      </c>
      <c r="I62" s="28">
        <v>150</v>
      </c>
      <c r="J62">
        <v>39</v>
      </c>
      <c r="K62" s="28">
        <v>5850</v>
      </c>
      <c r="L62" t="s">
        <v>16</v>
      </c>
      <c r="M62" t="s">
        <v>25</v>
      </c>
      <c r="N62" t="str">
        <f t="shared" si="2"/>
        <v>Anna Perez</v>
      </c>
      <c r="O62">
        <f t="shared" si="3"/>
        <v>39</v>
      </c>
    </row>
    <row r="63" spans="2:15" x14ac:dyDescent="0.25">
      <c r="B63" s="1">
        <v>10505</v>
      </c>
      <c r="C63" s="31">
        <v>45095</v>
      </c>
      <c r="D63" t="s">
        <v>159</v>
      </c>
      <c r="E63" t="s">
        <v>132</v>
      </c>
      <c r="F63" t="s">
        <v>14</v>
      </c>
      <c r="G63" s="2">
        <v>35</v>
      </c>
      <c r="H63" t="s">
        <v>15</v>
      </c>
      <c r="I63" s="28">
        <v>250</v>
      </c>
      <c r="J63">
        <v>38</v>
      </c>
      <c r="K63" s="28">
        <v>9500</v>
      </c>
      <c r="L63" t="s">
        <v>16</v>
      </c>
      <c r="M63" t="s">
        <v>25</v>
      </c>
      <c r="N63" t="str">
        <f t="shared" si="2"/>
        <v>Anna Perez</v>
      </c>
      <c r="O63">
        <f t="shared" si="3"/>
        <v>38</v>
      </c>
    </row>
    <row r="64" spans="2:15" ht="8.25" customHeight="1" x14ac:dyDescent="0.25">
      <c r="B64" s="1">
        <v>10524</v>
      </c>
      <c r="C64" s="31">
        <v>45098</v>
      </c>
      <c r="D64" t="s">
        <v>160</v>
      </c>
      <c r="E64" t="s">
        <v>161</v>
      </c>
      <c r="F64" t="s">
        <v>14</v>
      </c>
      <c r="G64" s="2">
        <v>46</v>
      </c>
      <c r="H64" t="s">
        <v>39</v>
      </c>
      <c r="I64" s="28">
        <v>150</v>
      </c>
      <c r="J64">
        <v>38</v>
      </c>
      <c r="K64" s="28">
        <v>5700</v>
      </c>
      <c r="L64" t="s">
        <v>21</v>
      </c>
      <c r="M64" t="s">
        <v>100</v>
      </c>
      <c r="N64" t="str">
        <f t="shared" si="2"/>
        <v>Remy Monet</v>
      </c>
      <c r="O64">
        <f t="shared" si="3"/>
        <v>38</v>
      </c>
    </row>
    <row r="65" spans="2:15" x14ac:dyDescent="0.25">
      <c r="B65" s="1">
        <v>10459</v>
      </c>
      <c r="C65" s="31">
        <v>45085</v>
      </c>
      <c r="D65" t="s">
        <v>162</v>
      </c>
      <c r="E65" t="s">
        <v>163</v>
      </c>
      <c r="F65" t="s">
        <v>14</v>
      </c>
      <c r="G65" s="2">
        <v>31</v>
      </c>
      <c r="H65" t="s">
        <v>43</v>
      </c>
      <c r="I65" s="28">
        <v>150</v>
      </c>
      <c r="J65">
        <v>37.999999999999993</v>
      </c>
      <c r="K65" s="28">
        <v>5699.9999999999991</v>
      </c>
      <c r="L65" t="s">
        <v>16</v>
      </c>
      <c r="M65" t="s">
        <v>81</v>
      </c>
      <c r="N65" t="str">
        <f t="shared" si="2"/>
        <v>Walter Muller</v>
      </c>
      <c r="O65">
        <f t="shared" si="3"/>
        <v>38</v>
      </c>
    </row>
    <row r="66" spans="2:15" x14ac:dyDescent="0.25">
      <c r="B66" s="1">
        <v>10494</v>
      </c>
      <c r="C66" s="31">
        <v>45092</v>
      </c>
      <c r="D66" t="s">
        <v>164</v>
      </c>
      <c r="E66" t="s">
        <v>165</v>
      </c>
      <c r="F66" t="s">
        <v>34</v>
      </c>
      <c r="G66" s="2">
        <v>23</v>
      </c>
      <c r="H66" t="s">
        <v>50</v>
      </c>
      <c r="I66" s="28">
        <v>320</v>
      </c>
      <c r="J66">
        <v>37.999999999999993</v>
      </c>
      <c r="K66" s="28">
        <v>12159.999999999998</v>
      </c>
      <c r="L66" t="s">
        <v>16</v>
      </c>
      <c r="M66" t="s">
        <v>25</v>
      </c>
      <c r="N66" t="str">
        <f t="shared" si="2"/>
        <v>Anna Perez</v>
      </c>
      <c r="O66">
        <f t="shared" si="3"/>
        <v>38</v>
      </c>
    </row>
    <row r="67" spans="2:15" x14ac:dyDescent="0.25">
      <c r="B67" s="1">
        <v>10504</v>
      </c>
      <c r="C67" s="31">
        <v>45094</v>
      </c>
      <c r="D67" t="s">
        <v>166</v>
      </c>
      <c r="E67" t="s">
        <v>167</v>
      </c>
      <c r="F67" t="s">
        <v>34</v>
      </c>
      <c r="G67" s="2">
        <v>23</v>
      </c>
      <c r="H67" t="s">
        <v>15</v>
      </c>
      <c r="I67" s="28">
        <v>320</v>
      </c>
      <c r="J67">
        <v>37.999999999999993</v>
      </c>
      <c r="K67" s="28">
        <v>12159.999999999998</v>
      </c>
      <c r="L67" t="s">
        <v>16</v>
      </c>
      <c r="M67" t="s">
        <v>25</v>
      </c>
      <c r="N67" t="str">
        <f t="shared" ref="N67:N93" si="4">TRIM(PROPER(M67))</f>
        <v>Anna Perez</v>
      </c>
      <c r="O67">
        <f t="shared" ref="O67:O93" si="5">ROUND(J67,0)</f>
        <v>38</v>
      </c>
    </row>
    <row r="68" spans="2:15" x14ac:dyDescent="0.25">
      <c r="B68" s="1">
        <v>10514</v>
      </c>
      <c r="C68" s="31">
        <v>45096</v>
      </c>
      <c r="D68" t="s">
        <v>168</v>
      </c>
      <c r="E68" t="s">
        <v>169</v>
      </c>
      <c r="F68" t="s">
        <v>14</v>
      </c>
      <c r="G68" s="2">
        <v>21</v>
      </c>
      <c r="H68" t="s">
        <v>97</v>
      </c>
      <c r="I68" s="28">
        <v>150</v>
      </c>
      <c r="J68">
        <v>37.999999999999993</v>
      </c>
      <c r="K68" s="28">
        <v>5699.9999999999991</v>
      </c>
      <c r="L68" t="s">
        <v>21</v>
      </c>
      <c r="M68" t="s">
        <v>105</v>
      </c>
      <c r="N68" t="str">
        <f t="shared" si="4"/>
        <v>Jenna Silva</v>
      </c>
      <c r="O68">
        <f t="shared" si="5"/>
        <v>38</v>
      </c>
    </row>
    <row r="69" spans="2:15" x14ac:dyDescent="0.25">
      <c r="B69" s="1">
        <v>10539</v>
      </c>
      <c r="C69" s="31">
        <v>45101</v>
      </c>
      <c r="D69" t="s">
        <v>170</v>
      </c>
      <c r="E69" t="s">
        <v>171</v>
      </c>
      <c r="F69" t="s">
        <v>14</v>
      </c>
      <c r="G69" s="2">
        <v>55</v>
      </c>
      <c r="H69" t="s">
        <v>35</v>
      </c>
      <c r="I69" s="28">
        <v>320</v>
      </c>
      <c r="J69">
        <v>37.999999999999993</v>
      </c>
      <c r="K69" s="28">
        <v>12159.999999999998</v>
      </c>
      <c r="L69" t="s">
        <v>16</v>
      </c>
      <c r="M69" t="s">
        <v>25</v>
      </c>
      <c r="N69" t="str">
        <f t="shared" si="4"/>
        <v>Anna Perez</v>
      </c>
      <c r="O69">
        <f t="shared" si="5"/>
        <v>38</v>
      </c>
    </row>
    <row r="70" spans="2:15" x14ac:dyDescent="0.25">
      <c r="B70" s="1">
        <v>10544</v>
      </c>
      <c r="C70" s="31">
        <v>45102</v>
      </c>
      <c r="D70" t="s">
        <v>172</v>
      </c>
      <c r="E70" t="s">
        <v>173</v>
      </c>
      <c r="F70" t="s">
        <v>14</v>
      </c>
      <c r="G70" s="2">
        <v>43</v>
      </c>
      <c r="H70" t="s">
        <v>20</v>
      </c>
      <c r="I70" s="28">
        <v>150</v>
      </c>
      <c r="J70">
        <v>37.999999999999993</v>
      </c>
      <c r="K70" s="28">
        <v>5699.9999999999991</v>
      </c>
      <c r="L70" t="s">
        <v>16</v>
      </c>
      <c r="M70" t="s">
        <v>126</v>
      </c>
      <c r="N70" t="str">
        <f t="shared" si="4"/>
        <v>Tom Jackson</v>
      </c>
      <c r="O70">
        <f t="shared" si="5"/>
        <v>38</v>
      </c>
    </row>
    <row r="71" spans="2:15" x14ac:dyDescent="0.25">
      <c r="B71" s="1">
        <v>10549</v>
      </c>
      <c r="C71" s="31">
        <v>45103</v>
      </c>
      <c r="D71" t="s">
        <v>174</v>
      </c>
      <c r="E71" t="s">
        <v>175</v>
      </c>
      <c r="F71" t="s">
        <v>34</v>
      </c>
      <c r="G71" s="2">
        <v>52</v>
      </c>
      <c r="H71" t="s">
        <v>50</v>
      </c>
      <c r="I71" s="28">
        <v>400</v>
      </c>
      <c r="J71">
        <v>37.999999999999993</v>
      </c>
      <c r="K71" s="28">
        <v>15199.999999999996</v>
      </c>
      <c r="L71" t="s">
        <v>16</v>
      </c>
      <c r="M71" t="s">
        <v>126</v>
      </c>
      <c r="N71" t="str">
        <f t="shared" si="4"/>
        <v>Tom Jackson</v>
      </c>
      <c r="O71">
        <f t="shared" si="5"/>
        <v>38</v>
      </c>
    </row>
    <row r="72" spans="2:15" x14ac:dyDescent="0.25">
      <c r="B72" s="1">
        <v>10472</v>
      </c>
      <c r="C72" s="31">
        <v>45088</v>
      </c>
      <c r="D72" t="s">
        <v>176</v>
      </c>
      <c r="E72" t="s">
        <v>177</v>
      </c>
      <c r="F72" t="s">
        <v>34</v>
      </c>
      <c r="G72" s="2">
        <v>38</v>
      </c>
      <c r="H72" t="s">
        <v>50</v>
      </c>
      <c r="I72" s="28">
        <v>320</v>
      </c>
      <c r="J72">
        <v>35</v>
      </c>
      <c r="K72" s="28">
        <v>11200</v>
      </c>
      <c r="L72" t="s">
        <v>16</v>
      </c>
      <c r="M72" t="s">
        <v>25</v>
      </c>
      <c r="N72" t="str">
        <f t="shared" si="4"/>
        <v>Anna Perez</v>
      </c>
      <c r="O72">
        <f t="shared" si="5"/>
        <v>35</v>
      </c>
    </row>
    <row r="73" spans="2:15" x14ac:dyDescent="0.25">
      <c r="B73" s="1">
        <v>10499</v>
      </c>
      <c r="C73" s="31">
        <v>45093</v>
      </c>
      <c r="D73" t="s">
        <v>178</v>
      </c>
      <c r="E73" t="s">
        <v>74</v>
      </c>
      <c r="F73" t="s">
        <v>34</v>
      </c>
      <c r="G73" s="2">
        <v>39</v>
      </c>
      <c r="H73" t="s">
        <v>50</v>
      </c>
      <c r="I73" s="28">
        <v>150</v>
      </c>
      <c r="J73">
        <v>33</v>
      </c>
      <c r="K73" s="28">
        <v>4950</v>
      </c>
      <c r="L73" t="s">
        <v>16</v>
      </c>
      <c r="M73" t="s">
        <v>25</v>
      </c>
      <c r="N73" t="str">
        <f t="shared" si="4"/>
        <v>Anna Perez</v>
      </c>
      <c r="O73">
        <f t="shared" si="5"/>
        <v>33</v>
      </c>
    </row>
    <row r="74" spans="2:15" x14ac:dyDescent="0.25">
      <c r="B74" s="1">
        <v>10455</v>
      </c>
      <c r="C74" s="31">
        <v>45085</v>
      </c>
      <c r="D74" t="s">
        <v>179</v>
      </c>
      <c r="E74" t="s">
        <v>180</v>
      </c>
      <c r="F74" t="s">
        <v>14</v>
      </c>
      <c r="G74" s="2">
        <v>31</v>
      </c>
      <c r="H74" t="s">
        <v>35</v>
      </c>
      <c r="I74" s="28">
        <v>400</v>
      </c>
      <c r="J74">
        <v>28</v>
      </c>
      <c r="K74" s="28">
        <v>11200</v>
      </c>
      <c r="L74" t="s">
        <v>16</v>
      </c>
      <c r="M74" t="s">
        <v>181</v>
      </c>
      <c r="N74" t="str">
        <f t="shared" si="4"/>
        <v>Walter Muller</v>
      </c>
      <c r="O74">
        <f t="shared" si="5"/>
        <v>28</v>
      </c>
    </row>
    <row r="75" spans="2:15" x14ac:dyDescent="0.25">
      <c r="B75" s="1">
        <v>10522</v>
      </c>
      <c r="C75" s="31">
        <v>45098</v>
      </c>
      <c r="D75" t="s">
        <v>182</v>
      </c>
      <c r="E75" t="s">
        <v>183</v>
      </c>
      <c r="F75" t="s">
        <v>14</v>
      </c>
      <c r="G75" s="2">
        <v>26</v>
      </c>
      <c r="H75" t="s">
        <v>39</v>
      </c>
      <c r="I75" s="28">
        <v>320</v>
      </c>
      <c r="J75">
        <v>27</v>
      </c>
      <c r="K75" s="28">
        <v>8640</v>
      </c>
      <c r="L75" t="s">
        <v>21</v>
      </c>
      <c r="M75" t="s">
        <v>100</v>
      </c>
      <c r="N75" t="str">
        <f t="shared" si="4"/>
        <v>Remy Monet</v>
      </c>
      <c r="O75">
        <f t="shared" si="5"/>
        <v>27</v>
      </c>
    </row>
    <row r="76" spans="2:15" x14ac:dyDescent="0.25">
      <c r="B76" s="1">
        <v>10452</v>
      </c>
      <c r="C76" s="31">
        <v>45084</v>
      </c>
      <c r="D76" t="s">
        <v>184</v>
      </c>
      <c r="E76" t="s">
        <v>185</v>
      </c>
      <c r="F76" t="s">
        <v>34</v>
      </c>
      <c r="G76" s="2">
        <v>23</v>
      </c>
      <c r="H76" t="s">
        <v>35</v>
      </c>
      <c r="I76" s="28">
        <v>150</v>
      </c>
      <c r="J76">
        <v>25</v>
      </c>
      <c r="K76" s="28">
        <v>3750</v>
      </c>
      <c r="L76" t="s">
        <v>44</v>
      </c>
      <c r="M76" t="s">
        <v>186</v>
      </c>
      <c r="N76" t="str">
        <f t="shared" si="4"/>
        <v>Tom Jackson</v>
      </c>
      <c r="O76">
        <f t="shared" si="5"/>
        <v>25</v>
      </c>
    </row>
    <row r="77" spans="2:15" x14ac:dyDescent="0.25">
      <c r="B77" s="1">
        <v>10460</v>
      </c>
      <c r="C77" s="31">
        <v>45086</v>
      </c>
      <c r="D77" t="s">
        <v>187</v>
      </c>
      <c r="E77" t="s">
        <v>188</v>
      </c>
      <c r="F77" t="s">
        <v>14</v>
      </c>
      <c r="G77" s="2">
        <v>20</v>
      </c>
      <c r="H77" t="s">
        <v>39</v>
      </c>
      <c r="I77" s="28">
        <v>320</v>
      </c>
      <c r="J77">
        <v>25</v>
      </c>
      <c r="K77" s="28">
        <v>8000</v>
      </c>
      <c r="L77" t="s">
        <v>16</v>
      </c>
      <c r="M77" t="s">
        <v>66</v>
      </c>
      <c r="N77" t="str">
        <f t="shared" si="4"/>
        <v>Remy Monet</v>
      </c>
      <c r="O77">
        <f t="shared" si="5"/>
        <v>25</v>
      </c>
    </row>
    <row r="78" spans="2:15" x14ac:dyDescent="0.25">
      <c r="B78" s="1">
        <v>10462</v>
      </c>
      <c r="C78" s="31">
        <v>45086</v>
      </c>
      <c r="D78" t="s">
        <v>48</v>
      </c>
      <c r="E78" t="s">
        <v>90</v>
      </c>
      <c r="F78" t="s">
        <v>34</v>
      </c>
      <c r="G78" s="2">
        <v>28</v>
      </c>
      <c r="H78" t="s">
        <v>43</v>
      </c>
      <c r="I78" s="28">
        <v>400</v>
      </c>
      <c r="J78">
        <v>25</v>
      </c>
      <c r="K78" s="28">
        <v>10000</v>
      </c>
      <c r="L78" t="s">
        <v>16</v>
      </c>
      <c r="M78" t="s">
        <v>66</v>
      </c>
      <c r="N78" t="str">
        <f t="shared" si="4"/>
        <v>Remy Monet</v>
      </c>
      <c r="O78">
        <f t="shared" si="5"/>
        <v>25</v>
      </c>
    </row>
    <row r="79" spans="2:15" x14ac:dyDescent="0.25">
      <c r="B79" s="1">
        <v>10464</v>
      </c>
      <c r="C79" s="31">
        <v>45086</v>
      </c>
      <c r="D79" t="s">
        <v>189</v>
      </c>
      <c r="E79" t="s">
        <v>190</v>
      </c>
      <c r="F79" t="s">
        <v>34</v>
      </c>
      <c r="G79" s="2">
        <v>32</v>
      </c>
      <c r="H79" t="s">
        <v>43</v>
      </c>
      <c r="I79" s="28">
        <v>320</v>
      </c>
      <c r="J79">
        <v>25</v>
      </c>
      <c r="K79" s="28">
        <v>8000</v>
      </c>
      <c r="L79" t="s">
        <v>16</v>
      </c>
      <c r="M79" t="s">
        <v>100</v>
      </c>
      <c r="N79" t="str">
        <f t="shared" si="4"/>
        <v>Remy Monet</v>
      </c>
      <c r="O79">
        <f t="shared" si="5"/>
        <v>25</v>
      </c>
    </row>
    <row r="80" spans="2:15" x14ac:dyDescent="0.25">
      <c r="B80" s="1">
        <v>10454</v>
      </c>
      <c r="C80" s="31">
        <v>45084</v>
      </c>
      <c r="D80" t="s">
        <v>191</v>
      </c>
      <c r="E80" t="s">
        <v>192</v>
      </c>
      <c r="F80" t="s">
        <v>14</v>
      </c>
      <c r="G80" s="2">
        <v>30</v>
      </c>
      <c r="H80" t="s">
        <v>35</v>
      </c>
      <c r="I80" s="28">
        <v>250</v>
      </c>
      <c r="J80">
        <v>25</v>
      </c>
      <c r="K80" s="28">
        <v>6250</v>
      </c>
      <c r="L80" t="s">
        <v>44</v>
      </c>
      <c r="M80" t="s">
        <v>105</v>
      </c>
      <c r="N80" t="str">
        <f t="shared" si="4"/>
        <v>Jenna Silva</v>
      </c>
      <c r="O80">
        <f t="shared" si="5"/>
        <v>25</v>
      </c>
    </row>
    <row r="81" spans="2:15" x14ac:dyDescent="0.25">
      <c r="B81" s="1">
        <v>10471</v>
      </c>
      <c r="C81" s="31">
        <v>45088</v>
      </c>
      <c r="D81" t="s">
        <v>193</v>
      </c>
      <c r="E81" t="s">
        <v>194</v>
      </c>
      <c r="F81" t="s">
        <v>14</v>
      </c>
      <c r="G81" s="2">
        <v>23</v>
      </c>
      <c r="H81" t="s">
        <v>15</v>
      </c>
      <c r="I81" s="28">
        <v>150</v>
      </c>
      <c r="J81">
        <v>25</v>
      </c>
      <c r="K81" s="28">
        <v>3750</v>
      </c>
      <c r="L81" t="s">
        <v>16</v>
      </c>
      <c r="M81" t="s">
        <v>47</v>
      </c>
      <c r="N81" t="str">
        <f t="shared" si="4"/>
        <v>Anna Perez</v>
      </c>
      <c r="O81">
        <f t="shared" si="5"/>
        <v>25</v>
      </c>
    </row>
    <row r="82" spans="2:15" x14ac:dyDescent="0.25">
      <c r="B82" s="1">
        <v>10482</v>
      </c>
      <c r="C82" s="31">
        <v>45090</v>
      </c>
      <c r="D82" t="s">
        <v>195</v>
      </c>
      <c r="E82" t="s">
        <v>196</v>
      </c>
      <c r="F82" t="s">
        <v>34</v>
      </c>
      <c r="G82" s="2">
        <v>24</v>
      </c>
      <c r="H82" t="s">
        <v>39</v>
      </c>
      <c r="I82" s="28">
        <v>250</v>
      </c>
      <c r="J82">
        <v>25</v>
      </c>
      <c r="K82" s="28">
        <v>6250</v>
      </c>
      <c r="L82" t="s">
        <v>16</v>
      </c>
      <c r="M82" t="s">
        <v>105</v>
      </c>
      <c r="N82" t="str">
        <f t="shared" si="4"/>
        <v>Jenna Silva</v>
      </c>
      <c r="O82">
        <f t="shared" si="5"/>
        <v>25</v>
      </c>
    </row>
    <row r="83" spans="2:15" x14ac:dyDescent="0.25">
      <c r="B83" s="1">
        <v>10492</v>
      </c>
      <c r="C83" s="31">
        <v>45092</v>
      </c>
      <c r="D83" t="s">
        <v>197</v>
      </c>
      <c r="E83" t="s">
        <v>198</v>
      </c>
      <c r="F83" t="s">
        <v>34</v>
      </c>
      <c r="G83" s="2">
        <v>38</v>
      </c>
      <c r="H83" t="s">
        <v>199</v>
      </c>
      <c r="I83" s="28">
        <v>150</v>
      </c>
      <c r="J83">
        <v>25</v>
      </c>
      <c r="K83" s="28">
        <v>3750</v>
      </c>
      <c r="L83" t="s">
        <v>16</v>
      </c>
      <c r="M83" t="s">
        <v>25</v>
      </c>
      <c r="N83" t="str">
        <f t="shared" si="4"/>
        <v>Anna Perez</v>
      </c>
      <c r="O83">
        <f t="shared" si="5"/>
        <v>25</v>
      </c>
    </row>
    <row r="84" spans="2:15" x14ac:dyDescent="0.25">
      <c r="B84" s="1">
        <v>10493</v>
      </c>
      <c r="C84" s="31">
        <v>45092</v>
      </c>
      <c r="D84" t="s">
        <v>200</v>
      </c>
      <c r="E84" t="s">
        <v>201</v>
      </c>
      <c r="F84" t="s">
        <v>34</v>
      </c>
      <c r="G84" s="2">
        <v>36</v>
      </c>
      <c r="H84" t="s">
        <v>50</v>
      </c>
      <c r="I84" s="28">
        <v>150</v>
      </c>
      <c r="J84">
        <v>25</v>
      </c>
      <c r="K84" s="28">
        <v>3750</v>
      </c>
      <c r="L84" t="s">
        <v>16</v>
      </c>
      <c r="M84" t="s">
        <v>25</v>
      </c>
      <c r="N84" t="str">
        <f t="shared" si="4"/>
        <v>Anna Perez</v>
      </c>
      <c r="O84">
        <f t="shared" si="5"/>
        <v>25</v>
      </c>
    </row>
    <row r="85" spans="2:15" x14ac:dyDescent="0.25">
      <c r="B85" s="1">
        <v>10497</v>
      </c>
      <c r="C85" s="31">
        <v>45093</v>
      </c>
      <c r="D85" t="s">
        <v>202</v>
      </c>
      <c r="E85" t="s">
        <v>203</v>
      </c>
      <c r="F85" t="s">
        <v>34</v>
      </c>
      <c r="G85" s="2">
        <v>31</v>
      </c>
      <c r="H85" t="s">
        <v>50</v>
      </c>
      <c r="I85" s="28">
        <v>320</v>
      </c>
      <c r="J85">
        <v>25</v>
      </c>
      <c r="K85" s="28">
        <v>8000</v>
      </c>
      <c r="L85" t="s">
        <v>16</v>
      </c>
      <c r="M85" t="s">
        <v>25</v>
      </c>
      <c r="N85" t="str">
        <f t="shared" si="4"/>
        <v>Anna Perez</v>
      </c>
      <c r="O85">
        <f t="shared" si="5"/>
        <v>25</v>
      </c>
    </row>
    <row r="86" spans="2:15" x14ac:dyDescent="0.25">
      <c r="B86" s="1">
        <v>10503</v>
      </c>
      <c r="C86" s="31">
        <v>45094</v>
      </c>
      <c r="D86" t="s">
        <v>204</v>
      </c>
      <c r="E86" t="s">
        <v>38</v>
      </c>
      <c r="F86" t="s">
        <v>34</v>
      </c>
      <c r="G86" s="2">
        <v>33</v>
      </c>
      <c r="H86" t="s">
        <v>15</v>
      </c>
      <c r="I86" s="28">
        <v>320</v>
      </c>
      <c r="J86">
        <v>25</v>
      </c>
      <c r="K86" s="28">
        <v>8000</v>
      </c>
      <c r="L86" t="s">
        <v>16</v>
      </c>
      <c r="M86" t="s">
        <v>25</v>
      </c>
      <c r="N86" t="str">
        <f t="shared" si="4"/>
        <v>Anna Perez</v>
      </c>
      <c r="O86">
        <f t="shared" si="5"/>
        <v>25</v>
      </c>
    </row>
    <row r="87" spans="2:15" x14ac:dyDescent="0.25">
      <c r="B87" s="1">
        <v>10511</v>
      </c>
      <c r="C87" s="31">
        <v>45096</v>
      </c>
      <c r="D87" t="s">
        <v>205</v>
      </c>
      <c r="E87" t="s">
        <v>206</v>
      </c>
      <c r="F87" t="s">
        <v>14</v>
      </c>
      <c r="G87" s="2">
        <v>22</v>
      </c>
      <c r="H87" t="s">
        <v>97</v>
      </c>
      <c r="I87" s="28">
        <v>150</v>
      </c>
      <c r="J87">
        <v>25</v>
      </c>
      <c r="K87" s="28">
        <v>3750</v>
      </c>
      <c r="L87" t="s">
        <v>16</v>
      </c>
      <c r="M87" t="s">
        <v>105</v>
      </c>
      <c r="N87" t="str">
        <f t="shared" si="4"/>
        <v>Jenna Silva</v>
      </c>
      <c r="O87">
        <f t="shared" si="5"/>
        <v>25</v>
      </c>
    </row>
    <row r="88" spans="2:15" x14ac:dyDescent="0.25">
      <c r="B88" s="1">
        <v>10521</v>
      </c>
      <c r="C88" s="31">
        <v>45098</v>
      </c>
      <c r="D88" t="s">
        <v>207</v>
      </c>
      <c r="E88" t="s">
        <v>148</v>
      </c>
      <c r="F88" t="s">
        <v>14</v>
      </c>
      <c r="G88" s="2">
        <v>26</v>
      </c>
      <c r="H88" t="s">
        <v>39</v>
      </c>
      <c r="I88" s="28">
        <v>400</v>
      </c>
      <c r="J88">
        <v>25</v>
      </c>
      <c r="K88" s="28">
        <v>10000</v>
      </c>
      <c r="L88" t="s">
        <v>21</v>
      </c>
      <c r="M88" t="s">
        <v>100</v>
      </c>
      <c r="N88" t="str">
        <f t="shared" si="4"/>
        <v>Remy Monet</v>
      </c>
      <c r="O88">
        <f t="shared" si="5"/>
        <v>25</v>
      </c>
    </row>
    <row r="89" spans="2:15" x14ac:dyDescent="0.25">
      <c r="B89" s="1">
        <v>10530</v>
      </c>
      <c r="C89" s="31">
        <v>45100</v>
      </c>
      <c r="D89" t="s">
        <v>208</v>
      </c>
      <c r="E89" t="s">
        <v>209</v>
      </c>
      <c r="F89" t="s">
        <v>14</v>
      </c>
      <c r="G89" s="2">
        <v>26</v>
      </c>
      <c r="H89" t="s">
        <v>20</v>
      </c>
      <c r="I89" s="28">
        <v>320</v>
      </c>
      <c r="J89">
        <v>23.56</v>
      </c>
      <c r="K89" s="28">
        <v>7539.2</v>
      </c>
      <c r="L89" t="s">
        <v>21</v>
      </c>
      <c r="M89" t="s">
        <v>100</v>
      </c>
      <c r="N89" t="str">
        <f t="shared" si="4"/>
        <v>Remy Monet</v>
      </c>
      <c r="O89">
        <f t="shared" si="5"/>
        <v>24</v>
      </c>
    </row>
    <row r="90" spans="2:15" x14ac:dyDescent="0.25">
      <c r="B90" s="1">
        <v>10540</v>
      </c>
      <c r="C90" s="31">
        <v>45102</v>
      </c>
      <c r="D90" t="s">
        <v>210</v>
      </c>
      <c r="E90" t="s">
        <v>211</v>
      </c>
      <c r="F90" t="s">
        <v>14</v>
      </c>
      <c r="G90" s="2">
        <v>62</v>
      </c>
      <c r="H90" t="s">
        <v>20</v>
      </c>
      <c r="I90" s="28">
        <v>250</v>
      </c>
      <c r="J90">
        <v>23.56</v>
      </c>
      <c r="K90" s="28">
        <v>5890</v>
      </c>
      <c r="L90" t="s">
        <v>16</v>
      </c>
      <c r="M90" t="s">
        <v>25</v>
      </c>
      <c r="N90" t="str">
        <f t="shared" si="4"/>
        <v>Anna Perez</v>
      </c>
      <c r="O90">
        <f t="shared" si="5"/>
        <v>24</v>
      </c>
    </row>
    <row r="91" spans="2:15" x14ac:dyDescent="0.25">
      <c r="B91" s="1">
        <v>10520</v>
      </c>
      <c r="C91" s="31">
        <v>45098</v>
      </c>
      <c r="D91" t="s">
        <v>212</v>
      </c>
      <c r="E91" t="s">
        <v>213</v>
      </c>
      <c r="F91" t="s">
        <v>14</v>
      </c>
      <c r="G91" s="2">
        <v>26</v>
      </c>
      <c r="H91" t="s">
        <v>39</v>
      </c>
      <c r="I91" s="28">
        <v>400</v>
      </c>
      <c r="J91">
        <v>23</v>
      </c>
      <c r="K91" s="28">
        <v>9200</v>
      </c>
      <c r="L91" t="s">
        <v>21</v>
      </c>
      <c r="M91" t="s">
        <v>100</v>
      </c>
      <c r="N91" t="str">
        <f t="shared" si="4"/>
        <v>Remy Monet</v>
      </c>
      <c r="O91">
        <f t="shared" si="5"/>
        <v>23</v>
      </c>
    </row>
    <row r="92" spans="2:15" x14ac:dyDescent="0.25">
      <c r="B92" s="1">
        <v>10545</v>
      </c>
      <c r="C92" s="31">
        <v>45103</v>
      </c>
      <c r="D92" t="s">
        <v>214</v>
      </c>
      <c r="E92" t="s">
        <v>215</v>
      </c>
      <c r="F92" t="s">
        <v>14</v>
      </c>
      <c r="G92" s="2">
        <v>20</v>
      </c>
      <c r="H92" t="s">
        <v>39</v>
      </c>
      <c r="I92" s="28">
        <v>400</v>
      </c>
      <c r="J92">
        <v>22.04</v>
      </c>
      <c r="K92" s="28">
        <v>8816</v>
      </c>
      <c r="L92" t="s">
        <v>16</v>
      </c>
      <c r="M92" t="s">
        <v>126</v>
      </c>
      <c r="N92" t="str">
        <f t="shared" si="4"/>
        <v>Tom Jackson</v>
      </c>
      <c r="O92">
        <f t="shared" si="5"/>
        <v>22</v>
      </c>
    </row>
    <row r="93" spans="2:15" x14ac:dyDescent="0.25">
      <c r="B93" s="1">
        <v>10489</v>
      </c>
      <c r="C93" s="31">
        <v>45091</v>
      </c>
      <c r="D93" t="s">
        <v>216</v>
      </c>
      <c r="E93" t="s">
        <v>217</v>
      </c>
      <c r="F93" t="s">
        <v>34</v>
      </c>
      <c r="G93" s="2">
        <v>36</v>
      </c>
      <c r="H93" t="s">
        <v>43</v>
      </c>
      <c r="I93" s="28">
        <v>320</v>
      </c>
      <c r="J93">
        <v>20</v>
      </c>
      <c r="K93" s="28">
        <v>6400</v>
      </c>
      <c r="L93" t="s">
        <v>16</v>
      </c>
      <c r="M93" t="s">
        <v>25</v>
      </c>
      <c r="N93" t="str">
        <f t="shared" si="4"/>
        <v>Anna Perez</v>
      </c>
      <c r="O93">
        <f t="shared" si="5"/>
        <v>20</v>
      </c>
    </row>
    <row r="94" spans="2:15" x14ac:dyDescent="0.25">
      <c r="C94"/>
      <c r="G94"/>
      <c r="K94"/>
    </row>
    <row r="95" spans="2:15" x14ac:dyDescent="0.25">
      <c r="C95"/>
      <c r="G95"/>
      <c r="K95"/>
      <c r="N95" t="str">
        <f>VLOOKUP(10507,Table1[#All],3,)</f>
        <v>Janet</v>
      </c>
    </row>
    <row r="96" spans="2:15" x14ac:dyDescent="0.25">
      <c r="C96"/>
      <c r="G96"/>
      <c r="K96"/>
    </row>
    <row r="97" spans="3:11" x14ac:dyDescent="0.25">
      <c r="C97"/>
      <c r="G97"/>
      <c r="K97"/>
    </row>
    <row r="98" spans="3:11" x14ac:dyDescent="0.25">
      <c r="C98"/>
      <c r="G98"/>
      <c r="K98"/>
    </row>
    <row r="99" spans="3:11" x14ac:dyDescent="0.25">
      <c r="C99"/>
      <c r="G99"/>
      <c r="K99"/>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87"/>
  <sheetViews>
    <sheetView topLeftCell="A39" workbookViewId="0">
      <selection activeCell="A86" sqref="A86:B86"/>
      <pivotSelection pane="bottomRight" showHeader="1" extendable="1" axis="axisRow" start="4" max="6" activeRow="85" previousRow="85" click="1" r:id="rId6">
        <pivotArea dataOnly="0" fieldPosition="0">
          <references count="1">
            <reference field="12" count="1">
              <x v="0"/>
            </reference>
          </references>
        </pivotArea>
      </pivotSelection>
    </sheetView>
  </sheetViews>
  <sheetFormatPr defaultRowHeight="15.75" x14ac:dyDescent="0.25"/>
  <cols>
    <col min="1" max="1" width="11" bestFit="1" customWidth="1"/>
    <col min="2" max="2" width="14.875" bestFit="1" customWidth="1"/>
    <col min="3" max="3" width="12" bestFit="1" customWidth="1"/>
    <col min="4" max="4" width="13.625" bestFit="1" customWidth="1"/>
    <col min="5" max="5" width="7.25" customWidth="1"/>
    <col min="6" max="6" width="3.5" customWidth="1"/>
    <col min="7" max="7" width="8.125" customWidth="1"/>
    <col min="8" max="8" width="5.375" customWidth="1"/>
    <col min="9" max="9" width="7.875" customWidth="1"/>
    <col min="10" max="10" width="6.125" customWidth="1"/>
    <col min="11" max="11" width="5.625" customWidth="1"/>
    <col min="12" max="12" width="7.375" customWidth="1"/>
    <col min="13" max="13" width="9.125" bestFit="1" customWidth="1"/>
    <col min="14" max="14" width="7" customWidth="1"/>
    <col min="15" max="15" width="8.875" customWidth="1"/>
    <col min="16" max="16" width="6.25" customWidth="1"/>
    <col min="17" max="18" width="8.375" customWidth="1"/>
    <col min="19" max="19" width="10.875" bestFit="1" customWidth="1"/>
    <col min="20" max="20" width="6.25" customWidth="1"/>
    <col min="21" max="21" width="5.75" customWidth="1"/>
    <col min="22" max="22" width="6.5" customWidth="1"/>
    <col min="23" max="24" width="5.75" customWidth="1"/>
    <col min="25" max="25" width="5.25" customWidth="1"/>
    <col min="26" max="26" width="7.375" customWidth="1"/>
    <col min="27" max="27" width="4" customWidth="1"/>
    <col min="28" max="28" width="6.5" customWidth="1"/>
    <col min="29" max="29" width="4.875" customWidth="1"/>
    <col min="30" max="30" width="7" customWidth="1"/>
    <col min="31" max="31" width="6" customWidth="1"/>
    <col min="32" max="32" width="7.5" customWidth="1"/>
    <col min="33" max="33" width="6.375" customWidth="1"/>
    <col min="34" max="34" width="7.75" customWidth="1"/>
    <col min="35" max="35" width="4.5" customWidth="1"/>
    <col min="36" max="36" width="5.625" customWidth="1"/>
    <col min="37" max="37" width="9.75" bestFit="1" customWidth="1"/>
    <col min="38" max="38" width="6.25" customWidth="1"/>
    <col min="39" max="39" width="5.375" customWidth="1"/>
    <col min="40" max="40" width="6" customWidth="1"/>
    <col min="41" max="41" width="5.5" customWidth="1"/>
    <col min="42" max="42" width="7.25" customWidth="1"/>
    <col min="43" max="43" width="6.5" customWidth="1"/>
    <col min="44" max="44" width="4.75" customWidth="1"/>
    <col min="45" max="45" width="4.875" customWidth="1"/>
    <col min="46" max="46" width="5.875" customWidth="1"/>
    <col min="47" max="47" width="8.75" customWidth="1"/>
    <col min="48" max="49" width="6.625" customWidth="1"/>
    <col min="50" max="51" width="5.5" customWidth="1"/>
    <col min="52" max="52" width="6.125" customWidth="1"/>
    <col min="53" max="53" width="4.625" customWidth="1"/>
    <col min="54" max="54" width="5.5" customWidth="1"/>
    <col min="55" max="55" width="5.375" customWidth="1"/>
    <col min="56" max="56" width="5" customWidth="1"/>
    <col min="57" max="57" width="7.875" customWidth="1"/>
    <col min="58" max="58" width="8.125" customWidth="1"/>
    <col min="59" max="59" width="5.5" customWidth="1"/>
    <col min="60" max="60" width="6.75" customWidth="1"/>
    <col min="61" max="61" width="4.125" customWidth="1"/>
    <col min="62" max="62" width="5.25" customWidth="1"/>
    <col min="63" max="63" width="8.25" customWidth="1"/>
    <col min="64" max="64" width="5.875" customWidth="1"/>
    <col min="65" max="65" width="7.5" customWidth="1"/>
    <col min="66" max="66" width="7.25" customWidth="1"/>
    <col min="67" max="67" width="8.75" customWidth="1"/>
    <col min="68" max="68" width="6.75" customWidth="1"/>
    <col min="69" max="69" width="7.625" customWidth="1"/>
    <col min="70" max="70" width="7" customWidth="1"/>
    <col min="71" max="71" width="8.125" customWidth="1"/>
    <col min="72" max="72" width="5.125" customWidth="1"/>
    <col min="73" max="73" width="4.75" customWidth="1"/>
    <col min="74" max="74" width="5.75" customWidth="1"/>
    <col min="75" max="75" width="4.625" customWidth="1"/>
    <col min="76" max="76" width="6.5" customWidth="1"/>
    <col min="77" max="77" width="7.375" customWidth="1"/>
    <col min="78" max="78" width="5.875" customWidth="1"/>
    <col min="79" max="79" width="6.875" customWidth="1"/>
    <col min="80" max="80" width="5" customWidth="1"/>
    <col min="81" max="81" width="5.125" customWidth="1"/>
    <col min="82" max="82" width="4.625" customWidth="1"/>
    <col min="83" max="83" width="6.75" customWidth="1"/>
    <col min="84" max="84" width="6.375" customWidth="1"/>
    <col min="85" max="85" width="5.375" customWidth="1"/>
    <col min="86" max="87" width="7.5" customWidth="1"/>
    <col min="88" max="88" width="8" customWidth="1"/>
    <col min="89" max="89" width="7.5" customWidth="1"/>
    <col min="90" max="91" width="7.375" customWidth="1"/>
    <col min="92" max="92" width="11" bestFit="1" customWidth="1"/>
  </cols>
  <sheetData>
    <row r="2" spans="1:2" x14ac:dyDescent="0.25">
      <c r="A2" s="1"/>
      <c r="B2" s="33"/>
    </row>
    <row r="3" spans="1:2" x14ac:dyDescent="0.25">
      <c r="A3" s="32" t="s">
        <v>229</v>
      </c>
      <c r="B3" t="s">
        <v>228</v>
      </c>
    </row>
    <row r="4" spans="1:2" x14ac:dyDescent="0.25">
      <c r="A4" s="1" t="s">
        <v>14</v>
      </c>
      <c r="B4" s="35">
        <v>13560</v>
      </c>
    </row>
    <row r="5" spans="1:2" x14ac:dyDescent="0.25">
      <c r="A5" s="1" t="s">
        <v>34</v>
      </c>
      <c r="B5" s="35">
        <v>11260</v>
      </c>
    </row>
    <row r="6" spans="1:2" x14ac:dyDescent="0.25">
      <c r="A6" s="1" t="s">
        <v>227</v>
      </c>
      <c r="B6" s="35">
        <v>24820</v>
      </c>
    </row>
    <row r="7" spans="1:2" x14ac:dyDescent="0.25">
      <c r="A7" s="1"/>
      <c r="B7" s="33"/>
    </row>
    <row r="8" spans="1:2" x14ac:dyDescent="0.25">
      <c r="A8" s="1"/>
      <c r="B8" s="33"/>
    </row>
    <row r="9" spans="1:2" x14ac:dyDescent="0.25">
      <c r="A9" s="1"/>
      <c r="B9" s="33"/>
    </row>
    <row r="11" spans="1:2" x14ac:dyDescent="0.25">
      <c r="A11" s="1"/>
      <c r="B11" s="33"/>
    </row>
    <row r="12" spans="1:2" x14ac:dyDescent="0.25">
      <c r="A12" s="1"/>
      <c r="B12" s="33"/>
    </row>
    <row r="13" spans="1:2" x14ac:dyDescent="0.25">
      <c r="A13" s="1"/>
      <c r="B13" s="33"/>
    </row>
    <row r="14" spans="1:2" x14ac:dyDescent="0.25">
      <c r="A14" s="1"/>
      <c r="B14" s="33"/>
    </row>
    <row r="15" spans="1:2" x14ac:dyDescent="0.25">
      <c r="A15" s="1"/>
      <c r="B15" s="33"/>
    </row>
    <row r="16" spans="1:2" x14ac:dyDescent="0.25">
      <c r="A16" s="32" t="s">
        <v>229</v>
      </c>
      <c r="B16" t="s">
        <v>230</v>
      </c>
    </row>
    <row r="17" spans="1:4" x14ac:dyDescent="0.25">
      <c r="A17" s="1" t="s">
        <v>14</v>
      </c>
      <c r="B17" s="35">
        <v>736478.79999999993</v>
      </c>
    </row>
    <row r="18" spans="1:4" x14ac:dyDescent="0.25">
      <c r="A18" s="1" t="s">
        <v>34</v>
      </c>
      <c r="B18" s="35">
        <v>607680</v>
      </c>
    </row>
    <row r="19" spans="1:4" x14ac:dyDescent="0.25">
      <c r="A19" s="1" t="s">
        <v>227</v>
      </c>
      <c r="B19" s="35">
        <v>1344158.7999999998</v>
      </c>
    </row>
    <row r="21" spans="1:4" x14ac:dyDescent="0.25">
      <c r="A21" s="1"/>
      <c r="B21" s="33"/>
      <c r="C21" s="33"/>
      <c r="D21" s="33"/>
    </row>
    <row r="22" spans="1:4" x14ac:dyDescent="0.25">
      <c r="A22" s="1"/>
      <c r="B22" s="33"/>
      <c r="C22" s="33"/>
      <c r="D22" s="33"/>
    </row>
    <row r="23" spans="1:4" x14ac:dyDescent="0.25">
      <c r="A23" s="1"/>
      <c r="B23" s="33"/>
      <c r="C23" s="33"/>
      <c r="D23" s="33"/>
    </row>
    <row r="24" spans="1:4" x14ac:dyDescent="0.25">
      <c r="A24" s="1"/>
      <c r="B24" s="33"/>
      <c r="C24" s="33"/>
      <c r="D24" s="33"/>
    </row>
    <row r="25" spans="1:4" x14ac:dyDescent="0.25">
      <c r="A25" s="1"/>
      <c r="B25" s="33"/>
      <c r="C25" s="33"/>
      <c r="D25" s="33"/>
    </row>
    <row r="26" spans="1:4" x14ac:dyDescent="0.25">
      <c r="A26" s="1"/>
      <c r="B26" s="33"/>
      <c r="C26" s="33"/>
      <c r="D26" s="33"/>
    </row>
    <row r="27" spans="1:4" x14ac:dyDescent="0.25">
      <c r="A27" s="1"/>
      <c r="B27" s="33"/>
      <c r="C27" s="33"/>
      <c r="D27" s="33"/>
    </row>
    <row r="28" spans="1:4" x14ac:dyDescent="0.25">
      <c r="A28" s="1"/>
      <c r="B28" s="33"/>
      <c r="C28" s="33"/>
      <c r="D28" s="33"/>
    </row>
    <row r="29" spans="1:4" x14ac:dyDescent="0.25">
      <c r="A29" s="1"/>
      <c r="B29" s="33"/>
      <c r="C29" s="33"/>
      <c r="D29" s="33"/>
    </row>
    <row r="31" spans="1:4" x14ac:dyDescent="0.25">
      <c r="A31" s="32" t="s">
        <v>232</v>
      </c>
      <c r="B31" t="s">
        <v>230</v>
      </c>
    </row>
    <row r="32" spans="1:4" x14ac:dyDescent="0.25">
      <c r="A32" s="1" t="s">
        <v>81</v>
      </c>
      <c r="B32" s="35">
        <v>40900</v>
      </c>
    </row>
    <row r="33" spans="1:5" x14ac:dyDescent="0.25">
      <c r="A33" s="1" t="s">
        <v>126</v>
      </c>
      <c r="B33" s="35">
        <v>166336</v>
      </c>
    </row>
    <row r="34" spans="1:5" x14ac:dyDescent="0.25">
      <c r="A34" s="1" t="s">
        <v>105</v>
      </c>
      <c r="B34" s="35">
        <v>197390</v>
      </c>
      <c r="D34" s="1"/>
      <c r="E34" s="33"/>
    </row>
    <row r="35" spans="1:5" x14ac:dyDescent="0.25">
      <c r="A35" s="1" t="s">
        <v>100</v>
      </c>
      <c r="B35" s="35">
        <v>291008.8</v>
      </c>
      <c r="D35" s="1"/>
      <c r="E35" s="33"/>
    </row>
    <row r="36" spans="1:5" x14ac:dyDescent="0.25">
      <c r="A36" s="1" t="s">
        <v>25</v>
      </c>
      <c r="B36" s="35">
        <v>648524</v>
      </c>
      <c r="D36" s="1"/>
      <c r="E36" s="33"/>
    </row>
    <row r="37" spans="1:5" x14ac:dyDescent="0.25">
      <c r="A37" s="1" t="s">
        <v>227</v>
      </c>
      <c r="B37" s="35">
        <v>1344158.8</v>
      </c>
      <c r="D37" s="1"/>
      <c r="E37" s="33"/>
    </row>
    <row r="38" spans="1:5" x14ac:dyDescent="0.25">
      <c r="A38" s="1"/>
      <c r="B38" s="33"/>
      <c r="D38" s="1"/>
      <c r="E38" s="33"/>
    </row>
    <row r="39" spans="1:5" x14ac:dyDescent="0.25">
      <c r="A39" s="1"/>
      <c r="B39" s="33"/>
      <c r="D39" s="1"/>
      <c r="E39" s="33"/>
    </row>
    <row r="40" spans="1:5" x14ac:dyDescent="0.25">
      <c r="A40" s="1"/>
      <c r="B40" s="33"/>
    </row>
    <row r="41" spans="1:5" x14ac:dyDescent="0.25">
      <c r="A41" s="1"/>
      <c r="B41" s="33"/>
    </row>
    <row r="46" spans="1:5" x14ac:dyDescent="0.25">
      <c r="A46" s="32" t="s">
        <v>233</v>
      </c>
      <c r="B46" t="s">
        <v>230</v>
      </c>
    </row>
    <row r="47" spans="1:5" x14ac:dyDescent="0.25">
      <c r="A47" s="1" t="s">
        <v>199</v>
      </c>
      <c r="B47" s="35">
        <v>3750</v>
      </c>
    </row>
    <row r="48" spans="1:5" x14ac:dyDescent="0.25">
      <c r="A48" s="1" t="s">
        <v>43</v>
      </c>
      <c r="B48" s="35">
        <v>186106</v>
      </c>
    </row>
    <row r="49" spans="1:2" x14ac:dyDescent="0.25">
      <c r="A49" s="1" t="s">
        <v>15</v>
      </c>
      <c r="B49" s="35">
        <v>285564</v>
      </c>
    </row>
    <row r="50" spans="1:2" x14ac:dyDescent="0.25">
      <c r="A50" s="1" t="s">
        <v>20</v>
      </c>
      <c r="B50" s="35">
        <v>273392.8</v>
      </c>
    </row>
    <row r="51" spans="1:2" x14ac:dyDescent="0.25">
      <c r="A51" s="1" t="s">
        <v>39</v>
      </c>
      <c r="B51" s="35">
        <v>221566</v>
      </c>
    </row>
    <row r="52" spans="1:2" x14ac:dyDescent="0.25">
      <c r="A52" s="1" t="s">
        <v>35</v>
      </c>
      <c r="B52" s="35">
        <v>84150</v>
      </c>
    </row>
    <row r="53" spans="1:2" x14ac:dyDescent="0.25">
      <c r="A53" s="1" t="s">
        <v>50</v>
      </c>
      <c r="B53" s="35">
        <v>196610</v>
      </c>
    </row>
    <row r="54" spans="1:2" x14ac:dyDescent="0.25">
      <c r="A54" s="1" t="s">
        <v>97</v>
      </c>
      <c r="B54" s="35">
        <v>93020</v>
      </c>
    </row>
    <row r="55" spans="1:2" x14ac:dyDescent="0.25">
      <c r="A55" s="1" t="s">
        <v>227</v>
      </c>
      <c r="B55" s="35">
        <v>1344158.8</v>
      </c>
    </row>
    <row r="64" spans="1:2" x14ac:dyDescent="0.25">
      <c r="A64" s="32" t="s">
        <v>230</v>
      </c>
      <c r="B64" s="32" t="s">
        <v>231</v>
      </c>
    </row>
    <row r="65" spans="1:4" x14ac:dyDescent="0.25">
      <c r="A65" s="32" t="s">
        <v>6</v>
      </c>
      <c r="B65" t="s">
        <v>14</v>
      </c>
      <c r="C65" t="s">
        <v>34</v>
      </c>
      <c r="D65" t="s">
        <v>227</v>
      </c>
    </row>
    <row r="66" spans="1:4" x14ac:dyDescent="0.25">
      <c r="A66" s="1" t="s">
        <v>199</v>
      </c>
      <c r="B66" s="35"/>
      <c r="C66" s="35">
        <v>3750</v>
      </c>
      <c r="D66" s="35">
        <v>3750</v>
      </c>
    </row>
    <row r="67" spans="1:4" x14ac:dyDescent="0.25">
      <c r="A67" s="1" t="s">
        <v>43</v>
      </c>
      <c r="B67" s="35">
        <v>31236</v>
      </c>
      <c r="C67" s="35">
        <v>154870</v>
      </c>
      <c r="D67" s="35">
        <v>186106</v>
      </c>
    </row>
    <row r="68" spans="1:4" x14ac:dyDescent="0.25">
      <c r="A68" s="1" t="s">
        <v>15</v>
      </c>
      <c r="B68" s="35">
        <v>165454</v>
      </c>
      <c r="C68" s="35">
        <v>120110</v>
      </c>
      <c r="D68" s="35">
        <v>285564</v>
      </c>
    </row>
    <row r="69" spans="1:4" x14ac:dyDescent="0.25">
      <c r="A69" s="1" t="s">
        <v>20</v>
      </c>
      <c r="B69" s="35">
        <v>273392.8</v>
      </c>
      <c r="C69" s="35"/>
      <c r="D69" s="35">
        <v>273392.8</v>
      </c>
    </row>
    <row r="70" spans="1:4" x14ac:dyDescent="0.25">
      <c r="A70" s="1" t="s">
        <v>39</v>
      </c>
      <c r="B70" s="35">
        <v>119846</v>
      </c>
      <c r="C70" s="35">
        <v>101720.00000000001</v>
      </c>
      <c r="D70" s="35">
        <v>221566</v>
      </c>
    </row>
    <row r="71" spans="1:4" x14ac:dyDescent="0.25">
      <c r="A71" s="1" t="s">
        <v>35</v>
      </c>
      <c r="B71" s="35">
        <v>53530</v>
      </c>
      <c r="C71" s="35">
        <v>30620</v>
      </c>
      <c r="D71" s="35">
        <v>84150</v>
      </c>
    </row>
    <row r="72" spans="1:4" x14ac:dyDescent="0.25">
      <c r="A72" s="1" t="s">
        <v>50</v>
      </c>
      <c r="B72" s="35"/>
      <c r="C72" s="35">
        <v>196610</v>
      </c>
      <c r="D72" s="35">
        <v>196610</v>
      </c>
    </row>
    <row r="73" spans="1:4" x14ac:dyDescent="0.25">
      <c r="A73" s="1" t="s">
        <v>97</v>
      </c>
      <c r="B73" s="35">
        <v>93020</v>
      </c>
      <c r="C73" s="35"/>
      <c r="D73" s="35">
        <v>93020</v>
      </c>
    </row>
    <row r="74" spans="1:4" x14ac:dyDescent="0.25">
      <c r="A74" s="1" t="s">
        <v>227</v>
      </c>
      <c r="B74" s="35">
        <v>736478.8</v>
      </c>
      <c r="C74" s="35">
        <v>607680</v>
      </c>
      <c r="D74" s="35">
        <v>1344158.8</v>
      </c>
    </row>
    <row r="81" spans="1:4" x14ac:dyDescent="0.25">
      <c r="A81" s="32" t="s">
        <v>232</v>
      </c>
      <c r="B81" t="s">
        <v>234</v>
      </c>
      <c r="C81" s="32"/>
      <c r="D81" s="32"/>
    </row>
    <row r="82" spans="1:4" x14ac:dyDescent="0.25">
      <c r="A82" s="1" t="s">
        <v>81</v>
      </c>
      <c r="B82" s="33">
        <v>141</v>
      </c>
    </row>
    <row r="83" spans="1:4" x14ac:dyDescent="0.25">
      <c r="A83" s="1" t="s">
        <v>126</v>
      </c>
      <c r="B83" s="33">
        <v>543</v>
      </c>
    </row>
    <row r="84" spans="1:4" x14ac:dyDescent="0.25">
      <c r="A84" s="1" t="s">
        <v>105</v>
      </c>
      <c r="B84" s="33">
        <v>811</v>
      </c>
    </row>
    <row r="85" spans="1:4" x14ac:dyDescent="0.25">
      <c r="A85" s="1" t="s">
        <v>100</v>
      </c>
      <c r="B85" s="33">
        <v>878</v>
      </c>
    </row>
    <row r="86" spans="1:4" x14ac:dyDescent="0.25">
      <c r="A86" s="1" t="s">
        <v>25</v>
      </c>
      <c r="B86" s="33">
        <v>2504</v>
      </c>
    </row>
    <row r="87" spans="1:4" x14ac:dyDescent="0.25">
      <c r="A87" s="1" t="s">
        <v>227</v>
      </c>
      <c r="B87" s="33">
        <v>4877</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86993-04D0-4874-8F92-DFF0764EBB9C}">
  <dimension ref="A2:X7"/>
  <sheetViews>
    <sheetView zoomScale="70" zoomScaleNormal="70" workbookViewId="0">
      <selection activeCell="A2" sqref="A2"/>
    </sheetView>
  </sheetViews>
  <sheetFormatPr defaultRowHeight="15.75" x14ac:dyDescent="0.25"/>
  <cols>
    <col min="1" max="1" width="19.75" style="34" customWidth="1"/>
    <col min="2" max="2" width="25.625" style="34" customWidth="1"/>
    <col min="3" max="3" width="9" style="34"/>
    <col min="4" max="4" width="16.5" style="34" customWidth="1"/>
    <col min="5" max="5" width="21" style="34" customWidth="1"/>
    <col min="6" max="6" width="9" style="34"/>
    <col min="7" max="7" width="16.25" style="34" customWidth="1"/>
    <col min="8" max="16384" width="9" style="34"/>
  </cols>
  <sheetData>
    <row r="2" spans="1:24" ht="36.75" customHeight="1" x14ac:dyDescent="0.25">
      <c r="A2" s="37" t="s">
        <v>235</v>
      </c>
      <c r="B2" s="38">
        <f>GETPIVOTDATA("Revenue",'Pivot Table'!$A$16)</f>
        <v>1344158.7999999998</v>
      </c>
      <c r="D2" s="37" t="s">
        <v>236</v>
      </c>
      <c r="E2" s="39">
        <f>GETPIVOTDATA("Price",'Pivot Table'!$A$3)</f>
        <v>24820</v>
      </c>
      <c r="G2" s="37" t="s">
        <v>237</v>
      </c>
      <c r="H2" s="40">
        <f>GETPIVOTDATA("Units2",'Pivot Table'!$A$81)</f>
        <v>4877</v>
      </c>
    </row>
    <row r="3" spans="1:24" ht="36.75" customHeight="1" x14ac:dyDescent="0.25">
      <c r="B3" s="36"/>
    </row>
    <row r="4" spans="1:24" ht="36.75" customHeight="1" x14ac:dyDescent="0.25"/>
    <row r="7" spans="1:24" x14ac:dyDescent="0.25">
      <c r="X7" s="34">
        <v>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4" ma:contentTypeDescription="Create a new document." ma:contentTypeScope="" ma:versionID="d323a163fed92fa332e68ad8716d16b0">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870854cbbc02154c94318a30638e685b"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etails xmlns="6423d52d-cc33-4d55-a30a-79dd6b3aa391" xsi:nil="true"/>
    <Support xmlns="6423d52d-cc33-4d55-a30a-79dd6b3aa391">
      <UserInfo>
        <DisplayName/>
        <AccountId xsi:nil="true"/>
        <AccountType/>
      </UserInfo>
    </Support>
    <TaxCatchAll xmlns="01961662-24f8-48fa-8e1b-d6aec199e9f1" xsi:nil="true"/>
    <Progress xmlns="6423d52d-cc33-4d55-a30a-79dd6b3aa391" xsi:nil="true"/>
    <lcf76f155ced4ddcb4097134ff3c332f xmlns="6423d52d-cc33-4d55-a30a-79dd6b3aa39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A18F44A-6835-49DC-B8D7-46B0BA85D3E1}">
  <ds:schemaRefs>
    <ds:schemaRef ds:uri="http://schemas.microsoft.com/sharepoint/v3/contenttype/forms"/>
  </ds:schemaRefs>
</ds:datastoreItem>
</file>

<file path=customXml/itemProps2.xml><?xml version="1.0" encoding="utf-8"?>
<ds:datastoreItem xmlns:ds="http://schemas.openxmlformats.org/officeDocument/2006/customXml" ds:itemID="{450019C9-2EA4-4C7D-9878-64AA0A2C0A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5FE723-DC5D-4CD6-9806-B32FCC7A5E08}">
  <ds:schemaRefs>
    <ds:schemaRef ds:uri="http://purl.org/dc/terms/"/>
    <ds:schemaRef ds:uri="6423d52d-cc33-4d55-a30a-79dd6b3aa391"/>
    <ds:schemaRef ds:uri="01961662-24f8-48fa-8e1b-d6aec199e9f1"/>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Table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2023-08-21T15:28:59Z</dcterms:created>
  <dcterms:modified xsi:type="dcterms:W3CDTF">2024-05-04T19:17:23Z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0x010100A11B45D48646B844BCF67175E7EDD4C7</vt:lpwstr>
  </property>
  <property fmtid="{D5CDD505-2E9C-101B-9397-08002B2CF9AE}" pid="3" name="MediaServiceImageTags">
    <vt:lpwstr/>
  </property>
</Properties>
</file>